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activeX/activeX2.bin" ContentType="application/vnd.ms-office.activeX"/>
  <Override PartName="/xl/activeX/activeX3.bin" ContentType="application/vnd.ms-office.activeX"/>
  <Override PartName="/xl/activeX/activeX4.bin" ContentType="application/vnd.ms-office.activeX"/>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activeX/activeX2.xml" ContentType="application/vnd.ms-office.activeX+xml"/>
  <Override PartName="/xl/activeX/activeX3.xml" ContentType="application/vnd.ms-office.activeX+xml"/>
  <Override PartName="/xl/activeX/activeX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240" yWindow="90" windowWidth="20730" windowHeight="10530" tabRatio="842" firstSheet="1" activeTab="3"/>
  </bookViews>
  <sheets>
    <sheet name="schedule7.2" sheetId="25" r:id="rId1"/>
    <sheet name="schedule7.9" sheetId="27" r:id="rId2"/>
    <sheet name="演出FLASH" sheetId="1" r:id="rId3"/>
    <sheet name="機能" sheetId="5" r:id="rId4"/>
    <sheet name="機能詳細" sheetId="6" r:id="rId5"/>
    <sheet name="MAP" sheetId="7" r:id="rId6"/>
    <sheet name="food" sheetId="19" r:id="rId7"/>
    <sheet name="food_table" sheetId="26" r:id="rId8"/>
    <sheet name="item" sheetId="20" r:id="rId9"/>
    <sheet name="parameter" sheetId="12" r:id="rId10"/>
    <sheet name="levelupitem" sheetId="23" r:id="rId11"/>
    <sheet name="decoration_list" sheetId="28" r:id="rId12"/>
    <sheet name="decoration_table" sheetId="13" r:id="rId13"/>
    <sheet name="decoration_chair" sheetId="14" r:id="rId14"/>
    <sheet name="decoration_floor" sheetId="15" r:id="rId15"/>
    <sheet name="decoration_wall" sheetId="16" r:id="rId16"/>
    <sheet name="decoration_item" sheetId="17" r:id="rId17"/>
    <sheet name="character" sheetId="18" r:id="rId18"/>
  </sheets>
  <calcPr calcId="125725"/>
</workbook>
</file>

<file path=xl/calcChain.xml><?xml version="1.0" encoding="utf-8"?>
<calcChain xmlns="http://schemas.openxmlformats.org/spreadsheetml/2006/main">
  <c r="F83" i="26"/>
  <c r="F84"/>
  <c r="F85"/>
  <c r="F86"/>
  <c r="F87"/>
  <c r="F88"/>
  <c r="F89"/>
  <c r="F90"/>
  <c r="F91"/>
  <c r="F73"/>
  <c r="F74"/>
  <c r="F75"/>
  <c r="F76"/>
  <c r="F77"/>
  <c r="F78"/>
  <c r="F79"/>
  <c r="F80"/>
  <c r="F81"/>
  <c r="F63"/>
  <c r="F64"/>
  <c r="F65"/>
  <c r="F66"/>
  <c r="F67"/>
  <c r="F68"/>
  <c r="F69"/>
  <c r="F70"/>
  <c r="F71"/>
  <c r="F53"/>
  <c r="F54"/>
  <c r="F55"/>
  <c r="F56"/>
  <c r="F57"/>
  <c r="F58"/>
  <c r="F59"/>
  <c r="F60"/>
  <c r="F61"/>
  <c r="F43"/>
  <c r="F44"/>
  <c r="F45"/>
  <c r="F46"/>
  <c r="F47"/>
  <c r="F48"/>
  <c r="F49"/>
  <c r="F50"/>
  <c r="F51"/>
  <c r="F41"/>
  <c r="F40"/>
  <c r="F39"/>
  <c r="F38"/>
  <c r="F37"/>
  <c r="F36"/>
  <c r="F35"/>
  <c r="F34"/>
  <c r="F33"/>
  <c r="F82"/>
  <c r="F72"/>
  <c r="F62"/>
  <c r="F52"/>
  <c r="F42"/>
  <c r="F32"/>
  <c r="F31"/>
  <c r="F30"/>
  <c r="F29"/>
  <c r="F28"/>
  <c r="F27"/>
  <c r="F26"/>
  <c r="F25"/>
  <c r="F24"/>
  <c r="F23"/>
  <c r="F22"/>
  <c r="F21"/>
  <c r="F20"/>
  <c r="F19"/>
  <c r="F18"/>
  <c r="F17"/>
  <c r="F16"/>
  <c r="F15"/>
  <c r="F14"/>
  <c r="F13"/>
  <c r="F12"/>
  <c r="F3"/>
  <c r="F4"/>
  <c r="F5"/>
  <c r="F6"/>
  <c r="F7"/>
  <c r="F8"/>
  <c r="F9"/>
  <c r="F10"/>
  <c r="F11"/>
  <c r="F2"/>
  <c r="K3"/>
  <c r="L3"/>
  <c r="M3"/>
  <c r="N3"/>
  <c r="O3"/>
  <c r="P3"/>
  <c r="Q3"/>
  <c r="R3"/>
  <c r="S3"/>
  <c r="T3"/>
  <c r="U3"/>
  <c r="V3"/>
  <c r="W3"/>
  <c r="X3"/>
  <c r="Y3"/>
  <c r="K4"/>
  <c r="L4"/>
  <c r="M4"/>
  <c r="N4"/>
  <c r="O4"/>
  <c r="P4"/>
  <c r="Q4"/>
  <c r="R4"/>
  <c r="S4"/>
  <c r="T4"/>
  <c r="U4"/>
  <c r="V4"/>
  <c r="W4"/>
  <c r="X4"/>
  <c r="Y4"/>
  <c r="K5"/>
  <c r="L5"/>
  <c r="M5"/>
  <c r="N5"/>
  <c r="O5"/>
  <c r="P5"/>
  <c r="Q5"/>
  <c r="R5"/>
  <c r="S5"/>
  <c r="T5"/>
  <c r="U5"/>
  <c r="V5"/>
  <c r="W5"/>
  <c r="X5"/>
  <c r="Y5"/>
  <c r="K6"/>
  <c r="L6"/>
  <c r="M6"/>
  <c r="N6"/>
  <c r="O6"/>
  <c r="P6"/>
  <c r="Q6"/>
  <c r="R6"/>
  <c r="S6"/>
  <c r="T6"/>
  <c r="U6"/>
  <c r="V6"/>
  <c r="W6"/>
  <c r="X6"/>
  <c r="Y6"/>
  <c r="K7"/>
  <c r="L7"/>
  <c r="M7"/>
  <c r="N7"/>
  <c r="O7"/>
  <c r="P7"/>
  <c r="Q7"/>
  <c r="R7"/>
  <c r="S7"/>
  <c r="T7"/>
  <c r="U7"/>
  <c r="V7"/>
  <c r="W7"/>
  <c r="X7"/>
  <c r="Y7"/>
  <c r="K8"/>
  <c r="L8"/>
  <c r="M8"/>
  <c r="N8"/>
  <c r="O8"/>
  <c r="P8"/>
  <c r="Q8"/>
  <c r="R8"/>
  <c r="S8"/>
  <c r="T8"/>
  <c r="U8"/>
  <c r="V8"/>
  <c r="W8"/>
  <c r="X8"/>
  <c r="Y8"/>
  <c r="K9"/>
  <c r="L9"/>
  <c r="M9"/>
  <c r="N9"/>
  <c r="O9"/>
  <c r="P9"/>
  <c r="Q9"/>
  <c r="R9"/>
  <c r="S9"/>
  <c r="T9"/>
  <c r="U9"/>
  <c r="V9"/>
  <c r="W9"/>
  <c r="X9"/>
  <c r="Y9"/>
  <c r="K10"/>
  <c r="L10"/>
  <c r="M10"/>
  <c r="N10"/>
  <c r="O10"/>
  <c r="P10"/>
  <c r="Q10"/>
  <c r="R10"/>
  <c r="S10"/>
  <c r="T10"/>
  <c r="U10"/>
  <c r="V10"/>
  <c r="W10"/>
  <c r="X10"/>
  <c r="Y10"/>
  <c r="K11"/>
  <c r="L11"/>
  <c r="M11"/>
  <c r="N11"/>
  <c r="O11"/>
  <c r="P11"/>
  <c r="Q11"/>
  <c r="R11"/>
  <c r="S11"/>
  <c r="T11"/>
  <c r="U11"/>
  <c r="V11"/>
  <c r="W11"/>
  <c r="X11"/>
  <c r="Y11"/>
  <c r="K12"/>
  <c r="L12"/>
  <c r="M12"/>
  <c r="N12"/>
  <c r="O12"/>
  <c r="P12"/>
  <c r="Q12"/>
  <c r="R12"/>
  <c r="S12"/>
  <c r="T12"/>
  <c r="U12"/>
  <c r="V12"/>
  <c r="W12"/>
  <c r="X12"/>
  <c r="Y12"/>
  <c r="K13"/>
  <c r="L13"/>
  <c r="M13"/>
  <c r="N13"/>
  <c r="O13"/>
  <c r="P13"/>
  <c r="Q13"/>
  <c r="R13"/>
  <c r="S13"/>
  <c r="T13"/>
  <c r="U13"/>
  <c r="V13"/>
  <c r="W13"/>
  <c r="X13"/>
  <c r="Y13"/>
  <c r="K14"/>
  <c r="L14"/>
  <c r="M14"/>
  <c r="N14"/>
  <c r="O14"/>
  <c r="P14"/>
  <c r="Q14"/>
  <c r="R14"/>
  <c r="S14"/>
  <c r="T14"/>
  <c r="U14"/>
  <c r="V14"/>
  <c r="W14"/>
  <c r="X14"/>
  <c r="Y14"/>
  <c r="K15"/>
  <c r="L15"/>
  <c r="M15"/>
  <c r="N15"/>
  <c r="O15"/>
  <c r="P15"/>
  <c r="Q15"/>
  <c r="R15"/>
  <c r="S15"/>
  <c r="T15"/>
  <c r="U15"/>
  <c r="V15"/>
  <c r="W15"/>
  <c r="X15"/>
  <c r="Y15"/>
  <c r="K16"/>
  <c r="L16"/>
  <c r="M16"/>
  <c r="N16"/>
  <c r="O16"/>
  <c r="P16"/>
  <c r="Q16"/>
  <c r="R16"/>
  <c r="S16"/>
  <c r="T16"/>
  <c r="U16"/>
  <c r="V16"/>
  <c r="W16"/>
  <c r="X16"/>
  <c r="Y16"/>
  <c r="K17"/>
  <c r="L17"/>
  <c r="M17"/>
  <c r="N17"/>
  <c r="O17"/>
  <c r="P17"/>
  <c r="Q17"/>
  <c r="R17"/>
  <c r="S17"/>
  <c r="T17"/>
  <c r="U17"/>
  <c r="V17"/>
  <c r="W17"/>
  <c r="X17"/>
  <c r="Y17"/>
  <c r="K18"/>
  <c r="L18"/>
  <c r="M18"/>
  <c r="N18"/>
  <c r="O18"/>
  <c r="P18"/>
  <c r="Q18"/>
  <c r="R18"/>
  <c r="S18"/>
  <c r="T18"/>
  <c r="U18"/>
  <c r="V18"/>
  <c r="W18"/>
  <c r="X18"/>
  <c r="Y18"/>
  <c r="K19"/>
  <c r="L19"/>
  <c r="M19"/>
  <c r="N19"/>
  <c r="O19"/>
  <c r="P19"/>
  <c r="Q19"/>
  <c r="R19"/>
  <c r="S19"/>
  <c r="T19"/>
  <c r="U19"/>
  <c r="V19"/>
  <c r="W19"/>
  <c r="X19"/>
  <c r="Y19"/>
  <c r="K20"/>
  <c r="L20"/>
  <c r="M20"/>
  <c r="N20"/>
  <c r="O20"/>
  <c r="P20"/>
  <c r="Q20"/>
  <c r="R20"/>
  <c r="S20"/>
  <c r="T20"/>
  <c r="U20"/>
  <c r="V20"/>
  <c r="W20"/>
  <c r="X20"/>
  <c r="Y20"/>
  <c r="K21"/>
  <c r="L21"/>
  <c r="M21"/>
  <c r="N21"/>
  <c r="O21"/>
  <c r="P21"/>
  <c r="Q21"/>
  <c r="R21"/>
  <c r="S21"/>
  <c r="T21"/>
  <c r="U21"/>
  <c r="V21"/>
  <c r="W21"/>
  <c r="X21"/>
  <c r="Y21"/>
  <c r="K22"/>
  <c r="L22"/>
  <c r="M22"/>
  <c r="N22"/>
  <c r="O22"/>
  <c r="P22"/>
  <c r="Q22"/>
  <c r="R22"/>
  <c r="S22"/>
  <c r="T22"/>
  <c r="U22"/>
  <c r="V22"/>
  <c r="W22"/>
  <c r="X22"/>
  <c r="Y22"/>
  <c r="K23"/>
  <c r="L23"/>
  <c r="M23"/>
  <c r="N23"/>
  <c r="O23"/>
  <c r="P23"/>
  <c r="Q23"/>
  <c r="R23"/>
  <c r="S23"/>
  <c r="T23"/>
  <c r="U23"/>
  <c r="V23"/>
  <c r="W23"/>
  <c r="X23"/>
  <c r="Y23"/>
  <c r="K24"/>
  <c r="L24"/>
  <c r="M24"/>
  <c r="N24"/>
  <c r="O24"/>
  <c r="P24"/>
  <c r="Q24"/>
  <c r="R24"/>
  <c r="S24"/>
  <c r="T24"/>
  <c r="U24"/>
  <c r="V24"/>
  <c r="W24"/>
  <c r="X24"/>
  <c r="Y24"/>
  <c r="K25"/>
  <c r="L25"/>
  <c r="M25"/>
  <c r="N25"/>
  <c r="O25"/>
  <c r="P25"/>
  <c r="Q25"/>
  <c r="R25"/>
  <c r="S25"/>
  <c r="T25"/>
  <c r="U25"/>
  <c r="V25"/>
  <c r="W25"/>
  <c r="X25"/>
  <c r="Y25"/>
  <c r="K26"/>
  <c r="L26"/>
  <c r="M26"/>
  <c r="N26"/>
  <c r="O26"/>
  <c r="P26"/>
  <c r="Q26"/>
  <c r="R26"/>
  <c r="S26"/>
  <c r="T26"/>
  <c r="U26"/>
  <c r="V26"/>
  <c r="W26"/>
  <c r="X26"/>
  <c r="Y26"/>
  <c r="K27"/>
  <c r="L27"/>
  <c r="M27"/>
  <c r="N27"/>
  <c r="O27"/>
  <c r="P27"/>
  <c r="Q27"/>
  <c r="R27"/>
  <c r="S27"/>
  <c r="T27"/>
  <c r="U27"/>
  <c r="V27"/>
  <c r="W27"/>
  <c r="X27"/>
  <c r="Y27"/>
  <c r="K28"/>
  <c r="L28"/>
  <c r="M28"/>
  <c r="N28"/>
  <c r="O28"/>
  <c r="P28"/>
  <c r="Q28"/>
  <c r="R28"/>
  <c r="S28"/>
  <c r="T28"/>
  <c r="U28"/>
  <c r="V28"/>
  <c r="W28"/>
  <c r="X28"/>
  <c r="Y28"/>
  <c r="K29"/>
  <c r="L29"/>
  <c r="M29"/>
  <c r="N29"/>
  <c r="O29"/>
  <c r="P29"/>
  <c r="Q29"/>
  <c r="R29"/>
  <c r="S29"/>
  <c r="T29"/>
  <c r="U29"/>
  <c r="V29"/>
  <c r="W29"/>
  <c r="X29"/>
  <c r="Y29"/>
  <c r="K30"/>
  <c r="L30"/>
  <c r="M30"/>
  <c r="N30"/>
  <c r="O30"/>
  <c r="P30"/>
  <c r="Q30"/>
  <c r="R30"/>
  <c r="S30"/>
  <c r="T30"/>
  <c r="U30"/>
  <c r="V30"/>
  <c r="W30"/>
  <c r="X30"/>
  <c r="Y30"/>
  <c r="K31"/>
  <c r="L31"/>
  <c r="M31"/>
  <c r="N31"/>
  <c r="O31"/>
  <c r="P31"/>
  <c r="Q31"/>
  <c r="R31"/>
  <c r="S31"/>
  <c r="T31"/>
  <c r="U31"/>
  <c r="V31"/>
  <c r="W31"/>
  <c r="X31"/>
  <c r="Y31"/>
  <c r="K32"/>
  <c r="L32"/>
  <c r="M32"/>
  <c r="N32"/>
  <c r="O32"/>
  <c r="P32"/>
  <c r="Q32"/>
  <c r="R32"/>
  <c r="S32"/>
  <c r="T32"/>
  <c r="U32"/>
  <c r="V32"/>
  <c r="W32"/>
  <c r="X32"/>
  <c r="Y32"/>
  <c r="K33"/>
  <c r="L33"/>
  <c r="M33"/>
  <c r="N33"/>
  <c r="O33"/>
  <c r="P33"/>
  <c r="Q33"/>
  <c r="R33"/>
  <c r="S33"/>
  <c r="T33"/>
  <c r="U33"/>
  <c r="V33"/>
  <c r="W33"/>
  <c r="X33"/>
  <c r="Y33"/>
  <c r="K34"/>
  <c r="L34"/>
  <c r="M34"/>
  <c r="N34"/>
  <c r="O34"/>
  <c r="P34"/>
  <c r="Q34"/>
  <c r="R34"/>
  <c r="S34"/>
  <c r="T34"/>
  <c r="U34"/>
  <c r="V34"/>
  <c r="W34"/>
  <c r="X34"/>
  <c r="Y34"/>
  <c r="K35"/>
  <c r="L35"/>
  <c r="M35"/>
  <c r="N35"/>
  <c r="O35"/>
  <c r="P35"/>
  <c r="Q35"/>
  <c r="R35"/>
  <c r="S35"/>
  <c r="T35"/>
  <c r="U35"/>
  <c r="V35"/>
  <c r="W35"/>
  <c r="X35"/>
  <c r="Y35"/>
  <c r="K36"/>
  <c r="L36"/>
  <c r="M36"/>
  <c r="N36"/>
  <c r="O36"/>
  <c r="P36"/>
  <c r="Q36"/>
  <c r="R36"/>
  <c r="S36"/>
  <c r="T36"/>
  <c r="U36"/>
  <c r="V36"/>
  <c r="W36"/>
  <c r="X36"/>
  <c r="Y36"/>
  <c r="K37"/>
  <c r="L37"/>
  <c r="M37"/>
  <c r="N37"/>
  <c r="O37"/>
  <c r="P37"/>
  <c r="Q37"/>
  <c r="R37"/>
  <c r="S37"/>
  <c r="T37"/>
  <c r="U37"/>
  <c r="V37"/>
  <c r="W37"/>
  <c r="X37"/>
  <c r="Y37"/>
  <c r="K38"/>
  <c r="L38"/>
  <c r="M38"/>
  <c r="N38"/>
  <c r="O38"/>
  <c r="P38"/>
  <c r="Q38"/>
  <c r="R38"/>
  <c r="S38"/>
  <c r="T38"/>
  <c r="U38"/>
  <c r="V38"/>
  <c r="W38"/>
  <c r="X38"/>
  <c r="Y38"/>
  <c r="K39"/>
  <c r="L39"/>
  <c r="M39"/>
  <c r="N39"/>
  <c r="O39"/>
  <c r="P39"/>
  <c r="Q39"/>
  <c r="R39"/>
  <c r="S39"/>
  <c r="T39"/>
  <c r="U39"/>
  <c r="V39"/>
  <c r="W39"/>
  <c r="X39"/>
  <c r="Y39"/>
  <c r="K40"/>
  <c r="L40"/>
  <c r="M40"/>
  <c r="N40"/>
  <c r="O40"/>
  <c r="P40"/>
  <c r="Q40"/>
  <c r="R40"/>
  <c r="S40"/>
  <c r="T40"/>
  <c r="U40"/>
  <c r="V40"/>
  <c r="W40"/>
  <c r="X40"/>
  <c r="Y40"/>
  <c r="K41"/>
  <c r="L41"/>
  <c r="M41"/>
  <c r="N41"/>
  <c r="O41"/>
  <c r="P41"/>
  <c r="Q41"/>
  <c r="R41"/>
  <c r="S41"/>
  <c r="T41"/>
  <c r="U41"/>
  <c r="V41"/>
  <c r="W41"/>
  <c r="X41"/>
  <c r="Y41"/>
  <c r="K42"/>
  <c r="L42"/>
  <c r="M42"/>
  <c r="N42"/>
  <c r="O42"/>
  <c r="P42"/>
  <c r="Q42"/>
  <c r="R42"/>
  <c r="S42"/>
  <c r="T42"/>
  <c r="U42"/>
  <c r="V42"/>
  <c r="W42"/>
  <c r="X42"/>
  <c r="Y42"/>
  <c r="K43"/>
  <c r="L43"/>
  <c r="M43"/>
  <c r="N43"/>
  <c r="O43"/>
  <c r="P43"/>
  <c r="Q43"/>
  <c r="R43"/>
  <c r="S43"/>
  <c r="T43"/>
  <c r="U43"/>
  <c r="V43"/>
  <c r="W43"/>
  <c r="X43"/>
  <c r="Y43"/>
  <c r="K44"/>
  <c r="L44"/>
  <c r="M44"/>
  <c r="N44"/>
  <c r="O44"/>
  <c r="P44"/>
  <c r="Q44"/>
  <c r="R44"/>
  <c r="S44"/>
  <c r="T44"/>
  <c r="U44"/>
  <c r="V44"/>
  <c r="W44"/>
  <c r="X44"/>
  <c r="Y44"/>
  <c r="K45"/>
  <c r="L45"/>
  <c r="M45"/>
  <c r="N45"/>
  <c r="O45"/>
  <c r="P45"/>
  <c r="Q45"/>
  <c r="R45"/>
  <c r="S45"/>
  <c r="T45"/>
  <c r="U45"/>
  <c r="V45"/>
  <c r="W45"/>
  <c r="X45"/>
  <c r="Y45"/>
  <c r="K46"/>
  <c r="L46"/>
  <c r="M46"/>
  <c r="N46"/>
  <c r="O46"/>
  <c r="P46"/>
  <c r="Q46"/>
  <c r="R46"/>
  <c r="S46"/>
  <c r="T46"/>
  <c r="U46"/>
  <c r="V46"/>
  <c r="W46"/>
  <c r="X46"/>
  <c r="Y46"/>
  <c r="K47"/>
  <c r="L47"/>
  <c r="M47"/>
  <c r="N47"/>
  <c r="O47"/>
  <c r="P47"/>
  <c r="Q47"/>
  <c r="R47"/>
  <c r="S47"/>
  <c r="T47"/>
  <c r="U47"/>
  <c r="V47"/>
  <c r="W47"/>
  <c r="X47"/>
  <c r="Y47"/>
  <c r="K48"/>
  <c r="L48"/>
  <c r="M48"/>
  <c r="N48"/>
  <c r="O48"/>
  <c r="P48"/>
  <c r="Q48"/>
  <c r="R48"/>
  <c r="S48"/>
  <c r="T48"/>
  <c r="U48"/>
  <c r="V48"/>
  <c r="W48"/>
  <c r="X48"/>
  <c r="Y48"/>
  <c r="K49"/>
  <c r="L49"/>
  <c r="M49"/>
  <c r="N49"/>
  <c r="O49"/>
  <c r="P49"/>
  <c r="Q49"/>
  <c r="R49"/>
  <c r="S49"/>
  <c r="T49"/>
  <c r="U49"/>
  <c r="V49"/>
  <c r="W49"/>
  <c r="X49"/>
  <c r="Y49"/>
  <c r="K50"/>
  <c r="L50"/>
  <c r="M50"/>
  <c r="N50"/>
  <c r="O50"/>
  <c r="P50"/>
  <c r="Q50"/>
  <c r="R50"/>
  <c r="S50"/>
  <c r="T50"/>
  <c r="U50"/>
  <c r="V50"/>
  <c r="W50"/>
  <c r="X50"/>
  <c r="Y50"/>
  <c r="K51"/>
  <c r="L51"/>
  <c r="M51"/>
  <c r="N51"/>
  <c r="O51"/>
  <c r="P51"/>
  <c r="Q51"/>
  <c r="R51"/>
  <c r="S51"/>
  <c r="T51"/>
  <c r="U51"/>
  <c r="V51"/>
  <c r="W51"/>
  <c r="X51"/>
  <c r="Y51"/>
  <c r="K52"/>
  <c r="L52"/>
  <c r="M52"/>
  <c r="N52"/>
  <c r="O52"/>
  <c r="P52"/>
  <c r="Q52"/>
  <c r="R52"/>
  <c r="S52"/>
  <c r="T52"/>
  <c r="U52"/>
  <c r="V52"/>
  <c r="W52"/>
  <c r="X52"/>
  <c r="Y52"/>
  <c r="K53"/>
  <c r="L53"/>
  <c r="M53"/>
  <c r="N53"/>
  <c r="O53"/>
  <c r="P53"/>
  <c r="Q53"/>
  <c r="R53"/>
  <c r="S53"/>
  <c r="T53"/>
  <c r="U53"/>
  <c r="V53"/>
  <c r="W53"/>
  <c r="X53"/>
  <c r="Y53"/>
  <c r="K54"/>
  <c r="L54"/>
  <c r="M54"/>
  <c r="N54"/>
  <c r="O54"/>
  <c r="P54"/>
  <c r="Q54"/>
  <c r="R54"/>
  <c r="S54"/>
  <c r="T54"/>
  <c r="U54"/>
  <c r="V54"/>
  <c r="W54"/>
  <c r="X54"/>
  <c r="Y54"/>
  <c r="K55"/>
  <c r="L55"/>
  <c r="M55"/>
  <c r="N55"/>
  <c r="O55"/>
  <c r="P55"/>
  <c r="Q55"/>
  <c r="R55"/>
  <c r="S55"/>
  <c r="T55"/>
  <c r="U55"/>
  <c r="V55"/>
  <c r="W55"/>
  <c r="X55"/>
  <c r="Y55"/>
  <c r="K56"/>
  <c r="L56"/>
  <c r="M56"/>
  <c r="N56"/>
  <c r="O56"/>
  <c r="P56"/>
  <c r="Q56"/>
  <c r="R56"/>
  <c r="S56"/>
  <c r="T56"/>
  <c r="U56"/>
  <c r="V56"/>
  <c r="W56"/>
  <c r="X56"/>
  <c r="Y56"/>
  <c r="K57"/>
  <c r="L57"/>
  <c r="M57"/>
  <c r="N57"/>
  <c r="O57"/>
  <c r="P57"/>
  <c r="Q57"/>
  <c r="R57"/>
  <c r="S57"/>
  <c r="T57"/>
  <c r="U57"/>
  <c r="V57"/>
  <c r="W57"/>
  <c r="X57"/>
  <c r="Y57"/>
  <c r="K58"/>
  <c r="L58"/>
  <c r="M58"/>
  <c r="N58"/>
  <c r="O58"/>
  <c r="P58"/>
  <c r="Q58"/>
  <c r="R58"/>
  <c r="S58"/>
  <c r="T58"/>
  <c r="U58"/>
  <c r="V58"/>
  <c r="W58"/>
  <c r="X58"/>
  <c r="Y58"/>
  <c r="K59"/>
  <c r="L59"/>
  <c r="M59"/>
  <c r="N59"/>
  <c r="O59"/>
  <c r="P59"/>
  <c r="Q59"/>
  <c r="R59"/>
  <c r="S59"/>
  <c r="T59"/>
  <c r="U59"/>
  <c r="V59"/>
  <c r="W59"/>
  <c r="X59"/>
  <c r="Y59"/>
  <c r="K60"/>
  <c r="L60"/>
  <c r="M60"/>
  <c r="N60"/>
  <c r="O60"/>
  <c r="P60"/>
  <c r="Q60"/>
  <c r="R60"/>
  <c r="S60"/>
  <c r="T60"/>
  <c r="U60"/>
  <c r="V60"/>
  <c r="W60"/>
  <c r="X60"/>
  <c r="Y60"/>
  <c r="K61"/>
  <c r="L61"/>
  <c r="M61"/>
  <c r="N61"/>
  <c r="O61"/>
  <c r="P61"/>
  <c r="Q61"/>
  <c r="R61"/>
  <c r="S61"/>
  <c r="T61"/>
  <c r="U61"/>
  <c r="V61"/>
  <c r="W61"/>
  <c r="X61"/>
  <c r="Y61"/>
  <c r="K62"/>
  <c r="L62"/>
  <c r="M62"/>
  <c r="N62"/>
  <c r="O62"/>
  <c r="P62"/>
  <c r="Q62"/>
  <c r="R62"/>
  <c r="S62"/>
  <c r="T62"/>
  <c r="U62"/>
  <c r="V62"/>
  <c r="W62"/>
  <c r="X62"/>
  <c r="Y62"/>
  <c r="K63"/>
  <c r="L63"/>
  <c r="M63"/>
  <c r="N63"/>
  <c r="O63"/>
  <c r="P63"/>
  <c r="Q63"/>
  <c r="R63"/>
  <c r="S63"/>
  <c r="T63"/>
  <c r="U63"/>
  <c r="V63"/>
  <c r="W63"/>
  <c r="X63"/>
  <c r="Y63"/>
  <c r="K64"/>
  <c r="L64"/>
  <c r="M64"/>
  <c r="N64"/>
  <c r="O64"/>
  <c r="P64"/>
  <c r="Q64"/>
  <c r="R64"/>
  <c r="S64"/>
  <c r="T64"/>
  <c r="U64"/>
  <c r="V64"/>
  <c r="W64"/>
  <c r="X64"/>
  <c r="Y64"/>
  <c r="K65"/>
  <c r="L65"/>
  <c r="M65"/>
  <c r="N65"/>
  <c r="O65"/>
  <c r="P65"/>
  <c r="Q65"/>
  <c r="R65"/>
  <c r="S65"/>
  <c r="T65"/>
  <c r="U65"/>
  <c r="V65"/>
  <c r="W65"/>
  <c r="X65"/>
  <c r="Y65"/>
  <c r="K66"/>
  <c r="L66"/>
  <c r="M66"/>
  <c r="N66"/>
  <c r="O66"/>
  <c r="P66"/>
  <c r="Q66"/>
  <c r="R66"/>
  <c r="S66"/>
  <c r="T66"/>
  <c r="U66"/>
  <c r="V66"/>
  <c r="W66"/>
  <c r="X66"/>
  <c r="Y66"/>
  <c r="K67"/>
  <c r="L67"/>
  <c r="M67"/>
  <c r="N67"/>
  <c r="O67"/>
  <c r="P67"/>
  <c r="Q67"/>
  <c r="R67"/>
  <c r="S67"/>
  <c r="T67"/>
  <c r="U67"/>
  <c r="V67"/>
  <c r="W67"/>
  <c r="X67"/>
  <c r="Y67"/>
  <c r="K68"/>
  <c r="L68"/>
  <c r="M68"/>
  <c r="N68"/>
  <c r="O68"/>
  <c r="P68"/>
  <c r="Q68"/>
  <c r="R68"/>
  <c r="S68"/>
  <c r="T68"/>
  <c r="U68"/>
  <c r="V68"/>
  <c r="W68"/>
  <c r="X68"/>
  <c r="Y68"/>
  <c r="K69"/>
  <c r="L69"/>
  <c r="M69"/>
  <c r="N69"/>
  <c r="O69"/>
  <c r="P69"/>
  <c r="Q69"/>
  <c r="R69"/>
  <c r="S69"/>
  <c r="T69"/>
  <c r="U69"/>
  <c r="V69"/>
  <c r="W69"/>
  <c r="X69"/>
  <c r="Y69"/>
  <c r="K70"/>
  <c r="L70"/>
  <c r="M70"/>
  <c r="N70"/>
  <c r="O70"/>
  <c r="P70"/>
  <c r="Q70"/>
  <c r="R70"/>
  <c r="S70"/>
  <c r="T70"/>
  <c r="U70"/>
  <c r="V70"/>
  <c r="W70"/>
  <c r="X70"/>
  <c r="Y70"/>
  <c r="K71"/>
  <c r="L71"/>
  <c r="M71"/>
  <c r="N71"/>
  <c r="O71"/>
  <c r="P71"/>
  <c r="Q71"/>
  <c r="R71"/>
  <c r="S71"/>
  <c r="T71"/>
  <c r="U71"/>
  <c r="V71"/>
  <c r="W71"/>
  <c r="X71"/>
  <c r="Y71"/>
  <c r="K72"/>
  <c r="L72"/>
  <c r="M72"/>
  <c r="N72"/>
  <c r="O72"/>
  <c r="P72"/>
  <c r="Q72"/>
  <c r="R72"/>
  <c r="S72"/>
  <c r="T72"/>
  <c r="U72"/>
  <c r="V72"/>
  <c r="W72"/>
  <c r="X72"/>
  <c r="Y72"/>
  <c r="K73"/>
  <c r="L73"/>
  <c r="M73"/>
  <c r="N73"/>
  <c r="O73"/>
  <c r="P73"/>
  <c r="Q73"/>
  <c r="R73"/>
  <c r="S73"/>
  <c r="T73"/>
  <c r="U73"/>
  <c r="V73"/>
  <c r="W73"/>
  <c r="X73"/>
  <c r="Y73"/>
  <c r="K74"/>
  <c r="L74"/>
  <c r="M74"/>
  <c r="N74"/>
  <c r="O74"/>
  <c r="P74"/>
  <c r="Q74"/>
  <c r="R74"/>
  <c r="S74"/>
  <c r="T74"/>
  <c r="U74"/>
  <c r="V74"/>
  <c r="W74"/>
  <c r="X74"/>
  <c r="Y74"/>
  <c r="K75"/>
  <c r="L75"/>
  <c r="M75"/>
  <c r="N75"/>
  <c r="O75"/>
  <c r="P75"/>
  <c r="Q75"/>
  <c r="R75"/>
  <c r="S75"/>
  <c r="T75"/>
  <c r="U75"/>
  <c r="V75"/>
  <c r="W75"/>
  <c r="X75"/>
  <c r="Y75"/>
  <c r="K76"/>
  <c r="L76"/>
  <c r="M76"/>
  <c r="N76"/>
  <c r="O76"/>
  <c r="P76"/>
  <c r="Q76"/>
  <c r="R76"/>
  <c r="S76"/>
  <c r="T76"/>
  <c r="U76"/>
  <c r="V76"/>
  <c r="W76"/>
  <c r="X76"/>
  <c r="Y76"/>
  <c r="K77"/>
  <c r="L77"/>
  <c r="M77"/>
  <c r="N77"/>
  <c r="O77"/>
  <c r="P77"/>
  <c r="Q77"/>
  <c r="R77"/>
  <c r="S77"/>
  <c r="T77"/>
  <c r="U77"/>
  <c r="V77"/>
  <c r="W77"/>
  <c r="X77"/>
  <c r="Y77"/>
  <c r="K78"/>
  <c r="L78"/>
  <c r="M78"/>
  <c r="N78"/>
  <c r="O78"/>
  <c r="P78"/>
  <c r="Q78"/>
  <c r="R78"/>
  <c r="S78"/>
  <c r="T78"/>
  <c r="U78"/>
  <c r="V78"/>
  <c r="W78"/>
  <c r="X78"/>
  <c r="Y78"/>
  <c r="K79"/>
  <c r="L79"/>
  <c r="M79"/>
  <c r="N79"/>
  <c r="O79"/>
  <c r="P79"/>
  <c r="Q79"/>
  <c r="R79"/>
  <c r="S79"/>
  <c r="T79"/>
  <c r="U79"/>
  <c r="V79"/>
  <c r="W79"/>
  <c r="X79"/>
  <c r="Y79"/>
  <c r="K80"/>
  <c r="L80"/>
  <c r="M80"/>
  <c r="N80"/>
  <c r="O80"/>
  <c r="P80"/>
  <c r="Q80"/>
  <c r="R80"/>
  <c r="S80"/>
  <c r="T80"/>
  <c r="U80"/>
  <c r="V80"/>
  <c r="W80"/>
  <c r="X80"/>
  <c r="Y80"/>
  <c r="K81"/>
  <c r="L81"/>
  <c r="M81"/>
  <c r="N81"/>
  <c r="O81"/>
  <c r="P81"/>
  <c r="Q81"/>
  <c r="R81"/>
  <c r="S81"/>
  <c r="T81"/>
  <c r="U81"/>
  <c r="V81"/>
  <c r="W81"/>
  <c r="X81"/>
  <c r="Y81"/>
  <c r="K82"/>
  <c r="L82"/>
  <c r="M82"/>
  <c r="N82"/>
  <c r="O82"/>
  <c r="P82"/>
  <c r="Q82"/>
  <c r="R82"/>
  <c r="S82"/>
  <c r="T82"/>
  <c r="U82"/>
  <c r="V82"/>
  <c r="W82"/>
  <c r="X82"/>
  <c r="Y82"/>
  <c r="K83"/>
  <c r="L83"/>
  <c r="M83"/>
  <c r="N83"/>
  <c r="O83"/>
  <c r="P83"/>
  <c r="Q83"/>
  <c r="R83"/>
  <c r="S83"/>
  <c r="T83"/>
  <c r="U83"/>
  <c r="V83"/>
  <c r="W83"/>
  <c r="X83"/>
  <c r="Y83"/>
  <c r="K84"/>
  <c r="L84"/>
  <c r="M84"/>
  <c r="N84"/>
  <c r="O84"/>
  <c r="P84"/>
  <c r="Q84"/>
  <c r="R84"/>
  <c r="S84"/>
  <c r="T84"/>
  <c r="U84"/>
  <c r="V84"/>
  <c r="W84"/>
  <c r="X84"/>
  <c r="Y84"/>
  <c r="K85"/>
  <c r="L85"/>
  <c r="M85"/>
  <c r="N85"/>
  <c r="O85"/>
  <c r="P85"/>
  <c r="Q85"/>
  <c r="R85"/>
  <c r="S85"/>
  <c r="T85"/>
  <c r="U85"/>
  <c r="V85"/>
  <c r="W85"/>
  <c r="X85"/>
  <c r="Y85"/>
  <c r="K86"/>
  <c r="L86"/>
  <c r="M86"/>
  <c r="N86"/>
  <c r="O86"/>
  <c r="P86"/>
  <c r="Q86"/>
  <c r="R86"/>
  <c r="S86"/>
  <c r="T86"/>
  <c r="U86"/>
  <c r="V86"/>
  <c r="W86"/>
  <c r="X86"/>
  <c r="Y86"/>
  <c r="K87"/>
  <c r="L87"/>
  <c r="M87"/>
  <c r="N87"/>
  <c r="O87"/>
  <c r="P87"/>
  <c r="Q87"/>
  <c r="R87"/>
  <c r="S87"/>
  <c r="T87"/>
  <c r="U87"/>
  <c r="V87"/>
  <c r="W87"/>
  <c r="X87"/>
  <c r="Y87"/>
  <c r="K88"/>
  <c r="L88"/>
  <c r="M88"/>
  <c r="N88"/>
  <c r="O88"/>
  <c r="P88"/>
  <c r="Q88"/>
  <c r="R88"/>
  <c r="S88"/>
  <c r="T88"/>
  <c r="U88"/>
  <c r="V88"/>
  <c r="W88"/>
  <c r="X88"/>
  <c r="Y88"/>
  <c r="K89"/>
  <c r="L89"/>
  <c r="M89"/>
  <c r="N89"/>
  <c r="O89"/>
  <c r="P89"/>
  <c r="Q89"/>
  <c r="R89"/>
  <c r="S89"/>
  <c r="T89"/>
  <c r="U89"/>
  <c r="V89"/>
  <c r="W89"/>
  <c r="X89"/>
  <c r="Y89"/>
  <c r="K90"/>
  <c r="L90"/>
  <c r="M90"/>
  <c r="N90"/>
  <c r="O90"/>
  <c r="P90"/>
  <c r="Q90"/>
  <c r="R90"/>
  <c r="S90"/>
  <c r="T90"/>
  <c r="U90"/>
  <c r="V90"/>
  <c r="W90"/>
  <c r="X90"/>
  <c r="Y90"/>
  <c r="K91"/>
  <c r="L91"/>
  <c r="M91"/>
  <c r="N91"/>
  <c r="O91"/>
  <c r="P91"/>
  <c r="Q91"/>
  <c r="R91"/>
  <c r="S91"/>
  <c r="T91"/>
  <c r="U91"/>
  <c r="V91"/>
  <c r="W91"/>
  <c r="X91"/>
  <c r="Y91"/>
  <c r="K92"/>
  <c r="L92"/>
  <c r="M92"/>
  <c r="N92"/>
  <c r="O92"/>
  <c r="P92"/>
  <c r="Q92"/>
  <c r="R92"/>
  <c r="S92"/>
  <c r="T92"/>
  <c r="U92"/>
  <c r="V92"/>
  <c r="W92"/>
  <c r="X92"/>
  <c r="Y92"/>
  <c r="Y2"/>
  <c r="X2"/>
  <c r="W2"/>
  <c r="V2"/>
  <c r="U2"/>
  <c r="T2"/>
  <c r="S2"/>
  <c r="R2"/>
  <c r="Q2"/>
  <c r="P2"/>
  <c r="O2"/>
  <c r="N2"/>
  <c r="M2"/>
  <c r="L2"/>
  <c r="K2"/>
  <c r="C9" i="23"/>
  <c r="C10" s="1"/>
  <c r="C11" s="1"/>
  <c r="C12" s="1"/>
  <c r="C13" s="1"/>
  <c r="L101" i="19"/>
  <c r="N101" s="1"/>
  <c r="K101"/>
  <c r="M101" s="1"/>
  <c r="J101"/>
  <c r="L100"/>
  <c r="K100"/>
  <c r="M100" s="1"/>
  <c r="J100"/>
  <c r="L99"/>
  <c r="N99" s="1"/>
  <c r="K99"/>
  <c r="M99" s="1"/>
  <c r="J99"/>
  <c r="L98"/>
  <c r="K98"/>
  <c r="M98" s="1"/>
  <c r="J98"/>
  <c r="L97"/>
  <c r="N97" s="1"/>
  <c r="K97"/>
  <c r="M97" s="1"/>
  <c r="J97"/>
  <c r="L96"/>
  <c r="K96"/>
  <c r="M96" s="1"/>
  <c r="J96"/>
  <c r="L95"/>
  <c r="N95" s="1"/>
  <c r="K95"/>
  <c r="M95" s="1"/>
  <c r="J95"/>
  <c r="L94"/>
  <c r="K94"/>
  <c r="M94" s="1"/>
  <c r="J94"/>
  <c r="L93"/>
  <c r="N93" s="1"/>
  <c r="K93"/>
  <c r="M93" s="1"/>
  <c r="J93"/>
  <c r="AC92"/>
  <c r="AB92"/>
  <c r="AA92"/>
  <c r="Z92"/>
  <c r="Y92"/>
  <c r="X92"/>
  <c r="W92"/>
  <c r="V92"/>
  <c r="U92"/>
  <c r="T92"/>
  <c r="S92"/>
  <c r="R92"/>
  <c r="Q92"/>
  <c r="P92"/>
  <c r="O92"/>
  <c r="L92"/>
  <c r="N92" s="1"/>
  <c r="K92"/>
  <c r="M92" s="1"/>
  <c r="J92"/>
  <c r="AC91"/>
  <c r="AB91"/>
  <c r="AA91"/>
  <c r="Z91"/>
  <c r="Y91"/>
  <c r="X91"/>
  <c r="W91"/>
  <c r="V91"/>
  <c r="U91"/>
  <c r="T91"/>
  <c r="S91"/>
  <c r="R91"/>
  <c r="Q91"/>
  <c r="P91"/>
  <c r="O91"/>
  <c r="L91"/>
  <c r="N91" s="1"/>
  <c r="K91"/>
  <c r="M91" s="1"/>
  <c r="J91"/>
  <c r="AC90"/>
  <c r="AB90"/>
  <c r="AA90"/>
  <c r="Z90"/>
  <c r="Y90"/>
  <c r="X90"/>
  <c r="W90"/>
  <c r="V90"/>
  <c r="U90"/>
  <c r="T90"/>
  <c r="S90"/>
  <c r="R90"/>
  <c r="Q90"/>
  <c r="P90"/>
  <c r="O90"/>
  <c r="L90"/>
  <c r="N90" s="1"/>
  <c r="K90"/>
  <c r="M90" s="1"/>
  <c r="J90"/>
  <c r="AC89"/>
  <c r="AB89"/>
  <c r="AA89"/>
  <c r="Z89"/>
  <c r="Y89"/>
  <c r="X89"/>
  <c r="W89"/>
  <c r="V89"/>
  <c r="U89"/>
  <c r="T89"/>
  <c r="S89"/>
  <c r="R89"/>
  <c r="Q89"/>
  <c r="P89"/>
  <c r="O89"/>
  <c r="L89"/>
  <c r="N89" s="1"/>
  <c r="K89"/>
  <c r="M89" s="1"/>
  <c r="J89"/>
  <c r="AC88"/>
  <c r="AB88"/>
  <c r="AA88"/>
  <c r="Z88"/>
  <c r="Y88"/>
  <c r="X88"/>
  <c r="W88"/>
  <c r="V88"/>
  <c r="U88"/>
  <c r="T88"/>
  <c r="S88"/>
  <c r="R88"/>
  <c r="Q88"/>
  <c r="P88"/>
  <c r="O88"/>
  <c r="L88"/>
  <c r="N88" s="1"/>
  <c r="K88"/>
  <c r="M88" s="1"/>
  <c r="J88"/>
  <c r="AC87"/>
  <c r="AB87"/>
  <c r="AA87"/>
  <c r="Z87"/>
  <c r="Y87"/>
  <c r="X87"/>
  <c r="W87"/>
  <c r="V87"/>
  <c r="U87"/>
  <c r="T87"/>
  <c r="S87"/>
  <c r="R87"/>
  <c r="Q87"/>
  <c r="P87"/>
  <c r="O87"/>
  <c r="L87"/>
  <c r="N87" s="1"/>
  <c r="K87"/>
  <c r="M87" s="1"/>
  <c r="J87"/>
  <c r="AC86"/>
  <c r="AB86"/>
  <c r="AA86"/>
  <c r="Z86"/>
  <c r="Y86"/>
  <c r="X86"/>
  <c r="W86"/>
  <c r="V86"/>
  <c r="U86"/>
  <c r="T86"/>
  <c r="S86"/>
  <c r="R86"/>
  <c r="Q86"/>
  <c r="P86"/>
  <c r="O86"/>
  <c r="L86"/>
  <c r="N86" s="1"/>
  <c r="K86"/>
  <c r="M86" s="1"/>
  <c r="J86"/>
  <c r="AC85"/>
  <c r="AB85"/>
  <c r="AA85"/>
  <c r="Z85"/>
  <c r="Y85"/>
  <c r="X85"/>
  <c r="W85"/>
  <c r="V85"/>
  <c r="U85"/>
  <c r="T85"/>
  <c r="S85"/>
  <c r="R85"/>
  <c r="Q85"/>
  <c r="P85"/>
  <c r="O85"/>
  <c r="L85"/>
  <c r="N85" s="1"/>
  <c r="K85"/>
  <c r="M85" s="1"/>
  <c r="J85"/>
  <c r="AC84"/>
  <c r="AB84"/>
  <c r="AA84"/>
  <c r="Z84"/>
  <c r="Y84"/>
  <c r="X84"/>
  <c r="W84"/>
  <c r="V84"/>
  <c r="U84"/>
  <c r="T84"/>
  <c r="S84"/>
  <c r="R84"/>
  <c r="Q84"/>
  <c r="P84"/>
  <c r="O84"/>
  <c r="L84"/>
  <c r="N84" s="1"/>
  <c r="K84"/>
  <c r="M84" s="1"/>
  <c r="J84"/>
  <c r="AC83"/>
  <c r="AB83"/>
  <c r="AA83"/>
  <c r="Z83"/>
  <c r="Y83"/>
  <c r="X83"/>
  <c r="W83"/>
  <c r="V83"/>
  <c r="U83"/>
  <c r="T83"/>
  <c r="S83"/>
  <c r="R83"/>
  <c r="Q83"/>
  <c r="P83"/>
  <c r="O83"/>
  <c r="L83"/>
  <c r="N83" s="1"/>
  <c r="K83"/>
  <c r="M83" s="1"/>
  <c r="J83"/>
  <c r="AC82"/>
  <c r="AB82"/>
  <c r="AA82"/>
  <c r="Z82"/>
  <c r="Y82"/>
  <c r="X82"/>
  <c r="W82"/>
  <c r="V82"/>
  <c r="U82"/>
  <c r="T82"/>
  <c r="S82"/>
  <c r="R82"/>
  <c r="Q82"/>
  <c r="P82"/>
  <c r="O82"/>
  <c r="L82"/>
  <c r="N82" s="1"/>
  <c r="K82"/>
  <c r="M82" s="1"/>
  <c r="J82"/>
  <c r="AC81"/>
  <c r="AB81"/>
  <c r="AA81"/>
  <c r="Z81"/>
  <c r="Y81"/>
  <c r="X81"/>
  <c r="W81"/>
  <c r="V81"/>
  <c r="U81"/>
  <c r="T81"/>
  <c r="S81"/>
  <c r="R81"/>
  <c r="Q81"/>
  <c r="P81"/>
  <c r="O81"/>
  <c r="L81"/>
  <c r="N81" s="1"/>
  <c r="K81"/>
  <c r="M81" s="1"/>
  <c r="J81"/>
  <c r="AC80"/>
  <c r="AB80"/>
  <c r="AA80"/>
  <c r="Z80"/>
  <c r="Y80"/>
  <c r="X80"/>
  <c r="W80"/>
  <c r="V80"/>
  <c r="U80"/>
  <c r="T80"/>
  <c r="S80"/>
  <c r="R80"/>
  <c r="Q80"/>
  <c r="P80"/>
  <c r="O80"/>
  <c r="L80"/>
  <c r="N80" s="1"/>
  <c r="K80"/>
  <c r="M80" s="1"/>
  <c r="J80"/>
  <c r="AC79"/>
  <c r="AB79"/>
  <c r="AA79"/>
  <c r="Z79"/>
  <c r="Y79"/>
  <c r="X79"/>
  <c r="W79"/>
  <c r="V79"/>
  <c r="U79"/>
  <c r="T79"/>
  <c r="S79"/>
  <c r="R79"/>
  <c r="Q79"/>
  <c r="P79"/>
  <c r="O79"/>
  <c r="L79"/>
  <c r="N79" s="1"/>
  <c r="K79"/>
  <c r="M79" s="1"/>
  <c r="J79"/>
  <c r="AC78"/>
  <c r="AB78"/>
  <c r="AA78"/>
  <c r="Z78"/>
  <c r="Y78"/>
  <c r="X78"/>
  <c r="W78"/>
  <c r="V78"/>
  <c r="U78"/>
  <c r="T78"/>
  <c r="S78"/>
  <c r="R78"/>
  <c r="Q78"/>
  <c r="P78"/>
  <c r="O78"/>
  <c r="L78"/>
  <c r="N78" s="1"/>
  <c r="K78"/>
  <c r="M78" s="1"/>
  <c r="J78"/>
  <c r="AC77"/>
  <c r="AB77"/>
  <c r="AA77"/>
  <c r="Z77"/>
  <c r="Y77"/>
  <c r="X77"/>
  <c r="W77"/>
  <c r="V77"/>
  <c r="U77"/>
  <c r="T77"/>
  <c r="S77"/>
  <c r="R77"/>
  <c r="Q77"/>
  <c r="P77"/>
  <c r="O77"/>
  <c r="L77"/>
  <c r="N77" s="1"/>
  <c r="K77"/>
  <c r="M77" s="1"/>
  <c r="J77"/>
  <c r="AC76"/>
  <c r="AB76"/>
  <c r="AA76"/>
  <c r="Z76"/>
  <c r="Y76"/>
  <c r="X76"/>
  <c r="W76"/>
  <c r="V76"/>
  <c r="U76"/>
  <c r="T76"/>
  <c r="S76"/>
  <c r="R76"/>
  <c r="Q76"/>
  <c r="P76"/>
  <c r="O76"/>
  <c r="L76"/>
  <c r="N76" s="1"/>
  <c r="K76"/>
  <c r="M76" s="1"/>
  <c r="J76"/>
  <c r="AC75"/>
  <c r="AB75"/>
  <c r="AA75"/>
  <c r="Z75"/>
  <c r="Y75"/>
  <c r="X75"/>
  <c r="W75"/>
  <c r="V75"/>
  <c r="U75"/>
  <c r="T75"/>
  <c r="S75"/>
  <c r="R75"/>
  <c r="Q75"/>
  <c r="P75"/>
  <c r="O75"/>
  <c r="L75"/>
  <c r="N75" s="1"/>
  <c r="K75"/>
  <c r="M75" s="1"/>
  <c r="J75"/>
  <c r="AC74"/>
  <c r="AB74"/>
  <c r="AA74"/>
  <c r="Z74"/>
  <c r="Y74"/>
  <c r="X74"/>
  <c r="W74"/>
  <c r="V74"/>
  <c r="U74"/>
  <c r="T74"/>
  <c r="S74"/>
  <c r="R74"/>
  <c r="Q74"/>
  <c r="P74"/>
  <c r="O74"/>
  <c r="L74"/>
  <c r="N74" s="1"/>
  <c r="K74"/>
  <c r="M74" s="1"/>
  <c r="J74"/>
  <c r="AC73"/>
  <c r="AB73"/>
  <c r="AA73"/>
  <c r="Z73"/>
  <c r="Y73"/>
  <c r="X73"/>
  <c r="W73"/>
  <c r="V73"/>
  <c r="U73"/>
  <c r="T73"/>
  <c r="S73"/>
  <c r="R73"/>
  <c r="Q73"/>
  <c r="P73"/>
  <c r="O73"/>
  <c r="L73"/>
  <c r="N73" s="1"/>
  <c r="K73"/>
  <c r="M73" s="1"/>
  <c r="J73"/>
  <c r="AC72"/>
  <c r="AB72"/>
  <c r="AA72"/>
  <c r="Z72"/>
  <c r="Y72"/>
  <c r="X72"/>
  <c r="W72"/>
  <c r="V72"/>
  <c r="U72"/>
  <c r="T72"/>
  <c r="S72"/>
  <c r="R72"/>
  <c r="Q72"/>
  <c r="P72"/>
  <c r="O72"/>
  <c r="L72"/>
  <c r="N72" s="1"/>
  <c r="K72"/>
  <c r="M72" s="1"/>
  <c r="J72"/>
  <c r="AC71"/>
  <c r="AB71"/>
  <c r="AA71"/>
  <c r="Z71"/>
  <c r="Y71"/>
  <c r="X71"/>
  <c r="W71"/>
  <c r="V71"/>
  <c r="U71"/>
  <c r="T71"/>
  <c r="S71"/>
  <c r="R71"/>
  <c r="Q71"/>
  <c r="P71"/>
  <c r="O71"/>
  <c r="L71"/>
  <c r="N71" s="1"/>
  <c r="K71"/>
  <c r="M71" s="1"/>
  <c r="J71"/>
  <c r="AC70"/>
  <c r="AB70"/>
  <c r="AA70"/>
  <c r="Z70"/>
  <c r="Y70"/>
  <c r="X70"/>
  <c r="W70"/>
  <c r="V70"/>
  <c r="U70"/>
  <c r="T70"/>
  <c r="S70"/>
  <c r="R70"/>
  <c r="Q70"/>
  <c r="P70"/>
  <c r="O70"/>
  <c r="L70"/>
  <c r="N70" s="1"/>
  <c r="K70"/>
  <c r="M70" s="1"/>
  <c r="J70"/>
  <c r="AC69"/>
  <c r="AB69"/>
  <c r="AA69"/>
  <c r="Z69"/>
  <c r="Y69"/>
  <c r="X69"/>
  <c r="W69"/>
  <c r="V69"/>
  <c r="U69"/>
  <c r="T69"/>
  <c r="S69"/>
  <c r="R69"/>
  <c r="Q69"/>
  <c r="P69"/>
  <c r="O69"/>
  <c r="L69"/>
  <c r="N69" s="1"/>
  <c r="K69"/>
  <c r="M69" s="1"/>
  <c r="J69"/>
  <c r="AC68"/>
  <c r="AB68"/>
  <c r="AA68"/>
  <c r="Z68"/>
  <c r="Y68"/>
  <c r="X68"/>
  <c r="W68"/>
  <c r="V68"/>
  <c r="U68"/>
  <c r="T68"/>
  <c r="S68"/>
  <c r="R68"/>
  <c r="Q68"/>
  <c r="P68"/>
  <c r="O68"/>
  <c r="L68"/>
  <c r="N68" s="1"/>
  <c r="K68"/>
  <c r="M68" s="1"/>
  <c r="J68"/>
  <c r="AC67"/>
  <c r="AB67"/>
  <c r="AA67"/>
  <c r="Z67"/>
  <c r="Y67"/>
  <c r="X67"/>
  <c r="W67"/>
  <c r="V67"/>
  <c r="U67"/>
  <c r="T67"/>
  <c r="S67"/>
  <c r="R67"/>
  <c r="Q67"/>
  <c r="P67"/>
  <c r="O67"/>
  <c r="L67"/>
  <c r="N67" s="1"/>
  <c r="K67"/>
  <c r="M67" s="1"/>
  <c r="J67"/>
  <c r="AC66"/>
  <c r="AB66"/>
  <c r="AA66"/>
  <c r="Z66"/>
  <c r="Y66"/>
  <c r="X66"/>
  <c r="W66"/>
  <c r="V66"/>
  <c r="U66"/>
  <c r="T66"/>
  <c r="S66"/>
  <c r="R66"/>
  <c r="Q66"/>
  <c r="P66"/>
  <c r="O66"/>
  <c r="L66"/>
  <c r="N66" s="1"/>
  <c r="K66"/>
  <c r="M66" s="1"/>
  <c r="J66"/>
  <c r="AC65"/>
  <c r="AB65"/>
  <c r="AA65"/>
  <c r="Z65"/>
  <c r="Y65"/>
  <c r="X65"/>
  <c r="W65"/>
  <c r="V65"/>
  <c r="U65"/>
  <c r="T65"/>
  <c r="S65"/>
  <c r="R65"/>
  <c r="Q65"/>
  <c r="P65"/>
  <c r="O65"/>
  <c r="L65"/>
  <c r="N65" s="1"/>
  <c r="K65"/>
  <c r="M65" s="1"/>
  <c r="J65"/>
  <c r="AC64"/>
  <c r="AB64"/>
  <c r="AA64"/>
  <c r="Z64"/>
  <c r="Y64"/>
  <c r="X64"/>
  <c r="W64"/>
  <c r="V64"/>
  <c r="U64"/>
  <c r="T64"/>
  <c r="S64"/>
  <c r="R64"/>
  <c r="Q64"/>
  <c r="P64"/>
  <c r="O64"/>
  <c r="L64"/>
  <c r="N64" s="1"/>
  <c r="K64"/>
  <c r="M64" s="1"/>
  <c r="J64"/>
  <c r="AC63"/>
  <c r="AB63"/>
  <c r="AA63"/>
  <c r="Z63"/>
  <c r="Y63"/>
  <c r="X63"/>
  <c r="W63"/>
  <c r="V63"/>
  <c r="U63"/>
  <c r="T63"/>
  <c r="S63"/>
  <c r="R63"/>
  <c r="Q63"/>
  <c r="P63"/>
  <c r="O63"/>
  <c r="L63"/>
  <c r="N63" s="1"/>
  <c r="K63"/>
  <c r="M63" s="1"/>
  <c r="J63"/>
  <c r="AC62"/>
  <c r="AB62"/>
  <c r="AA62"/>
  <c r="Z62"/>
  <c r="Y62"/>
  <c r="X62"/>
  <c r="W62"/>
  <c r="V62"/>
  <c r="U62"/>
  <c r="T62"/>
  <c r="S62"/>
  <c r="R62"/>
  <c r="Q62"/>
  <c r="P62"/>
  <c r="O62"/>
  <c r="L62"/>
  <c r="N62" s="1"/>
  <c r="K62"/>
  <c r="M62" s="1"/>
  <c r="J62"/>
  <c r="AC61"/>
  <c r="AB61"/>
  <c r="AA61"/>
  <c r="Z61"/>
  <c r="Y61"/>
  <c r="X61"/>
  <c r="W61"/>
  <c r="V61"/>
  <c r="U61"/>
  <c r="T61"/>
  <c r="S61"/>
  <c r="R61"/>
  <c r="Q61"/>
  <c r="P61"/>
  <c r="O61"/>
  <c r="L61"/>
  <c r="N61" s="1"/>
  <c r="K61"/>
  <c r="M61" s="1"/>
  <c r="J61"/>
  <c r="AC60"/>
  <c r="AB60"/>
  <c r="AA60"/>
  <c r="Z60"/>
  <c r="Y60"/>
  <c r="X60"/>
  <c r="W60"/>
  <c r="V60"/>
  <c r="U60"/>
  <c r="T60"/>
  <c r="S60"/>
  <c r="R60"/>
  <c r="Q60"/>
  <c r="P60"/>
  <c r="O60"/>
  <c r="L60"/>
  <c r="N60" s="1"/>
  <c r="K60"/>
  <c r="M60" s="1"/>
  <c r="J60"/>
  <c r="AC59"/>
  <c r="AB59"/>
  <c r="AA59"/>
  <c r="Z59"/>
  <c r="Y59"/>
  <c r="X59"/>
  <c r="W59"/>
  <c r="V59"/>
  <c r="U59"/>
  <c r="T59"/>
  <c r="S59"/>
  <c r="R59"/>
  <c r="Q59"/>
  <c r="P59"/>
  <c r="O59"/>
  <c r="L59"/>
  <c r="N59" s="1"/>
  <c r="K59"/>
  <c r="M59" s="1"/>
  <c r="J59"/>
  <c r="AC58"/>
  <c r="AB58"/>
  <c r="AA58"/>
  <c r="Z58"/>
  <c r="Y58"/>
  <c r="X58"/>
  <c r="W58"/>
  <c r="V58"/>
  <c r="U58"/>
  <c r="T58"/>
  <c r="S58"/>
  <c r="R58"/>
  <c r="Q58"/>
  <c r="P58"/>
  <c r="O58"/>
  <c r="L58"/>
  <c r="N58" s="1"/>
  <c r="K58"/>
  <c r="M58" s="1"/>
  <c r="J58"/>
  <c r="AC57"/>
  <c r="AB57"/>
  <c r="AA57"/>
  <c r="Z57"/>
  <c r="Y57"/>
  <c r="X57"/>
  <c r="W57"/>
  <c r="V57"/>
  <c r="U57"/>
  <c r="T57"/>
  <c r="S57"/>
  <c r="R57"/>
  <c r="Q57"/>
  <c r="P57"/>
  <c r="O57"/>
  <c r="L57"/>
  <c r="N57" s="1"/>
  <c r="K57"/>
  <c r="M57" s="1"/>
  <c r="J57"/>
  <c r="AC56"/>
  <c r="AB56"/>
  <c r="AA56"/>
  <c r="Z56"/>
  <c r="Y56"/>
  <c r="X56"/>
  <c r="W56"/>
  <c r="V56"/>
  <c r="U56"/>
  <c r="T56"/>
  <c r="S56"/>
  <c r="R56"/>
  <c r="Q56"/>
  <c r="P56"/>
  <c r="O56"/>
  <c r="L56"/>
  <c r="N56" s="1"/>
  <c r="K56"/>
  <c r="M56" s="1"/>
  <c r="J56"/>
  <c r="AC55"/>
  <c r="AB55"/>
  <c r="AA55"/>
  <c r="Z55"/>
  <c r="Y55"/>
  <c r="X55"/>
  <c r="W55"/>
  <c r="V55"/>
  <c r="U55"/>
  <c r="T55"/>
  <c r="S55"/>
  <c r="R55"/>
  <c r="Q55"/>
  <c r="P55"/>
  <c r="O55"/>
  <c r="L55"/>
  <c r="N55" s="1"/>
  <c r="K55"/>
  <c r="M55" s="1"/>
  <c r="J55"/>
  <c r="AC54"/>
  <c r="AB54"/>
  <c r="AA54"/>
  <c r="Z54"/>
  <c r="Y54"/>
  <c r="X54"/>
  <c r="W54"/>
  <c r="V54"/>
  <c r="U54"/>
  <c r="T54"/>
  <c r="S54"/>
  <c r="R54"/>
  <c r="Q54"/>
  <c r="P54"/>
  <c r="O54"/>
  <c r="L54"/>
  <c r="N54" s="1"/>
  <c r="K54"/>
  <c r="M54" s="1"/>
  <c r="J54"/>
  <c r="AC53"/>
  <c r="AB53"/>
  <c r="AA53"/>
  <c r="Z53"/>
  <c r="Y53"/>
  <c r="X53"/>
  <c r="W53"/>
  <c r="V53"/>
  <c r="U53"/>
  <c r="T53"/>
  <c r="S53"/>
  <c r="R53"/>
  <c r="Q53"/>
  <c r="P53"/>
  <c r="O53"/>
  <c r="L53"/>
  <c r="N53" s="1"/>
  <c r="K53"/>
  <c r="M53" s="1"/>
  <c r="J53"/>
  <c r="AC52"/>
  <c r="AB52"/>
  <c r="AA52"/>
  <c r="Z52"/>
  <c r="Y52"/>
  <c r="X52"/>
  <c r="W52"/>
  <c r="V52"/>
  <c r="U52"/>
  <c r="T52"/>
  <c r="S52"/>
  <c r="R52"/>
  <c r="Q52"/>
  <c r="P52"/>
  <c r="O52"/>
  <c r="L52"/>
  <c r="N52" s="1"/>
  <c r="K52"/>
  <c r="M52" s="1"/>
  <c r="J52"/>
  <c r="AC51"/>
  <c r="AB51"/>
  <c r="AA51"/>
  <c r="Z51"/>
  <c r="Y51"/>
  <c r="X51"/>
  <c r="W51"/>
  <c r="V51"/>
  <c r="U51"/>
  <c r="T51"/>
  <c r="S51"/>
  <c r="R51"/>
  <c r="Q51"/>
  <c r="P51"/>
  <c r="O51"/>
  <c r="L51"/>
  <c r="N51" s="1"/>
  <c r="K51"/>
  <c r="M51" s="1"/>
  <c r="J51"/>
  <c r="AC50"/>
  <c r="AB50"/>
  <c r="AA50"/>
  <c r="Z50"/>
  <c r="Y50"/>
  <c r="X50"/>
  <c r="W50"/>
  <c r="V50"/>
  <c r="U50"/>
  <c r="T50"/>
  <c r="S50"/>
  <c r="R50"/>
  <c r="Q50"/>
  <c r="P50"/>
  <c r="O50"/>
  <c r="L50"/>
  <c r="N50" s="1"/>
  <c r="K50"/>
  <c r="M50" s="1"/>
  <c r="J50"/>
  <c r="AC49"/>
  <c r="AB49"/>
  <c r="AA49"/>
  <c r="Z49"/>
  <c r="Y49"/>
  <c r="X49"/>
  <c r="W49"/>
  <c r="V49"/>
  <c r="U49"/>
  <c r="T49"/>
  <c r="S49"/>
  <c r="R49"/>
  <c r="Q49"/>
  <c r="P49"/>
  <c r="O49"/>
  <c r="L49"/>
  <c r="N49" s="1"/>
  <c r="K49"/>
  <c r="M49" s="1"/>
  <c r="J49"/>
  <c r="AC48"/>
  <c r="AB48"/>
  <c r="AA48"/>
  <c r="Z48"/>
  <c r="Y48"/>
  <c r="X48"/>
  <c r="W48"/>
  <c r="V48"/>
  <c r="U48"/>
  <c r="T48"/>
  <c r="S48"/>
  <c r="R48"/>
  <c r="Q48"/>
  <c r="P48"/>
  <c r="O48"/>
  <c r="L48"/>
  <c r="N48" s="1"/>
  <c r="K48"/>
  <c r="M48" s="1"/>
  <c r="J48"/>
  <c r="AC47"/>
  <c r="AB47"/>
  <c r="AA47"/>
  <c r="Z47"/>
  <c r="Y47"/>
  <c r="X47"/>
  <c r="W47"/>
  <c r="V47"/>
  <c r="U47"/>
  <c r="T47"/>
  <c r="S47"/>
  <c r="R47"/>
  <c r="Q47"/>
  <c r="P47"/>
  <c r="O47"/>
  <c r="L47"/>
  <c r="N47" s="1"/>
  <c r="K47"/>
  <c r="M47" s="1"/>
  <c r="J47"/>
  <c r="AC46"/>
  <c r="AB46"/>
  <c r="AA46"/>
  <c r="Z46"/>
  <c r="Y46"/>
  <c r="X46"/>
  <c r="W46"/>
  <c r="V46"/>
  <c r="U46"/>
  <c r="T46"/>
  <c r="S46"/>
  <c r="R46"/>
  <c r="Q46"/>
  <c r="P46"/>
  <c r="O46"/>
  <c r="L46"/>
  <c r="N46" s="1"/>
  <c r="K46"/>
  <c r="M46" s="1"/>
  <c r="J46"/>
  <c r="AC45"/>
  <c r="AB45"/>
  <c r="AA45"/>
  <c r="Z45"/>
  <c r="Y45"/>
  <c r="X45"/>
  <c r="W45"/>
  <c r="V45"/>
  <c r="U45"/>
  <c r="T45"/>
  <c r="S45"/>
  <c r="R45"/>
  <c r="Q45"/>
  <c r="P45"/>
  <c r="O45"/>
  <c r="L45"/>
  <c r="N45" s="1"/>
  <c r="K45"/>
  <c r="M45" s="1"/>
  <c r="J45"/>
  <c r="AC44"/>
  <c r="AB44"/>
  <c r="AA44"/>
  <c r="Z44"/>
  <c r="Y44"/>
  <c r="X44"/>
  <c r="W44"/>
  <c r="V44"/>
  <c r="U44"/>
  <c r="T44"/>
  <c r="S44"/>
  <c r="R44"/>
  <c r="Q44"/>
  <c r="P44"/>
  <c r="O44"/>
  <c r="L44"/>
  <c r="N44" s="1"/>
  <c r="K44"/>
  <c r="M44" s="1"/>
  <c r="J44"/>
  <c r="AC43"/>
  <c r="AB43"/>
  <c r="AA43"/>
  <c r="Z43"/>
  <c r="Y43"/>
  <c r="X43"/>
  <c r="W43"/>
  <c r="V43"/>
  <c r="U43"/>
  <c r="T43"/>
  <c r="S43"/>
  <c r="R43"/>
  <c r="Q43"/>
  <c r="P43"/>
  <c r="O43"/>
  <c r="L43"/>
  <c r="N43" s="1"/>
  <c r="K43"/>
  <c r="M43" s="1"/>
  <c r="J43"/>
  <c r="AC42"/>
  <c r="AB42"/>
  <c r="AA42"/>
  <c r="Z42"/>
  <c r="Y42"/>
  <c r="X42"/>
  <c r="W42"/>
  <c r="V42"/>
  <c r="U42"/>
  <c r="T42"/>
  <c r="S42"/>
  <c r="R42"/>
  <c r="Q42"/>
  <c r="P42"/>
  <c r="O42"/>
  <c r="L42"/>
  <c r="N42" s="1"/>
  <c r="K42"/>
  <c r="M42" s="1"/>
  <c r="J42"/>
  <c r="AC41"/>
  <c r="AB41"/>
  <c r="AA41"/>
  <c r="Z41"/>
  <c r="Y41"/>
  <c r="X41"/>
  <c r="W41"/>
  <c r="V41"/>
  <c r="U41"/>
  <c r="T41"/>
  <c r="S41"/>
  <c r="R41"/>
  <c r="Q41"/>
  <c r="P41"/>
  <c r="O41"/>
  <c r="L41"/>
  <c r="N41" s="1"/>
  <c r="K41"/>
  <c r="M41" s="1"/>
  <c r="J41"/>
  <c r="AC40"/>
  <c r="AB40"/>
  <c r="AA40"/>
  <c r="Z40"/>
  <c r="Y40"/>
  <c r="X40"/>
  <c r="W40"/>
  <c r="V40"/>
  <c r="U40"/>
  <c r="T40"/>
  <c r="S40"/>
  <c r="R40"/>
  <c r="Q40"/>
  <c r="P40"/>
  <c r="O40"/>
  <c r="L40"/>
  <c r="N40" s="1"/>
  <c r="K40"/>
  <c r="M40" s="1"/>
  <c r="J40"/>
  <c r="AC39"/>
  <c r="AB39"/>
  <c r="AA39"/>
  <c r="Z39"/>
  <c r="Y39"/>
  <c r="X39"/>
  <c r="W39"/>
  <c r="V39"/>
  <c r="U39"/>
  <c r="T39"/>
  <c r="S39"/>
  <c r="R39"/>
  <c r="Q39"/>
  <c r="P39"/>
  <c r="O39"/>
  <c r="L39"/>
  <c r="N39" s="1"/>
  <c r="K39"/>
  <c r="M39" s="1"/>
  <c r="J39"/>
  <c r="AC38"/>
  <c r="AB38"/>
  <c r="AA38"/>
  <c r="Z38"/>
  <c r="Y38"/>
  <c r="X38"/>
  <c r="W38"/>
  <c r="V38"/>
  <c r="U38"/>
  <c r="T38"/>
  <c r="S38"/>
  <c r="R38"/>
  <c r="Q38"/>
  <c r="P38"/>
  <c r="O38"/>
  <c r="L38"/>
  <c r="N38" s="1"/>
  <c r="K38"/>
  <c r="M38" s="1"/>
  <c r="J38"/>
  <c r="AC37"/>
  <c r="AB37"/>
  <c r="AA37"/>
  <c r="Z37"/>
  <c r="Y37"/>
  <c r="X37"/>
  <c r="W37"/>
  <c r="V37"/>
  <c r="U37"/>
  <c r="T37"/>
  <c r="S37"/>
  <c r="R37"/>
  <c r="Q37"/>
  <c r="P37"/>
  <c r="O37"/>
  <c r="L37"/>
  <c r="N37" s="1"/>
  <c r="K37"/>
  <c r="M37" s="1"/>
  <c r="J37"/>
  <c r="AC36"/>
  <c r="AB36"/>
  <c r="AA36"/>
  <c r="Z36"/>
  <c r="Y36"/>
  <c r="X36"/>
  <c r="W36"/>
  <c r="V36"/>
  <c r="U36"/>
  <c r="T36"/>
  <c r="S36"/>
  <c r="R36"/>
  <c r="Q36"/>
  <c r="P36"/>
  <c r="O36"/>
  <c r="L36"/>
  <c r="N36" s="1"/>
  <c r="K36"/>
  <c r="M36" s="1"/>
  <c r="J36"/>
  <c r="AC35"/>
  <c r="AB35"/>
  <c r="AA35"/>
  <c r="Z35"/>
  <c r="Y35"/>
  <c r="X35"/>
  <c r="W35"/>
  <c r="V35"/>
  <c r="U35"/>
  <c r="T35"/>
  <c r="S35"/>
  <c r="R35"/>
  <c r="Q35"/>
  <c r="P35"/>
  <c r="O35"/>
  <c r="L35"/>
  <c r="N35" s="1"/>
  <c r="K35"/>
  <c r="M35" s="1"/>
  <c r="J35"/>
  <c r="AC34"/>
  <c r="AB34"/>
  <c r="AA34"/>
  <c r="Z34"/>
  <c r="Y34"/>
  <c r="X34"/>
  <c r="W34"/>
  <c r="V34"/>
  <c r="U34"/>
  <c r="T34"/>
  <c r="S34"/>
  <c r="R34"/>
  <c r="Q34"/>
  <c r="P34"/>
  <c r="O34"/>
  <c r="L34"/>
  <c r="N34" s="1"/>
  <c r="K34"/>
  <c r="M34" s="1"/>
  <c r="J34"/>
  <c r="AC33"/>
  <c r="AB33"/>
  <c r="AA33"/>
  <c r="Z33"/>
  <c r="Y33"/>
  <c r="X33"/>
  <c r="W33"/>
  <c r="V33"/>
  <c r="U33"/>
  <c r="T33"/>
  <c r="S33"/>
  <c r="R33"/>
  <c r="Q33"/>
  <c r="P33"/>
  <c r="O33"/>
  <c r="L33"/>
  <c r="N33" s="1"/>
  <c r="K33"/>
  <c r="M33" s="1"/>
  <c r="J33"/>
  <c r="AC32"/>
  <c r="AB32"/>
  <c r="AA32"/>
  <c r="Z32"/>
  <c r="Y32"/>
  <c r="X32"/>
  <c r="W32"/>
  <c r="V32"/>
  <c r="U32"/>
  <c r="T32"/>
  <c r="S32"/>
  <c r="R32"/>
  <c r="Q32"/>
  <c r="P32"/>
  <c r="O32"/>
  <c r="L32"/>
  <c r="N32" s="1"/>
  <c r="K32"/>
  <c r="M32" s="1"/>
  <c r="J32"/>
  <c r="AC31"/>
  <c r="AB31"/>
  <c r="AA31"/>
  <c r="Z31"/>
  <c r="Y31"/>
  <c r="X31"/>
  <c r="W31"/>
  <c r="V31"/>
  <c r="U31"/>
  <c r="T31"/>
  <c r="S31"/>
  <c r="R31"/>
  <c r="Q31"/>
  <c r="P31"/>
  <c r="O31"/>
  <c r="L31"/>
  <c r="N31" s="1"/>
  <c r="K31"/>
  <c r="M31" s="1"/>
  <c r="J31"/>
  <c r="AC30"/>
  <c r="AB30"/>
  <c r="AA30"/>
  <c r="Z30"/>
  <c r="Y30"/>
  <c r="X30"/>
  <c r="W30"/>
  <c r="V30"/>
  <c r="U30"/>
  <c r="T30"/>
  <c r="S30"/>
  <c r="R30"/>
  <c r="Q30"/>
  <c r="P30"/>
  <c r="O30"/>
  <c r="L30"/>
  <c r="N30" s="1"/>
  <c r="K30"/>
  <c r="M30" s="1"/>
  <c r="J30"/>
  <c r="AC29"/>
  <c r="AB29"/>
  <c r="AA29"/>
  <c r="Z29"/>
  <c r="Y29"/>
  <c r="X29"/>
  <c r="W29"/>
  <c r="V29"/>
  <c r="U29"/>
  <c r="T29"/>
  <c r="S29"/>
  <c r="R29"/>
  <c r="Q29"/>
  <c r="P29"/>
  <c r="O29"/>
  <c r="L29"/>
  <c r="N29" s="1"/>
  <c r="K29"/>
  <c r="M29" s="1"/>
  <c r="J29"/>
  <c r="AC28"/>
  <c r="AB28"/>
  <c r="AA28"/>
  <c r="Z28"/>
  <c r="Y28"/>
  <c r="X28"/>
  <c r="W28"/>
  <c r="V28"/>
  <c r="U28"/>
  <c r="T28"/>
  <c r="S28"/>
  <c r="R28"/>
  <c r="Q28"/>
  <c r="P28"/>
  <c r="O28"/>
  <c r="L28"/>
  <c r="N28" s="1"/>
  <c r="K28"/>
  <c r="M28" s="1"/>
  <c r="J28"/>
  <c r="AC27"/>
  <c r="AB27"/>
  <c r="AA27"/>
  <c r="Z27"/>
  <c r="Y27"/>
  <c r="X27"/>
  <c r="W27"/>
  <c r="V27"/>
  <c r="U27"/>
  <c r="T27"/>
  <c r="S27"/>
  <c r="R27"/>
  <c r="Q27"/>
  <c r="P27"/>
  <c r="O27"/>
  <c r="L27"/>
  <c r="N27" s="1"/>
  <c r="K27"/>
  <c r="M27" s="1"/>
  <c r="J27"/>
  <c r="AC26"/>
  <c r="AB26"/>
  <c r="AA26"/>
  <c r="Z26"/>
  <c r="Y26"/>
  <c r="X26"/>
  <c r="W26"/>
  <c r="V26"/>
  <c r="U26"/>
  <c r="T26"/>
  <c r="S26"/>
  <c r="R26"/>
  <c r="Q26"/>
  <c r="P26"/>
  <c r="O26"/>
  <c r="L26"/>
  <c r="N26" s="1"/>
  <c r="K26"/>
  <c r="M26" s="1"/>
  <c r="J26"/>
  <c r="AC25"/>
  <c r="AB25"/>
  <c r="AA25"/>
  <c r="Z25"/>
  <c r="Y25"/>
  <c r="X25"/>
  <c r="W25"/>
  <c r="V25"/>
  <c r="U25"/>
  <c r="T25"/>
  <c r="S25"/>
  <c r="R25"/>
  <c r="Q25"/>
  <c r="P25"/>
  <c r="O25"/>
  <c r="L25"/>
  <c r="N25" s="1"/>
  <c r="K25"/>
  <c r="M25" s="1"/>
  <c r="J25"/>
  <c r="AC24"/>
  <c r="AB24"/>
  <c r="AA24"/>
  <c r="Z24"/>
  <c r="Y24"/>
  <c r="X24"/>
  <c r="W24"/>
  <c r="V24"/>
  <c r="U24"/>
  <c r="T24"/>
  <c r="S24"/>
  <c r="R24"/>
  <c r="Q24"/>
  <c r="P24"/>
  <c r="O24"/>
  <c r="L24"/>
  <c r="N24" s="1"/>
  <c r="K24"/>
  <c r="M24" s="1"/>
  <c r="J24"/>
  <c r="AC23"/>
  <c r="AB23"/>
  <c r="AA23"/>
  <c r="Z23"/>
  <c r="Y23"/>
  <c r="X23"/>
  <c r="W23"/>
  <c r="V23"/>
  <c r="U23"/>
  <c r="T23"/>
  <c r="S23"/>
  <c r="R23"/>
  <c r="Q23"/>
  <c r="P23"/>
  <c r="O23"/>
  <c r="L23"/>
  <c r="N23" s="1"/>
  <c r="K23"/>
  <c r="M23" s="1"/>
  <c r="J23"/>
  <c r="AC22"/>
  <c r="AB22"/>
  <c r="AA22"/>
  <c r="Z22"/>
  <c r="Y22"/>
  <c r="X22"/>
  <c r="W22"/>
  <c r="V22"/>
  <c r="U22"/>
  <c r="T22"/>
  <c r="S22"/>
  <c r="R22"/>
  <c r="Q22"/>
  <c r="P22"/>
  <c r="O22"/>
  <c r="L22"/>
  <c r="N22" s="1"/>
  <c r="K22"/>
  <c r="M22" s="1"/>
  <c r="J22"/>
  <c r="AC21"/>
  <c r="AB21"/>
  <c r="AA21"/>
  <c r="Z21"/>
  <c r="Y21"/>
  <c r="X21"/>
  <c r="W21"/>
  <c r="V21"/>
  <c r="U21"/>
  <c r="T21"/>
  <c r="S21"/>
  <c r="R21"/>
  <c r="Q21"/>
  <c r="P21"/>
  <c r="O21"/>
  <c r="L21"/>
  <c r="N21" s="1"/>
  <c r="K21"/>
  <c r="M21" s="1"/>
  <c r="J21"/>
  <c r="AC20"/>
  <c r="AB20"/>
  <c r="AA20"/>
  <c r="Z20"/>
  <c r="Y20"/>
  <c r="X20"/>
  <c r="W20"/>
  <c r="V20"/>
  <c r="U20"/>
  <c r="T20"/>
  <c r="S20"/>
  <c r="R20"/>
  <c r="Q20"/>
  <c r="P20"/>
  <c r="O20"/>
  <c r="L20"/>
  <c r="N20" s="1"/>
  <c r="K20"/>
  <c r="M20" s="1"/>
  <c r="J20"/>
  <c r="AC19"/>
  <c r="AB19"/>
  <c r="AA19"/>
  <c r="Z19"/>
  <c r="Y19"/>
  <c r="X19"/>
  <c r="W19"/>
  <c r="V19"/>
  <c r="U19"/>
  <c r="T19"/>
  <c r="S19"/>
  <c r="R19"/>
  <c r="Q19"/>
  <c r="P19"/>
  <c r="O19"/>
  <c r="L19"/>
  <c r="N19" s="1"/>
  <c r="K19"/>
  <c r="M19" s="1"/>
  <c r="J19"/>
  <c r="AC18"/>
  <c r="AB18"/>
  <c r="AA18"/>
  <c r="Z18"/>
  <c r="Y18"/>
  <c r="X18"/>
  <c r="W18"/>
  <c r="V18"/>
  <c r="U18"/>
  <c r="T18"/>
  <c r="S18"/>
  <c r="R18"/>
  <c r="Q18"/>
  <c r="P18"/>
  <c r="O18"/>
  <c r="L18"/>
  <c r="N18" s="1"/>
  <c r="K18"/>
  <c r="M18" s="1"/>
  <c r="J18"/>
  <c r="AC17"/>
  <c r="AB17"/>
  <c r="AA17"/>
  <c r="Z17"/>
  <c r="Y17"/>
  <c r="X17"/>
  <c r="W17"/>
  <c r="V17"/>
  <c r="U17"/>
  <c r="T17"/>
  <c r="S17"/>
  <c r="R17"/>
  <c r="Q17"/>
  <c r="P17"/>
  <c r="O17"/>
  <c r="L17"/>
  <c r="N17" s="1"/>
  <c r="K17"/>
  <c r="M17" s="1"/>
  <c r="J17"/>
  <c r="AC16"/>
  <c r="AB16"/>
  <c r="AA16"/>
  <c r="Z16"/>
  <c r="Y16"/>
  <c r="X16"/>
  <c r="W16"/>
  <c r="V16"/>
  <c r="U16"/>
  <c r="T16"/>
  <c r="S16"/>
  <c r="R16"/>
  <c r="Q16"/>
  <c r="P16"/>
  <c r="O16"/>
  <c r="L16"/>
  <c r="N16" s="1"/>
  <c r="K16"/>
  <c r="M16" s="1"/>
  <c r="J16"/>
  <c r="AC15"/>
  <c r="AB15"/>
  <c r="AA15"/>
  <c r="Z15"/>
  <c r="Y15"/>
  <c r="X15"/>
  <c r="W15"/>
  <c r="V15"/>
  <c r="U15"/>
  <c r="T15"/>
  <c r="S15"/>
  <c r="R15"/>
  <c r="Q15"/>
  <c r="P15"/>
  <c r="O15"/>
  <c r="L15"/>
  <c r="N15" s="1"/>
  <c r="K15"/>
  <c r="M15" s="1"/>
  <c r="J15"/>
  <c r="AC14"/>
  <c r="AB14"/>
  <c r="AA14"/>
  <c r="Z14"/>
  <c r="Y14"/>
  <c r="X14"/>
  <c r="W14"/>
  <c r="V14"/>
  <c r="U14"/>
  <c r="T14"/>
  <c r="S14"/>
  <c r="R14"/>
  <c r="Q14"/>
  <c r="P14"/>
  <c r="O14"/>
  <c r="L14"/>
  <c r="N14" s="1"/>
  <c r="K14"/>
  <c r="M14" s="1"/>
  <c r="J14"/>
  <c r="AC13"/>
  <c r="AB13"/>
  <c r="AA13"/>
  <c r="Z13"/>
  <c r="Y13"/>
  <c r="X13"/>
  <c r="W13"/>
  <c r="V13"/>
  <c r="U13"/>
  <c r="T13"/>
  <c r="S13"/>
  <c r="R13"/>
  <c r="Q13"/>
  <c r="P13"/>
  <c r="O13"/>
  <c r="L13"/>
  <c r="N13" s="1"/>
  <c r="K13"/>
  <c r="M13" s="1"/>
  <c r="J13"/>
  <c r="AC12"/>
  <c r="AB12"/>
  <c r="AA12"/>
  <c r="Z12"/>
  <c r="Y12"/>
  <c r="X12"/>
  <c r="W12"/>
  <c r="V12"/>
  <c r="U12"/>
  <c r="T12"/>
  <c r="S12"/>
  <c r="R12"/>
  <c r="Q12"/>
  <c r="P12"/>
  <c r="O12"/>
  <c r="L12"/>
  <c r="N12" s="1"/>
  <c r="K12"/>
  <c r="M12" s="1"/>
  <c r="J12"/>
  <c r="AC11"/>
  <c r="AB11"/>
  <c r="AA11"/>
  <c r="Z11"/>
  <c r="Y11"/>
  <c r="X11"/>
  <c r="W11"/>
  <c r="V11"/>
  <c r="U11"/>
  <c r="T11"/>
  <c r="S11"/>
  <c r="R11"/>
  <c r="Q11"/>
  <c r="P11"/>
  <c r="O11"/>
  <c r="L11"/>
  <c r="N11" s="1"/>
  <c r="K11"/>
  <c r="M11" s="1"/>
  <c r="J11"/>
  <c r="AC10"/>
  <c r="AB10"/>
  <c r="AA10"/>
  <c r="Z10"/>
  <c r="Y10"/>
  <c r="X10"/>
  <c r="W10"/>
  <c r="V10"/>
  <c r="U10"/>
  <c r="T10"/>
  <c r="S10"/>
  <c r="R10"/>
  <c r="Q10"/>
  <c r="P10"/>
  <c r="O10"/>
  <c r="L10"/>
  <c r="N10" s="1"/>
  <c r="K10"/>
  <c r="M10" s="1"/>
  <c r="J10"/>
  <c r="AC9"/>
  <c r="AB9"/>
  <c r="AA9"/>
  <c r="Z9"/>
  <c r="Y9"/>
  <c r="X9"/>
  <c r="W9"/>
  <c r="V9"/>
  <c r="U9"/>
  <c r="T9"/>
  <c r="S9"/>
  <c r="R9"/>
  <c r="Q9"/>
  <c r="P9"/>
  <c r="O9"/>
  <c r="L9"/>
  <c r="N9" s="1"/>
  <c r="K9"/>
  <c r="M9" s="1"/>
  <c r="J9"/>
  <c r="AC8"/>
  <c r="AB8"/>
  <c r="AA8"/>
  <c r="Z8"/>
  <c r="Y8"/>
  <c r="X8"/>
  <c r="W8"/>
  <c r="V8"/>
  <c r="U8"/>
  <c r="T8"/>
  <c r="S8"/>
  <c r="R8"/>
  <c r="Q8"/>
  <c r="P8"/>
  <c r="O8"/>
  <c r="L8"/>
  <c r="N8" s="1"/>
  <c r="K8"/>
  <c r="M8" s="1"/>
  <c r="J8"/>
  <c r="AC7"/>
  <c r="AB7"/>
  <c r="AA7"/>
  <c r="Z7"/>
  <c r="Y7"/>
  <c r="X7"/>
  <c r="W7"/>
  <c r="V7"/>
  <c r="U7"/>
  <c r="T7"/>
  <c r="S7"/>
  <c r="R7"/>
  <c r="Q7"/>
  <c r="P7"/>
  <c r="O7"/>
  <c r="L7"/>
  <c r="N7" s="1"/>
  <c r="K7"/>
  <c r="M7" s="1"/>
  <c r="J7"/>
  <c r="AC6"/>
  <c r="AB6"/>
  <c r="AA6"/>
  <c r="Z6"/>
  <c r="Y6"/>
  <c r="X6"/>
  <c r="W6"/>
  <c r="V6"/>
  <c r="U6"/>
  <c r="T6"/>
  <c r="S6"/>
  <c r="R6"/>
  <c r="Q6"/>
  <c r="P6"/>
  <c r="O6"/>
  <c r="L6"/>
  <c r="N6" s="1"/>
  <c r="K6"/>
  <c r="M6" s="1"/>
  <c r="J6"/>
  <c r="AC5"/>
  <c r="AB5"/>
  <c r="AA5"/>
  <c r="Z5"/>
  <c r="Y5"/>
  <c r="X5"/>
  <c r="W5"/>
  <c r="V5"/>
  <c r="U5"/>
  <c r="T5"/>
  <c r="S5"/>
  <c r="R5"/>
  <c r="Q5"/>
  <c r="P5"/>
  <c r="O5"/>
  <c r="L5"/>
  <c r="N5" s="1"/>
  <c r="K5"/>
  <c r="M5" s="1"/>
  <c r="J5"/>
  <c r="AC4"/>
  <c r="AB4"/>
  <c r="AA4"/>
  <c r="Z4"/>
  <c r="Y4"/>
  <c r="X4"/>
  <c r="W4"/>
  <c r="V4"/>
  <c r="U4"/>
  <c r="T4"/>
  <c r="S4"/>
  <c r="R4"/>
  <c r="Q4"/>
  <c r="P4"/>
  <c r="O4"/>
  <c r="L4"/>
  <c r="N4" s="1"/>
  <c r="K4"/>
  <c r="M4" s="1"/>
  <c r="J4"/>
  <c r="AC3"/>
  <c r="AB3"/>
  <c r="AA3"/>
  <c r="Z3"/>
  <c r="Y3"/>
  <c r="X3"/>
  <c r="W3"/>
  <c r="V3"/>
  <c r="U3"/>
  <c r="T3"/>
  <c r="S3"/>
  <c r="R3"/>
  <c r="Q3"/>
  <c r="P3"/>
  <c r="O3"/>
  <c r="L3"/>
  <c r="N3" s="1"/>
  <c r="K3"/>
  <c r="M3" s="1"/>
  <c r="J3"/>
  <c r="AC2"/>
  <c r="AB2"/>
  <c r="AA2"/>
  <c r="Z2"/>
  <c r="Y2"/>
  <c r="X2"/>
  <c r="W2"/>
  <c r="V2"/>
  <c r="U2"/>
  <c r="T2"/>
  <c r="S2"/>
  <c r="R2"/>
  <c r="Q2"/>
  <c r="P2"/>
  <c r="O2"/>
  <c r="L2"/>
  <c r="N2" s="1"/>
  <c r="K2"/>
  <c r="M2" s="1"/>
  <c r="J2"/>
  <c r="C9" i="12"/>
  <c r="C10" s="1"/>
  <c r="C11" s="1"/>
  <c r="C12" s="1"/>
  <c r="C13" s="1"/>
  <c r="I6"/>
  <c r="I7" s="1"/>
  <c r="I8" s="1"/>
  <c r="I9" s="1"/>
  <c r="I10" s="1"/>
  <c r="I11" s="1"/>
  <c r="I12" s="1"/>
  <c r="I13" s="1"/>
  <c r="I14" s="1"/>
  <c r="I15" s="1"/>
  <c r="I16" s="1"/>
  <c r="I17" s="1"/>
  <c r="I18" s="1"/>
  <c r="I19" s="1"/>
  <c r="I20" s="1"/>
  <c r="I21" s="1"/>
  <c r="I22" s="1"/>
  <c r="I23" s="1"/>
  <c r="I24" s="1"/>
  <c r="I25" s="1"/>
  <c r="I26" s="1"/>
  <c r="I27" s="1"/>
  <c r="I28" s="1"/>
  <c r="I29" s="1"/>
  <c r="I30" s="1"/>
  <c r="I31" s="1"/>
  <c r="I32" s="1"/>
  <c r="I33" s="1"/>
  <c r="I34" s="1"/>
  <c r="I35" s="1"/>
  <c r="I36" s="1"/>
  <c r="I37" s="1"/>
  <c r="I38" s="1"/>
  <c r="I39" s="1"/>
  <c r="I40" s="1"/>
  <c r="I41" s="1"/>
  <c r="I42" s="1"/>
  <c r="I43" s="1"/>
  <c r="I44" s="1"/>
  <c r="I45" s="1"/>
  <c r="I46" s="1"/>
  <c r="I47" s="1"/>
  <c r="I48" s="1"/>
  <c r="I49" s="1"/>
  <c r="I50" s="1"/>
  <c r="I51" s="1"/>
  <c r="I52" s="1"/>
  <c r="I53" s="1"/>
  <c r="I54" s="1"/>
  <c r="I55" s="1"/>
  <c r="I56" s="1"/>
  <c r="I57" s="1"/>
  <c r="I58" s="1"/>
  <c r="I59" s="1"/>
  <c r="I60" s="1"/>
  <c r="I61" s="1"/>
  <c r="I62" s="1"/>
  <c r="I63" s="1"/>
  <c r="I64" s="1"/>
  <c r="I65" s="1"/>
  <c r="I66" s="1"/>
  <c r="I67" s="1"/>
  <c r="I68" s="1"/>
  <c r="I69" s="1"/>
  <c r="I70" s="1"/>
  <c r="I71" s="1"/>
  <c r="I72" s="1"/>
  <c r="I73" s="1"/>
  <c r="I74" s="1"/>
  <c r="I75" s="1"/>
  <c r="I76" s="1"/>
  <c r="I77" s="1"/>
  <c r="I78" s="1"/>
  <c r="I79" s="1"/>
  <c r="I80" s="1"/>
  <c r="I81" s="1"/>
  <c r="I82" s="1"/>
  <c r="I83" s="1"/>
  <c r="I84" s="1"/>
  <c r="I85" s="1"/>
  <c r="I86" s="1"/>
  <c r="I87" s="1"/>
  <c r="I88" s="1"/>
  <c r="I89" s="1"/>
  <c r="I90" s="1"/>
  <c r="I91" s="1"/>
  <c r="C14" i="23" l="1"/>
  <c r="D13"/>
  <c r="N94" i="19"/>
  <c r="N96"/>
  <c r="N98"/>
  <c r="N100"/>
  <c r="C14" i="12"/>
  <c r="D13"/>
  <c r="C15" i="23" l="1"/>
  <c r="D14"/>
  <c r="C15" i="12"/>
  <c r="D14"/>
  <c r="C16" i="23" l="1"/>
  <c r="D15"/>
  <c r="C16" i="12"/>
  <c r="D15"/>
  <c r="C17" i="23" l="1"/>
  <c r="D16"/>
  <c r="C17" i="12"/>
  <c r="D16"/>
  <c r="C18" i="23" l="1"/>
  <c r="D17"/>
  <c r="C18" i="12"/>
  <c r="D17"/>
  <c r="C19" i="23" l="1"/>
  <c r="D18"/>
  <c r="C19" i="12"/>
  <c r="D18"/>
  <c r="C20" i="23" l="1"/>
  <c r="D19"/>
  <c r="C20" i="12"/>
  <c r="D19"/>
  <c r="C21" i="23" l="1"/>
  <c r="D20"/>
  <c r="C21" i="12"/>
  <c r="D20"/>
  <c r="C22" i="23" l="1"/>
  <c r="D21"/>
  <c r="C22" i="12"/>
  <c r="D21"/>
  <c r="C23" i="23" l="1"/>
  <c r="D22"/>
  <c r="C23" i="12"/>
  <c r="D22"/>
  <c r="C24" i="23" l="1"/>
  <c r="D23"/>
  <c r="C24" i="12"/>
  <c r="D23"/>
  <c r="C25" i="23" l="1"/>
  <c r="D24"/>
  <c r="C25" i="12"/>
  <c r="D24"/>
  <c r="C26" i="23" l="1"/>
  <c r="D25"/>
  <c r="C26" i="12"/>
  <c r="D25"/>
  <c r="C27" i="23" l="1"/>
  <c r="D26"/>
  <c r="C27" i="12"/>
  <c r="D26"/>
  <c r="C28" i="23" l="1"/>
  <c r="D27"/>
  <c r="C28" i="12"/>
  <c r="D27"/>
  <c r="C29" i="23" l="1"/>
  <c r="D28"/>
  <c r="C29" i="12"/>
  <c r="D28"/>
  <c r="C30" i="23" l="1"/>
  <c r="D29"/>
  <c r="C30" i="12"/>
  <c r="D29"/>
  <c r="C31" i="23" l="1"/>
  <c r="D30"/>
  <c r="C31" i="12"/>
  <c r="D30"/>
  <c r="C32" i="23" l="1"/>
  <c r="D31"/>
  <c r="C32" i="12"/>
  <c r="D31"/>
  <c r="C33" i="23" l="1"/>
  <c r="D32"/>
  <c r="C33" i="12"/>
  <c r="D32"/>
  <c r="C34" i="23" l="1"/>
  <c r="D33"/>
  <c r="C34" i="12"/>
  <c r="D33"/>
  <c r="C35" i="23" l="1"/>
  <c r="D34"/>
  <c r="C35" i="12"/>
  <c r="D34"/>
  <c r="C36" i="23" l="1"/>
  <c r="D35"/>
  <c r="C36" i="12"/>
  <c r="D35"/>
  <c r="C37" i="23" l="1"/>
  <c r="D36"/>
  <c r="C37" i="12"/>
  <c r="D36"/>
  <c r="C38" i="23" l="1"/>
  <c r="D37"/>
  <c r="C38" i="12"/>
  <c r="D37"/>
  <c r="C39" i="23" l="1"/>
  <c r="D38"/>
  <c r="C39" i="12"/>
  <c r="D38"/>
  <c r="C40" i="23" l="1"/>
  <c r="D39"/>
  <c r="C40" i="12"/>
  <c r="D39"/>
  <c r="C41" i="23" l="1"/>
  <c r="D40"/>
  <c r="C41" i="12"/>
  <c r="D40"/>
  <c r="C42" i="23" l="1"/>
  <c r="D41"/>
  <c r="C42" i="12"/>
  <c r="D41"/>
  <c r="C43" i="23" l="1"/>
  <c r="D42"/>
  <c r="C43" i="12"/>
  <c r="D42"/>
  <c r="C44" i="23" l="1"/>
  <c r="D43"/>
  <c r="C44" i="12"/>
  <c r="D43"/>
  <c r="C45" i="23" l="1"/>
  <c r="D44"/>
  <c r="C45" i="12"/>
  <c r="D44"/>
  <c r="C46" i="23" l="1"/>
  <c r="D45"/>
  <c r="C46" i="12"/>
  <c r="D45"/>
  <c r="C47" i="23" l="1"/>
  <c r="D46"/>
  <c r="C47" i="12"/>
  <c r="D46"/>
  <c r="C48" i="23" l="1"/>
  <c r="D47"/>
  <c r="C48" i="12"/>
  <c r="D47"/>
  <c r="C49" i="23" l="1"/>
  <c r="D48"/>
  <c r="C49" i="12"/>
  <c r="D48"/>
  <c r="C50" i="23" l="1"/>
  <c r="D49"/>
  <c r="C50" i="12"/>
  <c r="D49"/>
  <c r="C51" i="23" l="1"/>
  <c r="D50"/>
  <c r="C51" i="12"/>
  <c r="D50"/>
  <c r="C52" i="23" l="1"/>
  <c r="D51"/>
  <c r="C52" i="12"/>
  <c r="D51"/>
  <c r="C53" i="23" l="1"/>
  <c r="D52"/>
  <c r="C53" i="12"/>
  <c r="D52"/>
  <c r="C54" i="23" l="1"/>
  <c r="D53"/>
  <c r="C54" i="12"/>
  <c r="D53"/>
  <c r="D54" i="23" l="1"/>
  <c r="D55" s="1"/>
  <c r="D56" s="1"/>
  <c r="D57" s="1"/>
  <c r="D58" s="1"/>
  <c r="D59" s="1"/>
  <c r="D60" s="1"/>
  <c r="D61" s="1"/>
  <c r="D62" s="1"/>
  <c r="D63" s="1"/>
  <c r="D64" s="1"/>
  <c r="D65" s="1"/>
  <c r="D66" s="1"/>
  <c r="D67" s="1"/>
  <c r="D68" s="1"/>
  <c r="D69" s="1"/>
  <c r="D70" s="1"/>
  <c r="D71" s="1"/>
  <c r="D72" s="1"/>
  <c r="D73" s="1"/>
  <c r="D74" s="1"/>
  <c r="D75" s="1"/>
  <c r="D76" s="1"/>
  <c r="D77" s="1"/>
  <c r="D78" s="1"/>
  <c r="D79" s="1"/>
  <c r="D80" s="1"/>
  <c r="D81" s="1"/>
  <c r="D82" s="1"/>
  <c r="D83" s="1"/>
  <c r="D84" s="1"/>
  <c r="D85" s="1"/>
  <c r="D86" s="1"/>
  <c r="D87" s="1"/>
  <c r="D88" s="1"/>
  <c r="D89" s="1"/>
  <c r="D90" s="1"/>
  <c r="D91" s="1"/>
  <c r="D92" s="1"/>
  <c r="D93" s="1"/>
  <c r="D94" s="1"/>
  <c r="D95" s="1"/>
  <c r="D96" s="1"/>
  <c r="D97" s="1"/>
  <c r="D98" s="1"/>
  <c r="D99" s="1"/>
  <c r="D100" s="1"/>
  <c r="D101" s="1"/>
  <c r="D102" s="1"/>
  <c r="D103" s="1"/>
  <c r="D104" s="1"/>
  <c r="D54" i="12"/>
  <c r="D55" s="1"/>
  <c r="D56" s="1"/>
  <c r="D57" s="1"/>
  <c r="D58" s="1"/>
  <c r="D59" s="1"/>
  <c r="D60" s="1"/>
  <c r="D61" s="1"/>
  <c r="D62" s="1"/>
  <c r="D63" s="1"/>
  <c r="D64" s="1"/>
  <c r="D65" s="1"/>
  <c r="D66" s="1"/>
  <c r="D67" s="1"/>
  <c r="D68" s="1"/>
  <c r="D69" s="1"/>
  <c r="D70" s="1"/>
  <c r="D71" s="1"/>
  <c r="D72" s="1"/>
  <c r="D73" s="1"/>
  <c r="D74" s="1"/>
  <c r="D75" s="1"/>
  <c r="D76" s="1"/>
  <c r="D77" s="1"/>
  <c r="D78" s="1"/>
  <c r="D79" s="1"/>
  <c r="D80" s="1"/>
  <c r="D81" s="1"/>
  <c r="D82" s="1"/>
  <c r="D83" s="1"/>
  <c r="D84" s="1"/>
  <c r="D85" s="1"/>
  <c r="D86" s="1"/>
  <c r="D87" s="1"/>
  <c r="D88" s="1"/>
  <c r="D89" s="1"/>
  <c r="D90" s="1"/>
  <c r="D91" s="1"/>
  <c r="D92" s="1"/>
  <c r="D93" s="1"/>
  <c r="D94" s="1"/>
  <c r="D95" s="1"/>
  <c r="D96" s="1"/>
  <c r="D97" s="1"/>
  <c r="D98" s="1"/>
  <c r="D99" s="1"/>
  <c r="D100" s="1"/>
  <c r="D101" s="1"/>
  <c r="D102" s="1"/>
  <c r="D103" s="1"/>
  <c r="D104" s="1"/>
</calcChain>
</file>

<file path=xl/sharedStrings.xml><?xml version="1.0" encoding="utf-8"?>
<sst xmlns="http://schemas.openxmlformats.org/spreadsheetml/2006/main" count="1567" uniqueCount="731">
  <si>
    <t>徐</t>
    <rPh sb="0" eb="1">
      <t>ジョ</t>
    </rPh>
    <phoneticPr fontId="2"/>
  </si>
  <si>
    <t>デコレーションFLASH</t>
    <phoneticPr fontId="2"/>
  </si>
  <si>
    <t>インラインFLASH</t>
    <phoneticPr fontId="2"/>
  </si>
  <si>
    <t>新レシピ習得</t>
    <rPh sb="0" eb="1">
      <t>シン</t>
    </rPh>
    <rPh sb="4" eb="6">
      <t>シュウトク</t>
    </rPh>
    <phoneticPr fontId="2"/>
  </si>
  <si>
    <t>FLASH</t>
    <phoneticPr fontId="2"/>
  </si>
  <si>
    <t>企画のブラッシュアップ</t>
    <rPh sb="0" eb="2">
      <t>キカク</t>
    </rPh>
    <phoneticPr fontId="2"/>
  </si>
  <si>
    <t>経験値や料理</t>
    <rPh sb="0" eb="2">
      <t>ケイケン</t>
    </rPh>
    <rPh sb="2" eb="3">
      <t>チ</t>
    </rPh>
    <rPh sb="4" eb="6">
      <t>リョウリ</t>
    </rPh>
    <phoneticPr fontId="2"/>
  </si>
  <si>
    <t>全体調整</t>
    <rPh sb="0" eb="2">
      <t>ゼンタイ</t>
    </rPh>
    <rPh sb="2" eb="4">
      <t>チョウセイ</t>
    </rPh>
    <phoneticPr fontId="2"/>
  </si>
  <si>
    <t>パラメーター調整の為</t>
    <rPh sb="6" eb="8">
      <t>チョウセイ</t>
    </rPh>
    <rPh sb="9" eb="10">
      <t>タメ</t>
    </rPh>
    <phoneticPr fontId="2"/>
  </si>
  <si>
    <t>パラメータ確認</t>
    <rPh sb="5" eb="7">
      <t>カクニン</t>
    </rPh>
    <phoneticPr fontId="2"/>
  </si>
  <si>
    <t>チューニング</t>
    <phoneticPr fontId="2"/>
  </si>
  <si>
    <t>フリーギフト</t>
    <phoneticPr fontId="2"/>
  </si>
  <si>
    <t>リクエスト</t>
    <phoneticPr fontId="2"/>
  </si>
  <si>
    <t>常連</t>
    <rPh sb="0" eb="2">
      <t>ジョウレン</t>
    </rPh>
    <phoneticPr fontId="2"/>
  </si>
  <si>
    <t>DB設計</t>
    <rPh sb="2" eb="4">
      <t>セッケイ</t>
    </rPh>
    <phoneticPr fontId="2"/>
  </si>
  <si>
    <t>システム</t>
    <phoneticPr fontId="2"/>
  </si>
  <si>
    <t>孟</t>
    <rPh sb="0" eb="1">
      <t>モウ</t>
    </rPh>
    <phoneticPr fontId="2"/>
  </si>
  <si>
    <t>キャラクター</t>
    <phoneticPr fontId="2"/>
  </si>
  <si>
    <t>アバター</t>
    <phoneticPr fontId="2"/>
  </si>
  <si>
    <t>工数は暫定</t>
    <rPh sb="0" eb="2">
      <t>コウスウ</t>
    </rPh>
    <rPh sb="3" eb="5">
      <t>ザンテイ</t>
    </rPh>
    <phoneticPr fontId="2"/>
  </si>
  <si>
    <t>デコレーション</t>
    <phoneticPr fontId="2"/>
  </si>
  <si>
    <t>料理</t>
    <rPh sb="0" eb="2">
      <t>リョウリ</t>
    </rPh>
    <phoneticPr fontId="2"/>
  </si>
  <si>
    <t>野田</t>
    <rPh sb="0" eb="2">
      <t>ノダ</t>
    </rPh>
    <phoneticPr fontId="2"/>
  </si>
  <si>
    <t>料理サンプル画像</t>
    <rPh sb="0" eb="2">
      <t>リョウリ</t>
    </rPh>
    <rPh sb="6" eb="8">
      <t>ガゾウ</t>
    </rPh>
    <phoneticPr fontId="2"/>
  </si>
  <si>
    <t>食材</t>
    <rPh sb="0" eb="2">
      <t>ショクザイ</t>
    </rPh>
    <phoneticPr fontId="2"/>
  </si>
  <si>
    <t>アイテム</t>
    <phoneticPr fontId="2"/>
  </si>
  <si>
    <t>アイテムサンプル画像</t>
    <rPh sb="8" eb="10">
      <t>ガゾウ</t>
    </rPh>
    <phoneticPr fontId="2"/>
  </si>
  <si>
    <t>WEBデザイン</t>
    <phoneticPr fontId="2"/>
  </si>
  <si>
    <t>下位ページラフ</t>
    <rPh sb="0" eb="2">
      <t>カイ</t>
    </rPh>
    <phoneticPr fontId="2"/>
  </si>
  <si>
    <t>上位ページラフ</t>
    <rPh sb="0" eb="2">
      <t>ジョウイ</t>
    </rPh>
    <phoneticPr fontId="2"/>
  </si>
  <si>
    <t>ビジュアル</t>
    <phoneticPr fontId="2"/>
  </si>
  <si>
    <t>料理のパラメーター</t>
    <rPh sb="0" eb="2">
      <t>リョウリ</t>
    </rPh>
    <phoneticPr fontId="2"/>
  </si>
  <si>
    <t>レベル</t>
    <phoneticPr fontId="2"/>
  </si>
  <si>
    <t>アイテム等の説明</t>
    <rPh sb="4" eb="5">
      <t>ナド</t>
    </rPh>
    <rPh sb="6" eb="8">
      <t>セツメイ</t>
    </rPh>
    <phoneticPr fontId="2"/>
  </si>
  <si>
    <t>キャラクターリスト</t>
    <phoneticPr fontId="2"/>
  </si>
  <si>
    <t>個数確認</t>
    <rPh sb="0" eb="2">
      <t>コスウ</t>
    </rPh>
    <rPh sb="2" eb="4">
      <t>カクニン</t>
    </rPh>
    <phoneticPr fontId="2"/>
  </si>
  <si>
    <t>クエスト</t>
    <phoneticPr fontId="2"/>
  </si>
  <si>
    <t>デコレーションアイテム</t>
    <phoneticPr fontId="2"/>
  </si>
  <si>
    <t>料理リスト</t>
    <rPh sb="0" eb="2">
      <t>リョウリ</t>
    </rPh>
    <phoneticPr fontId="2"/>
  </si>
  <si>
    <t>食材リスト</t>
    <rPh sb="0" eb="2">
      <t>ショクザイ</t>
    </rPh>
    <phoneticPr fontId="2"/>
  </si>
  <si>
    <t>アイテムリスト</t>
    <phoneticPr fontId="2"/>
  </si>
  <si>
    <t>パラメータ</t>
    <phoneticPr fontId="2"/>
  </si>
  <si>
    <t>仕様書作成</t>
    <rPh sb="0" eb="3">
      <t>シヨウショ</t>
    </rPh>
    <rPh sb="3" eb="5">
      <t>サクセイ</t>
    </rPh>
    <phoneticPr fontId="2"/>
  </si>
  <si>
    <t>MAP</t>
    <phoneticPr fontId="2"/>
  </si>
  <si>
    <t>土</t>
  </si>
  <si>
    <t>金</t>
  </si>
  <si>
    <t>木</t>
  </si>
  <si>
    <t>水</t>
  </si>
  <si>
    <t>火</t>
  </si>
  <si>
    <t>月</t>
  </si>
  <si>
    <t>日</t>
  </si>
  <si>
    <t>31日</t>
    <rPh sb="2" eb="3">
      <t>ニチ</t>
    </rPh>
    <phoneticPr fontId="2"/>
  </si>
  <si>
    <t>30日</t>
    <rPh sb="2" eb="3">
      <t>ニチ</t>
    </rPh>
    <phoneticPr fontId="2"/>
  </si>
  <si>
    <t>29日</t>
    <rPh sb="2" eb="3">
      <t>ニチ</t>
    </rPh>
    <phoneticPr fontId="2"/>
  </si>
  <si>
    <t>28日</t>
    <rPh sb="2" eb="3">
      <t>ニチ</t>
    </rPh>
    <phoneticPr fontId="2"/>
  </si>
  <si>
    <t>27日</t>
    <rPh sb="2" eb="3">
      <t>ニチ</t>
    </rPh>
    <phoneticPr fontId="2"/>
  </si>
  <si>
    <t>26日</t>
    <rPh sb="2" eb="3">
      <t>ニチ</t>
    </rPh>
    <phoneticPr fontId="2"/>
  </si>
  <si>
    <t>25日</t>
    <rPh sb="2" eb="3">
      <t>ニチ</t>
    </rPh>
    <phoneticPr fontId="2"/>
  </si>
  <si>
    <t>24日</t>
    <rPh sb="2" eb="3">
      <t>ニチ</t>
    </rPh>
    <phoneticPr fontId="2"/>
  </si>
  <si>
    <t>23日</t>
    <rPh sb="2" eb="3">
      <t>ニチ</t>
    </rPh>
    <phoneticPr fontId="2"/>
  </si>
  <si>
    <t>22日</t>
    <rPh sb="2" eb="3">
      <t>ニチ</t>
    </rPh>
    <phoneticPr fontId="2"/>
  </si>
  <si>
    <t>21日</t>
    <rPh sb="2" eb="3">
      <t>ニチ</t>
    </rPh>
    <phoneticPr fontId="2"/>
  </si>
  <si>
    <t>20日</t>
    <rPh sb="2" eb="3">
      <t>ニチ</t>
    </rPh>
    <phoneticPr fontId="2"/>
  </si>
  <si>
    <t>19日</t>
    <rPh sb="2" eb="3">
      <t>ニチ</t>
    </rPh>
    <phoneticPr fontId="2"/>
  </si>
  <si>
    <t>18日</t>
    <rPh sb="2" eb="3">
      <t>ニチ</t>
    </rPh>
    <phoneticPr fontId="2"/>
  </si>
  <si>
    <t>17日</t>
    <rPh sb="2" eb="3">
      <t>ニチ</t>
    </rPh>
    <phoneticPr fontId="2"/>
  </si>
  <si>
    <t>16日</t>
    <rPh sb="2" eb="3">
      <t>ニチ</t>
    </rPh>
    <phoneticPr fontId="2"/>
  </si>
  <si>
    <t>15日</t>
    <rPh sb="2" eb="3">
      <t>ニチ</t>
    </rPh>
    <phoneticPr fontId="2"/>
  </si>
  <si>
    <t>14日</t>
    <rPh sb="2" eb="3">
      <t>ニチ</t>
    </rPh>
    <phoneticPr fontId="2"/>
  </si>
  <si>
    <t>13日</t>
    <rPh sb="2" eb="3">
      <t>ニチ</t>
    </rPh>
    <phoneticPr fontId="2"/>
  </si>
  <si>
    <t>12日</t>
    <rPh sb="2" eb="3">
      <t>ニチ</t>
    </rPh>
    <phoneticPr fontId="2"/>
  </si>
  <si>
    <t>11日</t>
    <rPh sb="2" eb="3">
      <t>ニチ</t>
    </rPh>
    <phoneticPr fontId="2"/>
  </si>
  <si>
    <t>10日</t>
    <rPh sb="2" eb="3">
      <t>ニチ</t>
    </rPh>
    <phoneticPr fontId="2"/>
  </si>
  <si>
    <t>9日</t>
    <rPh sb="1" eb="2">
      <t>ニチ</t>
    </rPh>
    <phoneticPr fontId="2"/>
  </si>
  <si>
    <t>8日</t>
    <rPh sb="1" eb="2">
      <t>ニチ</t>
    </rPh>
    <phoneticPr fontId="2"/>
  </si>
  <si>
    <t>7日</t>
    <rPh sb="1" eb="2">
      <t>ニチ</t>
    </rPh>
    <phoneticPr fontId="2"/>
  </si>
  <si>
    <t>6日</t>
    <rPh sb="1" eb="2">
      <t>ニチ</t>
    </rPh>
    <phoneticPr fontId="2"/>
  </si>
  <si>
    <t>5日</t>
    <rPh sb="1" eb="2">
      <t>ニチ</t>
    </rPh>
    <phoneticPr fontId="2"/>
  </si>
  <si>
    <t>4日</t>
    <rPh sb="1" eb="2">
      <t>ニチ</t>
    </rPh>
    <phoneticPr fontId="2"/>
  </si>
  <si>
    <t>3日</t>
    <rPh sb="1" eb="2">
      <t>ニチ</t>
    </rPh>
    <phoneticPr fontId="2"/>
  </si>
  <si>
    <t>2日</t>
    <rPh sb="1" eb="2">
      <t>ニチ</t>
    </rPh>
    <phoneticPr fontId="2"/>
  </si>
  <si>
    <t>1日</t>
    <rPh sb="1" eb="2">
      <t>ニチ</t>
    </rPh>
    <phoneticPr fontId="2"/>
  </si>
  <si>
    <t>実工数</t>
    <rPh sb="0" eb="1">
      <t>ジツ</t>
    </rPh>
    <rPh sb="1" eb="3">
      <t>コウスウ</t>
    </rPh>
    <phoneticPr fontId="2"/>
  </si>
  <si>
    <t>工数</t>
    <rPh sb="0" eb="2">
      <t>コウスウ</t>
    </rPh>
    <phoneticPr fontId="2"/>
  </si>
  <si>
    <t>担当</t>
    <rPh sb="0" eb="2">
      <t>タントウ</t>
    </rPh>
    <phoneticPr fontId="2"/>
  </si>
  <si>
    <t>備考</t>
    <rPh sb="0" eb="2">
      <t>ビコウ</t>
    </rPh>
    <phoneticPr fontId="2"/>
  </si>
  <si>
    <t>フェーズ</t>
    <phoneticPr fontId="2"/>
  </si>
  <si>
    <t>作業内容</t>
    <rPh sb="0" eb="2">
      <t>サギョウ</t>
    </rPh>
    <rPh sb="2" eb="4">
      <t>ナイヨウ</t>
    </rPh>
    <phoneticPr fontId="2"/>
  </si>
  <si>
    <t>ジャンル</t>
    <phoneticPr fontId="2"/>
  </si>
  <si>
    <t>7月</t>
    <rPh sb="1" eb="2">
      <t>ガツ</t>
    </rPh>
    <phoneticPr fontId="2"/>
  </si>
  <si>
    <t>レシピは作った回数でレベルが上昇する。
Level1 -&gt; 0
level2 -&gt; 10
level3 -&gt; 20
level4 -&gt; 40
level5 -&gt; 80</t>
    <rPh sb="4" eb="5">
      <t>ツク</t>
    </rPh>
    <rPh sb="7" eb="9">
      <t>カイスウ</t>
    </rPh>
    <rPh sb="14" eb="16">
      <t>ジョウショウ</t>
    </rPh>
    <phoneticPr fontId="2"/>
  </si>
  <si>
    <t>レシピのレベルアップ</t>
    <phoneticPr fontId="2"/>
  </si>
  <si>
    <t xml:space="preserve">マイミクの所で、食事をする。各料理に設定があり、どの料理を何回作ったかで新たな料理を取得するリミットになる。
</t>
    <rPh sb="5" eb="6">
      <t>トコロ</t>
    </rPh>
    <rPh sb="8" eb="10">
      <t>ショクジ</t>
    </rPh>
    <rPh sb="14" eb="15">
      <t>カク</t>
    </rPh>
    <rPh sb="15" eb="17">
      <t>リョウリ</t>
    </rPh>
    <rPh sb="18" eb="20">
      <t>セッテイ</t>
    </rPh>
    <rPh sb="26" eb="28">
      <t>リョウリ</t>
    </rPh>
    <rPh sb="29" eb="31">
      <t>ナンカイ</t>
    </rPh>
    <rPh sb="31" eb="32">
      <t>ツク</t>
    </rPh>
    <rPh sb="36" eb="37">
      <t>アラ</t>
    </rPh>
    <rPh sb="39" eb="41">
      <t>リョウリ</t>
    </rPh>
    <rPh sb="42" eb="44">
      <t>シュトク</t>
    </rPh>
    <phoneticPr fontId="2"/>
  </si>
  <si>
    <t>レシピの習得</t>
    <rPh sb="4" eb="6">
      <t>シュウトク</t>
    </rPh>
    <phoneticPr fontId="2"/>
  </si>
  <si>
    <t xml:space="preserve">自分である程度料理を設定し、自分だけの料理を作成することが出来る。
これはメインメニューには追加出来ず、リクエストの時のみマイミクは食べる事が出来る。習得可能。
マイミクが習得した場合は　○○さんの○○のように料理に設定した人の名前がつく。
</t>
    <rPh sb="0" eb="2">
      <t>ジブン</t>
    </rPh>
    <rPh sb="5" eb="7">
      <t>テイド</t>
    </rPh>
    <rPh sb="7" eb="9">
      <t>リョウリ</t>
    </rPh>
    <rPh sb="10" eb="12">
      <t>セッテイ</t>
    </rPh>
    <rPh sb="14" eb="16">
      <t>ジブン</t>
    </rPh>
    <rPh sb="19" eb="21">
      <t>リョウリ</t>
    </rPh>
    <rPh sb="22" eb="24">
      <t>サクセイ</t>
    </rPh>
    <rPh sb="29" eb="31">
      <t>デキ</t>
    </rPh>
    <rPh sb="46" eb="48">
      <t>ツイカ</t>
    </rPh>
    <rPh sb="48" eb="50">
      <t>デキ</t>
    </rPh>
    <rPh sb="58" eb="59">
      <t>トキ</t>
    </rPh>
    <rPh sb="66" eb="67">
      <t>タ</t>
    </rPh>
    <rPh sb="69" eb="70">
      <t>コト</t>
    </rPh>
    <rPh sb="71" eb="73">
      <t>デキ</t>
    </rPh>
    <rPh sb="75" eb="77">
      <t>シュウトク</t>
    </rPh>
    <rPh sb="77" eb="79">
      <t>カノウ</t>
    </rPh>
    <rPh sb="86" eb="88">
      <t>シュウトク</t>
    </rPh>
    <rPh sb="90" eb="92">
      <t>バアイ</t>
    </rPh>
    <rPh sb="105" eb="107">
      <t>リョウリ</t>
    </rPh>
    <rPh sb="108" eb="110">
      <t>セッテイ</t>
    </rPh>
    <rPh sb="112" eb="113">
      <t>ヒト</t>
    </rPh>
    <rPh sb="114" eb="116">
      <t>ナマエ</t>
    </rPh>
    <phoneticPr fontId="2"/>
  </si>
  <si>
    <t>裏メニュー</t>
    <rPh sb="0" eb="1">
      <t>ウラ</t>
    </rPh>
    <phoneticPr fontId="2"/>
  </si>
  <si>
    <t xml:space="preserve">マイミクの所に訪れる体力をマックスまで回復させるアイテム等。育成を促進させるものを主に販売する
</t>
    <rPh sb="5" eb="6">
      <t>トコロ</t>
    </rPh>
    <rPh sb="7" eb="8">
      <t>オトズ</t>
    </rPh>
    <rPh sb="10" eb="12">
      <t>タイリョク</t>
    </rPh>
    <rPh sb="19" eb="21">
      <t>カイフク</t>
    </rPh>
    <rPh sb="28" eb="29">
      <t>ナド</t>
    </rPh>
    <rPh sb="30" eb="32">
      <t>イクセイ</t>
    </rPh>
    <rPh sb="33" eb="35">
      <t>ソクシン</t>
    </rPh>
    <rPh sb="41" eb="42">
      <t>オモ</t>
    </rPh>
    <rPh sb="43" eb="45">
      <t>ハンバイ</t>
    </rPh>
    <phoneticPr fontId="2"/>
  </si>
  <si>
    <t xml:space="preserve">デコレーションとしてテーブルとイスを設置することでひとつ追加ごとに1人前ずつ消化スピード増加
課金アイテムではさらに2人前、3人前と増加する。
</t>
    <rPh sb="18" eb="20">
      <t>セッチ</t>
    </rPh>
    <rPh sb="28" eb="30">
      <t>ツイカ</t>
    </rPh>
    <rPh sb="34" eb="35">
      <t>ニン</t>
    </rPh>
    <rPh sb="35" eb="36">
      <t>マエ</t>
    </rPh>
    <rPh sb="38" eb="40">
      <t>ショウカ</t>
    </rPh>
    <rPh sb="44" eb="46">
      <t>ゾウカ</t>
    </rPh>
    <rPh sb="47" eb="49">
      <t>カキン</t>
    </rPh>
    <rPh sb="59" eb="61">
      <t>ニンマエ</t>
    </rPh>
    <rPh sb="63" eb="65">
      <t>ニンマエ</t>
    </rPh>
    <rPh sb="66" eb="68">
      <t>ゾウカ</t>
    </rPh>
    <phoneticPr fontId="2"/>
  </si>
  <si>
    <t>テーブル</t>
    <phoneticPr fontId="2"/>
  </si>
  <si>
    <t xml:space="preserve">特定のレベル以上になると新しい店舗を開設することが出来る。（運営し始めてからある程度ユーザーが増え、高いレベルのユーザーが増えてきたら実装
</t>
    <rPh sb="0" eb="2">
      <t>トクテイ</t>
    </rPh>
    <rPh sb="6" eb="8">
      <t>イジョウ</t>
    </rPh>
    <rPh sb="12" eb="13">
      <t>アタラ</t>
    </rPh>
    <rPh sb="15" eb="17">
      <t>テンポ</t>
    </rPh>
    <rPh sb="18" eb="20">
      <t>カイセツ</t>
    </rPh>
    <rPh sb="25" eb="27">
      <t>デキ</t>
    </rPh>
    <rPh sb="30" eb="32">
      <t>ウンエイ</t>
    </rPh>
    <rPh sb="33" eb="34">
      <t>ハジ</t>
    </rPh>
    <rPh sb="40" eb="42">
      <t>テイド</t>
    </rPh>
    <rPh sb="47" eb="48">
      <t>フ</t>
    </rPh>
    <rPh sb="50" eb="51">
      <t>タカ</t>
    </rPh>
    <rPh sb="61" eb="62">
      <t>フ</t>
    </rPh>
    <rPh sb="67" eb="69">
      <t>ジッソウ</t>
    </rPh>
    <phoneticPr fontId="2"/>
  </si>
  <si>
    <t>店舗</t>
    <rPh sb="0" eb="2">
      <t>テンポ</t>
    </rPh>
    <phoneticPr fontId="2"/>
  </si>
  <si>
    <t xml:space="preserve">常連になった際に申し込みができる特別メニュー。
裏メニューはここでしかリクエストすることは出来ない。
ここでリクエストしたものは、リクエストを受けたユーザーが処理をしない限り新たにリクエストすることは出来ない。
</t>
    <rPh sb="0" eb="2">
      <t>ジョウレン</t>
    </rPh>
    <rPh sb="6" eb="7">
      <t>サイ</t>
    </rPh>
    <rPh sb="8" eb="9">
      <t>モウ</t>
    </rPh>
    <rPh sb="10" eb="11">
      <t>コ</t>
    </rPh>
    <rPh sb="16" eb="18">
      <t>トクベツ</t>
    </rPh>
    <rPh sb="24" eb="25">
      <t>ウラ</t>
    </rPh>
    <rPh sb="45" eb="47">
      <t>デキ</t>
    </rPh>
    <rPh sb="71" eb="72">
      <t>ウ</t>
    </rPh>
    <rPh sb="79" eb="81">
      <t>ショリ</t>
    </rPh>
    <rPh sb="85" eb="86">
      <t>カギ</t>
    </rPh>
    <rPh sb="87" eb="88">
      <t>アラ</t>
    </rPh>
    <rPh sb="100" eb="102">
      <t>デキ</t>
    </rPh>
    <phoneticPr fontId="2"/>
  </si>
  <si>
    <t xml:space="preserve">自分がお客に出すメニューを設定。設定した料理によって、経験値とお金が変化していく。
設定した回数をカウント。レベルアップに使用する。
</t>
    <rPh sb="0" eb="2">
      <t>ジブン</t>
    </rPh>
    <rPh sb="4" eb="5">
      <t>キャク</t>
    </rPh>
    <rPh sb="6" eb="7">
      <t>ダ</t>
    </rPh>
    <rPh sb="13" eb="15">
      <t>セッテイ</t>
    </rPh>
    <rPh sb="16" eb="18">
      <t>セッテイ</t>
    </rPh>
    <rPh sb="20" eb="22">
      <t>リョウリ</t>
    </rPh>
    <rPh sb="27" eb="29">
      <t>ケイケン</t>
    </rPh>
    <rPh sb="29" eb="30">
      <t>チ</t>
    </rPh>
    <rPh sb="32" eb="33">
      <t>カネ</t>
    </rPh>
    <rPh sb="34" eb="36">
      <t>ヘンカ</t>
    </rPh>
    <rPh sb="42" eb="44">
      <t>セッテイ</t>
    </rPh>
    <rPh sb="46" eb="48">
      <t>カイスウ</t>
    </rPh>
    <rPh sb="61" eb="63">
      <t>シヨウ</t>
    </rPh>
    <phoneticPr fontId="2"/>
  </si>
  <si>
    <t>今日のメニュー</t>
    <rPh sb="0" eb="2">
      <t>キョウ</t>
    </rPh>
    <phoneticPr fontId="2"/>
  </si>
  <si>
    <t xml:space="preserve">食材は必要なし。今日のメニューを設定するときに一括で一定量の食材を購入する。
30人前の準備。10分1人前ずつ消化。合計5時間で全て消化する。
</t>
    <rPh sb="0" eb="2">
      <t>ショクザイ</t>
    </rPh>
    <rPh sb="3" eb="5">
      <t>ヒツヨウ</t>
    </rPh>
    <rPh sb="8" eb="10">
      <t>キョウ</t>
    </rPh>
    <rPh sb="16" eb="18">
      <t>セッテイ</t>
    </rPh>
    <rPh sb="23" eb="25">
      <t>イッカツ</t>
    </rPh>
    <rPh sb="26" eb="28">
      <t>イッテイ</t>
    </rPh>
    <rPh sb="28" eb="29">
      <t>リョウ</t>
    </rPh>
    <rPh sb="30" eb="32">
      <t>ショクザイ</t>
    </rPh>
    <rPh sb="33" eb="35">
      <t>コウニュウ</t>
    </rPh>
    <rPh sb="41" eb="42">
      <t>ニン</t>
    </rPh>
    <rPh sb="42" eb="43">
      <t>マエ</t>
    </rPh>
    <rPh sb="44" eb="46">
      <t>ジュンビ</t>
    </rPh>
    <rPh sb="49" eb="50">
      <t>プン</t>
    </rPh>
    <rPh sb="51" eb="53">
      <t>ニンマエ</t>
    </rPh>
    <rPh sb="55" eb="57">
      <t>ショウカ</t>
    </rPh>
    <rPh sb="58" eb="60">
      <t>ゴウケイ</t>
    </rPh>
    <rPh sb="61" eb="63">
      <t>ジカン</t>
    </rPh>
    <rPh sb="64" eb="65">
      <t>スベ</t>
    </rPh>
    <rPh sb="66" eb="68">
      <t>ショウカ</t>
    </rPh>
    <phoneticPr fontId="2"/>
  </si>
  <si>
    <t xml:space="preserve">店舗タイプはレストラン、カフェ、オープンカフェ。
</t>
    <rPh sb="0" eb="2">
      <t>テンポ</t>
    </rPh>
    <phoneticPr fontId="2"/>
  </si>
  <si>
    <t xml:space="preserve">お店を開店するために、まず一日使用する料理をメニューとして登録する。覚えたレシピの中から最初は２種。
レベルが上がるごとに登録できるレシピが増えていく。
レシピを登録するとその時点から再びHOMEにアクセスするまでの時間単位で経験値とお金を手に入れる
マイミクのレストランでご飯を食べる事で、新たなレシピを習得したり、経験値を習得することができる。
ただし、最大５回まで。回数は１時間に１回ずつ回復する。
何度も訪れる事で常客になり、「今日のメニュー」に入っていない料理をリクエストをする事が出来る。
リクエストを受けたユーザーはリクエストから５時間以内にアクセスすると「接客」することが出来、通常より
多めの経験値とお金を手に入れる事が出来る。
それ以外の場合は通常通りである。
</t>
    <rPh sb="1" eb="2">
      <t>ミセ</t>
    </rPh>
    <rPh sb="3" eb="5">
      <t>カイテン</t>
    </rPh>
    <rPh sb="13" eb="15">
      <t>イチニチ</t>
    </rPh>
    <rPh sb="15" eb="17">
      <t>シヨウ</t>
    </rPh>
    <rPh sb="19" eb="21">
      <t>リョウリ</t>
    </rPh>
    <rPh sb="29" eb="31">
      <t>トウロク</t>
    </rPh>
    <rPh sb="34" eb="35">
      <t>オボ</t>
    </rPh>
    <rPh sb="41" eb="42">
      <t>ナカ</t>
    </rPh>
    <rPh sb="44" eb="46">
      <t>サイショ</t>
    </rPh>
    <rPh sb="48" eb="49">
      <t>シュ</t>
    </rPh>
    <rPh sb="55" eb="56">
      <t>ア</t>
    </rPh>
    <rPh sb="61" eb="63">
      <t>トウロク</t>
    </rPh>
    <rPh sb="70" eb="71">
      <t>フ</t>
    </rPh>
    <rPh sb="82" eb="84">
      <t>トウロク</t>
    </rPh>
    <rPh sb="89" eb="91">
      <t>ジテン</t>
    </rPh>
    <rPh sb="93" eb="94">
      <t>フタタ</t>
    </rPh>
    <rPh sb="109" eb="111">
      <t>ジカン</t>
    </rPh>
    <rPh sb="111" eb="113">
      <t>タンイ</t>
    </rPh>
    <rPh sb="114" eb="116">
      <t>ケイケン</t>
    </rPh>
    <rPh sb="116" eb="117">
      <t>チ</t>
    </rPh>
    <rPh sb="119" eb="120">
      <t>カネ</t>
    </rPh>
    <rPh sb="121" eb="122">
      <t>テ</t>
    </rPh>
    <rPh sb="123" eb="124">
      <t>イ</t>
    </rPh>
    <rPh sb="140" eb="141">
      <t>ハン</t>
    </rPh>
    <rPh sb="142" eb="143">
      <t>タ</t>
    </rPh>
    <rPh sb="145" eb="146">
      <t>コト</t>
    </rPh>
    <rPh sb="148" eb="149">
      <t>アラ</t>
    </rPh>
    <rPh sb="155" eb="157">
      <t>シュウトク</t>
    </rPh>
    <rPh sb="161" eb="163">
      <t>ケイケン</t>
    </rPh>
    <rPh sb="163" eb="164">
      <t>チ</t>
    </rPh>
    <rPh sb="165" eb="167">
      <t>シュウトク</t>
    </rPh>
    <rPh sb="181" eb="183">
      <t>サイダイ</t>
    </rPh>
    <rPh sb="184" eb="185">
      <t>カイ</t>
    </rPh>
    <rPh sb="188" eb="190">
      <t>カイスウ</t>
    </rPh>
    <rPh sb="192" eb="194">
      <t>ジカン</t>
    </rPh>
    <rPh sb="196" eb="197">
      <t>カイ</t>
    </rPh>
    <rPh sb="199" eb="201">
      <t>カイフク</t>
    </rPh>
    <rPh sb="205" eb="207">
      <t>ナンド</t>
    </rPh>
    <rPh sb="208" eb="209">
      <t>オトズ</t>
    </rPh>
    <rPh sb="211" eb="212">
      <t>コト</t>
    </rPh>
    <rPh sb="220" eb="222">
      <t>キョウ</t>
    </rPh>
    <rPh sb="229" eb="230">
      <t>ハイ</t>
    </rPh>
    <rPh sb="235" eb="237">
      <t>リョウリ</t>
    </rPh>
    <rPh sb="246" eb="247">
      <t>コト</t>
    </rPh>
    <rPh sb="248" eb="250">
      <t>デキ</t>
    </rPh>
    <rPh sb="260" eb="261">
      <t>ウ</t>
    </rPh>
    <rPh sb="276" eb="278">
      <t>ジカン</t>
    </rPh>
    <rPh sb="278" eb="280">
      <t>イナイ</t>
    </rPh>
    <rPh sb="289" eb="291">
      <t>セッキャク</t>
    </rPh>
    <rPh sb="297" eb="299">
      <t>デキ</t>
    </rPh>
    <rPh sb="300" eb="302">
      <t>ツウジョウ</t>
    </rPh>
    <rPh sb="305" eb="306">
      <t>オオ</t>
    </rPh>
    <rPh sb="308" eb="310">
      <t>ケイケン</t>
    </rPh>
    <rPh sb="310" eb="311">
      <t>チ</t>
    </rPh>
    <rPh sb="313" eb="314">
      <t>カネ</t>
    </rPh>
    <rPh sb="315" eb="316">
      <t>テ</t>
    </rPh>
    <rPh sb="317" eb="318">
      <t>イ</t>
    </rPh>
    <rPh sb="320" eb="321">
      <t>コト</t>
    </rPh>
    <rPh sb="322" eb="324">
      <t>デキ</t>
    </rPh>
    <rPh sb="329" eb="331">
      <t>イガイ</t>
    </rPh>
    <rPh sb="332" eb="334">
      <t>バアイ</t>
    </rPh>
    <rPh sb="335" eb="337">
      <t>ツウジョウ</t>
    </rPh>
    <rPh sb="337" eb="338">
      <t>ドオ</t>
    </rPh>
    <phoneticPr fontId="2"/>
  </si>
  <si>
    <t>ルーチン</t>
    <phoneticPr fontId="2"/>
  </si>
  <si>
    <t xml:space="preserve">・ゲームをスタートするとチュートリアル後に店舗を手に入れる。
・覚えたレシピの中からメニューを選択し、「本日のメニュー」を設定する。
・設定した料理の金額と経験値をHOMEから離れた時間で取得していく。
・デコレーションはお金を貯めて買うことが出来る。
・友達がいることでどんどんレシピを習得していくことが出来る。
</t>
    <rPh sb="19" eb="20">
      <t>ゴ</t>
    </rPh>
    <rPh sb="21" eb="23">
      <t>テンポ</t>
    </rPh>
    <rPh sb="24" eb="25">
      <t>テ</t>
    </rPh>
    <rPh sb="26" eb="27">
      <t>イ</t>
    </rPh>
    <rPh sb="32" eb="33">
      <t>オボ</t>
    </rPh>
    <rPh sb="39" eb="40">
      <t>ナカ</t>
    </rPh>
    <rPh sb="47" eb="49">
      <t>センタク</t>
    </rPh>
    <rPh sb="52" eb="54">
      <t>ホンジツ</t>
    </rPh>
    <rPh sb="61" eb="63">
      <t>セッテイ</t>
    </rPh>
    <rPh sb="68" eb="70">
      <t>セッテイ</t>
    </rPh>
    <rPh sb="72" eb="74">
      <t>リョウリ</t>
    </rPh>
    <rPh sb="75" eb="77">
      <t>キンガク</t>
    </rPh>
    <rPh sb="78" eb="80">
      <t>ケイケン</t>
    </rPh>
    <rPh sb="80" eb="81">
      <t>チ</t>
    </rPh>
    <rPh sb="88" eb="89">
      <t>ハナ</t>
    </rPh>
    <rPh sb="91" eb="93">
      <t>ジカン</t>
    </rPh>
    <rPh sb="94" eb="96">
      <t>シュトク</t>
    </rPh>
    <rPh sb="112" eb="113">
      <t>カネ</t>
    </rPh>
    <rPh sb="114" eb="115">
      <t>タ</t>
    </rPh>
    <rPh sb="117" eb="118">
      <t>カ</t>
    </rPh>
    <rPh sb="122" eb="124">
      <t>デキ</t>
    </rPh>
    <rPh sb="128" eb="130">
      <t>トモダチ</t>
    </rPh>
    <rPh sb="144" eb="146">
      <t>シュウトク</t>
    </rPh>
    <rPh sb="153" eb="155">
      <t>デキ</t>
    </rPh>
    <phoneticPr fontId="5"/>
  </si>
  <si>
    <t>概要</t>
    <rPh sb="0" eb="2">
      <t>ガイヨウ</t>
    </rPh>
    <phoneticPr fontId="2"/>
  </si>
  <si>
    <t>基本</t>
    <rPh sb="0" eb="2">
      <t>キホン</t>
    </rPh>
    <phoneticPr fontId="2"/>
  </si>
  <si>
    <t>食材の時間計算</t>
    <rPh sb="0" eb="2">
      <t>ショクザイ</t>
    </rPh>
    <rPh sb="3" eb="5">
      <t>ジカン</t>
    </rPh>
    <rPh sb="5" eb="7">
      <t>ケイサン</t>
    </rPh>
    <phoneticPr fontId="2"/>
  </si>
  <si>
    <t>リクエスト処理</t>
    <rPh sb="5" eb="7">
      <t>ショリ</t>
    </rPh>
    <phoneticPr fontId="2"/>
  </si>
  <si>
    <t>リクエスト</t>
    <phoneticPr fontId="2"/>
  </si>
  <si>
    <t>経験値とGOLD取得フロー</t>
    <rPh sb="0" eb="2">
      <t>ケイケン</t>
    </rPh>
    <rPh sb="2" eb="3">
      <t>チ</t>
    </rPh>
    <rPh sb="8" eb="10">
      <t>シュトク</t>
    </rPh>
    <phoneticPr fontId="2"/>
  </si>
  <si>
    <t>level5</t>
  </si>
  <si>
    <t>level4</t>
  </si>
  <si>
    <t>level3</t>
  </si>
  <si>
    <t>level2</t>
  </si>
  <si>
    <t>level1</t>
    <phoneticPr fontId="2"/>
  </si>
  <si>
    <t>料理のレベル上昇</t>
    <rPh sb="0" eb="2">
      <t>リョウリ</t>
    </rPh>
    <rPh sb="6" eb="8">
      <t>ジョウショウ</t>
    </rPh>
    <phoneticPr fontId="2"/>
  </si>
  <si>
    <t>回数</t>
    <rPh sb="0" eb="2">
      <t>カイスウ</t>
    </rPh>
    <phoneticPr fontId="2"/>
  </si>
  <si>
    <t>※備考</t>
    <rPh sb="1" eb="3">
      <t>ビコウ</t>
    </rPh>
    <phoneticPr fontId="2"/>
  </si>
  <si>
    <t>j10</t>
  </si>
  <si>
    <t>j09</t>
  </si>
  <si>
    <t>j08</t>
  </si>
  <si>
    <t>j07</t>
  </si>
  <si>
    <t>j06</t>
  </si>
  <si>
    <t>j05</t>
  </si>
  <si>
    <t>j04</t>
  </si>
  <si>
    <t>ガーリックトースト</t>
    <phoneticPr fontId="2"/>
  </si>
  <si>
    <t>j03</t>
  </si>
  <si>
    <t>フォカッチャ</t>
    <phoneticPr fontId="2"/>
  </si>
  <si>
    <t>j02</t>
  </si>
  <si>
    <t>ベーグル</t>
    <phoneticPr fontId="2"/>
  </si>
  <si>
    <t>パン</t>
    <phoneticPr fontId="2"/>
  </si>
  <si>
    <t>j01</t>
    <phoneticPr fontId="2"/>
  </si>
  <si>
    <t>Porcini Mushroom Pasta</t>
  </si>
  <si>
    <t>ポルチーニ茸のパスタ</t>
    <rPh sb="5" eb="6">
      <t>タケ</t>
    </rPh>
    <phoneticPr fontId="2"/>
  </si>
  <si>
    <t>i10</t>
  </si>
  <si>
    <t>Wading crab pasta</t>
  </si>
  <si>
    <t>ワタリ蟹のパスタ</t>
    <rPh sb="3" eb="4">
      <t>ガニ</t>
    </rPh>
    <phoneticPr fontId="2"/>
  </si>
  <si>
    <t>i09</t>
  </si>
  <si>
    <t>Mi crow Pasta</t>
  </si>
  <si>
    <t>カラスミのパスタ</t>
    <phoneticPr fontId="2"/>
  </si>
  <si>
    <t>i08</t>
  </si>
  <si>
    <t>Chilled pasta tomato fruit</t>
  </si>
  <si>
    <t>フルーツトマトの冷製パスタ</t>
    <rPh sb="8" eb="10">
      <t>レイセイ</t>
    </rPh>
    <phoneticPr fontId="2"/>
  </si>
  <si>
    <t>i07</t>
  </si>
  <si>
    <t>Gorgonzola Pasta</t>
  </si>
  <si>
    <t>ゴルゴンゾーラのパスタ</t>
    <phoneticPr fontId="2"/>
  </si>
  <si>
    <t>i06</t>
  </si>
  <si>
    <t>Penne all'arrabbiata</t>
  </si>
  <si>
    <t>ペンネアラビアータ</t>
    <phoneticPr fontId="2"/>
  </si>
  <si>
    <t>i05</t>
  </si>
  <si>
    <t>Carbonara</t>
  </si>
  <si>
    <t>カルボナーラ</t>
    <phoneticPr fontId="2"/>
  </si>
  <si>
    <t>i04</t>
  </si>
  <si>
    <t>Lasagna</t>
  </si>
  <si>
    <t>ラザニア</t>
    <phoneticPr fontId="2"/>
  </si>
  <si>
    <t>i03</t>
  </si>
  <si>
    <t>Cabbage and anchovy pasta</t>
  </si>
  <si>
    <t>アンチョビとキャベツのパスタ</t>
    <phoneticPr fontId="2"/>
  </si>
  <si>
    <t>i02</t>
  </si>
  <si>
    <t>Aglio e olio pepperoncino</t>
  </si>
  <si>
    <t>ペペロンチーノ</t>
    <phoneticPr fontId="2"/>
  </si>
  <si>
    <t>ノーマル強化</t>
    <rPh sb="4" eb="6">
      <t>キョウカ</t>
    </rPh>
    <phoneticPr fontId="2"/>
  </si>
  <si>
    <t>パスタ</t>
    <phoneticPr fontId="2"/>
  </si>
  <si>
    <t>i01</t>
    <phoneticPr fontId="2"/>
  </si>
  <si>
    <t>Porcini mushroom risotto</t>
  </si>
  <si>
    <t>ポルチーニ茸のリゾット</t>
    <rPh sb="5" eb="6">
      <t>タケ</t>
    </rPh>
    <phoneticPr fontId="2"/>
  </si>
  <si>
    <t>h10</t>
  </si>
  <si>
    <t>Doria lobster</t>
  </si>
  <si>
    <t>伊勢エビのドリア</t>
    <rPh sb="0" eb="2">
      <t>イセ</t>
    </rPh>
    <phoneticPr fontId="2"/>
  </si>
  <si>
    <t>h09</t>
  </si>
  <si>
    <t>Crab Risotto</t>
  </si>
  <si>
    <t>蟹のリゾット</t>
    <rPh sb="0" eb="1">
      <t>カニ</t>
    </rPh>
    <phoneticPr fontId="2"/>
  </si>
  <si>
    <t>h08</t>
  </si>
  <si>
    <t>Risotto of broad beans</t>
  </si>
  <si>
    <t>そら豆のリゾット</t>
    <rPh sb="2" eb="3">
      <t>マメ</t>
    </rPh>
    <phoneticPr fontId="2"/>
  </si>
  <si>
    <t>h07</t>
  </si>
  <si>
    <t>Parmigiano risotto</t>
  </si>
  <si>
    <t>パルメジャーノのリゾット</t>
    <phoneticPr fontId="2"/>
  </si>
  <si>
    <t>h06</t>
  </si>
  <si>
    <t>Meat doria</t>
  </si>
  <si>
    <t>ミートドリア</t>
    <phoneticPr fontId="2"/>
  </si>
  <si>
    <t>h05</t>
  </si>
  <si>
    <t>Asparagus risotto</t>
  </si>
  <si>
    <t>アスパラのリゾット</t>
    <phoneticPr fontId="2"/>
  </si>
  <si>
    <t>h04</t>
  </si>
  <si>
    <t>Tomato risotto</t>
  </si>
  <si>
    <t>トマトのリゾット</t>
    <phoneticPr fontId="2"/>
  </si>
  <si>
    <t>h03</t>
  </si>
  <si>
    <t>Shrimp Doria</t>
  </si>
  <si>
    <t>エビドリア</t>
    <phoneticPr fontId="2"/>
  </si>
  <si>
    <t>h02</t>
  </si>
  <si>
    <t>Mushroom risotto</t>
  </si>
  <si>
    <t>キノコのリゾット</t>
    <phoneticPr fontId="2"/>
  </si>
  <si>
    <t>後半型</t>
    <rPh sb="0" eb="2">
      <t>コウハン</t>
    </rPh>
    <rPh sb="2" eb="3">
      <t>ガタ</t>
    </rPh>
    <phoneticPr fontId="2"/>
  </si>
  <si>
    <t>リゾット</t>
    <phoneticPr fontId="2"/>
  </si>
  <si>
    <t>h01</t>
    <phoneticPr fontId="2"/>
  </si>
  <si>
    <t>Ultimate Margherita</t>
    <phoneticPr fontId="2"/>
  </si>
  <si>
    <t>究極のマルゲリータ</t>
    <rPh sb="0" eb="2">
      <t>キュウキョク</t>
    </rPh>
    <phoneticPr fontId="2"/>
  </si>
  <si>
    <t>g10</t>
  </si>
  <si>
    <t>Quattro formaggi</t>
    <phoneticPr fontId="2"/>
  </si>
  <si>
    <t>クワットロ・フォルマッジ</t>
    <phoneticPr fontId="2"/>
  </si>
  <si>
    <t>g09</t>
  </si>
  <si>
    <t>Smoked Salmon Pizza</t>
  </si>
  <si>
    <t>スモークサーモンのピザ</t>
    <phoneticPr fontId="2"/>
  </si>
  <si>
    <t>g08</t>
  </si>
  <si>
    <t>Seafood pizza</t>
  </si>
  <si>
    <t>シーフードピザ</t>
    <phoneticPr fontId="2"/>
  </si>
  <si>
    <t>g07</t>
  </si>
  <si>
    <t>Marillana</t>
  </si>
  <si>
    <t>マリラーナ</t>
    <phoneticPr fontId="2"/>
  </si>
  <si>
    <t>g06</t>
  </si>
  <si>
    <t>Margherita</t>
    <phoneticPr fontId="2"/>
  </si>
  <si>
    <t>マルゲリータ</t>
    <phoneticPr fontId="2"/>
  </si>
  <si>
    <t>g05</t>
  </si>
  <si>
    <t>Calzone</t>
  </si>
  <si>
    <t>カルツォーネ</t>
    <phoneticPr fontId="2"/>
  </si>
  <si>
    <t>g04</t>
  </si>
  <si>
    <t>Romana</t>
  </si>
  <si>
    <t>ロマーナ</t>
    <phoneticPr fontId="2"/>
  </si>
  <si>
    <t>g03</t>
  </si>
  <si>
    <t>Garlic and anchovy pizza</t>
  </si>
  <si>
    <t>ニンニクとアンチョビのピザ</t>
    <phoneticPr fontId="2"/>
  </si>
  <si>
    <t>g02</t>
  </si>
  <si>
    <t>Prosciutto and Arugula Pizza</t>
  </si>
  <si>
    <t>生ハムとルッコラのピザ</t>
    <rPh sb="0" eb="1">
      <t>ナマ</t>
    </rPh>
    <phoneticPr fontId="2"/>
  </si>
  <si>
    <t>ピザ</t>
    <phoneticPr fontId="2"/>
  </si>
  <si>
    <t>g01</t>
    <phoneticPr fontId="2"/>
  </si>
  <si>
    <t>Fillet steak with sauteed foie gras</t>
  </si>
  <si>
    <t>フォアグラのソテーとフィレ肉ステーキ</t>
    <rPh sb="13" eb="14">
      <t>ニク</t>
    </rPh>
    <phoneticPr fontId="2"/>
  </si>
  <si>
    <t>f10</t>
  </si>
  <si>
    <t>Steak tartare</t>
  </si>
  <si>
    <t>タルタルステーキ</t>
    <phoneticPr fontId="2"/>
  </si>
  <si>
    <t>f09</t>
  </si>
  <si>
    <t>Rock Salt and the Japanese Black Cattle</t>
  </si>
  <si>
    <t>黒毛和牛の岩塩焼き</t>
    <rPh sb="0" eb="4">
      <t>クロゲワギュウ</t>
    </rPh>
    <rPh sb="5" eb="8">
      <t>ガンエンヤ</t>
    </rPh>
    <phoneticPr fontId="2"/>
  </si>
  <si>
    <t>f08</t>
  </si>
  <si>
    <t>Roast beef</t>
  </si>
  <si>
    <t>ローストビーフ</t>
    <phoneticPr fontId="2"/>
  </si>
  <si>
    <t>f07</t>
  </si>
  <si>
    <t>Duck confit</t>
  </si>
  <si>
    <t>鴨のコンフィ</t>
    <rPh sb="0" eb="1">
      <t>カモ</t>
    </rPh>
    <phoneticPr fontId="2"/>
  </si>
  <si>
    <t>f06</t>
  </si>
  <si>
    <t>Wine Braised beef shank included</t>
  </si>
  <si>
    <t>牛すね肉のワイン煮込</t>
    <rPh sb="0" eb="1">
      <t>ギュウ</t>
    </rPh>
    <phoneticPr fontId="2"/>
  </si>
  <si>
    <t>f05</t>
  </si>
  <si>
    <t>Veal cutlet</t>
  </si>
  <si>
    <t>子牛のカツレツ</t>
    <phoneticPr fontId="2"/>
  </si>
  <si>
    <t>f04</t>
  </si>
  <si>
    <t>Roast beef peach</t>
  </si>
  <si>
    <t>和牛モモ肉のロースト</t>
    <phoneticPr fontId="2"/>
  </si>
  <si>
    <t>f03</t>
  </si>
  <si>
    <t>Lamb steak</t>
  </si>
  <si>
    <t>子羊のステーキ</t>
    <rPh sb="1" eb="2">
      <t>ヒツジ</t>
    </rPh>
    <phoneticPr fontId="2"/>
  </si>
  <si>
    <t>f02</t>
  </si>
  <si>
    <t>Chicken cooked in tomato cream</t>
  </si>
  <si>
    <t>チキンのトマトクリーム煮</t>
    <rPh sb="11" eb="12">
      <t>ニ</t>
    </rPh>
    <phoneticPr fontId="2"/>
  </si>
  <si>
    <t>お金多め</t>
    <rPh sb="1" eb="2">
      <t>カネ</t>
    </rPh>
    <rPh sb="2" eb="3">
      <t>オオ</t>
    </rPh>
    <phoneticPr fontId="2"/>
  </si>
  <si>
    <t>メイン肉</t>
    <rPh sb="3" eb="4">
      <t>ニク</t>
    </rPh>
    <phoneticPr fontId="2"/>
  </si>
  <si>
    <t>f01</t>
    <phoneticPr fontId="2"/>
  </si>
  <si>
    <t>Grilled scampi</t>
  </si>
  <si>
    <t>スカンピのグリル</t>
    <phoneticPr fontId="2"/>
  </si>
  <si>
    <t>e10</t>
  </si>
  <si>
    <t>Sole Meuniere</t>
  </si>
  <si>
    <t>舌平目のムニエル</t>
    <rPh sb="0" eb="3">
      <t>シタビラメ</t>
    </rPh>
    <phoneticPr fontId="2"/>
  </si>
  <si>
    <t>e09</t>
  </si>
  <si>
    <t>Grilled tuna Sicilian style swordfish</t>
  </si>
  <si>
    <t>シチリア風カジキマグロのグリル</t>
    <phoneticPr fontId="2"/>
  </si>
  <si>
    <t>e08</t>
  </si>
  <si>
    <t>Conger fritter</t>
  </si>
  <si>
    <t>穴子のフリット</t>
    <rPh sb="0" eb="2">
      <t>アナゴ</t>
    </rPh>
    <phoneticPr fontId="2"/>
  </si>
  <si>
    <t>e07</t>
  </si>
  <si>
    <t>Sauteed sea bass</t>
  </si>
  <si>
    <t>スズキのポワレ</t>
    <phoneticPr fontId="2"/>
  </si>
  <si>
    <t>e06</t>
  </si>
  <si>
    <t>Sauteed snapper</t>
  </si>
  <si>
    <t>真鯛のソテー</t>
    <rPh sb="0" eb="2">
      <t>マダイ</t>
    </rPh>
    <phoneticPr fontId="2"/>
  </si>
  <si>
    <t>e05</t>
  </si>
  <si>
    <t>Sauteed Scallop</t>
  </si>
  <si>
    <t>帆立のソテー</t>
    <phoneticPr fontId="2"/>
  </si>
  <si>
    <t>e04</t>
  </si>
  <si>
    <t>Grilled sardines with herbs</t>
  </si>
  <si>
    <t>いわしの香草焼</t>
    <rPh sb="4" eb="7">
      <t>コウソウヤキ</t>
    </rPh>
    <phoneticPr fontId="2"/>
  </si>
  <si>
    <t>e03</t>
  </si>
  <si>
    <t>Cooked shrimp and tomato cream</t>
  </si>
  <si>
    <t>エビとトマトクリーム煮</t>
    <rPh sb="10" eb="11">
      <t>ニ</t>
    </rPh>
    <phoneticPr fontId="2"/>
  </si>
  <si>
    <t>e02</t>
  </si>
  <si>
    <t>Squid fritter</t>
  </si>
  <si>
    <t>イカのフリット</t>
    <phoneticPr fontId="2"/>
  </si>
  <si>
    <t>経験値多め</t>
    <phoneticPr fontId="2"/>
  </si>
  <si>
    <t>メイン魚</t>
    <rPh sb="3" eb="4">
      <t>サカナ</t>
    </rPh>
    <phoneticPr fontId="2"/>
  </si>
  <si>
    <t>e01</t>
    <phoneticPr fontId="2"/>
  </si>
  <si>
    <t>Foie gras omelette</t>
  </si>
  <si>
    <t>フォアグラのオムレツ</t>
    <phoneticPr fontId="2"/>
  </si>
  <si>
    <t>d10</t>
  </si>
  <si>
    <t>Foie gras and mushroom pie</t>
  </si>
  <si>
    <t>きのことフォアグラのパイ包み</t>
    <phoneticPr fontId="2"/>
  </si>
  <si>
    <t>d09</t>
  </si>
  <si>
    <t>Grilled white asparagus</t>
  </si>
  <si>
    <t>ホワイトアスパラガスのグリル</t>
    <phoneticPr fontId="2"/>
  </si>
  <si>
    <t>d08</t>
  </si>
  <si>
    <t>Mushroom omelette</t>
  </si>
  <si>
    <t>キノコのオムレツ</t>
    <phoneticPr fontId="2"/>
  </si>
  <si>
    <t>d07</t>
  </si>
  <si>
    <t>Grilled organic vegetables</t>
  </si>
  <si>
    <t>有機野菜のグリル</t>
    <rPh sb="0" eb="4">
      <t>ユウキヤサイ</t>
    </rPh>
    <phoneticPr fontId="2"/>
  </si>
  <si>
    <t>d06</t>
  </si>
  <si>
    <t>Honeycomb tripe simmered in tomato</t>
  </si>
  <si>
    <t>トリッパのトマト煮</t>
    <rPh sb="8" eb="9">
      <t>ニ</t>
    </rPh>
    <phoneticPr fontId="2"/>
  </si>
  <si>
    <t>d05</t>
  </si>
  <si>
    <t>Mushroom pie</t>
  </si>
  <si>
    <t>きのこのパイ包み</t>
    <phoneticPr fontId="2"/>
  </si>
  <si>
    <t>d04</t>
  </si>
  <si>
    <t>Cheese omelette</t>
  </si>
  <si>
    <t>チーズオムレツ</t>
    <phoneticPr fontId="2"/>
  </si>
  <si>
    <t>d03</t>
  </si>
  <si>
    <t xml:space="preserve">Oil boiled mushroom </t>
  </si>
  <si>
    <t>マッシュルームのオイル煮</t>
    <rPh sb="11" eb="12">
      <t>ニ</t>
    </rPh>
    <phoneticPr fontId="2"/>
  </si>
  <si>
    <t>d02</t>
  </si>
  <si>
    <t>Plain omelet</t>
  </si>
  <si>
    <t>プレーンオムレツ</t>
    <phoneticPr fontId="2"/>
  </si>
  <si>
    <t>メイン他</t>
    <rPh sb="3" eb="4">
      <t>ホカ</t>
    </rPh>
    <phoneticPr fontId="2"/>
  </si>
  <si>
    <t>d01</t>
    <phoneticPr fontId="2"/>
  </si>
  <si>
    <t>Porcini mushroom soup</t>
  </si>
  <si>
    <t>ポルチーニ茸のスープ</t>
    <rPh sb="5" eb="6">
      <t>タケ</t>
    </rPh>
    <phoneticPr fontId="2"/>
  </si>
  <si>
    <t>c10</t>
  </si>
  <si>
    <t>Bouillabaisse</t>
  </si>
  <si>
    <t>ブイヤベース</t>
    <phoneticPr fontId="2"/>
  </si>
  <si>
    <t>c09</t>
  </si>
  <si>
    <t>Gazpacho</t>
  </si>
  <si>
    <t>ガスパチョ</t>
    <phoneticPr fontId="2"/>
  </si>
  <si>
    <t>c08</t>
  </si>
  <si>
    <t>Onion soup au gratin</t>
  </si>
  <si>
    <t>オニオングラタンスープ</t>
    <phoneticPr fontId="2"/>
  </si>
  <si>
    <t>c07</t>
  </si>
  <si>
    <t>Clam chowder</t>
  </si>
  <si>
    <t>クラムチャウダー</t>
    <phoneticPr fontId="2"/>
  </si>
  <si>
    <t>c06</t>
  </si>
  <si>
    <t>Borscht</t>
  </si>
  <si>
    <t>ボルシチ</t>
    <phoneticPr fontId="2"/>
  </si>
  <si>
    <t>c05</t>
  </si>
  <si>
    <t>Minestrone</t>
  </si>
  <si>
    <t>ミネストローネ</t>
    <phoneticPr fontId="2"/>
  </si>
  <si>
    <t>c04</t>
  </si>
  <si>
    <t>Asparagus soup</t>
  </si>
  <si>
    <t>アスパラのポタージュ</t>
    <phoneticPr fontId="2"/>
  </si>
  <si>
    <t>c03</t>
  </si>
  <si>
    <t>Vichyssoise</t>
  </si>
  <si>
    <t>ビシソワーズ</t>
    <phoneticPr fontId="2"/>
  </si>
  <si>
    <t>c02</t>
  </si>
  <si>
    <t>Corn potage soup</t>
  </si>
  <si>
    <t>コーンポタージュ</t>
    <phoneticPr fontId="2"/>
  </si>
  <si>
    <t>ノーマル</t>
    <phoneticPr fontId="2"/>
  </si>
  <si>
    <t>スープ</t>
    <phoneticPr fontId="2"/>
  </si>
  <si>
    <t>c01</t>
    <phoneticPr fontId="2"/>
  </si>
  <si>
    <t>Escargot Bourguignon</t>
  </si>
  <si>
    <t>エスカルゴブルゴーニュ風</t>
    <rPh sb="11" eb="12">
      <t>フウ</t>
    </rPh>
    <phoneticPr fontId="2"/>
  </si>
  <si>
    <t>b10</t>
  </si>
  <si>
    <t>Foie gras terrine</t>
  </si>
  <si>
    <t>フォアグラのテリーヌ</t>
    <phoneticPr fontId="2"/>
  </si>
  <si>
    <t>b09</t>
  </si>
  <si>
    <t>Beef carpaccio</t>
  </si>
  <si>
    <t>牛肉のカルパッチョ</t>
    <rPh sb="0" eb="2">
      <t>ギュウニク</t>
    </rPh>
    <phoneticPr fontId="2"/>
  </si>
  <si>
    <t>b08</t>
  </si>
  <si>
    <t>Country-style terrine</t>
  </si>
  <si>
    <t>田舎風テリーヌ</t>
    <phoneticPr fontId="2"/>
  </si>
  <si>
    <t>b07</t>
  </si>
  <si>
    <t>Cheese fondue</t>
    <phoneticPr fontId="2"/>
  </si>
  <si>
    <t>チーズフォンデュ</t>
    <phoneticPr fontId="2"/>
  </si>
  <si>
    <t>b06</t>
  </si>
  <si>
    <t>Scallop Carpaccio</t>
  </si>
  <si>
    <t>ホタテのカルパッチョ</t>
    <phoneticPr fontId="2"/>
  </si>
  <si>
    <t>b05</t>
  </si>
  <si>
    <t>Marinated Salmon</t>
  </si>
  <si>
    <t>サーモンのマリネ</t>
    <phoneticPr fontId="2"/>
  </si>
  <si>
    <t>b04</t>
  </si>
  <si>
    <t>Carpaccio of sea bream</t>
  </si>
  <si>
    <t>真鯛のカルパッチョ</t>
    <rPh sb="0" eb="2">
      <t>マダイ</t>
    </rPh>
    <phoneticPr fontId="2"/>
  </si>
  <si>
    <t>b03</t>
  </si>
  <si>
    <t>Mushroom Quiche</t>
  </si>
  <si>
    <t>きのこのキッシュ</t>
    <phoneticPr fontId="2"/>
  </si>
  <si>
    <t>b02</t>
  </si>
  <si>
    <t>Terrine</t>
  </si>
  <si>
    <t>テリーヌ</t>
    <phoneticPr fontId="2"/>
  </si>
  <si>
    <t>前菜</t>
    <rPh sb="0" eb="2">
      <t>ゼンサイ</t>
    </rPh>
    <phoneticPr fontId="2"/>
  </si>
  <si>
    <t>b01</t>
    <phoneticPr fontId="2"/>
  </si>
  <si>
    <t>Ultimate Banyakauda</t>
    <phoneticPr fontId="2"/>
  </si>
  <si>
    <t>究極のバーニャカウダ</t>
    <rPh sb="0" eb="2">
      <t>キュウキョク</t>
    </rPh>
    <phoneticPr fontId="2"/>
  </si>
  <si>
    <t>a10</t>
  </si>
  <si>
    <t>Shrimp and Broccoli Salad</t>
  </si>
  <si>
    <t>エビとブロッコリーのサラダ</t>
    <phoneticPr fontId="2"/>
  </si>
  <si>
    <t>a09</t>
  </si>
  <si>
    <t>Caprese</t>
  </si>
  <si>
    <t>カプレーゼ</t>
    <phoneticPr fontId="2"/>
  </si>
  <si>
    <t>a08</t>
  </si>
  <si>
    <t>Shrimp and avocado salad</t>
  </si>
  <si>
    <t>アボガドとエビのサラダ</t>
    <phoneticPr fontId="2"/>
  </si>
  <si>
    <t>a07</t>
  </si>
  <si>
    <t>Octopus with tomatoes marinated</t>
    <phoneticPr fontId="2"/>
  </si>
  <si>
    <t>トマトとタコのマリネ</t>
    <phoneticPr fontId="2"/>
  </si>
  <si>
    <t>a06</t>
  </si>
  <si>
    <t>Tuna tartare with avocado</t>
  </si>
  <si>
    <t>アボガドとマグロのタルタル</t>
    <phoneticPr fontId="2"/>
  </si>
  <si>
    <t>a05</t>
  </si>
  <si>
    <t>Banyakauda</t>
  </si>
  <si>
    <t>バーニャカウダ</t>
    <phoneticPr fontId="2"/>
  </si>
  <si>
    <t>a04</t>
  </si>
  <si>
    <t>Caponata</t>
  </si>
  <si>
    <t>カポナータ</t>
    <phoneticPr fontId="2"/>
  </si>
  <si>
    <t>a03</t>
  </si>
  <si>
    <t>Caesar salad</t>
  </si>
  <si>
    <t>シーザーサラダ</t>
    <phoneticPr fontId="2"/>
  </si>
  <si>
    <t>a02</t>
  </si>
  <si>
    <t>Arugula salad</t>
    <phoneticPr fontId="2"/>
  </si>
  <si>
    <t>ルッコラのサラダ</t>
    <phoneticPr fontId="2"/>
  </si>
  <si>
    <t>安め</t>
    <rPh sb="0" eb="1">
      <t>ヤス</t>
    </rPh>
    <phoneticPr fontId="2"/>
  </si>
  <si>
    <t>サラダ</t>
    <phoneticPr fontId="2"/>
  </si>
  <si>
    <t>a01</t>
    <phoneticPr fontId="2"/>
  </si>
  <si>
    <t>level5コスト</t>
    <phoneticPr fontId="2"/>
  </si>
  <si>
    <t>Level5経験値</t>
    <rPh sb="6" eb="8">
      <t>ケイケン</t>
    </rPh>
    <rPh sb="8" eb="9">
      <t>チ</t>
    </rPh>
    <phoneticPr fontId="2"/>
  </si>
  <si>
    <t>Level5単価</t>
    <rPh sb="6" eb="8">
      <t>タンカ</t>
    </rPh>
    <phoneticPr fontId="2"/>
  </si>
  <si>
    <t>level4コスト</t>
    <phoneticPr fontId="2"/>
  </si>
  <si>
    <t>Level4経験値</t>
    <rPh sb="6" eb="8">
      <t>ケイケン</t>
    </rPh>
    <rPh sb="8" eb="9">
      <t>チ</t>
    </rPh>
    <phoneticPr fontId="2"/>
  </si>
  <si>
    <t>Level4単価</t>
    <rPh sb="6" eb="8">
      <t>タンカ</t>
    </rPh>
    <phoneticPr fontId="2"/>
  </si>
  <si>
    <t>level3コスト</t>
    <phoneticPr fontId="2"/>
  </si>
  <si>
    <t>Level3経験値</t>
    <rPh sb="6" eb="8">
      <t>ケイケン</t>
    </rPh>
    <rPh sb="8" eb="9">
      <t>チ</t>
    </rPh>
    <phoneticPr fontId="2"/>
  </si>
  <si>
    <t>Level3単価</t>
    <rPh sb="6" eb="8">
      <t>タンカ</t>
    </rPh>
    <phoneticPr fontId="2"/>
  </si>
  <si>
    <t>level2コスト</t>
    <phoneticPr fontId="2"/>
  </si>
  <si>
    <t>Level2経験値</t>
    <rPh sb="6" eb="8">
      <t>ケイケン</t>
    </rPh>
    <rPh sb="8" eb="9">
      <t>チ</t>
    </rPh>
    <phoneticPr fontId="2"/>
  </si>
  <si>
    <t>Level2単価</t>
    <rPh sb="6" eb="8">
      <t>タンカ</t>
    </rPh>
    <phoneticPr fontId="2"/>
  </si>
  <si>
    <t>level1コスト</t>
    <phoneticPr fontId="2"/>
  </si>
  <si>
    <t>Level1経験値</t>
    <rPh sb="6" eb="8">
      <t>ケイケン</t>
    </rPh>
    <rPh sb="8" eb="9">
      <t>チ</t>
    </rPh>
    <phoneticPr fontId="2"/>
  </si>
  <si>
    <t>Level1単価</t>
    <rPh sb="6" eb="8">
      <t>タンカ</t>
    </rPh>
    <phoneticPr fontId="2"/>
  </si>
  <si>
    <t>経験効率</t>
    <rPh sb="0" eb="2">
      <t>ケイケン</t>
    </rPh>
    <rPh sb="2" eb="4">
      <t>コウリツ</t>
    </rPh>
    <phoneticPr fontId="2"/>
  </si>
  <si>
    <t>利益</t>
    <rPh sb="0" eb="2">
      <t>リエキ</t>
    </rPh>
    <phoneticPr fontId="2"/>
  </si>
  <si>
    <t>在庫を消化時の経験値（30人前）</t>
    <rPh sb="0" eb="2">
      <t>ザイコ</t>
    </rPh>
    <rPh sb="3" eb="5">
      <t>ショウカ</t>
    </rPh>
    <rPh sb="5" eb="6">
      <t>ジ</t>
    </rPh>
    <rPh sb="7" eb="9">
      <t>ケイケン</t>
    </rPh>
    <rPh sb="9" eb="10">
      <t>チ</t>
    </rPh>
    <rPh sb="13" eb="15">
      <t>ニンマエ</t>
    </rPh>
    <phoneticPr fontId="2"/>
  </si>
  <si>
    <t>在庫を消化時の金額（30人前）</t>
    <rPh sb="0" eb="2">
      <t>ザイコ</t>
    </rPh>
    <rPh sb="3" eb="5">
      <t>ショウカ</t>
    </rPh>
    <rPh sb="5" eb="6">
      <t>ジ</t>
    </rPh>
    <rPh sb="7" eb="9">
      <t>キンガク</t>
    </rPh>
    <rPh sb="12" eb="14">
      <t>ニンマエ</t>
    </rPh>
    <phoneticPr fontId="2"/>
  </si>
  <si>
    <t>30人前のコスト</t>
    <rPh sb="2" eb="3">
      <t>ニン</t>
    </rPh>
    <rPh sb="3" eb="4">
      <t>マエ</t>
    </rPh>
    <phoneticPr fontId="2"/>
  </si>
  <si>
    <t>1人前のコスト</t>
    <rPh sb="1" eb="3">
      <t>ニンマエ</t>
    </rPh>
    <phoneticPr fontId="2"/>
  </si>
  <si>
    <t>1人前の経験値</t>
    <rPh sb="1" eb="3">
      <t>ニンマエ</t>
    </rPh>
    <rPh sb="4" eb="6">
      <t>ケイケン</t>
    </rPh>
    <rPh sb="6" eb="7">
      <t>チ</t>
    </rPh>
    <phoneticPr fontId="2"/>
  </si>
  <si>
    <t>1人前の単価</t>
    <rPh sb="1" eb="3">
      <t>ニンマエ</t>
    </rPh>
    <rPh sb="4" eb="6">
      <t>タンカ</t>
    </rPh>
    <phoneticPr fontId="2"/>
  </si>
  <si>
    <t>料理レベル</t>
    <rPh sb="0" eb="2">
      <t>リョウリ</t>
    </rPh>
    <phoneticPr fontId="2"/>
  </si>
  <si>
    <t>外国名</t>
    <rPh sb="0" eb="2">
      <t>ガイコク</t>
    </rPh>
    <rPh sb="2" eb="3">
      <t>メイ</t>
    </rPh>
    <phoneticPr fontId="2"/>
  </si>
  <si>
    <t>料理名</t>
    <rPh sb="0" eb="2">
      <t>リョウリ</t>
    </rPh>
    <rPh sb="2" eb="3">
      <t>メイ</t>
    </rPh>
    <phoneticPr fontId="2"/>
  </si>
  <si>
    <t>タイプ</t>
    <phoneticPr fontId="2"/>
  </si>
  <si>
    <t>ID</t>
    <phoneticPr fontId="2"/>
  </si>
  <si>
    <t>オリジナルのまかないメニューを１つ追加出来るようになるレシピブック</t>
    <rPh sb="17" eb="19">
      <t>ツイカ</t>
    </rPh>
    <rPh sb="19" eb="21">
      <t>デキ</t>
    </rPh>
    <phoneticPr fontId="2"/>
  </si>
  <si>
    <t>特殊</t>
    <rPh sb="0" eb="2">
      <t>トクシュ</t>
    </rPh>
    <phoneticPr fontId="2"/>
  </si>
  <si>
    <t>新しいレシピを覚える確率をn%アップする</t>
    <rPh sb="0" eb="1">
      <t>アタラ</t>
    </rPh>
    <rPh sb="7" eb="8">
      <t>オボ</t>
    </rPh>
    <rPh sb="10" eb="12">
      <t>カクリツ</t>
    </rPh>
    <phoneticPr fontId="2"/>
  </si>
  <si>
    <t>これを見れば新しいレシピのアイデアがたくさんわいてくる不思議な本</t>
    <rPh sb="3" eb="4">
      <t>ミ</t>
    </rPh>
    <rPh sb="6" eb="7">
      <t>アタラ</t>
    </rPh>
    <rPh sb="27" eb="30">
      <t>フシギ</t>
    </rPh>
    <rPh sb="31" eb="32">
      <t>ホン</t>
    </rPh>
    <phoneticPr fontId="2"/>
  </si>
  <si>
    <t>新しいレシピが思いつきやすくなるレシピアイデア集</t>
    <rPh sb="0" eb="1">
      <t>アタラ</t>
    </rPh>
    <rPh sb="7" eb="8">
      <t>オモ</t>
    </rPh>
    <rPh sb="23" eb="24">
      <t>シュウ</t>
    </rPh>
    <phoneticPr fontId="2"/>
  </si>
  <si>
    <t>新しいレシピがちょっとだけ思いつきやすくなるレストランのメニュー</t>
    <rPh sb="0" eb="1">
      <t>アタラ</t>
    </rPh>
    <rPh sb="13" eb="14">
      <t>オモ</t>
    </rPh>
    <phoneticPr fontId="2"/>
  </si>
  <si>
    <t>レシピ補助</t>
    <rPh sb="3" eb="5">
      <t>ホジョ</t>
    </rPh>
    <phoneticPr fontId="2"/>
  </si>
  <si>
    <t>材料の買い出しがn人前分増加する</t>
    <rPh sb="0" eb="2">
      <t>ザイリョウ</t>
    </rPh>
    <rPh sb="3" eb="4">
      <t>カ</t>
    </rPh>
    <rPh sb="5" eb="6">
      <t>ダ</t>
    </rPh>
    <rPh sb="9" eb="11">
      <t>ニンマエ</t>
    </rPh>
    <rPh sb="11" eb="12">
      <t>ブン</t>
    </rPh>
    <rPh sb="12" eb="14">
      <t>ゾウカ</t>
    </rPh>
    <phoneticPr fontId="2"/>
  </si>
  <si>
    <t>たくさんの材料をためておける冷蔵庫。いつもの倍の材料を保管出来る。</t>
    <rPh sb="5" eb="7">
      <t>ザイリョウ</t>
    </rPh>
    <rPh sb="14" eb="17">
      <t>レイゾウコ</t>
    </rPh>
    <rPh sb="22" eb="23">
      <t>バイ</t>
    </rPh>
    <rPh sb="24" eb="26">
      <t>ザイリョウ</t>
    </rPh>
    <rPh sb="27" eb="29">
      <t>ホカン</t>
    </rPh>
    <rPh sb="29" eb="31">
      <t>デキ</t>
    </rPh>
    <phoneticPr fontId="2"/>
  </si>
  <si>
    <t>大きな冷蔵庫</t>
    <rPh sb="0" eb="1">
      <t>オオ</t>
    </rPh>
    <rPh sb="3" eb="6">
      <t>レイゾウコ</t>
    </rPh>
    <phoneticPr fontId="2"/>
  </si>
  <si>
    <t>いつもより多めに材料を買いだめできるようになる冷凍剤</t>
    <rPh sb="5" eb="6">
      <t>オオ</t>
    </rPh>
    <rPh sb="8" eb="10">
      <t>ザイリョウ</t>
    </rPh>
    <rPh sb="11" eb="12">
      <t>カ</t>
    </rPh>
    <rPh sb="23" eb="25">
      <t>レイトウ</t>
    </rPh>
    <rPh sb="25" eb="26">
      <t>ザイ</t>
    </rPh>
    <phoneticPr fontId="2"/>
  </si>
  <si>
    <t>冷凍剤</t>
    <rPh sb="0" eb="2">
      <t>レイトウ</t>
    </rPh>
    <rPh sb="2" eb="3">
      <t>ザイ</t>
    </rPh>
    <phoneticPr fontId="2"/>
  </si>
  <si>
    <t>いつもより少しだけ多めに材料を買いだめ出来るようになる冷蔵剤</t>
    <rPh sb="5" eb="6">
      <t>スコ</t>
    </rPh>
    <rPh sb="9" eb="10">
      <t>オオ</t>
    </rPh>
    <rPh sb="12" eb="14">
      <t>ザイリョウ</t>
    </rPh>
    <rPh sb="15" eb="16">
      <t>カ</t>
    </rPh>
    <rPh sb="19" eb="21">
      <t>デキ</t>
    </rPh>
    <rPh sb="27" eb="29">
      <t>レイゾウ</t>
    </rPh>
    <rPh sb="29" eb="30">
      <t>ザイ</t>
    </rPh>
    <phoneticPr fontId="2"/>
  </si>
  <si>
    <t>冷蔵剤</t>
    <rPh sb="0" eb="2">
      <t>レイゾウ</t>
    </rPh>
    <rPh sb="2" eb="3">
      <t>ザイ</t>
    </rPh>
    <phoneticPr fontId="2"/>
  </si>
  <si>
    <t>満腹度がｎ回復する</t>
    <rPh sb="0" eb="2">
      <t>マンプク</t>
    </rPh>
    <rPh sb="2" eb="3">
      <t>ド</t>
    </rPh>
    <rPh sb="5" eb="7">
      <t>カイフク</t>
    </rPh>
    <phoneticPr fontId="2"/>
  </si>
  <si>
    <t>どんなに満腹でもお腹が空いてしまう不思議なフルーツ。ダイエット商品として人気</t>
    <rPh sb="4" eb="6">
      <t>マンプク</t>
    </rPh>
    <rPh sb="9" eb="10">
      <t>ナカ</t>
    </rPh>
    <rPh sb="11" eb="12">
      <t>ス</t>
    </rPh>
    <rPh sb="17" eb="20">
      <t>フシギ</t>
    </rPh>
    <rPh sb="31" eb="33">
      <t>ショウヒン</t>
    </rPh>
    <rPh sb="36" eb="38">
      <t>ニンキ</t>
    </rPh>
    <phoneticPr fontId="2"/>
  </si>
  <si>
    <t>空腹になる不思議なクッキー。どれだけ食べてもお腹は満腹にならない</t>
    <rPh sb="0" eb="2">
      <t>クウフク</t>
    </rPh>
    <rPh sb="5" eb="8">
      <t>フシギ</t>
    </rPh>
    <rPh sb="18" eb="19">
      <t>タ</t>
    </rPh>
    <rPh sb="23" eb="24">
      <t>ナカ</t>
    </rPh>
    <rPh sb="25" eb="27">
      <t>マンプク</t>
    </rPh>
    <phoneticPr fontId="2"/>
  </si>
  <si>
    <t>少しだけ空腹になる不思議なグミ。お腹がすいているときに食べても食べた気がしない</t>
    <rPh sb="0" eb="1">
      <t>スコ</t>
    </rPh>
    <rPh sb="4" eb="6">
      <t>クウフク</t>
    </rPh>
    <rPh sb="9" eb="12">
      <t>フシギ</t>
    </rPh>
    <rPh sb="17" eb="18">
      <t>ナカ</t>
    </rPh>
    <rPh sb="27" eb="28">
      <t>タ</t>
    </rPh>
    <rPh sb="31" eb="32">
      <t>タ</t>
    </rPh>
    <rPh sb="34" eb="35">
      <t>キ</t>
    </rPh>
    <phoneticPr fontId="2"/>
  </si>
  <si>
    <t>効果</t>
    <rPh sb="0" eb="2">
      <t>コウカ</t>
    </rPh>
    <phoneticPr fontId="2"/>
  </si>
  <si>
    <t>MIXIPOINT</t>
    <phoneticPr fontId="2"/>
  </si>
  <si>
    <t>数量</t>
    <rPh sb="0" eb="2">
      <t>スウリョウ</t>
    </rPh>
    <phoneticPr fontId="2"/>
  </si>
  <si>
    <t>説明</t>
    <rPh sb="0" eb="2">
      <t>セツメイ</t>
    </rPh>
    <phoneticPr fontId="2"/>
  </si>
  <si>
    <t>name</t>
    <phoneticPr fontId="2"/>
  </si>
  <si>
    <t>user parameter</t>
    <phoneticPr fontId="2"/>
  </si>
  <si>
    <t>テーブル1台は10分に付き1人前増加</t>
    <rPh sb="5" eb="6">
      <t>ダイ</t>
    </rPh>
    <rPh sb="9" eb="10">
      <t>プン</t>
    </rPh>
    <rPh sb="11" eb="12">
      <t>ツ</t>
    </rPh>
    <rPh sb="14" eb="16">
      <t>ニンマエ</t>
    </rPh>
    <rPh sb="16" eb="18">
      <t>ゾウカ</t>
    </rPh>
    <phoneticPr fontId="2"/>
  </si>
  <si>
    <t>課金テーブルは10分に付き2人前等検討中</t>
    <rPh sb="0" eb="2">
      <t>カキン</t>
    </rPh>
    <rPh sb="9" eb="10">
      <t>プン</t>
    </rPh>
    <rPh sb="11" eb="12">
      <t>ツ</t>
    </rPh>
    <rPh sb="14" eb="15">
      <t>ニン</t>
    </rPh>
    <rPh sb="15" eb="16">
      <t>マエ</t>
    </rPh>
    <rPh sb="16" eb="17">
      <t>ナド</t>
    </rPh>
    <rPh sb="17" eb="20">
      <t>ケントウチュウ</t>
    </rPh>
    <phoneticPr fontId="2"/>
  </si>
  <si>
    <t>Lv</t>
    <phoneticPr fontId="2"/>
  </si>
  <si>
    <t>exp</t>
    <phoneticPr fontId="2"/>
  </si>
  <si>
    <t>計</t>
    <rPh sb="0" eb="1">
      <t>ケイ</t>
    </rPh>
    <phoneticPr fontId="2"/>
  </si>
  <si>
    <t>材料の追加</t>
    <rPh sb="0" eb="2">
      <t>ザイリョウ</t>
    </rPh>
    <rPh sb="3" eb="5">
      <t>ツイカ</t>
    </rPh>
    <phoneticPr fontId="2"/>
  </si>
  <si>
    <t>料理解除</t>
    <rPh sb="0" eb="2">
      <t>リョウリ</t>
    </rPh>
    <rPh sb="2" eb="4">
      <t>カイジョ</t>
    </rPh>
    <phoneticPr fontId="2"/>
  </si>
  <si>
    <t>料理数の追加</t>
    <rPh sb="0" eb="2">
      <t>リョウリ</t>
    </rPh>
    <rPh sb="2" eb="3">
      <t>スウ</t>
    </rPh>
    <rPh sb="4" eb="6">
      <t>ツイカ</t>
    </rPh>
    <phoneticPr fontId="2"/>
  </si>
  <si>
    <t>予測テーブル数</t>
    <rPh sb="0" eb="2">
      <t>ヨソク</t>
    </rPh>
    <rPh sb="6" eb="7">
      <t>スウ</t>
    </rPh>
    <phoneticPr fontId="2"/>
  </si>
  <si>
    <t>覚えている料理は料理の種類の中でランダムで3種。全てLv1の料理</t>
    <rPh sb="0" eb="1">
      <t>オボ</t>
    </rPh>
    <rPh sb="5" eb="7">
      <t>リョウリ</t>
    </rPh>
    <rPh sb="8" eb="10">
      <t>リョウリ</t>
    </rPh>
    <rPh sb="11" eb="13">
      <t>シュルイ</t>
    </rPh>
    <rPh sb="14" eb="15">
      <t>ナカ</t>
    </rPh>
    <rPh sb="22" eb="23">
      <t>シュ</t>
    </rPh>
    <rPh sb="24" eb="25">
      <t>スベ</t>
    </rPh>
    <rPh sb="30" eb="32">
      <t>リョウリ</t>
    </rPh>
    <phoneticPr fontId="2"/>
  </si>
  <si>
    <t>今日のメニュー枠8</t>
    <rPh sb="0" eb="2">
      <t>キョウ</t>
    </rPh>
    <rPh sb="7" eb="8">
      <t>ワク</t>
    </rPh>
    <phoneticPr fontId="2"/>
  </si>
  <si>
    <t>初期30人前</t>
    <rPh sb="0" eb="2">
      <t>ショキ</t>
    </rPh>
    <rPh sb="4" eb="5">
      <t>ニン</t>
    </rPh>
    <rPh sb="5" eb="6">
      <t>マエ</t>
    </rPh>
    <phoneticPr fontId="2"/>
  </si>
  <si>
    <t>材料総計</t>
    <rPh sb="0" eb="2">
      <t>ザイリョウ</t>
    </rPh>
    <rPh sb="2" eb="4">
      <t>ソウケイ</t>
    </rPh>
    <phoneticPr fontId="2"/>
  </si>
  <si>
    <t>レシピ数3</t>
    <rPh sb="3" eb="4">
      <t>スウ</t>
    </rPh>
    <phoneticPr fontId="2"/>
  </si>
  <si>
    <t>チュートリアルでレベルUP</t>
    <phoneticPr fontId="2"/>
  </si>
  <si>
    <t>今日のメニュー枠を１つ追加</t>
    <rPh sb="0" eb="2">
      <t>キョウ</t>
    </rPh>
    <rPh sb="7" eb="8">
      <t>ワク</t>
    </rPh>
    <rPh sb="11" eb="13">
      <t>ツイカ</t>
    </rPh>
    <phoneticPr fontId="2"/>
  </si>
  <si>
    <t>まかないメニュー解除
今日のメニュー枠を１つ追加</t>
    <rPh sb="8" eb="10">
      <t>カイジョ</t>
    </rPh>
    <rPh sb="11" eb="13">
      <t>キョウ</t>
    </rPh>
    <rPh sb="18" eb="19">
      <t>ワク</t>
    </rPh>
    <rPh sb="22" eb="24">
      <t>ツイカ</t>
    </rPh>
    <phoneticPr fontId="2"/>
  </si>
  <si>
    <t>名称</t>
    <rPh sb="0" eb="2">
      <t>メイショウ</t>
    </rPh>
    <phoneticPr fontId="2"/>
  </si>
  <si>
    <t>価格</t>
    <rPh sb="0" eb="2">
      <t>カカク</t>
    </rPh>
    <phoneticPr fontId="2"/>
  </si>
  <si>
    <t>table</t>
    <phoneticPr fontId="2"/>
  </si>
  <si>
    <t>初期テーブル</t>
    <rPh sb="0" eb="2">
      <t>ショキ</t>
    </rPh>
    <phoneticPr fontId="2"/>
  </si>
  <si>
    <t>初期からあるテーブル</t>
    <rPh sb="0" eb="2">
      <t>ショキ</t>
    </rPh>
    <phoneticPr fontId="2"/>
  </si>
  <si>
    <t>ウッドテーブル</t>
    <phoneticPr fontId="2"/>
  </si>
  <si>
    <t>お客さんが多く来店するオーソドックスなテーブル。</t>
    <rPh sb="1" eb="2">
      <t>キャク</t>
    </rPh>
    <rPh sb="5" eb="6">
      <t>オオ</t>
    </rPh>
    <rPh sb="7" eb="9">
      <t>ライテン</t>
    </rPh>
    <phoneticPr fontId="2"/>
  </si>
  <si>
    <t>10分間の消費料理数がｎ人前追加される</t>
    <rPh sb="2" eb="4">
      <t>プンカン</t>
    </rPh>
    <rPh sb="5" eb="7">
      <t>ショウヒ</t>
    </rPh>
    <rPh sb="7" eb="9">
      <t>リョウリ</t>
    </rPh>
    <rPh sb="9" eb="10">
      <t>スウ</t>
    </rPh>
    <rPh sb="12" eb="14">
      <t>ニンマエ</t>
    </rPh>
    <rPh sb="14" eb="16">
      <t>ツイカ</t>
    </rPh>
    <phoneticPr fontId="2"/>
  </si>
  <si>
    <t>ダイニングテーブル</t>
    <phoneticPr fontId="2"/>
  </si>
  <si>
    <t>ウッドテーブルよりおしゃれなテーブル。</t>
    <phoneticPr fontId="2"/>
  </si>
  <si>
    <t>カフェ風テーブル</t>
    <rPh sb="3" eb="4">
      <t>フウ</t>
    </rPh>
    <phoneticPr fontId="2"/>
  </si>
  <si>
    <t>カフェの店舗によく似合うおしゃれなテーブル。オープンカフェによく似合う</t>
    <rPh sb="4" eb="6">
      <t>テンポ</t>
    </rPh>
    <rPh sb="9" eb="11">
      <t>ニア</t>
    </rPh>
    <rPh sb="32" eb="34">
      <t>ニア</t>
    </rPh>
    <phoneticPr fontId="2"/>
  </si>
  <si>
    <t>レストラン風テーブル</t>
    <rPh sb="5" eb="6">
      <t>フウ</t>
    </rPh>
    <phoneticPr fontId="2"/>
  </si>
  <si>
    <t>ちょっと高級感を求めたテーブル。こういうテーブルでフレンチを食べたい</t>
    <rPh sb="4" eb="7">
      <t>コウキュウカン</t>
    </rPh>
    <rPh sb="8" eb="9">
      <t>モト</t>
    </rPh>
    <rPh sb="30" eb="31">
      <t>タ</t>
    </rPh>
    <phoneticPr fontId="2"/>
  </si>
  <si>
    <t>ウッドガーデンテーブル</t>
    <phoneticPr fontId="2"/>
  </si>
  <si>
    <t>ホワイト天板テーブル</t>
    <rPh sb="4" eb="5">
      <t>テン</t>
    </rPh>
    <rPh sb="5" eb="6">
      <t>イタ</t>
    </rPh>
    <phoneticPr fontId="2"/>
  </si>
  <si>
    <t>シンプルダイニングテーブル</t>
    <phoneticPr fontId="2"/>
  </si>
  <si>
    <t>モダンダイニングテーブル</t>
    <phoneticPr fontId="2"/>
  </si>
  <si>
    <t>丸型カフェテーブル</t>
    <rPh sb="0" eb="1">
      <t>マル</t>
    </rPh>
    <rPh sb="1" eb="2">
      <t>ガタ</t>
    </rPh>
    <phoneticPr fontId="2"/>
  </si>
  <si>
    <t>ガラスカウンターテーブル</t>
    <phoneticPr fontId="2"/>
  </si>
  <si>
    <t>クラシックテーブル</t>
    <phoneticPr fontId="2"/>
  </si>
  <si>
    <t>北欧シンプルテーブル</t>
    <rPh sb="0" eb="2">
      <t>ホクオウ</t>
    </rPh>
    <phoneticPr fontId="2"/>
  </si>
  <si>
    <t>バーカウンターテーブル</t>
    <phoneticPr fontId="2"/>
  </si>
  <si>
    <t>chair</t>
    <phoneticPr fontId="2"/>
  </si>
  <si>
    <t>c0</t>
    <phoneticPr fontId="2"/>
  </si>
  <si>
    <t>初期チェア</t>
    <rPh sb="0" eb="2">
      <t>ショキ</t>
    </rPh>
    <phoneticPr fontId="2"/>
  </si>
  <si>
    <t>初期からあるイス</t>
    <rPh sb="0" eb="2">
      <t>ショキ</t>
    </rPh>
    <phoneticPr fontId="2"/>
  </si>
  <si>
    <t>c1</t>
    <phoneticPr fontId="2"/>
  </si>
  <si>
    <t>ウッドチェア</t>
    <phoneticPr fontId="2"/>
  </si>
  <si>
    <t>オーソドックスなイス。</t>
    <phoneticPr fontId="2"/>
  </si>
  <si>
    <t>c2</t>
    <phoneticPr fontId="2"/>
  </si>
  <si>
    <t>ダイニングチェア</t>
    <phoneticPr fontId="2"/>
  </si>
  <si>
    <t>ウッドチェアよりおしゃれなイス</t>
    <phoneticPr fontId="2"/>
  </si>
  <si>
    <t>c3</t>
    <phoneticPr fontId="2"/>
  </si>
  <si>
    <t>カフェ風チェア</t>
    <rPh sb="3" eb="4">
      <t>フウ</t>
    </rPh>
    <phoneticPr fontId="2"/>
  </si>
  <si>
    <t>カフェの店舗によく似合うおしゃれなイス。オープンカフェによく似合う</t>
    <rPh sb="4" eb="6">
      <t>テンポ</t>
    </rPh>
    <rPh sb="9" eb="11">
      <t>ニア</t>
    </rPh>
    <rPh sb="30" eb="32">
      <t>ニア</t>
    </rPh>
    <phoneticPr fontId="2"/>
  </si>
  <si>
    <t>c4</t>
    <phoneticPr fontId="2"/>
  </si>
  <si>
    <t>レストラン風チェア</t>
    <rPh sb="5" eb="6">
      <t>フウ</t>
    </rPh>
    <phoneticPr fontId="2"/>
  </si>
  <si>
    <t>ちょっと高級感を求めたイス。こういうテーブルでイスを食べたい</t>
    <rPh sb="4" eb="7">
      <t>コウキュウカン</t>
    </rPh>
    <rPh sb="8" eb="9">
      <t>モト</t>
    </rPh>
    <rPh sb="26" eb="27">
      <t>タ</t>
    </rPh>
    <phoneticPr fontId="2"/>
  </si>
  <si>
    <t>ウッドガーデンチェア</t>
    <phoneticPr fontId="2"/>
  </si>
  <si>
    <t>f0</t>
    <phoneticPr fontId="2"/>
  </si>
  <si>
    <t>ノーマルフロア</t>
    <phoneticPr fontId="2"/>
  </si>
  <si>
    <t>初期の床</t>
    <rPh sb="0" eb="2">
      <t>ショキ</t>
    </rPh>
    <rPh sb="3" eb="4">
      <t>ユカ</t>
    </rPh>
    <phoneticPr fontId="2"/>
  </si>
  <si>
    <t>f1</t>
    <phoneticPr fontId="2"/>
  </si>
  <si>
    <t>ウッドフロア</t>
    <phoneticPr fontId="2"/>
  </si>
  <si>
    <t>f2</t>
    <phoneticPr fontId="2"/>
  </si>
  <si>
    <t>ダイニングフロア</t>
    <phoneticPr fontId="2"/>
  </si>
  <si>
    <t>f3</t>
    <phoneticPr fontId="2"/>
  </si>
  <si>
    <t>カフェ風フロア</t>
    <rPh sb="3" eb="4">
      <t>フウ</t>
    </rPh>
    <phoneticPr fontId="2"/>
  </si>
  <si>
    <t>f4</t>
    <phoneticPr fontId="2"/>
  </si>
  <si>
    <t>レストラン風フロア</t>
    <rPh sb="5" eb="6">
      <t>フウ</t>
    </rPh>
    <phoneticPr fontId="2"/>
  </si>
  <si>
    <t>ハート模様</t>
    <rPh sb="3" eb="5">
      <t>モヨウ</t>
    </rPh>
    <phoneticPr fontId="2"/>
  </si>
  <si>
    <t>星模様</t>
    <rPh sb="0" eb="1">
      <t>ホシ</t>
    </rPh>
    <rPh sb="1" eb="3">
      <t>モヨウ</t>
    </rPh>
    <phoneticPr fontId="2"/>
  </si>
  <si>
    <t>ストライプ(青)</t>
    <rPh sb="6" eb="7">
      <t>アオ</t>
    </rPh>
    <phoneticPr fontId="2"/>
  </si>
  <si>
    <t>ストライプ(赤)</t>
    <rPh sb="6" eb="7">
      <t>アカ</t>
    </rPh>
    <phoneticPr fontId="2"/>
  </si>
  <si>
    <t>ブラック</t>
    <phoneticPr fontId="2"/>
  </si>
  <si>
    <t>イエロー</t>
    <phoneticPr fontId="2"/>
  </si>
  <si>
    <t>オレンジ</t>
    <phoneticPr fontId="2"/>
  </si>
  <si>
    <t>レッド</t>
    <phoneticPr fontId="2"/>
  </si>
  <si>
    <t>w1</t>
    <phoneticPr fontId="2"/>
  </si>
  <si>
    <t>ノーマルウォール</t>
    <phoneticPr fontId="2"/>
  </si>
  <si>
    <t>w2</t>
    <phoneticPr fontId="2"/>
  </si>
  <si>
    <t>ウッドウォール</t>
  </si>
  <si>
    <t>w3</t>
    <phoneticPr fontId="2"/>
  </si>
  <si>
    <t>ダイニングウォール</t>
  </si>
  <si>
    <t>w4</t>
    <phoneticPr fontId="2"/>
  </si>
  <si>
    <t>カフェ風ウォール</t>
    <rPh sb="3" eb="4">
      <t>フウ</t>
    </rPh>
    <phoneticPr fontId="2"/>
  </si>
  <si>
    <t>レストラン風ウォール</t>
    <rPh sb="5" eb="6">
      <t>フウ</t>
    </rPh>
    <phoneticPr fontId="2"/>
  </si>
  <si>
    <t>オープンカフェ風</t>
    <rPh sb="7" eb="8">
      <t>フウ</t>
    </rPh>
    <phoneticPr fontId="2"/>
  </si>
  <si>
    <t>o1</t>
    <phoneticPr fontId="2"/>
  </si>
  <si>
    <t>開店祝い</t>
    <rPh sb="0" eb="2">
      <t>カイテン</t>
    </rPh>
    <rPh sb="2" eb="3">
      <t>イワ</t>
    </rPh>
    <phoneticPr fontId="2"/>
  </si>
  <si>
    <t>招待して、開始してくれたマイミクに贈ることが出来る</t>
    <rPh sb="0" eb="2">
      <t>ショウタイ</t>
    </rPh>
    <rPh sb="5" eb="7">
      <t>カイシ</t>
    </rPh>
    <rPh sb="17" eb="18">
      <t>オク</t>
    </rPh>
    <rPh sb="22" eb="24">
      <t>デキ</t>
    </rPh>
    <phoneticPr fontId="2"/>
  </si>
  <si>
    <t>o2</t>
  </si>
  <si>
    <t>幸せの木</t>
    <rPh sb="0" eb="1">
      <t>シアワ</t>
    </rPh>
    <rPh sb="3" eb="4">
      <t>キ</t>
    </rPh>
    <phoneticPr fontId="2"/>
  </si>
  <si>
    <t>o3</t>
  </si>
  <si>
    <t>ベンジャミン立木</t>
    <rPh sb="6" eb="8">
      <t>タチキ</t>
    </rPh>
    <phoneticPr fontId="2"/>
  </si>
  <si>
    <t>o4</t>
  </si>
  <si>
    <t>スプリットフィロ立木</t>
    <rPh sb="8" eb="10">
      <t>タチキ</t>
    </rPh>
    <phoneticPr fontId="2"/>
  </si>
  <si>
    <t>o5</t>
  </si>
  <si>
    <t>壁掛け用グリーン</t>
    <rPh sb="0" eb="2">
      <t>カベカ</t>
    </rPh>
    <rPh sb="3" eb="4">
      <t>ヨウ</t>
    </rPh>
    <phoneticPr fontId="2"/>
  </si>
  <si>
    <t>o6</t>
  </si>
  <si>
    <t>コンシナポット</t>
    <phoneticPr fontId="2"/>
  </si>
  <si>
    <t>o7</t>
  </si>
  <si>
    <t>インテリアグリーン（テーブルヤシスタンド）</t>
  </si>
  <si>
    <t>o8</t>
  </si>
  <si>
    <t>植え込み</t>
    <rPh sb="0" eb="1">
      <t>ウ</t>
    </rPh>
    <rPh sb="2" eb="3">
      <t>コ</t>
    </rPh>
    <phoneticPr fontId="2"/>
  </si>
  <si>
    <t>o9</t>
  </si>
  <si>
    <t>植栽</t>
    <rPh sb="0" eb="2">
      <t>ショクサイ</t>
    </rPh>
    <phoneticPr fontId="2"/>
  </si>
  <si>
    <t>o10</t>
  </si>
  <si>
    <t>o11</t>
  </si>
  <si>
    <t>レースカーテン付き窓</t>
    <rPh sb="7" eb="8">
      <t>ツ</t>
    </rPh>
    <rPh sb="9" eb="10">
      <t>マド</t>
    </rPh>
    <phoneticPr fontId="2"/>
  </si>
  <si>
    <t>o12</t>
  </si>
  <si>
    <t>ワッフルカーテン付き窓</t>
    <phoneticPr fontId="2"/>
  </si>
  <si>
    <t>o13</t>
  </si>
  <si>
    <t>ミラーレースカーテン付き窓</t>
    <phoneticPr fontId="2"/>
  </si>
  <si>
    <t>o14</t>
  </si>
  <si>
    <t>プリンセスカーテン付き窓</t>
    <phoneticPr fontId="2"/>
  </si>
  <si>
    <t>o15</t>
  </si>
  <si>
    <t>ウッドブラインド付き窓</t>
    <phoneticPr fontId="2"/>
  </si>
  <si>
    <t>o16</t>
  </si>
  <si>
    <t>ドレープカーテン付き窓</t>
    <phoneticPr fontId="2"/>
  </si>
  <si>
    <t>o17</t>
  </si>
  <si>
    <t>ハート柄カーテン付き窓</t>
    <rPh sb="3" eb="4">
      <t>ガラ</t>
    </rPh>
    <phoneticPr fontId="2"/>
  </si>
  <si>
    <t>o18</t>
  </si>
  <si>
    <t>フリル付きカーテン付き窓</t>
    <rPh sb="3" eb="4">
      <t>ツ</t>
    </rPh>
    <phoneticPr fontId="2"/>
  </si>
  <si>
    <t>o19</t>
  </si>
  <si>
    <t>ディスプレイハンガー</t>
    <phoneticPr fontId="2"/>
  </si>
  <si>
    <t>o20</t>
  </si>
  <si>
    <t>マルチシェルフ</t>
    <phoneticPr fontId="2"/>
  </si>
  <si>
    <t>o21</t>
  </si>
  <si>
    <t>マルチラック</t>
    <phoneticPr fontId="2"/>
  </si>
  <si>
    <t>o22</t>
  </si>
  <si>
    <t>パーテーション</t>
    <phoneticPr fontId="2"/>
  </si>
  <si>
    <t>o23</t>
  </si>
  <si>
    <t>振り子時計</t>
    <rPh sb="0" eb="1">
      <t>フ</t>
    </rPh>
    <rPh sb="2" eb="3">
      <t>コ</t>
    </rPh>
    <rPh sb="3" eb="5">
      <t>トケイ</t>
    </rPh>
    <phoneticPr fontId="2"/>
  </si>
  <si>
    <t>o24</t>
  </si>
  <si>
    <t>電波時計</t>
    <rPh sb="0" eb="2">
      <t>デンパ</t>
    </rPh>
    <rPh sb="2" eb="4">
      <t>トケイ</t>
    </rPh>
    <phoneticPr fontId="2"/>
  </si>
  <si>
    <t>o25</t>
  </si>
  <si>
    <t>ガラスウォールクロック</t>
    <phoneticPr fontId="2"/>
  </si>
  <si>
    <t>o26</t>
  </si>
  <si>
    <t>キャンドルホルダー</t>
    <phoneticPr fontId="2"/>
  </si>
  <si>
    <t>o27</t>
  </si>
  <si>
    <t>スタンドキャンドル</t>
    <phoneticPr fontId="2"/>
  </si>
  <si>
    <t>o28</t>
  </si>
  <si>
    <t>フロアスタンド</t>
    <phoneticPr fontId="2"/>
  </si>
  <si>
    <t>o29</t>
  </si>
  <si>
    <t>2灯フロアスタンド</t>
    <rPh sb="1" eb="2">
      <t>トウ</t>
    </rPh>
    <phoneticPr fontId="2"/>
  </si>
  <si>
    <t>o30</t>
  </si>
  <si>
    <t>フォトフレーム</t>
    <phoneticPr fontId="2"/>
  </si>
  <si>
    <t>室内噴水（アートストーンライト</t>
    <rPh sb="0" eb="2">
      <t>シツナイ</t>
    </rPh>
    <rPh sb="2" eb="4">
      <t>フンスイ</t>
    </rPh>
    <phoneticPr fontId="2"/>
  </si>
  <si>
    <t>室内噴水（ウォーターストリームオーバル</t>
    <rPh sb="0" eb="2">
      <t>シツナイ</t>
    </rPh>
    <rPh sb="2" eb="4">
      <t>フンスイ</t>
    </rPh>
    <phoneticPr fontId="2"/>
  </si>
  <si>
    <t>ウエルカムボード</t>
    <phoneticPr fontId="2"/>
  </si>
  <si>
    <t>木の階段</t>
    <rPh sb="0" eb="1">
      <t>キ</t>
    </rPh>
    <rPh sb="2" eb="4">
      <t>カイダン</t>
    </rPh>
    <phoneticPr fontId="2"/>
  </si>
  <si>
    <t>石の階段</t>
    <rPh sb="0" eb="1">
      <t>イシ</t>
    </rPh>
    <rPh sb="2" eb="4">
      <t>カイダン</t>
    </rPh>
    <phoneticPr fontId="2"/>
  </si>
  <si>
    <t>鉄の階段</t>
    <rPh sb="0" eb="1">
      <t>テツ</t>
    </rPh>
    <rPh sb="2" eb="4">
      <t>カイダン</t>
    </rPh>
    <phoneticPr fontId="2"/>
  </si>
  <si>
    <t>大理石の階段</t>
    <rPh sb="0" eb="3">
      <t>ダイリセキ</t>
    </rPh>
    <rPh sb="4" eb="6">
      <t>カイダン</t>
    </rPh>
    <phoneticPr fontId="2"/>
  </si>
  <si>
    <t>characterID</t>
    <phoneticPr fontId="2"/>
  </si>
  <si>
    <t>type</t>
    <phoneticPr fontId="2"/>
  </si>
  <si>
    <t>Player</t>
    <phoneticPr fontId="2"/>
  </si>
  <si>
    <t>male1</t>
    <phoneticPr fontId="2"/>
  </si>
  <si>
    <t>male2</t>
  </si>
  <si>
    <t>male3</t>
  </si>
  <si>
    <t>male4</t>
  </si>
  <si>
    <t>male5</t>
  </si>
  <si>
    <t>female1</t>
    <phoneticPr fontId="2"/>
  </si>
  <si>
    <t>female2</t>
  </si>
  <si>
    <t>female3</t>
  </si>
  <si>
    <t>female4</t>
  </si>
  <si>
    <t>female5</t>
  </si>
  <si>
    <t>NPC</t>
    <phoneticPr fontId="2"/>
  </si>
  <si>
    <t>student female1</t>
    <phoneticPr fontId="2"/>
  </si>
  <si>
    <t>npc1</t>
    <phoneticPr fontId="2"/>
  </si>
  <si>
    <t>student femail2</t>
    <phoneticPr fontId="2"/>
  </si>
  <si>
    <t>npc2</t>
  </si>
  <si>
    <t>student male</t>
    <phoneticPr fontId="2"/>
  </si>
  <si>
    <t>npc3</t>
  </si>
  <si>
    <t>college student female1</t>
    <phoneticPr fontId="2"/>
  </si>
  <si>
    <t>npc4</t>
  </si>
  <si>
    <t>college student female2</t>
  </si>
  <si>
    <t>npc5</t>
  </si>
  <si>
    <t>college student</t>
    <phoneticPr fontId="2"/>
  </si>
  <si>
    <t>npc6</t>
  </si>
  <si>
    <t>office lady1</t>
    <phoneticPr fontId="2"/>
  </si>
  <si>
    <t>npc7</t>
  </si>
  <si>
    <t>office lady2</t>
    <phoneticPr fontId="2"/>
  </si>
  <si>
    <t>npc8</t>
  </si>
  <si>
    <t>chinese girl</t>
    <phoneticPr fontId="2"/>
  </si>
  <si>
    <t>npc9</t>
  </si>
  <si>
    <t>japanese girl</t>
    <phoneticPr fontId="2"/>
  </si>
  <si>
    <t>npc10</t>
  </si>
  <si>
    <t>american girl</t>
    <phoneticPr fontId="2"/>
  </si>
  <si>
    <t>npc11</t>
  </si>
  <si>
    <t>girl1</t>
    <phoneticPr fontId="2"/>
  </si>
  <si>
    <t>npc12</t>
  </si>
  <si>
    <t>girl2</t>
    <phoneticPr fontId="2"/>
  </si>
  <si>
    <t>npc13</t>
  </si>
  <si>
    <t>boy1</t>
    <phoneticPr fontId="2"/>
  </si>
  <si>
    <t>npc14</t>
  </si>
  <si>
    <t>boy2</t>
    <phoneticPr fontId="2"/>
  </si>
  <si>
    <t>npc15</t>
  </si>
  <si>
    <t>boy3</t>
    <phoneticPr fontId="2"/>
  </si>
  <si>
    <t>npc16</t>
  </si>
  <si>
    <t>itemID</t>
    <phoneticPr fontId="2"/>
  </si>
  <si>
    <t>ジャンル</t>
    <phoneticPr fontId="2"/>
  </si>
  <si>
    <t>name</t>
    <phoneticPr fontId="2"/>
  </si>
  <si>
    <t>image</t>
    <phoneticPr fontId="2"/>
  </si>
  <si>
    <t>GOLD</t>
    <phoneticPr fontId="2"/>
  </si>
  <si>
    <t>MIXIPOINT</t>
    <phoneticPr fontId="2"/>
  </si>
  <si>
    <t>n</t>
    <phoneticPr fontId="2"/>
  </si>
  <si>
    <t>アイテム</t>
    <phoneticPr fontId="2"/>
  </si>
  <si>
    <t>はらぺこグミ</t>
    <phoneticPr fontId="2"/>
  </si>
  <si>
    <t>***</t>
    <phoneticPr fontId="2"/>
  </si>
  <si>
    <t>はらぺこクッキー</t>
    <phoneticPr fontId="2"/>
  </si>
  <si>
    <t>はらぺこフルーツ</t>
    <phoneticPr fontId="2"/>
  </si>
  <si>
    <t>レストランメニュー</t>
    <phoneticPr fontId="2"/>
  </si>
  <si>
    <t>？？</t>
    <phoneticPr fontId="2"/>
  </si>
  <si>
    <t>クックポッド</t>
    <phoneticPr fontId="2"/>
  </si>
  <si>
    <t>レシピブック</t>
    <phoneticPr fontId="2"/>
  </si>
  <si>
    <t>ミニゲーム</t>
    <phoneticPr fontId="2"/>
  </si>
  <si>
    <t>　</t>
    <phoneticPr fontId="2"/>
  </si>
  <si>
    <t>item or お金</t>
    <rPh sb="9" eb="10">
      <t>カネ</t>
    </rPh>
    <phoneticPr fontId="2"/>
  </si>
  <si>
    <t>短縮系アイテム</t>
    <rPh sb="0" eb="2">
      <t>タンシュク</t>
    </rPh>
    <rPh sb="2" eb="3">
      <t>ケイ</t>
    </rPh>
    <phoneticPr fontId="2"/>
  </si>
  <si>
    <t>デコアイテム</t>
    <phoneticPr fontId="2"/>
  </si>
  <si>
    <t>チュートリアル</t>
    <phoneticPr fontId="2"/>
  </si>
  <si>
    <t>2回目以降</t>
    <rPh sb="1" eb="3">
      <t>カイメ</t>
    </rPh>
    <rPh sb="3" eb="5">
      <t>イコウ</t>
    </rPh>
    <phoneticPr fontId="2"/>
  </si>
  <si>
    <t>xml作成</t>
    <rPh sb="3" eb="5">
      <t>サクセイ</t>
    </rPh>
    <phoneticPr fontId="2"/>
  </si>
  <si>
    <t>別シート</t>
    <rPh sb="0" eb="1">
      <t>ベツ</t>
    </rPh>
    <phoneticPr fontId="2"/>
  </si>
  <si>
    <t>名称</t>
    <rPh sb="0" eb="2">
      <t>メイショウ</t>
    </rPh>
    <phoneticPr fontId="2"/>
  </si>
  <si>
    <t>概要</t>
    <rPh sb="0" eb="2">
      <t>ガイヨウ</t>
    </rPh>
    <phoneticPr fontId="2"/>
  </si>
  <si>
    <t>LEVELUPFLASH</t>
    <phoneticPr fontId="2"/>
  </si>
  <si>
    <t xml:space="preserve">レベルが上がったときに表示するFLASH
主にindex.phtml上で表示する。
</t>
    <rPh sb="4" eb="5">
      <t>ア</t>
    </rPh>
    <rPh sb="11" eb="13">
      <t>ヒョウジ</t>
    </rPh>
    <rPh sb="21" eb="22">
      <t>オモ</t>
    </rPh>
    <rPh sb="34" eb="35">
      <t>ジョウ</t>
    </rPh>
    <rPh sb="36" eb="38">
      <t>ヒョウジ</t>
    </rPh>
    <phoneticPr fontId="2"/>
  </si>
  <si>
    <t>レシピゲット</t>
    <phoneticPr fontId="2"/>
  </si>
  <si>
    <t>メニュー</t>
    <phoneticPr fontId="2"/>
  </si>
  <si>
    <t xml:space="preserve">一日のメニューを設定したときに表示するFLASH
表に出す看板にメニューを書くようなFLASH
</t>
    <rPh sb="0" eb="2">
      <t>イチニチ</t>
    </rPh>
    <rPh sb="8" eb="10">
      <t>セッテイ</t>
    </rPh>
    <rPh sb="15" eb="17">
      <t>ヒョウジ</t>
    </rPh>
    <rPh sb="25" eb="26">
      <t>オモテ</t>
    </rPh>
    <rPh sb="27" eb="28">
      <t>ダ</t>
    </rPh>
    <rPh sb="29" eb="31">
      <t>カンバン</t>
    </rPh>
    <rPh sb="37" eb="38">
      <t>カ</t>
    </rPh>
    <phoneticPr fontId="2"/>
  </si>
  <si>
    <t xml:space="preserve">新しいレシピを習得した際に表示するFLASH
各料理を表示する。差し替えで１つのFLASHで表現
</t>
    <rPh sb="0" eb="1">
      <t>アタラ</t>
    </rPh>
    <rPh sb="7" eb="9">
      <t>シュウトク</t>
    </rPh>
    <rPh sb="11" eb="12">
      <t>サイ</t>
    </rPh>
    <rPh sb="13" eb="15">
      <t>ヒョウジ</t>
    </rPh>
    <rPh sb="23" eb="24">
      <t>カク</t>
    </rPh>
    <rPh sb="24" eb="26">
      <t>リョウリ</t>
    </rPh>
    <rPh sb="27" eb="29">
      <t>ヒョウジ</t>
    </rPh>
    <rPh sb="32" eb="33">
      <t>サ</t>
    </rPh>
    <rPh sb="34" eb="35">
      <t>カ</t>
    </rPh>
    <rPh sb="46" eb="48">
      <t>ヒョウゲン</t>
    </rPh>
    <phoneticPr fontId="2"/>
  </si>
  <si>
    <t>調理FLASH</t>
    <rPh sb="0" eb="2">
      <t>チョウリ</t>
    </rPh>
    <phoneticPr fontId="2"/>
  </si>
  <si>
    <t>調理しているような雰囲気を出すためのFLASH
５番キーを連続で押して調理を完成させるようなイメージ
星空バータウンの料理版イメージで。</t>
    <rPh sb="0" eb="2">
      <t>チョウリ</t>
    </rPh>
    <rPh sb="9" eb="12">
      <t>フンイキ</t>
    </rPh>
    <rPh sb="13" eb="14">
      <t>ダ</t>
    </rPh>
    <rPh sb="25" eb="26">
      <t>バン</t>
    </rPh>
    <rPh sb="29" eb="31">
      <t>レンゾク</t>
    </rPh>
    <rPh sb="32" eb="33">
      <t>オ</t>
    </rPh>
    <rPh sb="35" eb="37">
      <t>チョウリ</t>
    </rPh>
    <rPh sb="38" eb="40">
      <t>カンセイ</t>
    </rPh>
    <rPh sb="51" eb="53">
      <t>ホシゾラ</t>
    </rPh>
    <rPh sb="59" eb="61">
      <t>リョウリ</t>
    </rPh>
    <rPh sb="61" eb="62">
      <t>バン</t>
    </rPh>
    <phoneticPr fontId="2"/>
  </si>
  <si>
    <t>個数</t>
    <rPh sb="0" eb="2">
      <t>コスウ</t>
    </rPh>
    <phoneticPr fontId="2"/>
  </si>
  <si>
    <t>スープ・メイン・野菜・小麦粉系の４種</t>
    <rPh sb="8" eb="10">
      <t>ヤサイ</t>
    </rPh>
    <rPh sb="11" eb="14">
      <t>コムギコ</t>
    </rPh>
    <rPh sb="14" eb="15">
      <t>ケイ</t>
    </rPh>
    <rPh sb="17" eb="18">
      <t>シュ</t>
    </rPh>
    <phoneticPr fontId="2"/>
  </si>
  <si>
    <t>お待たせしました</t>
    <rPh sb="1" eb="2">
      <t>マ</t>
    </rPh>
    <phoneticPr fontId="2"/>
  </si>
  <si>
    <t>誰かが料理を注文した場合に出る料理FLASH。
インラインで表示。
お待たせしました。といった感じで出すイメージ。</t>
    <rPh sb="0" eb="1">
      <t>ダレ</t>
    </rPh>
    <rPh sb="3" eb="5">
      <t>リョウリ</t>
    </rPh>
    <rPh sb="6" eb="8">
      <t>チュウモン</t>
    </rPh>
    <rPh sb="10" eb="12">
      <t>バアイ</t>
    </rPh>
    <rPh sb="13" eb="14">
      <t>デ</t>
    </rPh>
    <rPh sb="15" eb="17">
      <t>リョウリ</t>
    </rPh>
    <rPh sb="30" eb="32">
      <t>ヒョウジ</t>
    </rPh>
    <rPh sb="35" eb="36">
      <t>マ</t>
    </rPh>
    <rPh sb="47" eb="48">
      <t>カン</t>
    </rPh>
    <rPh sb="50" eb="51">
      <t>ダ</t>
    </rPh>
    <phoneticPr fontId="2"/>
  </si>
  <si>
    <t>工数</t>
    <rPh sb="0" eb="2">
      <t>コウスウ</t>
    </rPh>
    <phoneticPr fontId="2"/>
  </si>
  <si>
    <t>担当</t>
    <rPh sb="0" eb="2">
      <t>タントウ</t>
    </rPh>
    <phoneticPr fontId="2"/>
  </si>
  <si>
    <t>米田</t>
    <rPh sb="0" eb="2">
      <t>ヨネダ</t>
    </rPh>
    <phoneticPr fontId="2"/>
  </si>
  <si>
    <t>野田</t>
    <rPh sb="0" eb="2">
      <t>ノダ</t>
    </rPh>
    <phoneticPr fontId="2"/>
  </si>
  <si>
    <t>４種</t>
    <rPh sb="1" eb="2">
      <t>シュ</t>
    </rPh>
    <phoneticPr fontId="2"/>
  </si>
  <si>
    <t>description</t>
    <phoneticPr fontId="5"/>
  </si>
  <si>
    <t>上位料理のレシピゲット回数</t>
    <rPh sb="0" eb="4">
      <t>ジョウイリョウリ</t>
    </rPh>
    <rPh sb="11" eb="13">
      <t>カイスウ</t>
    </rPh>
    <phoneticPr fontId="2"/>
  </si>
  <si>
    <t>上位の料理を覚えるのは５，１０，１５，２０，２５、３０，３５，４０，４５
各、低位料理を何回作ったかで上位料理のリミットが外れる。
ルッコラサラダを５回作る　-&gt;　シーザーサラダのリミット解除
シーザーサラダを１０回作る -&gt; カポナータのリミット解除</t>
    <rPh sb="38" eb="39">
      <t>カク</t>
    </rPh>
    <rPh sb="40" eb="42">
      <t>テイイ</t>
    </rPh>
    <rPh sb="42" eb="44">
      <t>リョウリ</t>
    </rPh>
    <rPh sb="45" eb="48">
      <t>ナンカイツク</t>
    </rPh>
    <rPh sb="52" eb="56">
      <t>ジョウイリョウリ</t>
    </rPh>
    <rPh sb="62" eb="63">
      <t>ハズ</t>
    </rPh>
    <rPh sb="76" eb="77">
      <t>カイ</t>
    </rPh>
    <rPh sb="77" eb="78">
      <t>ツク</t>
    </rPh>
    <rPh sb="95" eb="97">
      <t>カイジョ</t>
    </rPh>
    <rPh sb="108" eb="109">
      <t>カイ</t>
    </rPh>
    <rPh sb="109" eb="110">
      <t>ツク</t>
    </rPh>
    <rPh sb="125" eb="127">
      <t>カイジョ</t>
    </rPh>
    <phoneticPr fontId="2"/>
  </si>
  <si>
    <t>ルッコラのサラダ</t>
    <phoneticPr fontId="2"/>
  </si>
  <si>
    <t>企画</t>
    <rPh sb="0" eb="2">
      <t>キカク</t>
    </rPh>
    <phoneticPr fontId="2"/>
  </si>
  <si>
    <t>FLASH用素材</t>
    <rPh sb="5" eb="6">
      <t>ヨウ</t>
    </rPh>
    <rPh sb="6" eb="8">
      <t>ソザイ</t>
    </rPh>
    <phoneticPr fontId="2"/>
  </si>
  <si>
    <t>李</t>
    <rPh sb="0" eb="1">
      <t>リ</t>
    </rPh>
    <phoneticPr fontId="2"/>
  </si>
  <si>
    <t>中川さんへの外注依頼</t>
    <rPh sb="0" eb="2">
      <t>ナカガワ</t>
    </rPh>
    <rPh sb="6" eb="8">
      <t>ガイチュウ</t>
    </rPh>
    <rPh sb="8" eb="10">
      <t>イライ</t>
    </rPh>
    <phoneticPr fontId="2"/>
  </si>
  <si>
    <t>中川</t>
    <rPh sb="0" eb="2">
      <t>ナカガワ</t>
    </rPh>
    <phoneticPr fontId="2"/>
  </si>
  <si>
    <t>アイテム</t>
    <phoneticPr fontId="2"/>
  </si>
  <si>
    <t>椅子</t>
    <rPh sb="0" eb="2">
      <t>イス</t>
    </rPh>
    <phoneticPr fontId="2"/>
  </si>
  <si>
    <t>床</t>
    <rPh sb="0" eb="1">
      <t>ユカ</t>
    </rPh>
    <phoneticPr fontId="2"/>
  </si>
  <si>
    <t>壁</t>
    <rPh sb="0" eb="1">
      <t>カベ</t>
    </rPh>
    <phoneticPr fontId="2"/>
  </si>
  <si>
    <t xml:space="preserve">7回マイミクのお店で料理を食べたら常連になることが出来る。
常連のメリットとして、今日のメニュー以外の料理をリクエストすることでレシピの習得の近道をすることが出来る。
</t>
    <rPh sb="1" eb="2">
      <t>カイ</t>
    </rPh>
    <rPh sb="8" eb="9">
      <t>ミセ</t>
    </rPh>
    <rPh sb="10" eb="12">
      <t>リョウリ</t>
    </rPh>
    <rPh sb="13" eb="14">
      <t>タ</t>
    </rPh>
    <rPh sb="17" eb="19">
      <t>ジョウレン</t>
    </rPh>
    <rPh sb="25" eb="27">
      <t>デキ</t>
    </rPh>
    <rPh sb="30" eb="32">
      <t>ジョウレン</t>
    </rPh>
    <rPh sb="41" eb="43">
      <t>キョウ</t>
    </rPh>
    <rPh sb="48" eb="50">
      <t>イガイ</t>
    </rPh>
    <rPh sb="51" eb="53">
      <t>リョウリ</t>
    </rPh>
    <rPh sb="68" eb="70">
      <t>シュウトク</t>
    </rPh>
    <rPh sb="71" eb="73">
      <t>チカミチ</t>
    </rPh>
    <rPh sb="79" eb="81">
      <t>デキ</t>
    </rPh>
    <phoneticPr fontId="2"/>
  </si>
</sst>
</file>

<file path=xl/styles.xml><?xml version="1.0" encoding="utf-8"?>
<styleSheet xmlns="http://schemas.openxmlformats.org/spreadsheetml/2006/main">
  <numFmts count="2">
    <numFmt numFmtId="176" formatCode="0_ "/>
    <numFmt numFmtId="177" formatCode="0.0_ "/>
  </numFmts>
  <fonts count="14">
    <font>
      <sz val="10"/>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28"/>
      <scheme val="minor"/>
    </font>
    <font>
      <sz val="11"/>
      <color theme="1"/>
      <name val="ＭＳ Ｐゴシック"/>
      <family val="3"/>
      <charset val="134"/>
      <scheme val="minor"/>
    </font>
    <font>
      <sz val="6"/>
      <name val="ＭＳ Ｐゴシック"/>
      <family val="3"/>
      <charset val="128"/>
    </font>
    <font>
      <sz val="28"/>
      <color theme="1"/>
      <name val="ＭＳ Ｐゴシック"/>
      <family val="2"/>
      <charset val="128"/>
      <scheme val="minor"/>
    </font>
    <font>
      <sz val="11"/>
      <color theme="1"/>
      <name val="Arial"/>
      <family val="2"/>
    </font>
    <font>
      <sz val="11"/>
      <color rgb="FF000000"/>
      <name val="Arial"/>
      <family val="2"/>
    </font>
    <font>
      <sz val="11"/>
      <color theme="1"/>
      <name val="ＭＳ Ｐゴシック"/>
      <family val="2"/>
      <charset val="128"/>
    </font>
    <font>
      <sz val="9"/>
      <color theme="1"/>
      <name val="ＭＳ Ｐゴシック"/>
      <family val="2"/>
      <charset val="128"/>
      <scheme val="minor"/>
    </font>
    <font>
      <u/>
      <sz val="11"/>
      <color theme="10"/>
      <name val="ＭＳ Ｐゴシック"/>
      <family val="3"/>
      <charset val="128"/>
    </font>
    <font>
      <sz val="11"/>
      <name val="ＭＳ Ｐゴシック"/>
      <family val="3"/>
      <charset val="128"/>
    </font>
    <font>
      <sz val="9"/>
      <name val="ＭＳ Ｐゴシック"/>
      <family val="3"/>
      <charset val="128"/>
    </font>
  </fonts>
  <fills count="20">
    <fill>
      <patternFill patternType="none"/>
    </fill>
    <fill>
      <patternFill patternType="gray125"/>
    </fill>
    <fill>
      <patternFill patternType="solid">
        <fgColor theme="9" tint="0.59999389629810485"/>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rgb="FFFFFF00"/>
        <bgColor indexed="64"/>
      </patternFill>
    </fill>
    <fill>
      <patternFill patternType="solid">
        <fgColor theme="1" tint="0.49998474074526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92D050"/>
        <bgColor indexed="64"/>
      </patternFill>
    </fill>
    <fill>
      <patternFill patternType="solid">
        <fgColor indexed="9"/>
        <bgColor indexed="64"/>
      </patternFill>
    </fill>
    <fill>
      <patternFill patternType="solid">
        <fgColor theme="8"/>
        <bgColor indexed="64"/>
      </patternFill>
    </fill>
  </fills>
  <borders count="6">
    <border>
      <left/>
      <right/>
      <top/>
      <bottom/>
      <diagonal/>
    </border>
    <border>
      <left/>
      <right style="double">
        <color auto="1"/>
      </right>
      <top/>
      <bottom/>
      <diagonal/>
    </border>
    <border>
      <left/>
      <right/>
      <top style="double">
        <color auto="1"/>
      </top>
      <bottom style="double">
        <color auto="1"/>
      </bottom>
      <diagonal/>
    </border>
    <border>
      <left/>
      <right style="double">
        <color auto="1"/>
      </right>
      <top style="double">
        <color auto="1"/>
      </top>
      <bottom style="double">
        <color auto="1"/>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0" fontId="1" fillId="0" borderId="0">
      <alignment vertical="center"/>
    </xf>
    <xf numFmtId="0" fontId="3" fillId="0" borderId="0">
      <alignment vertical="center"/>
    </xf>
    <xf numFmtId="0" fontId="11" fillId="0" borderId="0" applyNumberFormat="0" applyFill="0" applyBorder="0" applyAlignment="0" applyProtection="0">
      <alignment vertical="top"/>
      <protection locked="0"/>
    </xf>
  </cellStyleXfs>
  <cellXfs count="65">
    <xf numFmtId="0" fontId="0" fillId="0" borderId="0" xfId="0">
      <alignment vertical="center"/>
    </xf>
    <xf numFmtId="0" fontId="1" fillId="0" borderId="0" xfId="1" applyFill="1">
      <alignment vertical="center"/>
    </xf>
    <xf numFmtId="0" fontId="1" fillId="2" borderId="0" xfId="1" applyFill="1">
      <alignment vertical="center"/>
    </xf>
    <xf numFmtId="0" fontId="1" fillId="0" borderId="0" xfId="1" applyFill="1" applyBorder="1">
      <alignment vertical="center"/>
    </xf>
    <xf numFmtId="0" fontId="1" fillId="0" borderId="1" xfId="1" applyFill="1" applyBorder="1">
      <alignment vertical="center"/>
    </xf>
    <xf numFmtId="0" fontId="1" fillId="0" borderId="0" xfId="1" applyFill="1" applyAlignment="1">
      <alignment vertical="center" wrapText="1"/>
    </xf>
    <xf numFmtId="0" fontId="1" fillId="3" borderId="0" xfId="1" applyFill="1">
      <alignment vertical="center"/>
    </xf>
    <xf numFmtId="0" fontId="1" fillId="3" borderId="0" xfId="1" applyFill="1" applyBorder="1">
      <alignment vertical="center"/>
    </xf>
    <xf numFmtId="0" fontId="1" fillId="4" borderId="0" xfId="1" applyFill="1">
      <alignment vertical="center"/>
    </xf>
    <xf numFmtId="0" fontId="1" fillId="5" borderId="0" xfId="1" applyFill="1">
      <alignment vertical="center"/>
    </xf>
    <xf numFmtId="0" fontId="1" fillId="6" borderId="0" xfId="1" applyFill="1">
      <alignment vertical="center"/>
    </xf>
    <xf numFmtId="0" fontId="1" fillId="6" borderId="0" xfId="1" applyFill="1" applyBorder="1">
      <alignment vertical="center"/>
    </xf>
    <xf numFmtId="0" fontId="1" fillId="7" borderId="0" xfId="1" applyFill="1">
      <alignment vertical="center"/>
    </xf>
    <xf numFmtId="0" fontId="1" fillId="8" borderId="0" xfId="1" applyFill="1">
      <alignment vertical="center"/>
    </xf>
    <xf numFmtId="0" fontId="1" fillId="8" borderId="0" xfId="1" applyFill="1" applyBorder="1">
      <alignment vertical="center"/>
    </xf>
    <xf numFmtId="0" fontId="1" fillId="8" borderId="1" xfId="1" applyFill="1" applyBorder="1">
      <alignment vertical="center"/>
    </xf>
    <xf numFmtId="0" fontId="1" fillId="8" borderId="0" xfId="1" applyFill="1" applyAlignment="1">
      <alignment vertical="center" wrapText="1"/>
    </xf>
    <xf numFmtId="0" fontId="1" fillId="7" borderId="0" xfId="1" applyFill="1" applyBorder="1">
      <alignment vertical="center"/>
    </xf>
    <xf numFmtId="0" fontId="1" fillId="0" borderId="0" xfId="1" applyFill="1" applyBorder="1" applyAlignment="1">
      <alignment vertical="center" wrapText="1"/>
    </xf>
    <xf numFmtId="56" fontId="1" fillId="2" borderId="0" xfId="1" applyNumberFormat="1" applyFill="1" applyBorder="1">
      <alignment vertical="center"/>
    </xf>
    <xf numFmtId="56" fontId="1" fillId="0" borderId="0" xfId="1" applyNumberFormat="1" applyFill="1" applyBorder="1">
      <alignment vertical="center"/>
    </xf>
    <xf numFmtId="0" fontId="1" fillId="0" borderId="2" xfId="1" applyFill="1" applyBorder="1">
      <alignment vertical="center"/>
    </xf>
    <xf numFmtId="0" fontId="1" fillId="2" borderId="2" xfId="1" applyFill="1" applyBorder="1">
      <alignment vertical="center"/>
    </xf>
    <xf numFmtId="56" fontId="1" fillId="0" borderId="2" xfId="1" applyNumberFormat="1" applyFill="1" applyBorder="1">
      <alignment vertical="center"/>
    </xf>
    <xf numFmtId="56" fontId="1" fillId="2" borderId="2" xfId="1" applyNumberFormat="1" applyFill="1" applyBorder="1">
      <alignment vertical="center"/>
    </xf>
    <xf numFmtId="0" fontId="1" fillId="0" borderId="3" xfId="1" applyFill="1" applyBorder="1">
      <alignment vertical="center"/>
    </xf>
    <xf numFmtId="0" fontId="1" fillId="0" borderId="2" xfId="1" applyFill="1" applyBorder="1" applyAlignment="1">
      <alignment vertical="center" wrapText="1"/>
    </xf>
    <xf numFmtId="0" fontId="1" fillId="0" borderId="0" xfId="1">
      <alignment vertical="center"/>
    </xf>
    <xf numFmtId="0" fontId="1" fillId="0" borderId="0" xfId="1" applyAlignment="1">
      <alignment vertical="center" wrapText="1"/>
    </xf>
    <xf numFmtId="0" fontId="4" fillId="0" borderId="0" xfId="1" applyFont="1">
      <alignment vertical="center"/>
    </xf>
    <xf numFmtId="0" fontId="0" fillId="0" borderId="4" xfId="2" applyFont="1" applyFill="1" applyBorder="1" applyAlignment="1">
      <alignment vertical="top" wrapText="1"/>
    </xf>
    <xf numFmtId="0" fontId="6" fillId="0" borderId="0" xfId="1" applyFont="1">
      <alignment vertical="center"/>
    </xf>
    <xf numFmtId="176" fontId="1" fillId="0" borderId="0" xfId="1" applyNumberFormat="1" applyFill="1">
      <alignment vertical="center"/>
    </xf>
    <xf numFmtId="177" fontId="1" fillId="0" borderId="0" xfId="1" applyNumberFormat="1" applyFill="1">
      <alignment vertical="center"/>
    </xf>
    <xf numFmtId="0" fontId="7" fillId="0" borderId="0" xfId="1" applyFont="1" applyFill="1">
      <alignment vertical="center"/>
    </xf>
    <xf numFmtId="10" fontId="1" fillId="0" borderId="0" xfId="1" applyNumberFormat="1" applyFill="1">
      <alignment vertical="center"/>
    </xf>
    <xf numFmtId="0" fontId="1" fillId="0" borderId="0" xfId="1" applyNumberFormat="1" applyFill="1">
      <alignment vertical="center"/>
    </xf>
    <xf numFmtId="0" fontId="7" fillId="0" borderId="0" xfId="1" applyFont="1">
      <alignment vertical="center"/>
    </xf>
    <xf numFmtId="0" fontId="1" fillId="0" borderId="0" xfId="1" applyFill="1" applyAlignment="1">
      <alignment horizontal="center" vertical="center"/>
    </xf>
    <xf numFmtId="0" fontId="8" fillId="0" borderId="0" xfId="1" applyFont="1">
      <alignment vertical="center"/>
    </xf>
    <xf numFmtId="176" fontId="1" fillId="0" borderId="0" xfId="1" applyNumberFormat="1" applyFill="1" applyAlignment="1">
      <alignment vertical="center" wrapText="1"/>
    </xf>
    <xf numFmtId="177" fontId="1" fillId="0" borderId="0" xfId="1" applyNumberFormat="1" applyFill="1" applyAlignment="1">
      <alignment vertical="center" wrapText="1"/>
    </xf>
    <xf numFmtId="0" fontId="1" fillId="0" borderId="0" xfId="1" applyFill="1" applyAlignment="1">
      <alignment horizontal="center" vertical="center" wrapText="1"/>
    </xf>
    <xf numFmtId="0" fontId="9" fillId="0" borderId="0" xfId="1" applyFont="1" applyFill="1" applyAlignment="1">
      <alignment vertical="center" wrapText="1"/>
    </xf>
    <xf numFmtId="0" fontId="10" fillId="0" borderId="0" xfId="1" applyFont="1">
      <alignment vertical="center"/>
    </xf>
    <xf numFmtId="0" fontId="10" fillId="0" borderId="0" xfId="1" applyFont="1" applyAlignment="1">
      <alignment vertical="center" wrapText="1"/>
    </xf>
    <xf numFmtId="0" fontId="12" fillId="0" borderId="0" xfId="3" applyFont="1" applyAlignment="1" applyProtection="1">
      <alignment vertical="center"/>
    </xf>
    <xf numFmtId="0" fontId="11" fillId="0" borderId="0" xfId="3" applyFill="1" applyAlignment="1" applyProtection="1">
      <alignment vertical="center"/>
    </xf>
    <xf numFmtId="0" fontId="0" fillId="0" borderId="0" xfId="0" applyAlignment="1">
      <alignment vertical="center" wrapText="1"/>
    </xf>
    <xf numFmtId="0" fontId="1" fillId="17" borderId="0" xfId="1" applyFill="1">
      <alignment vertical="center"/>
    </xf>
    <xf numFmtId="0" fontId="1" fillId="0" borderId="0" xfId="1" applyFill="1" applyAlignment="1">
      <alignment horizontal="center" vertical="center"/>
    </xf>
    <xf numFmtId="0" fontId="1" fillId="19" borderId="0" xfId="1" applyFill="1">
      <alignment vertical="center"/>
    </xf>
    <xf numFmtId="9" fontId="1" fillId="0" borderId="0" xfId="1" applyNumberFormat="1">
      <alignment vertical="center"/>
    </xf>
    <xf numFmtId="0" fontId="1" fillId="0" borderId="0" xfId="1" applyAlignment="1">
      <alignment horizontal="center" vertical="center"/>
    </xf>
    <xf numFmtId="0" fontId="1" fillId="9" borderId="0" xfId="1" applyFill="1" applyAlignment="1">
      <alignment horizontal="center" vertical="center"/>
    </xf>
    <xf numFmtId="0" fontId="1" fillId="0" borderId="0" xfId="1" applyFill="1" applyAlignment="1">
      <alignment horizontal="center" vertical="center"/>
    </xf>
    <xf numFmtId="0" fontId="1" fillId="11" borderId="0" xfId="1" applyFill="1" applyAlignment="1">
      <alignment horizontal="center" vertical="center"/>
    </xf>
    <xf numFmtId="0" fontId="1" fillId="10" borderId="0" xfId="1" applyFill="1" applyAlignment="1">
      <alignment horizontal="center" vertical="center"/>
    </xf>
    <xf numFmtId="0" fontId="1" fillId="13" borderId="0" xfId="1" applyFill="1" applyAlignment="1">
      <alignment horizontal="center" vertical="center"/>
    </xf>
    <xf numFmtId="0" fontId="1" fillId="2" borderId="0" xfId="1" applyFill="1" applyAlignment="1">
      <alignment horizontal="center" vertical="center"/>
    </xf>
    <xf numFmtId="0" fontId="1" fillId="12" borderId="0" xfId="1" applyFill="1" applyAlignment="1">
      <alignment horizontal="center" vertical="center"/>
    </xf>
    <xf numFmtId="0" fontId="1" fillId="16" borderId="0" xfId="1" applyFill="1" applyAlignment="1">
      <alignment horizontal="center" vertical="center"/>
    </xf>
    <xf numFmtId="0" fontId="1" fillId="15" borderId="0" xfId="1" applyFill="1" applyAlignment="1">
      <alignment horizontal="center" vertical="center"/>
    </xf>
    <xf numFmtId="0" fontId="1" fillId="14" borderId="0" xfId="1" applyFill="1" applyAlignment="1">
      <alignment horizontal="center" vertical="center"/>
    </xf>
    <xf numFmtId="0" fontId="13" fillId="18" borderId="5" xfId="0" applyFont="1" applyFill="1" applyBorder="1" applyAlignment="1">
      <alignment horizontal="left" vertical="top"/>
    </xf>
  </cellXfs>
  <cellStyles count="4">
    <cellStyle name="ハイパーリンク" xfId="3" builtinId="8"/>
    <cellStyle name="標準" xfId="0" builtinId="0"/>
    <cellStyle name="標準 2" xfId="1"/>
    <cellStyle name="標準 8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D27CDB6E-AE6D-11CF-96B8-444553540000}" ax:persistence="persistStreamInit" r:id="rId1"/>
</file>

<file path=xl/activeX/activeX2.xml><?xml version="1.0" encoding="utf-8"?>
<ax:ocx xmlns:ax="http://schemas.microsoft.com/office/2006/activeX" xmlns:r="http://schemas.openxmlformats.org/officeDocument/2006/relationships" ax:classid="{D27CDB6E-AE6D-11CF-96B8-444553540000}" ax:persistence="persistStreamInit" r:id="rId1"/>
</file>

<file path=xl/activeX/activeX3.xml><?xml version="1.0" encoding="utf-8"?>
<ax:ocx xmlns:ax="http://schemas.microsoft.com/office/2006/activeX" xmlns:r="http://schemas.openxmlformats.org/officeDocument/2006/relationships" ax:classid="{D27CDB6E-AE6D-11CF-96B8-444553540000}" ax:persistence="persistStreamInit" r:id="rId1"/>
</file>

<file path=xl/activeX/activeX4.xml><?xml version="1.0" encoding="utf-8"?>
<ax:ocx xmlns:ax="http://schemas.microsoft.com/office/2006/activeX" xmlns:r="http://schemas.openxmlformats.org/officeDocument/2006/relationships" ax:classid="{D27CDB6E-AE6D-11CF-96B8-444553540000}"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8</xdr:col>
      <xdr:colOff>0</xdr:colOff>
      <xdr:row>3</xdr:row>
      <xdr:rowOff>88900</xdr:rowOff>
    </xdr:from>
    <xdr:to>
      <xdr:col>8</xdr:col>
      <xdr:colOff>324000</xdr:colOff>
      <xdr:row>3</xdr:row>
      <xdr:rowOff>88900</xdr:rowOff>
    </xdr:to>
    <xdr:cxnSp macro="">
      <xdr:nvCxnSpPr>
        <xdr:cNvPr id="2" name="直線コネクタ 1"/>
        <xdr:cNvCxnSpPr/>
      </xdr:nvCxnSpPr>
      <xdr:spPr>
        <a:xfrm>
          <a:off x="6591300" y="641350"/>
          <a:ext cx="3240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4</xdr:row>
      <xdr:rowOff>101600</xdr:rowOff>
    </xdr:from>
    <xdr:to>
      <xdr:col>10</xdr:col>
      <xdr:colOff>0</xdr:colOff>
      <xdr:row>4</xdr:row>
      <xdr:rowOff>101600</xdr:rowOff>
    </xdr:to>
    <xdr:cxnSp macro="">
      <xdr:nvCxnSpPr>
        <xdr:cNvPr id="3" name="直線コネクタ 2"/>
        <xdr:cNvCxnSpPr/>
      </xdr:nvCxnSpPr>
      <xdr:spPr>
        <a:xfrm>
          <a:off x="6591300" y="825500"/>
          <a:ext cx="6477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7</xdr:row>
      <xdr:rowOff>101600</xdr:rowOff>
    </xdr:from>
    <xdr:to>
      <xdr:col>11</xdr:col>
      <xdr:colOff>0</xdr:colOff>
      <xdr:row>7</xdr:row>
      <xdr:rowOff>101600</xdr:rowOff>
    </xdr:to>
    <xdr:cxnSp macro="">
      <xdr:nvCxnSpPr>
        <xdr:cNvPr id="4" name="直線コネクタ 3"/>
        <xdr:cNvCxnSpPr/>
      </xdr:nvCxnSpPr>
      <xdr:spPr>
        <a:xfrm>
          <a:off x="6915150" y="1339850"/>
          <a:ext cx="6477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101600</xdr:rowOff>
    </xdr:from>
    <xdr:to>
      <xdr:col>11</xdr:col>
      <xdr:colOff>0</xdr:colOff>
      <xdr:row>9</xdr:row>
      <xdr:rowOff>101600</xdr:rowOff>
    </xdr:to>
    <xdr:cxnSp macro="">
      <xdr:nvCxnSpPr>
        <xdr:cNvPr id="5" name="直線コネクタ 4"/>
        <xdr:cNvCxnSpPr/>
      </xdr:nvCxnSpPr>
      <xdr:spPr>
        <a:xfrm>
          <a:off x="6915150" y="1682750"/>
          <a:ext cx="6477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6200</xdr:colOff>
      <xdr:row>10</xdr:row>
      <xdr:rowOff>101600</xdr:rowOff>
    </xdr:from>
    <xdr:to>
      <xdr:col>8</xdr:col>
      <xdr:colOff>0</xdr:colOff>
      <xdr:row>10</xdr:row>
      <xdr:rowOff>101600</xdr:rowOff>
    </xdr:to>
    <xdr:cxnSp macro="">
      <xdr:nvCxnSpPr>
        <xdr:cNvPr id="6" name="直線コネクタ 5"/>
        <xdr:cNvCxnSpPr/>
      </xdr:nvCxnSpPr>
      <xdr:spPr>
        <a:xfrm>
          <a:off x="6273650" y="1854200"/>
          <a:ext cx="31765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27</xdr:row>
      <xdr:rowOff>101600</xdr:rowOff>
    </xdr:from>
    <xdr:to>
      <xdr:col>11</xdr:col>
      <xdr:colOff>0</xdr:colOff>
      <xdr:row>27</xdr:row>
      <xdr:rowOff>101600</xdr:rowOff>
    </xdr:to>
    <xdr:cxnSp macro="">
      <xdr:nvCxnSpPr>
        <xdr:cNvPr id="7" name="直線コネクタ 6"/>
        <xdr:cNvCxnSpPr/>
      </xdr:nvCxnSpPr>
      <xdr:spPr>
        <a:xfrm>
          <a:off x="6267450" y="4768850"/>
          <a:ext cx="12954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25400</xdr:colOff>
      <xdr:row>31</xdr:row>
      <xdr:rowOff>88900</xdr:rowOff>
    </xdr:from>
    <xdr:to>
      <xdr:col>21</xdr:col>
      <xdr:colOff>0</xdr:colOff>
      <xdr:row>31</xdr:row>
      <xdr:rowOff>88900</xdr:rowOff>
    </xdr:to>
    <xdr:cxnSp macro="">
      <xdr:nvCxnSpPr>
        <xdr:cNvPr id="8" name="直線コネクタ 7"/>
        <xdr:cNvCxnSpPr/>
      </xdr:nvCxnSpPr>
      <xdr:spPr>
        <a:xfrm>
          <a:off x="10502900" y="5441950"/>
          <a:ext cx="29845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42</xdr:row>
      <xdr:rowOff>88900</xdr:rowOff>
    </xdr:from>
    <xdr:to>
      <xdr:col>11</xdr:col>
      <xdr:colOff>12700</xdr:colOff>
      <xdr:row>42</xdr:row>
      <xdr:rowOff>88900</xdr:rowOff>
    </xdr:to>
    <xdr:cxnSp macro="">
      <xdr:nvCxnSpPr>
        <xdr:cNvPr id="9" name="直線コネクタ 8"/>
        <xdr:cNvCxnSpPr/>
      </xdr:nvCxnSpPr>
      <xdr:spPr>
        <a:xfrm>
          <a:off x="6267450" y="10071100"/>
          <a:ext cx="13081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14</xdr:row>
      <xdr:rowOff>101600</xdr:rowOff>
    </xdr:from>
    <xdr:to>
      <xdr:col>7</xdr:col>
      <xdr:colOff>324000</xdr:colOff>
      <xdr:row>14</xdr:row>
      <xdr:rowOff>101600</xdr:rowOff>
    </xdr:to>
    <xdr:cxnSp macro="">
      <xdr:nvCxnSpPr>
        <xdr:cNvPr id="10" name="直線コネクタ 9"/>
        <xdr:cNvCxnSpPr/>
      </xdr:nvCxnSpPr>
      <xdr:spPr>
        <a:xfrm>
          <a:off x="6267450" y="2540000"/>
          <a:ext cx="3240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165100</xdr:colOff>
      <xdr:row>11</xdr:row>
      <xdr:rowOff>101600</xdr:rowOff>
    </xdr:from>
    <xdr:to>
      <xdr:col>11</xdr:col>
      <xdr:colOff>158900</xdr:colOff>
      <xdr:row>11</xdr:row>
      <xdr:rowOff>101600</xdr:rowOff>
    </xdr:to>
    <xdr:cxnSp macro="">
      <xdr:nvCxnSpPr>
        <xdr:cNvPr id="11" name="直線コネクタ 10"/>
        <xdr:cNvCxnSpPr/>
      </xdr:nvCxnSpPr>
      <xdr:spPr>
        <a:xfrm>
          <a:off x="7404100" y="2025650"/>
          <a:ext cx="31765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6200</xdr:colOff>
      <xdr:row>19</xdr:row>
      <xdr:rowOff>101600</xdr:rowOff>
    </xdr:from>
    <xdr:to>
      <xdr:col>14</xdr:col>
      <xdr:colOff>0</xdr:colOff>
      <xdr:row>19</xdr:row>
      <xdr:rowOff>101600</xdr:rowOff>
    </xdr:to>
    <xdr:cxnSp macro="">
      <xdr:nvCxnSpPr>
        <xdr:cNvPr id="12" name="直線コネクタ 11"/>
        <xdr:cNvCxnSpPr/>
      </xdr:nvCxnSpPr>
      <xdr:spPr>
        <a:xfrm>
          <a:off x="8216750" y="3397250"/>
          <a:ext cx="31765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323700</xdr:colOff>
      <xdr:row>17</xdr:row>
      <xdr:rowOff>88900</xdr:rowOff>
    </xdr:from>
    <xdr:to>
      <xdr:col>12</xdr:col>
      <xdr:colOff>317500</xdr:colOff>
      <xdr:row>17</xdr:row>
      <xdr:rowOff>88900</xdr:rowOff>
    </xdr:to>
    <xdr:cxnSp macro="">
      <xdr:nvCxnSpPr>
        <xdr:cNvPr id="13" name="直線コネクタ 12"/>
        <xdr:cNvCxnSpPr/>
      </xdr:nvCxnSpPr>
      <xdr:spPr>
        <a:xfrm>
          <a:off x="7886550" y="3041650"/>
          <a:ext cx="31765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323700</xdr:colOff>
      <xdr:row>16</xdr:row>
      <xdr:rowOff>88900</xdr:rowOff>
    </xdr:from>
    <xdr:to>
      <xdr:col>12</xdr:col>
      <xdr:colOff>317500</xdr:colOff>
      <xdr:row>16</xdr:row>
      <xdr:rowOff>88900</xdr:rowOff>
    </xdr:to>
    <xdr:cxnSp macro="">
      <xdr:nvCxnSpPr>
        <xdr:cNvPr id="14" name="直線コネクタ 13"/>
        <xdr:cNvCxnSpPr/>
      </xdr:nvCxnSpPr>
      <xdr:spPr>
        <a:xfrm>
          <a:off x="7886550" y="2870200"/>
          <a:ext cx="31765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317500</xdr:colOff>
      <xdr:row>35</xdr:row>
      <xdr:rowOff>89808</xdr:rowOff>
    </xdr:from>
    <xdr:to>
      <xdr:col>13</xdr:col>
      <xdr:colOff>311300</xdr:colOff>
      <xdr:row>35</xdr:row>
      <xdr:rowOff>89808</xdr:rowOff>
    </xdr:to>
    <xdr:cxnSp macro="">
      <xdr:nvCxnSpPr>
        <xdr:cNvPr id="15" name="直線コネクタ 14"/>
        <xdr:cNvCxnSpPr/>
      </xdr:nvCxnSpPr>
      <xdr:spPr>
        <a:xfrm>
          <a:off x="8204200" y="8871858"/>
          <a:ext cx="31765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317500</xdr:colOff>
      <xdr:row>36</xdr:row>
      <xdr:rowOff>101600</xdr:rowOff>
    </xdr:from>
    <xdr:to>
      <xdr:col>13</xdr:col>
      <xdr:colOff>311300</xdr:colOff>
      <xdr:row>36</xdr:row>
      <xdr:rowOff>101600</xdr:rowOff>
    </xdr:to>
    <xdr:cxnSp macro="">
      <xdr:nvCxnSpPr>
        <xdr:cNvPr id="16" name="直線コネクタ 15"/>
        <xdr:cNvCxnSpPr/>
      </xdr:nvCxnSpPr>
      <xdr:spPr>
        <a:xfrm>
          <a:off x="8204200" y="9055100"/>
          <a:ext cx="31765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29</xdr:row>
      <xdr:rowOff>101600</xdr:rowOff>
    </xdr:from>
    <xdr:to>
      <xdr:col>15</xdr:col>
      <xdr:colOff>317500</xdr:colOff>
      <xdr:row>29</xdr:row>
      <xdr:rowOff>101600</xdr:rowOff>
    </xdr:to>
    <xdr:cxnSp macro="">
      <xdr:nvCxnSpPr>
        <xdr:cNvPr id="17" name="直線コネクタ 16"/>
        <xdr:cNvCxnSpPr/>
      </xdr:nvCxnSpPr>
      <xdr:spPr>
        <a:xfrm>
          <a:off x="8534400" y="5111750"/>
          <a:ext cx="64135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12700</xdr:colOff>
      <xdr:row>20</xdr:row>
      <xdr:rowOff>101600</xdr:rowOff>
    </xdr:from>
    <xdr:to>
      <xdr:col>17</xdr:col>
      <xdr:colOff>317500</xdr:colOff>
      <xdr:row>20</xdr:row>
      <xdr:rowOff>101600</xdr:rowOff>
    </xdr:to>
    <xdr:cxnSp macro="">
      <xdr:nvCxnSpPr>
        <xdr:cNvPr id="18" name="直線コネクタ 17"/>
        <xdr:cNvCxnSpPr/>
      </xdr:nvCxnSpPr>
      <xdr:spPr>
        <a:xfrm>
          <a:off x="8870950" y="3568700"/>
          <a:ext cx="9525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31</xdr:row>
      <xdr:rowOff>88900</xdr:rowOff>
    </xdr:from>
    <xdr:to>
      <xdr:col>22</xdr:col>
      <xdr:colOff>304800</xdr:colOff>
      <xdr:row>31</xdr:row>
      <xdr:rowOff>88900</xdr:rowOff>
    </xdr:to>
    <xdr:cxnSp macro="">
      <xdr:nvCxnSpPr>
        <xdr:cNvPr id="19" name="直線コネクタ 18"/>
        <xdr:cNvCxnSpPr/>
      </xdr:nvCxnSpPr>
      <xdr:spPr>
        <a:xfrm>
          <a:off x="11125200" y="5441950"/>
          <a:ext cx="3048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43</xdr:row>
      <xdr:rowOff>88900</xdr:rowOff>
    </xdr:from>
    <xdr:to>
      <xdr:col>22</xdr:col>
      <xdr:colOff>304800</xdr:colOff>
      <xdr:row>43</xdr:row>
      <xdr:rowOff>88900</xdr:rowOff>
    </xdr:to>
    <xdr:cxnSp macro="">
      <xdr:nvCxnSpPr>
        <xdr:cNvPr id="20" name="直線コネクタ 19"/>
        <xdr:cNvCxnSpPr/>
      </xdr:nvCxnSpPr>
      <xdr:spPr>
        <a:xfrm>
          <a:off x="9829800" y="10242550"/>
          <a:ext cx="16002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9071</xdr:colOff>
      <xdr:row>29</xdr:row>
      <xdr:rowOff>101600</xdr:rowOff>
    </xdr:from>
    <xdr:to>
      <xdr:col>22</xdr:col>
      <xdr:colOff>312964</xdr:colOff>
      <xdr:row>29</xdr:row>
      <xdr:rowOff>101600</xdr:rowOff>
    </xdr:to>
    <xdr:cxnSp macro="">
      <xdr:nvCxnSpPr>
        <xdr:cNvPr id="21" name="直線コネクタ 20"/>
        <xdr:cNvCxnSpPr/>
      </xdr:nvCxnSpPr>
      <xdr:spPr>
        <a:xfrm>
          <a:off x="9838871" y="5111750"/>
          <a:ext cx="1599293"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31</xdr:row>
      <xdr:rowOff>88900</xdr:rowOff>
    </xdr:from>
    <xdr:to>
      <xdr:col>25</xdr:col>
      <xdr:colOff>304800</xdr:colOff>
      <xdr:row>31</xdr:row>
      <xdr:rowOff>88900</xdr:rowOff>
    </xdr:to>
    <xdr:cxnSp macro="">
      <xdr:nvCxnSpPr>
        <xdr:cNvPr id="22" name="直線コネクタ 21"/>
        <xdr:cNvCxnSpPr/>
      </xdr:nvCxnSpPr>
      <xdr:spPr>
        <a:xfrm>
          <a:off x="12096750" y="5441950"/>
          <a:ext cx="3048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29</xdr:row>
      <xdr:rowOff>88900</xdr:rowOff>
    </xdr:from>
    <xdr:to>
      <xdr:col>25</xdr:col>
      <xdr:colOff>304800</xdr:colOff>
      <xdr:row>29</xdr:row>
      <xdr:rowOff>88900</xdr:rowOff>
    </xdr:to>
    <xdr:cxnSp macro="">
      <xdr:nvCxnSpPr>
        <xdr:cNvPr id="23" name="直線コネクタ 22"/>
        <xdr:cNvCxnSpPr/>
      </xdr:nvCxnSpPr>
      <xdr:spPr>
        <a:xfrm>
          <a:off x="12096750" y="5099050"/>
          <a:ext cx="3048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43</xdr:row>
      <xdr:rowOff>88900</xdr:rowOff>
    </xdr:from>
    <xdr:to>
      <xdr:col>25</xdr:col>
      <xdr:colOff>304800</xdr:colOff>
      <xdr:row>43</xdr:row>
      <xdr:rowOff>88900</xdr:rowOff>
    </xdr:to>
    <xdr:cxnSp macro="">
      <xdr:nvCxnSpPr>
        <xdr:cNvPr id="24" name="直線コネクタ 23"/>
        <xdr:cNvCxnSpPr/>
      </xdr:nvCxnSpPr>
      <xdr:spPr>
        <a:xfrm>
          <a:off x="12096750" y="10242550"/>
          <a:ext cx="3048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19806</xdr:colOff>
      <xdr:row>26</xdr:row>
      <xdr:rowOff>101600</xdr:rowOff>
    </xdr:from>
    <xdr:to>
      <xdr:col>30</xdr:col>
      <xdr:colOff>0</xdr:colOff>
      <xdr:row>26</xdr:row>
      <xdr:rowOff>101600</xdr:rowOff>
    </xdr:to>
    <xdr:cxnSp macro="">
      <xdr:nvCxnSpPr>
        <xdr:cNvPr id="25" name="直線コネクタ 24"/>
        <xdr:cNvCxnSpPr/>
      </xdr:nvCxnSpPr>
      <xdr:spPr>
        <a:xfrm>
          <a:off x="12497556" y="4714421"/>
          <a:ext cx="1313694"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14514</xdr:colOff>
      <xdr:row>42</xdr:row>
      <xdr:rowOff>88900</xdr:rowOff>
    </xdr:from>
    <xdr:to>
      <xdr:col>30</xdr:col>
      <xdr:colOff>0</xdr:colOff>
      <xdr:row>42</xdr:row>
      <xdr:rowOff>88900</xdr:rowOff>
    </xdr:to>
    <xdr:cxnSp macro="">
      <xdr:nvCxnSpPr>
        <xdr:cNvPr id="27" name="直線コネクタ 26"/>
        <xdr:cNvCxnSpPr/>
      </xdr:nvCxnSpPr>
      <xdr:spPr>
        <a:xfrm>
          <a:off x="12492264" y="10539186"/>
          <a:ext cx="1318986"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3</xdr:row>
      <xdr:rowOff>88900</xdr:rowOff>
    </xdr:from>
    <xdr:to>
      <xdr:col>8</xdr:col>
      <xdr:colOff>324000</xdr:colOff>
      <xdr:row>3</xdr:row>
      <xdr:rowOff>88900</xdr:rowOff>
    </xdr:to>
    <xdr:cxnSp macro="">
      <xdr:nvCxnSpPr>
        <xdr:cNvPr id="2" name="直線コネクタ 1"/>
        <xdr:cNvCxnSpPr/>
      </xdr:nvCxnSpPr>
      <xdr:spPr>
        <a:xfrm>
          <a:off x="6591300" y="641350"/>
          <a:ext cx="3240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4</xdr:row>
      <xdr:rowOff>101600</xdr:rowOff>
    </xdr:from>
    <xdr:to>
      <xdr:col>10</xdr:col>
      <xdr:colOff>0</xdr:colOff>
      <xdr:row>4</xdr:row>
      <xdr:rowOff>101600</xdr:rowOff>
    </xdr:to>
    <xdr:cxnSp macro="">
      <xdr:nvCxnSpPr>
        <xdr:cNvPr id="3" name="直線コネクタ 2"/>
        <xdr:cNvCxnSpPr/>
      </xdr:nvCxnSpPr>
      <xdr:spPr>
        <a:xfrm>
          <a:off x="6591300" y="825500"/>
          <a:ext cx="6477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7</xdr:row>
      <xdr:rowOff>101600</xdr:rowOff>
    </xdr:from>
    <xdr:to>
      <xdr:col>11</xdr:col>
      <xdr:colOff>0</xdr:colOff>
      <xdr:row>7</xdr:row>
      <xdr:rowOff>101600</xdr:rowOff>
    </xdr:to>
    <xdr:cxnSp macro="">
      <xdr:nvCxnSpPr>
        <xdr:cNvPr id="4" name="直線コネクタ 3"/>
        <xdr:cNvCxnSpPr/>
      </xdr:nvCxnSpPr>
      <xdr:spPr>
        <a:xfrm>
          <a:off x="6915150" y="1339850"/>
          <a:ext cx="6477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101600</xdr:rowOff>
    </xdr:from>
    <xdr:to>
      <xdr:col>11</xdr:col>
      <xdr:colOff>0</xdr:colOff>
      <xdr:row>9</xdr:row>
      <xdr:rowOff>101600</xdr:rowOff>
    </xdr:to>
    <xdr:cxnSp macro="">
      <xdr:nvCxnSpPr>
        <xdr:cNvPr id="5" name="直線コネクタ 4"/>
        <xdr:cNvCxnSpPr/>
      </xdr:nvCxnSpPr>
      <xdr:spPr>
        <a:xfrm>
          <a:off x="6915150" y="1682750"/>
          <a:ext cx="6477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6200</xdr:colOff>
      <xdr:row>10</xdr:row>
      <xdr:rowOff>101600</xdr:rowOff>
    </xdr:from>
    <xdr:to>
      <xdr:col>8</xdr:col>
      <xdr:colOff>0</xdr:colOff>
      <xdr:row>10</xdr:row>
      <xdr:rowOff>101600</xdr:rowOff>
    </xdr:to>
    <xdr:cxnSp macro="">
      <xdr:nvCxnSpPr>
        <xdr:cNvPr id="6" name="直線コネクタ 5"/>
        <xdr:cNvCxnSpPr/>
      </xdr:nvCxnSpPr>
      <xdr:spPr>
        <a:xfrm>
          <a:off x="6273650" y="1854200"/>
          <a:ext cx="31765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29</xdr:row>
      <xdr:rowOff>101600</xdr:rowOff>
    </xdr:from>
    <xdr:to>
      <xdr:col>11</xdr:col>
      <xdr:colOff>0</xdr:colOff>
      <xdr:row>29</xdr:row>
      <xdr:rowOff>101600</xdr:rowOff>
    </xdr:to>
    <xdr:cxnSp macro="">
      <xdr:nvCxnSpPr>
        <xdr:cNvPr id="7" name="直線コネクタ 6"/>
        <xdr:cNvCxnSpPr/>
      </xdr:nvCxnSpPr>
      <xdr:spPr>
        <a:xfrm>
          <a:off x="6267450" y="4768850"/>
          <a:ext cx="12954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25400</xdr:colOff>
      <xdr:row>34</xdr:row>
      <xdr:rowOff>88900</xdr:rowOff>
    </xdr:from>
    <xdr:to>
      <xdr:col>21</xdr:col>
      <xdr:colOff>0</xdr:colOff>
      <xdr:row>34</xdr:row>
      <xdr:rowOff>88900</xdr:rowOff>
    </xdr:to>
    <xdr:cxnSp macro="">
      <xdr:nvCxnSpPr>
        <xdr:cNvPr id="8" name="直線コネクタ 7"/>
        <xdr:cNvCxnSpPr/>
      </xdr:nvCxnSpPr>
      <xdr:spPr>
        <a:xfrm>
          <a:off x="10502900" y="5441950"/>
          <a:ext cx="29845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45</xdr:row>
      <xdr:rowOff>88900</xdr:rowOff>
    </xdr:from>
    <xdr:to>
      <xdr:col>11</xdr:col>
      <xdr:colOff>12700</xdr:colOff>
      <xdr:row>45</xdr:row>
      <xdr:rowOff>88900</xdr:rowOff>
    </xdr:to>
    <xdr:cxnSp macro="">
      <xdr:nvCxnSpPr>
        <xdr:cNvPr id="9" name="直線コネクタ 8"/>
        <xdr:cNvCxnSpPr/>
      </xdr:nvCxnSpPr>
      <xdr:spPr>
        <a:xfrm>
          <a:off x="6267450" y="7327900"/>
          <a:ext cx="13081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14</xdr:row>
      <xdr:rowOff>101600</xdr:rowOff>
    </xdr:from>
    <xdr:to>
      <xdr:col>7</xdr:col>
      <xdr:colOff>324000</xdr:colOff>
      <xdr:row>14</xdr:row>
      <xdr:rowOff>101600</xdr:rowOff>
    </xdr:to>
    <xdr:cxnSp macro="">
      <xdr:nvCxnSpPr>
        <xdr:cNvPr id="10" name="直線コネクタ 9"/>
        <xdr:cNvCxnSpPr/>
      </xdr:nvCxnSpPr>
      <xdr:spPr>
        <a:xfrm>
          <a:off x="6267450" y="2540000"/>
          <a:ext cx="3240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165100</xdr:colOff>
      <xdr:row>11</xdr:row>
      <xdr:rowOff>101600</xdr:rowOff>
    </xdr:from>
    <xdr:to>
      <xdr:col>11</xdr:col>
      <xdr:colOff>158900</xdr:colOff>
      <xdr:row>11</xdr:row>
      <xdr:rowOff>101600</xdr:rowOff>
    </xdr:to>
    <xdr:cxnSp macro="">
      <xdr:nvCxnSpPr>
        <xdr:cNvPr id="11" name="直線コネクタ 10"/>
        <xdr:cNvCxnSpPr/>
      </xdr:nvCxnSpPr>
      <xdr:spPr>
        <a:xfrm>
          <a:off x="7404100" y="2025650"/>
          <a:ext cx="31765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6200</xdr:colOff>
      <xdr:row>19</xdr:row>
      <xdr:rowOff>101600</xdr:rowOff>
    </xdr:from>
    <xdr:to>
      <xdr:col>14</xdr:col>
      <xdr:colOff>0</xdr:colOff>
      <xdr:row>19</xdr:row>
      <xdr:rowOff>101600</xdr:rowOff>
    </xdr:to>
    <xdr:cxnSp macro="">
      <xdr:nvCxnSpPr>
        <xdr:cNvPr id="12" name="直線コネクタ 11"/>
        <xdr:cNvCxnSpPr/>
      </xdr:nvCxnSpPr>
      <xdr:spPr>
        <a:xfrm>
          <a:off x="8216750" y="3397250"/>
          <a:ext cx="31765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323700</xdr:colOff>
      <xdr:row>17</xdr:row>
      <xdr:rowOff>88900</xdr:rowOff>
    </xdr:from>
    <xdr:to>
      <xdr:col>12</xdr:col>
      <xdr:colOff>317500</xdr:colOff>
      <xdr:row>17</xdr:row>
      <xdr:rowOff>88900</xdr:rowOff>
    </xdr:to>
    <xdr:cxnSp macro="">
      <xdr:nvCxnSpPr>
        <xdr:cNvPr id="13" name="直線コネクタ 12"/>
        <xdr:cNvCxnSpPr/>
      </xdr:nvCxnSpPr>
      <xdr:spPr>
        <a:xfrm>
          <a:off x="7886550" y="3041650"/>
          <a:ext cx="31765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323700</xdr:colOff>
      <xdr:row>16</xdr:row>
      <xdr:rowOff>88900</xdr:rowOff>
    </xdr:from>
    <xdr:to>
      <xdr:col>12</xdr:col>
      <xdr:colOff>317500</xdr:colOff>
      <xdr:row>16</xdr:row>
      <xdr:rowOff>88900</xdr:rowOff>
    </xdr:to>
    <xdr:cxnSp macro="">
      <xdr:nvCxnSpPr>
        <xdr:cNvPr id="14" name="直線コネクタ 13"/>
        <xdr:cNvCxnSpPr/>
      </xdr:nvCxnSpPr>
      <xdr:spPr>
        <a:xfrm>
          <a:off x="7886550" y="2870200"/>
          <a:ext cx="31765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317500</xdr:colOff>
      <xdr:row>38</xdr:row>
      <xdr:rowOff>89808</xdr:rowOff>
    </xdr:from>
    <xdr:to>
      <xdr:col>13</xdr:col>
      <xdr:colOff>311300</xdr:colOff>
      <xdr:row>38</xdr:row>
      <xdr:rowOff>89808</xdr:rowOff>
    </xdr:to>
    <xdr:cxnSp macro="">
      <xdr:nvCxnSpPr>
        <xdr:cNvPr id="15" name="直線コネクタ 14"/>
        <xdr:cNvCxnSpPr/>
      </xdr:nvCxnSpPr>
      <xdr:spPr>
        <a:xfrm>
          <a:off x="8204200" y="6128658"/>
          <a:ext cx="31765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317500</xdr:colOff>
      <xdr:row>39</xdr:row>
      <xdr:rowOff>101600</xdr:rowOff>
    </xdr:from>
    <xdr:to>
      <xdr:col>13</xdr:col>
      <xdr:colOff>311300</xdr:colOff>
      <xdr:row>39</xdr:row>
      <xdr:rowOff>101600</xdr:rowOff>
    </xdr:to>
    <xdr:cxnSp macro="">
      <xdr:nvCxnSpPr>
        <xdr:cNvPr id="16" name="直線コネクタ 15"/>
        <xdr:cNvCxnSpPr/>
      </xdr:nvCxnSpPr>
      <xdr:spPr>
        <a:xfrm>
          <a:off x="8204200" y="6311900"/>
          <a:ext cx="31765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31</xdr:row>
      <xdr:rowOff>101600</xdr:rowOff>
    </xdr:from>
    <xdr:to>
      <xdr:col>15</xdr:col>
      <xdr:colOff>317500</xdr:colOff>
      <xdr:row>31</xdr:row>
      <xdr:rowOff>101600</xdr:rowOff>
    </xdr:to>
    <xdr:cxnSp macro="">
      <xdr:nvCxnSpPr>
        <xdr:cNvPr id="17" name="直線コネクタ 16"/>
        <xdr:cNvCxnSpPr/>
      </xdr:nvCxnSpPr>
      <xdr:spPr>
        <a:xfrm>
          <a:off x="8534400" y="5111750"/>
          <a:ext cx="64135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12700</xdr:colOff>
      <xdr:row>20</xdr:row>
      <xdr:rowOff>101600</xdr:rowOff>
    </xdr:from>
    <xdr:to>
      <xdr:col>17</xdr:col>
      <xdr:colOff>317500</xdr:colOff>
      <xdr:row>20</xdr:row>
      <xdr:rowOff>101600</xdr:rowOff>
    </xdr:to>
    <xdr:cxnSp macro="">
      <xdr:nvCxnSpPr>
        <xdr:cNvPr id="18" name="直線コネクタ 17"/>
        <xdr:cNvCxnSpPr/>
      </xdr:nvCxnSpPr>
      <xdr:spPr>
        <a:xfrm>
          <a:off x="8870950" y="3568700"/>
          <a:ext cx="9525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34</xdr:row>
      <xdr:rowOff>88900</xdr:rowOff>
    </xdr:from>
    <xdr:to>
      <xdr:col>22</xdr:col>
      <xdr:colOff>304800</xdr:colOff>
      <xdr:row>34</xdr:row>
      <xdr:rowOff>88900</xdr:rowOff>
    </xdr:to>
    <xdr:cxnSp macro="">
      <xdr:nvCxnSpPr>
        <xdr:cNvPr id="19" name="直線コネクタ 18"/>
        <xdr:cNvCxnSpPr/>
      </xdr:nvCxnSpPr>
      <xdr:spPr>
        <a:xfrm>
          <a:off x="11125200" y="5441950"/>
          <a:ext cx="3048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46</xdr:row>
      <xdr:rowOff>88900</xdr:rowOff>
    </xdr:from>
    <xdr:to>
      <xdr:col>22</xdr:col>
      <xdr:colOff>304800</xdr:colOff>
      <xdr:row>46</xdr:row>
      <xdr:rowOff>88900</xdr:rowOff>
    </xdr:to>
    <xdr:cxnSp macro="">
      <xdr:nvCxnSpPr>
        <xdr:cNvPr id="20" name="直線コネクタ 19"/>
        <xdr:cNvCxnSpPr/>
      </xdr:nvCxnSpPr>
      <xdr:spPr>
        <a:xfrm>
          <a:off x="9829800" y="7499350"/>
          <a:ext cx="16002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9071</xdr:colOff>
      <xdr:row>31</xdr:row>
      <xdr:rowOff>101600</xdr:rowOff>
    </xdr:from>
    <xdr:to>
      <xdr:col>22</xdr:col>
      <xdr:colOff>312964</xdr:colOff>
      <xdr:row>31</xdr:row>
      <xdr:rowOff>101600</xdr:rowOff>
    </xdr:to>
    <xdr:cxnSp macro="">
      <xdr:nvCxnSpPr>
        <xdr:cNvPr id="21" name="直線コネクタ 20"/>
        <xdr:cNvCxnSpPr/>
      </xdr:nvCxnSpPr>
      <xdr:spPr>
        <a:xfrm>
          <a:off x="9838871" y="5111750"/>
          <a:ext cx="1599293"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34</xdr:row>
      <xdr:rowOff>88900</xdr:rowOff>
    </xdr:from>
    <xdr:to>
      <xdr:col>25</xdr:col>
      <xdr:colOff>304800</xdr:colOff>
      <xdr:row>34</xdr:row>
      <xdr:rowOff>88900</xdr:rowOff>
    </xdr:to>
    <xdr:cxnSp macro="">
      <xdr:nvCxnSpPr>
        <xdr:cNvPr id="22" name="直線コネクタ 21"/>
        <xdr:cNvCxnSpPr/>
      </xdr:nvCxnSpPr>
      <xdr:spPr>
        <a:xfrm>
          <a:off x="12096750" y="5441950"/>
          <a:ext cx="3048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31</xdr:row>
      <xdr:rowOff>88900</xdr:rowOff>
    </xdr:from>
    <xdr:to>
      <xdr:col>25</xdr:col>
      <xdr:colOff>304800</xdr:colOff>
      <xdr:row>31</xdr:row>
      <xdr:rowOff>88900</xdr:rowOff>
    </xdr:to>
    <xdr:cxnSp macro="">
      <xdr:nvCxnSpPr>
        <xdr:cNvPr id="23" name="直線コネクタ 22"/>
        <xdr:cNvCxnSpPr/>
      </xdr:nvCxnSpPr>
      <xdr:spPr>
        <a:xfrm>
          <a:off x="12096750" y="5099050"/>
          <a:ext cx="3048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46</xdr:row>
      <xdr:rowOff>88900</xdr:rowOff>
    </xdr:from>
    <xdr:to>
      <xdr:col>25</xdr:col>
      <xdr:colOff>304800</xdr:colOff>
      <xdr:row>46</xdr:row>
      <xdr:rowOff>88900</xdr:rowOff>
    </xdr:to>
    <xdr:cxnSp macro="">
      <xdr:nvCxnSpPr>
        <xdr:cNvPr id="24" name="直線コネクタ 23"/>
        <xdr:cNvCxnSpPr/>
      </xdr:nvCxnSpPr>
      <xdr:spPr>
        <a:xfrm>
          <a:off x="12096750" y="7499350"/>
          <a:ext cx="304800"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19806</xdr:colOff>
      <xdr:row>28</xdr:row>
      <xdr:rowOff>101600</xdr:rowOff>
    </xdr:from>
    <xdr:to>
      <xdr:col>30</xdr:col>
      <xdr:colOff>0</xdr:colOff>
      <xdr:row>28</xdr:row>
      <xdr:rowOff>101600</xdr:rowOff>
    </xdr:to>
    <xdr:cxnSp macro="">
      <xdr:nvCxnSpPr>
        <xdr:cNvPr id="25" name="直線コネクタ 24"/>
        <xdr:cNvCxnSpPr/>
      </xdr:nvCxnSpPr>
      <xdr:spPr>
        <a:xfrm>
          <a:off x="12440406" y="4597400"/>
          <a:ext cx="1294644"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14514</xdr:colOff>
      <xdr:row>45</xdr:row>
      <xdr:rowOff>88900</xdr:rowOff>
    </xdr:from>
    <xdr:to>
      <xdr:col>30</xdr:col>
      <xdr:colOff>0</xdr:colOff>
      <xdr:row>45</xdr:row>
      <xdr:rowOff>88900</xdr:rowOff>
    </xdr:to>
    <xdr:cxnSp macro="">
      <xdr:nvCxnSpPr>
        <xdr:cNvPr id="26" name="直線コネクタ 25"/>
        <xdr:cNvCxnSpPr/>
      </xdr:nvCxnSpPr>
      <xdr:spPr>
        <a:xfrm>
          <a:off x="12435114" y="7327900"/>
          <a:ext cx="1299936"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0</xdr:colOff>
      <xdr:row>44</xdr:row>
      <xdr:rowOff>88902</xdr:rowOff>
    </xdr:from>
    <xdr:to>
      <xdr:col>36</xdr:col>
      <xdr:colOff>326572</xdr:colOff>
      <xdr:row>44</xdr:row>
      <xdr:rowOff>88902</xdr:rowOff>
    </xdr:to>
    <xdr:cxnSp macro="">
      <xdr:nvCxnSpPr>
        <xdr:cNvPr id="27" name="直線コネクタ 26"/>
        <xdr:cNvCxnSpPr/>
      </xdr:nvCxnSpPr>
      <xdr:spPr>
        <a:xfrm>
          <a:off x="14491607" y="7532009"/>
          <a:ext cx="1687286" cy="0"/>
        </a:xfrm>
        <a:prstGeom prst="line">
          <a:avLst/>
        </a:prstGeom>
        <a:ln w="508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447675</xdr:colOff>
      <xdr:row>1</xdr:row>
      <xdr:rowOff>88900</xdr:rowOff>
    </xdr:from>
    <xdr:to>
      <xdr:col>4</xdr:col>
      <xdr:colOff>247650</xdr:colOff>
      <xdr:row>5</xdr:row>
      <xdr:rowOff>12700</xdr:rowOff>
    </xdr:to>
    <xdr:sp macro="" textlink="">
      <xdr:nvSpPr>
        <xdr:cNvPr id="2" name="正方形/長方形 1"/>
        <xdr:cNvSpPr/>
      </xdr:nvSpPr>
      <xdr:spPr>
        <a:xfrm>
          <a:off x="1819275" y="260350"/>
          <a:ext cx="1171575" cy="6096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Friend</a:t>
          </a:r>
          <a:endParaRPr kumimoji="1" lang="ja-JP" altLang="en-US" sz="1100">
            <a:solidFill>
              <a:sysClr val="windowText" lastClr="000000"/>
            </a:solidFill>
          </a:endParaRPr>
        </a:p>
      </xdr:txBody>
    </xdr:sp>
    <xdr:clientData/>
  </xdr:twoCellAnchor>
  <xdr:twoCellAnchor>
    <xdr:from>
      <xdr:col>2</xdr:col>
      <xdr:colOff>447675</xdr:colOff>
      <xdr:row>10</xdr:row>
      <xdr:rowOff>50800</xdr:rowOff>
    </xdr:from>
    <xdr:to>
      <xdr:col>4</xdr:col>
      <xdr:colOff>247650</xdr:colOff>
      <xdr:row>13</xdr:row>
      <xdr:rowOff>152400</xdr:rowOff>
    </xdr:to>
    <xdr:sp macro="" textlink="">
      <xdr:nvSpPr>
        <xdr:cNvPr id="3" name="正方形/長方形 2"/>
        <xdr:cNvSpPr/>
      </xdr:nvSpPr>
      <xdr:spPr>
        <a:xfrm>
          <a:off x="1819275" y="1765300"/>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friend_menu</a:t>
          </a:r>
          <a:endParaRPr kumimoji="1" lang="ja-JP" altLang="en-US" sz="1100">
            <a:solidFill>
              <a:sysClr val="windowText" lastClr="000000"/>
            </a:solidFill>
          </a:endParaRPr>
        </a:p>
      </xdr:txBody>
    </xdr:sp>
    <xdr:clientData/>
  </xdr:twoCellAnchor>
  <xdr:twoCellAnchor>
    <xdr:from>
      <xdr:col>2</xdr:col>
      <xdr:colOff>447675</xdr:colOff>
      <xdr:row>19</xdr:row>
      <xdr:rowOff>12700</xdr:rowOff>
    </xdr:from>
    <xdr:to>
      <xdr:col>4</xdr:col>
      <xdr:colOff>247650</xdr:colOff>
      <xdr:row>22</xdr:row>
      <xdr:rowOff>114300</xdr:rowOff>
    </xdr:to>
    <xdr:sp macro="" textlink="">
      <xdr:nvSpPr>
        <xdr:cNvPr id="4" name="正方形/長方形 3"/>
        <xdr:cNvSpPr/>
      </xdr:nvSpPr>
      <xdr:spPr>
        <a:xfrm>
          <a:off x="1819275" y="3270250"/>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friend_menu_confirm</a:t>
          </a:r>
          <a:endParaRPr kumimoji="1" lang="ja-JP" altLang="en-US" sz="1100">
            <a:solidFill>
              <a:sysClr val="windowText" lastClr="000000"/>
            </a:solidFill>
          </a:endParaRPr>
        </a:p>
      </xdr:txBody>
    </xdr:sp>
    <xdr:clientData/>
  </xdr:twoCellAnchor>
  <xdr:oneCellAnchor>
    <xdr:from>
      <xdr:col>4</xdr:col>
      <xdr:colOff>339725</xdr:colOff>
      <xdr:row>2</xdr:row>
      <xdr:rowOff>60325</xdr:rowOff>
    </xdr:from>
    <xdr:ext cx="1215013" cy="150041"/>
    <xdr:sp macro="" textlink="">
      <xdr:nvSpPr>
        <xdr:cNvPr id="5" name="テキスト ボックス 4"/>
        <xdr:cNvSpPr txBox="1"/>
      </xdr:nvSpPr>
      <xdr:spPr>
        <a:xfrm>
          <a:off x="3082925" y="403225"/>
          <a:ext cx="1215013"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「注文」のボタンをクリック</a:t>
          </a:r>
        </a:p>
      </xdr:txBody>
    </xdr:sp>
    <xdr:clientData/>
  </xdr:oneCellAnchor>
  <xdr:oneCellAnchor>
    <xdr:from>
      <xdr:col>4</xdr:col>
      <xdr:colOff>358775</xdr:colOff>
      <xdr:row>11</xdr:row>
      <xdr:rowOff>50800</xdr:rowOff>
    </xdr:from>
    <xdr:ext cx="2627579" cy="150041"/>
    <xdr:sp macro="" textlink="">
      <xdr:nvSpPr>
        <xdr:cNvPr id="6" name="テキスト ボックス 5"/>
        <xdr:cNvSpPr txBox="1"/>
      </xdr:nvSpPr>
      <xdr:spPr>
        <a:xfrm>
          <a:off x="3101975" y="1936750"/>
          <a:ext cx="2627579"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フレンドが出している「今日のメニュー」から料理を選択</a:t>
          </a:r>
        </a:p>
      </xdr:txBody>
    </xdr:sp>
    <xdr:clientData/>
  </xdr:oneCellAnchor>
  <xdr:twoCellAnchor>
    <xdr:from>
      <xdr:col>0</xdr:col>
      <xdr:colOff>409575</xdr:colOff>
      <xdr:row>34</xdr:row>
      <xdr:rowOff>25400</xdr:rowOff>
    </xdr:from>
    <xdr:to>
      <xdr:col>2</xdr:col>
      <xdr:colOff>209550</xdr:colOff>
      <xdr:row>37</xdr:row>
      <xdr:rowOff>127000</xdr:rowOff>
    </xdr:to>
    <xdr:sp macro="" textlink="">
      <xdr:nvSpPr>
        <xdr:cNvPr id="7" name="正方形/長方形 6"/>
        <xdr:cNvSpPr/>
      </xdr:nvSpPr>
      <xdr:spPr>
        <a:xfrm>
          <a:off x="409575" y="5854700"/>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friend_menu_complete</a:t>
          </a:r>
          <a:endParaRPr kumimoji="1" lang="ja-JP" altLang="en-US" sz="1100">
            <a:solidFill>
              <a:sysClr val="windowText" lastClr="000000"/>
            </a:solidFill>
          </a:endParaRPr>
        </a:p>
      </xdr:txBody>
    </xdr:sp>
    <xdr:clientData/>
  </xdr:twoCellAnchor>
  <xdr:oneCellAnchor>
    <xdr:from>
      <xdr:col>4</xdr:col>
      <xdr:colOff>339725</xdr:colOff>
      <xdr:row>23</xdr:row>
      <xdr:rowOff>136524</xdr:rowOff>
    </xdr:from>
    <xdr:ext cx="2924175" cy="727076"/>
    <xdr:sp macro="" textlink="">
      <xdr:nvSpPr>
        <xdr:cNvPr id="8" name="テキスト ボックス 7"/>
        <xdr:cNvSpPr txBox="1"/>
      </xdr:nvSpPr>
      <xdr:spPr>
        <a:xfrm>
          <a:off x="3082925" y="4079874"/>
          <a:ext cx="2924175" cy="7270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lIns="0" tIns="0" rIns="0" bIns="0" rtlCol="0" anchor="t">
          <a:noAutofit/>
        </a:bodyPr>
        <a:lstStyle/>
        <a:p>
          <a:r>
            <a:rPr kumimoji="1" lang="ja-JP" altLang="en-US" sz="900"/>
            <a:t>その料理を食べた回数を＋１</a:t>
          </a:r>
          <a:endParaRPr kumimoji="1" lang="en-US" altLang="ja-JP" sz="900"/>
        </a:p>
        <a:p>
          <a:r>
            <a:rPr kumimoji="1" lang="ja-JP" altLang="en-US" sz="900"/>
            <a:t>その料理の経験値をプラス</a:t>
          </a:r>
          <a:endParaRPr kumimoji="1" lang="en-US" altLang="ja-JP" sz="900"/>
        </a:p>
        <a:p>
          <a:r>
            <a:rPr kumimoji="1" lang="ja-JP" altLang="en-US" sz="900"/>
            <a:t>その料理の金額をマイナス</a:t>
          </a:r>
          <a:endParaRPr kumimoji="1" lang="en-US" altLang="ja-JP" sz="900"/>
        </a:p>
        <a:p>
          <a:r>
            <a:rPr kumimoji="1" lang="ja-JP" altLang="en-US" sz="900"/>
            <a:t>データを</a:t>
          </a:r>
          <a:r>
            <a:rPr kumimoji="1" lang="en-US" altLang="ja-JP" sz="900"/>
            <a:t>DB</a:t>
          </a:r>
          <a:r>
            <a:rPr kumimoji="1" lang="ja-JP" altLang="en-US" sz="900"/>
            <a:t>にコミット</a:t>
          </a:r>
        </a:p>
      </xdr:txBody>
    </xdr:sp>
    <xdr:clientData/>
  </xdr:oneCellAnchor>
  <xdr:twoCellAnchor>
    <xdr:from>
      <xdr:col>3</xdr:col>
      <xdr:colOff>23812</xdr:colOff>
      <xdr:row>14</xdr:row>
      <xdr:rowOff>171450</xdr:rowOff>
    </xdr:from>
    <xdr:to>
      <xdr:col>3</xdr:col>
      <xdr:colOff>671512</xdr:colOff>
      <xdr:row>17</xdr:row>
      <xdr:rowOff>171450</xdr:rowOff>
    </xdr:to>
    <xdr:sp macro="" textlink="">
      <xdr:nvSpPr>
        <xdr:cNvPr id="9" name="ひし形 8"/>
        <xdr:cNvSpPr/>
      </xdr:nvSpPr>
      <xdr:spPr>
        <a:xfrm>
          <a:off x="2081212" y="2571750"/>
          <a:ext cx="647700" cy="514350"/>
        </a:xfrm>
        <a:prstGeom prst="diamond">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DB</a:t>
          </a:r>
          <a:endParaRPr kumimoji="1" lang="ja-JP" altLang="en-US" sz="1000">
            <a:solidFill>
              <a:sysClr val="windowText" lastClr="000000"/>
            </a:solidFill>
          </a:endParaRPr>
        </a:p>
      </xdr:txBody>
    </xdr:sp>
    <xdr:clientData/>
  </xdr:twoCellAnchor>
  <xdr:twoCellAnchor>
    <xdr:from>
      <xdr:col>3</xdr:col>
      <xdr:colOff>23812</xdr:colOff>
      <xdr:row>23</xdr:row>
      <xdr:rowOff>133350</xdr:rowOff>
    </xdr:from>
    <xdr:to>
      <xdr:col>3</xdr:col>
      <xdr:colOff>671512</xdr:colOff>
      <xdr:row>26</xdr:row>
      <xdr:rowOff>133350</xdr:rowOff>
    </xdr:to>
    <xdr:sp macro="" textlink="">
      <xdr:nvSpPr>
        <xdr:cNvPr id="10" name="ひし形 9"/>
        <xdr:cNvSpPr/>
      </xdr:nvSpPr>
      <xdr:spPr>
        <a:xfrm>
          <a:off x="2081212" y="4076700"/>
          <a:ext cx="647700" cy="514350"/>
        </a:xfrm>
        <a:prstGeom prst="diamond">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DB</a:t>
          </a:r>
          <a:endParaRPr kumimoji="1" lang="ja-JP" altLang="en-US" sz="1000">
            <a:solidFill>
              <a:sysClr val="windowText" lastClr="000000"/>
            </a:solidFill>
          </a:endParaRPr>
        </a:p>
      </xdr:txBody>
    </xdr:sp>
    <xdr:clientData/>
  </xdr:twoCellAnchor>
  <xdr:oneCellAnchor>
    <xdr:from>
      <xdr:col>4</xdr:col>
      <xdr:colOff>339725</xdr:colOff>
      <xdr:row>20</xdr:row>
      <xdr:rowOff>14801</xdr:rowOff>
    </xdr:from>
    <xdr:ext cx="2024657" cy="150041"/>
    <xdr:sp macro="" textlink="">
      <xdr:nvSpPr>
        <xdr:cNvPr id="11" name="テキスト ボックス 10"/>
        <xdr:cNvSpPr txBox="1"/>
      </xdr:nvSpPr>
      <xdr:spPr>
        <a:xfrm>
          <a:off x="3082925" y="3443801"/>
          <a:ext cx="2024657"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料理の詳細画面。ここで、「食べる」を選択</a:t>
          </a:r>
        </a:p>
      </xdr:txBody>
    </xdr:sp>
    <xdr:clientData/>
  </xdr:oneCellAnchor>
  <xdr:twoCellAnchor>
    <xdr:from>
      <xdr:col>3</xdr:col>
      <xdr:colOff>23812</xdr:colOff>
      <xdr:row>6</xdr:row>
      <xdr:rowOff>31750</xdr:rowOff>
    </xdr:from>
    <xdr:to>
      <xdr:col>3</xdr:col>
      <xdr:colOff>671512</xdr:colOff>
      <xdr:row>9</xdr:row>
      <xdr:rowOff>31750</xdr:rowOff>
    </xdr:to>
    <xdr:sp macro="" textlink="">
      <xdr:nvSpPr>
        <xdr:cNvPr id="12" name="ひし形 11"/>
        <xdr:cNvSpPr/>
      </xdr:nvSpPr>
      <xdr:spPr>
        <a:xfrm>
          <a:off x="2081212" y="1060450"/>
          <a:ext cx="647700" cy="514350"/>
        </a:xfrm>
        <a:prstGeom prst="diamond">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DB</a:t>
          </a:r>
          <a:endParaRPr kumimoji="1" lang="ja-JP" altLang="en-US" sz="1000">
            <a:solidFill>
              <a:sysClr val="windowText" lastClr="000000"/>
            </a:solidFill>
          </a:endParaRPr>
        </a:p>
      </xdr:txBody>
    </xdr:sp>
    <xdr:clientData/>
  </xdr:twoCellAnchor>
  <xdr:oneCellAnchor>
    <xdr:from>
      <xdr:col>4</xdr:col>
      <xdr:colOff>358775</xdr:colOff>
      <xdr:row>7</xdr:row>
      <xdr:rowOff>0</xdr:rowOff>
    </xdr:from>
    <xdr:ext cx="2530501" cy="150041"/>
    <xdr:sp macro="" textlink="">
      <xdr:nvSpPr>
        <xdr:cNvPr id="13" name="テキスト ボックス 12"/>
        <xdr:cNvSpPr txBox="1"/>
      </xdr:nvSpPr>
      <xdr:spPr>
        <a:xfrm>
          <a:off x="3101975" y="1200150"/>
          <a:ext cx="2530501"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フレンドが出している「今日のメニュー」を</a:t>
          </a:r>
          <a:r>
            <a:rPr kumimoji="1" lang="en-US" altLang="ja-JP" sz="900"/>
            <a:t>DB</a:t>
          </a:r>
          <a:r>
            <a:rPr kumimoji="1" lang="ja-JP" altLang="en-US" sz="900"/>
            <a:t>から抽出</a:t>
          </a:r>
          <a:endParaRPr kumimoji="1" lang="en-US" altLang="ja-JP" sz="900"/>
        </a:p>
      </xdr:txBody>
    </xdr:sp>
    <xdr:clientData/>
  </xdr:oneCellAnchor>
  <xdr:oneCellAnchor>
    <xdr:from>
      <xdr:col>4</xdr:col>
      <xdr:colOff>339725</xdr:colOff>
      <xdr:row>15</xdr:row>
      <xdr:rowOff>151326</xdr:rowOff>
    </xdr:from>
    <xdr:ext cx="1248675" cy="150041"/>
    <xdr:sp macro="" textlink="">
      <xdr:nvSpPr>
        <xdr:cNvPr id="14" name="テキスト ボックス 13"/>
        <xdr:cNvSpPr txBox="1"/>
      </xdr:nvSpPr>
      <xdr:spPr>
        <a:xfrm>
          <a:off x="3082925" y="2723076"/>
          <a:ext cx="1248675"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料理の詳細を</a:t>
          </a:r>
          <a:r>
            <a:rPr kumimoji="1" lang="en-US" altLang="ja-JP" sz="900"/>
            <a:t>DB</a:t>
          </a:r>
          <a:r>
            <a:rPr kumimoji="1" lang="ja-JP" altLang="en-US" sz="900"/>
            <a:t>から抽出</a:t>
          </a:r>
        </a:p>
      </xdr:txBody>
    </xdr:sp>
    <xdr:clientData/>
  </xdr:oneCellAnchor>
  <xdr:oneCellAnchor>
    <xdr:from>
      <xdr:col>2</xdr:col>
      <xdr:colOff>200025</xdr:colOff>
      <xdr:row>35</xdr:row>
      <xdr:rowOff>50800</xdr:rowOff>
    </xdr:from>
    <xdr:ext cx="1014317" cy="244475"/>
    <xdr:sp macro="" textlink="">
      <xdr:nvSpPr>
        <xdr:cNvPr id="15" name="テキスト ボックス 14"/>
        <xdr:cNvSpPr txBox="1"/>
      </xdr:nvSpPr>
      <xdr:spPr>
        <a:xfrm>
          <a:off x="1571625" y="6051550"/>
          <a:ext cx="1014317" cy="2444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kumimoji="1" lang="ja-JP" altLang="en-US" sz="900"/>
            <a:t>結果を表示</a:t>
          </a:r>
        </a:p>
      </xdr:txBody>
    </xdr:sp>
    <xdr:clientData/>
  </xdr:oneCellAnchor>
  <xdr:twoCellAnchor>
    <xdr:from>
      <xdr:col>2</xdr:col>
      <xdr:colOff>279400</xdr:colOff>
      <xdr:row>28</xdr:row>
      <xdr:rowOff>0</xdr:rowOff>
    </xdr:from>
    <xdr:to>
      <xdr:col>4</xdr:col>
      <xdr:colOff>431800</xdr:colOff>
      <xdr:row>32</xdr:row>
      <xdr:rowOff>12700</xdr:rowOff>
    </xdr:to>
    <xdr:sp macro="" textlink="">
      <xdr:nvSpPr>
        <xdr:cNvPr id="16" name="ひし形 15"/>
        <xdr:cNvSpPr/>
      </xdr:nvSpPr>
      <xdr:spPr>
        <a:xfrm>
          <a:off x="1651000" y="4800600"/>
          <a:ext cx="1524000" cy="69850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000">
              <a:solidFill>
                <a:sysClr val="windowText" lastClr="000000"/>
              </a:solidFill>
            </a:rPr>
            <a:t>規定の回数を消化</a:t>
          </a:r>
        </a:p>
      </xdr:txBody>
    </xdr:sp>
    <xdr:clientData/>
  </xdr:twoCellAnchor>
  <xdr:twoCellAnchor>
    <xdr:from>
      <xdr:col>1</xdr:col>
      <xdr:colOff>0</xdr:colOff>
      <xdr:row>28</xdr:row>
      <xdr:rowOff>114300</xdr:rowOff>
    </xdr:from>
    <xdr:to>
      <xdr:col>1</xdr:col>
      <xdr:colOff>647700</xdr:colOff>
      <xdr:row>31</xdr:row>
      <xdr:rowOff>114300</xdr:rowOff>
    </xdr:to>
    <xdr:sp macro="" textlink="">
      <xdr:nvSpPr>
        <xdr:cNvPr id="17" name="ひし形 16"/>
        <xdr:cNvSpPr/>
      </xdr:nvSpPr>
      <xdr:spPr>
        <a:xfrm>
          <a:off x="685800" y="4914900"/>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N</a:t>
          </a:r>
          <a:endParaRPr kumimoji="1" lang="ja-JP" altLang="en-US" sz="1000">
            <a:solidFill>
              <a:sysClr val="windowText" lastClr="000000"/>
            </a:solidFill>
          </a:endParaRPr>
        </a:p>
      </xdr:txBody>
    </xdr:sp>
    <xdr:clientData/>
  </xdr:twoCellAnchor>
  <xdr:twoCellAnchor>
    <xdr:from>
      <xdr:col>4</xdr:col>
      <xdr:colOff>577850</xdr:colOff>
      <xdr:row>28</xdr:row>
      <xdr:rowOff>95250</xdr:rowOff>
    </xdr:from>
    <xdr:to>
      <xdr:col>5</xdr:col>
      <xdr:colOff>539750</xdr:colOff>
      <xdr:row>31</xdr:row>
      <xdr:rowOff>95250</xdr:rowOff>
    </xdr:to>
    <xdr:sp macro="" textlink="">
      <xdr:nvSpPr>
        <xdr:cNvPr id="18" name="ひし形 17"/>
        <xdr:cNvSpPr/>
      </xdr:nvSpPr>
      <xdr:spPr>
        <a:xfrm>
          <a:off x="3321050" y="4895850"/>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Y</a:t>
          </a:r>
          <a:endParaRPr kumimoji="1" lang="ja-JP" altLang="en-US" sz="1000">
            <a:solidFill>
              <a:sysClr val="windowText" lastClr="000000"/>
            </a:solidFill>
          </a:endParaRPr>
        </a:p>
      </xdr:txBody>
    </xdr:sp>
    <xdr:clientData/>
  </xdr:twoCellAnchor>
  <xdr:oneCellAnchor>
    <xdr:from>
      <xdr:col>6</xdr:col>
      <xdr:colOff>476250</xdr:colOff>
      <xdr:row>35</xdr:row>
      <xdr:rowOff>50800</xdr:rowOff>
    </xdr:from>
    <xdr:ext cx="1014317" cy="244475"/>
    <xdr:sp macro="" textlink="">
      <xdr:nvSpPr>
        <xdr:cNvPr id="19" name="テキスト ボックス 18"/>
        <xdr:cNvSpPr txBox="1"/>
      </xdr:nvSpPr>
      <xdr:spPr>
        <a:xfrm>
          <a:off x="4591050" y="6051550"/>
          <a:ext cx="1014317" cy="2444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kumimoji="1" lang="ja-JP" altLang="en-US" sz="900"/>
        </a:p>
      </xdr:txBody>
    </xdr:sp>
    <xdr:clientData/>
  </xdr:oneCellAnchor>
  <xdr:twoCellAnchor>
    <xdr:from>
      <xdr:col>4</xdr:col>
      <xdr:colOff>146050</xdr:colOff>
      <xdr:row>33</xdr:row>
      <xdr:rowOff>82550</xdr:rowOff>
    </xdr:from>
    <xdr:to>
      <xdr:col>6</xdr:col>
      <xdr:colOff>298450</xdr:colOff>
      <xdr:row>37</xdr:row>
      <xdr:rowOff>95250</xdr:rowOff>
    </xdr:to>
    <xdr:sp macro="" textlink="">
      <xdr:nvSpPr>
        <xdr:cNvPr id="20" name="ひし形 19"/>
        <xdr:cNvSpPr/>
      </xdr:nvSpPr>
      <xdr:spPr>
        <a:xfrm>
          <a:off x="2889250" y="5740400"/>
          <a:ext cx="1524000" cy="69850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000">
              <a:solidFill>
                <a:sysClr val="windowText" lastClr="000000"/>
              </a:solidFill>
            </a:rPr>
            <a:t>覚える確率</a:t>
          </a:r>
        </a:p>
      </xdr:txBody>
    </xdr:sp>
    <xdr:clientData/>
  </xdr:twoCellAnchor>
  <xdr:twoCellAnchor>
    <xdr:from>
      <xdr:col>4</xdr:col>
      <xdr:colOff>577850</xdr:colOff>
      <xdr:row>39</xdr:row>
      <xdr:rowOff>69850</xdr:rowOff>
    </xdr:from>
    <xdr:to>
      <xdr:col>5</xdr:col>
      <xdr:colOff>539750</xdr:colOff>
      <xdr:row>42</xdr:row>
      <xdr:rowOff>69850</xdr:rowOff>
    </xdr:to>
    <xdr:sp macro="" textlink="">
      <xdr:nvSpPr>
        <xdr:cNvPr id="21" name="ひし形 20"/>
        <xdr:cNvSpPr/>
      </xdr:nvSpPr>
      <xdr:spPr>
        <a:xfrm>
          <a:off x="3321050" y="6756400"/>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80%</a:t>
          </a:r>
        </a:p>
      </xdr:txBody>
    </xdr:sp>
    <xdr:clientData/>
  </xdr:twoCellAnchor>
  <xdr:twoCellAnchor>
    <xdr:from>
      <xdr:col>8</xdr:col>
      <xdr:colOff>0</xdr:colOff>
      <xdr:row>39</xdr:row>
      <xdr:rowOff>88900</xdr:rowOff>
    </xdr:from>
    <xdr:to>
      <xdr:col>8</xdr:col>
      <xdr:colOff>647700</xdr:colOff>
      <xdr:row>42</xdr:row>
      <xdr:rowOff>88900</xdr:rowOff>
    </xdr:to>
    <xdr:sp macro="" textlink="">
      <xdr:nvSpPr>
        <xdr:cNvPr id="22" name="ひし形 21"/>
        <xdr:cNvSpPr/>
      </xdr:nvSpPr>
      <xdr:spPr>
        <a:xfrm>
          <a:off x="5486400" y="6775450"/>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20%</a:t>
          </a:r>
          <a:endParaRPr kumimoji="1" lang="ja-JP" altLang="en-US" sz="1000">
            <a:solidFill>
              <a:sysClr val="windowText" lastClr="000000"/>
            </a:solidFill>
          </a:endParaRPr>
        </a:p>
      </xdr:txBody>
    </xdr:sp>
    <xdr:clientData/>
  </xdr:twoCellAnchor>
  <xdr:twoCellAnchor>
    <xdr:from>
      <xdr:col>4</xdr:col>
      <xdr:colOff>146050</xdr:colOff>
      <xdr:row>45</xdr:row>
      <xdr:rowOff>146050</xdr:rowOff>
    </xdr:from>
    <xdr:to>
      <xdr:col>6</xdr:col>
      <xdr:colOff>298450</xdr:colOff>
      <xdr:row>49</xdr:row>
      <xdr:rowOff>152400</xdr:rowOff>
    </xdr:to>
    <xdr:sp macro="" textlink="">
      <xdr:nvSpPr>
        <xdr:cNvPr id="23" name="ひし形 22"/>
        <xdr:cNvSpPr/>
      </xdr:nvSpPr>
      <xdr:spPr>
        <a:xfrm>
          <a:off x="2889250" y="7861300"/>
          <a:ext cx="1524000" cy="6921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000">
              <a:solidFill>
                <a:sysClr val="windowText" lastClr="000000"/>
              </a:solidFill>
            </a:rPr>
            <a:t>ﾚｼﾋﾟをすでに覚えている？</a:t>
          </a:r>
        </a:p>
      </xdr:txBody>
    </xdr:sp>
    <xdr:clientData/>
  </xdr:twoCellAnchor>
  <xdr:twoCellAnchor>
    <xdr:from>
      <xdr:col>2</xdr:col>
      <xdr:colOff>19050</xdr:colOff>
      <xdr:row>52</xdr:row>
      <xdr:rowOff>152400</xdr:rowOff>
    </xdr:from>
    <xdr:to>
      <xdr:col>2</xdr:col>
      <xdr:colOff>666750</xdr:colOff>
      <xdr:row>55</xdr:row>
      <xdr:rowOff>152400</xdr:rowOff>
    </xdr:to>
    <xdr:sp macro="" textlink="">
      <xdr:nvSpPr>
        <xdr:cNvPr id="24" name="ひし形 23"/>
        <xdr:cNvSpPr/>
      </xdr:nvSpPr>
      <xdr:spPr>
        <a:xfrm>
          <a:off x="1390650" y="9067800"/>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Y</a:t>
          </a:r>
          <a:endParaRPr kumimoji="1" lang="ja-JP" altLang="en-US" sz="1000">
            <a:solidFill>
              <a:sysClr val="windowText" lastClr="000000"/>
            </a:solidFill>
          </a:endParaRPr>
        </a:p>
      </xdr:txBody>
    </xdr:sp>
    <xdr:clientData/>
  </xdr:twoCellAnchor>
  <xdr:twoCellAnchor>
    <xdr:from>
      <xdr:col>4</xdr:col>
      <xdr:colOff>577850</xdr:colOff>
      <xdr:row>52</xdr:row>
      <xdr:rowOff>152400</xdr:rowOff>
    </xdr:from>
    <xdr:to>
      <xdr:col>5</xdr:col>
      <xdr:colOff>539750</xdr:colOff>
      <xdr:row>55</xdr:row>
      <xdr:rowOff>152400</xdr:rowOff>
    </xdr:to>
    <xdr:sp macro="" textlink="">
      <xdr:nvSpPr>
        <xdr:cNvPr id="25" name="ひし形 24"/>
        <xdr:cNvSpPr/>
      </xdr:nvSpPr>
      <xdr:spPr>
        <a:xfrm>
          <a:off x="3321050" y="9067800"/>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N</a:t>
          </a:r>
          <a:endParaRPr kumimoji="1" lang="ja-JP" altLang="en-US" sz="1000">
            <a:solidFill>
              <a:sysClr val="windowText" lastClr="000000"/>
            </a:solidFill>
          </a:endParaRPr>
        </a:p>
      </xdr:txBody>
    </xdr:sp>
    <xdr:clientData/>
  </xdr:twoCellAnchor>
  <xdr:oneCellAnchor>
    <xdr:from>
      <xdr:col>5</xdr:col>
      <xdr:colOff>673100</xdr:colOff>
      <xdr:row>43</xdr:row>
      <xdr:rowOff>85725</xdr:rowOff>
    </xdr:from>
    <xdr:ext cx="1193800" cy="244475"/>
    <xdr:sp macro="" textlink="">
      <xdr:nvSpPr>
        <xdr:cNvPr id="26" name="テキスト ボックス 25"/>
        <xdr:cNvSpPr txBox="1"/>
      </xdr:nvSpPr>
      <xdr:spPr>
        <a:xfrm>
          <a:off x="4102100" y="7458075"/>
          <a:ext cx="1193800" cy="2444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kumimoji="1" lang="ja-JP" altLang="en-US" sz="900"/>
            <a:t>食べた料理を覚える</a:t>
          </a:r>
        </a:p>
      </xdr:txBody>
    </xdr:sp>
    <xdr:clientData/>
  </xdr:oneCellAnchor>
  <xdr:twoCellAnchor>
    <xdr:from>
      <xdr:col>7</xdr:col>
      <xdr:colOff>431800</xdr:colOff>
      <xdr:row>58</xdr:row>
      <xdr:rowOff>9525</xdr:rowOff>
    </xdr:from>
    <xdr:to>
      <xdr:col>9</xdr:col>
      <xdr:colOff>231775</xdr:colOff>
      <xdr:row>61</xdr:row>
      <xdr:rowOff>111125</xdr:rowOff>
    </xdr:to>
    <xdr:sp macro="" textlink="">
      <xdr:nvSpPr>
        <xdr:cNvPr id="27" name="正方形/長方形 26"/>
        <xdr:cNvSpPr/>
      </xdr:nvSpPr>
      <xdr:spPr>
        <a:xfrm>
          <a:off x="5232400" y="9953625"/>
          <a:ext cx="1171575" cy="615950"/>
        </a:xfrm>
        <a:prstGeom prst="rect">
          <a:avLst/>
        </a:prstGeom>
        <a:solidFill>
          <a:schemeClr val="accent1">
            <a:lumMod val="40000"/>
            <a:lumOff val="6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Recipe_get.swf</a:t>
          </a:r>
          <a:endParaRPr kumimoji="1" lang="ja-JP" altLang="en-US" sz="1100">
            <a:solidFill>
              <a:sysClr val="windowText" lastClr="000000"/>
            </a:solidFill>
          </a:endParaRPr>
        </a:p>
      </xdr:txBody>
    </xdr:sp>
    <xdr:clientData/>
  </xdr:twoCellAnchor>
  <xdr:twoCellAnchor>
    <xdr:from>
      <xdr:col>1</xdr:col>
      <xdr:colOff>447675</xdr:colOff>
      <xdr:row>57</xdr:row>
      <xdr:rowOff>146050</xdr:rowOff>
    </xdr:from>
    <xdr:to>
      <xdr:col>3</xdr:col>
      <xdr:colOff>247650</xdr:colOff>
      <xdr:row>61</xdr:row>
      <xdr:rowOff>69850</xdr:rowOff>
    </xdr:to>
    <xdr:sp macro="" textlink="">
      <xdr:nvSpPr>
        <xdr:cNvPr id="28" name="正方形/長方形 27"/>
        <xdr:cNvSpPr/>
      </xdr:nvSpPr>
      <xdr:spPr>
        <a:xfrm>
          <a:off x="1133475" y="9918700"/>
          <a:ext cx="1171575" cy="6096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friend_menu_complete</a:t>
          </a:r>
          <a:endParaRPr kumimoji="1" lang="ja-JP" altLang="en-US" sz="1100">
            <a:solidFill>
              <a:sysClr val="windowText" lastClr="000000"/>
            </a:solidFill>
          </a:endParaRPr>
        </a:p>
      </xdr:txBody>
    </xdr:sp>
    <xdr:clientData/>
  </xdr:twoCellAnchor>
  <xdr:oneCellAnchor>
    <xdr:from>
      <xdr:col>3</xdr:col>
      <xdr:colOff>238125</xdr:colOff>
      <xdr:row>58</xdr:row>
      <xdr:rowOff>165100</xdr:rowOff>
    </xdr:from>
    <xdr:ext cx="1014317" cy="244475"/>
    <xdr:sp macro="" textlink="">
      <xdr:nvSpPr>
        <xdr:cNvPr id="29" name="テキスト ボックス 28"/>
        <xdr:cNvSpPr txBox="1"/>
      </xdr:nvSpPr>
      <xdr:spPr>
        <a:xfrm>
          <a:off x="2295525" y="10109200"/>
          <a:ext cx="1014317" cy="2444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kumimoji="1" lang="ja-JP" altLang="en-US" sz="900"/>
            <a:t>結果を表示</a:t>
          </a:r>
        </a:p>
      </xdr:txBody>
    </xdr:sp>
    <xdr:clientData/>
  </xdr:oneCellAnchor>
  <xdr:oneCellAnchor>
    <xdr:from>
      <xdr:col>9</xdr:col>
      <xdr:colOff>0</xdr:colOff>
      <xdr:row>43</xdr:row>
      <xdr:rowOff>85725</xdr:rowOff>
    </xdr:from>
    <xdr:ext cx="1536700" cy="295275"/>
    <xdr:sp macro="" textlink="">
      <xdr:nvSpPr>
        <xdr:cNvPr id="30" name="テキスト ボックス 29"/>
        <xdr:cNvSpPr txBox="1"/>
      </xdr:nvSpPr>
      <xdr:spPr>
        <a:xfrm>
          <a:off x="6172200" y="7458075"/>
          <a:ext cx="1536700" cy="295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kumimoji="1" lang="ja-JP" altLang="en-US" sz="900"/>
            <a:t>同ｼﾞｬﾝﾙ上位レシピの習得</a:t>
          </a:r>
        </a:p>
      </xdr:txBody>
    </xdr:sp>
    <xdr:clientData/>
  </xdr:oneCellAnchor>
  <xdr:twoCellAnchor>
    <xdr:from>
      <xdr:col>4</xdr:col>
      <xdr:colOff>336550</xdr:colOff>
      <xdr:row>57</xdr:row>
      <xdr:rowOff>152400</xdr:rowOff>
    </xdr:from>
    <xdr:to>
      <xdr:col>6</xdr:col>
      <xdr:colOff>136525</xdr:colOff>
      <xdr:row>61</xdr:row>
      <xdr:rowOff>82550</xdr:rowOff>
    </xdr:to>
    <xdr:sp macro="" textlink="">
      <xdr:nvSpPr>
        <xdr:cNvPr id="31" name="正方形/長方形 30"/>
        <xdr:cNvSpPr/>
      </xdr:nvSpPr>
      <xdr:spPr>
        <a:xfrm>
          <a:off x="3079750" y="9925050"/>
          <a:ext cx="1171575" cy="615950"/>
        </a:xfrm>
        <a:prstGeom prst="rect">
          <a:avLst/>
        </a:prstGeom>
        <a:solidFill>
          <a:schemeClr val="accent1">
            <a:lumMod val="40000"/>
            <a:lumOff val="6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Recipe_get.swf</a:t>
          </a:r>
          <a:endParaRPr kumimoji="1" lang="ja-JP" altLang="en-US" sz="1100">
            <a:solidFill>
              <a:sysClr val="windowText" lastClr="000000"/>
            </a:solidFill>
          </a:endParaRPr>
        </a:p>
      </xdr:txBody>
    </xdr:sp>
    <xdr:clientData/>
  </xdr:twoCellAnchor>
  <xdr:twoCellAnchor>
    <xdr:from>
      <xdr:col>4</xdr:col>
      <xdr:colOff>361950</xdr:colOff>
      <xdr:row>68</xdr:row>
      <xdr:rowOff>31750</xdr:rowOff>
    </xdr:from>
    <xdr:to>
      <xdr:col>6</xdr:col>
      <xdr:colOff>161925</xdr:colOff>
      <xdr:row>71</xdr:row>
      <xdr:rowOff>133350</xdr:rowOff>
    </xdr:to>
    <xdr:sp macro="" textlink="">
      <xdr:nvSpPr>
        <xdr:cNvPr id="32" name="正方形/長方形 31"/>
        <xdr:cNvSpPr/>
      </xdr:nvSpPr>
      <xdr:spPr>
        <a:xfrm>
          <a:off x="3105150" y="11690350"/>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friend_menu_complete</a:t>
          </a:r>
          <a:endParaRPr kumimoji="1" lang="ja-JP" altLang="en-US" sz="1100">
            <a:solidFill>
              <a:sysClr val="windowText" lastClr="000000"/>
            </a:solidFill>
          </a:endParaRPr>
        </a:p>
      </xdr:txBody>
    </xdr:sp>
    <xdr:clientData/>
  </xdr:twoCellAnchor>
  <xdr:oneCellAnchor>
    <xdr:from>
      <xdr:col>6</xdr:col>
      <xdr:colOff>152400</xdr:colOff>
      <xdr:row>69</xdr:row>
      <xdr:rowOff>57150</xdr:rowOff>
    </xdr:from>
    <xdr:ext cx="1014317" cy="244475"/>
    <xdr:sp macro="" textlink="">
      <xdr:nvSpPr>
        <xdr:cNvPr id="33" name="テキスト ボックス 32"/>
        <xdr:cNvSpPr txBox="1"/>
      </xdr:nvSpPr>
      <xdr:spPr>
        <a:xfrm>
          <a:off x="4267200" y="11887200"/>
          <a:ext cx="1014317" cy="2444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kumimoji="1" lang="ja-JP" altLang="en-US" sz="900"/>
            <a:t>結果を表示</a:t>
          </a:r>
        </a:p>
      </xdr:txBody>
    </xdr:sp>
    <xdr:clientData/>
  </xdr:oneCellAnchor>
  <xdr:twoCellAnchor>
    <xdr:from>
      <xdr:col>7</xdr:col>
      <xdr:colOff>452533</xdr:colOff>
      <xdr:row>68</xdr:row>
      <xdr:rowOff>73025</xdr:rowOff>
    </xdr:from>
    <xdr:to>
      <xdr:col>9</xdr:col>
      <xdr:colOff>252508</xdr:colOff>
      <xdr:row>71</xdr:row>
      <xdr:rowOff>168275</xdr:rowOff>
    </xdr:to>
    <xdr:sp macro="" textlink="">
      <xdr:nvSpPr>
        <xdr:cNvPr id="34" name="正方形/長方形 33"/>
        <xdr:cNvSpPr/>
      </xdr:nvSpPr>
      <xdr:spPr>
        <a:xfrm>
          <a:off x="5253133" y="11731625"/>
          <a:ext cx="1171575" cy="6096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friend_menu_complete</a:t>
          </a:r>
          <a:endParaRPr kumimoji="1" lang="ja-JP" altLang="en-US" sz="1100">
            <a:solidFill>
              <a:sysClr val="windowText" lastClr="000000"/>
            </a:solidFill>
          </a:endParaRPr>
        </a:p>
      </xdr:txBody>
    </xdr:sp>
    <xdr:clientData/>
  </xdr:twoCellAnchor>
  <xdr:oneCellAnchor>
    <xdr:from>
      <xdr:col>9</xdr:col>
      <xdr:colOff>242983</xdr:colOff>
      <xdr:row>69</xdr:row>
      <xdr:rowOff>98425</xdr:rowOff>
    </xdr:from>
    <xdr:ext cx="1014317" cy="244475"/>
    <xdr:sp macro="" textlink="">
      <xdr:nvSpPr>
        <xdr:cNvPr id="35" name="テキスト ボックス 34"/>
        <xdr:cNvSpPr txBox="1"/>
      </xdr:nvSpPr>
      <xdr:spPr>
        <a:xfrm>
          <a:off x="6415183" y="11928475"/>
          <a:ext cx="1014317" cy="2444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kumimoji="1" lang="ja-JP" altLang="en-US" sz="900"/>
            <a:t>結果を表示</a:t>
          </a:r>
        </a:p>
      </xdr:txBody>
    </xdr:sp>
    <xdr:clientData/>
  </xdr:oneCellAnchor>
  <xdr:twoCellAnchor>
    <xdr:from>
      <xdr:col>8</xdr:col>
      <xdr:colOff>0</xdr:colOff>
      <xdr:row>63</xdr:row>
      <xdr:rowOff>73025</xdr:rowOff>
    </xdr:from>
    <xdr:to>
      <xdr:col>8</xdr:col>
      <xdr:colOff>647700</xdr:colOff>
      <xdr:row>66</xdr:row>
      <xdr:rowOff>73025</xdr:rowOff>
    </xdr:to>
    <xdr:sp macro="" textlink="">
      <xdr:nvSpPr>
        <xdr:cNvPr id="36" name="ひし形 35"/>
        <xdr:cNvSpPr/>
      </xdr:nvSpPr>
      <xdr:spPr>
        <a:xfrm>
          <a:off x="5486400" y="10874375"/>
          <a:ext cx="647700" cy="514350"/>
        </a:xfrm>
        <a:prstGeom prst="diamond">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DB</a:t>
          </a:r>
          <a:endParaRPr kumimoji="1" lang="ja-JP" altLang="en-US" sz="1000">
            <a:solidFill>
              <a:sysClr val="windowText" lastClr="000000"/>
            </a:solidFill>
          </a:endParaRPr>
        </a:p>
      </xdr:txBody>
    </xdr:sp>
    <xdr:clientData/>
  </xdr:twoCellAnchor>
  <xdr:twoCellAnchor>
    <xdr:from>
      <xdr:col>4</xdr:col>
      <xdr:colOff>603250</xdr:colOff>
      <xdr:row>63</xdr:row>
      <xdr:rowOff>69850</xdr:rowOff>
    </xdr:from>
    <xdr:to>
      <xdr:col>5</xdr:col>
      <xdr:colOff>565150</xdr:colOff>
      <xdr:row>66</xdr:row>
      <xdr:rowOff>69850</xdr:rowOff>
    </xdr:to>
    <xdr:sp macro="" textlink="">
      <xdr:nvSpPr>
        <xdr:cNvPr id="37" name="ひし形 36"/>
        <xdr:cNvSpPr/>
      </xdr:nvSpPr>
      <xdr:spPr>
        <a:xfrm>
          <a:off x="3346450" y="10871200"/>
          <a:ext cx="647700" cy="514350"/>
        </a:xfrm>
        <a:prstGeom prst="diamond">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DB</a:t>
          </a:r>
          <a:endParaRPr kumimoji="1" lang="ja-JP" altLang="en-US" sz="1000">
            <a:solidFill>
              <a:sysClr val="windowText" lastClr="000000"/>
            </a:solidFill>
          </a:endParaRPr>
        </a:p>
      </xdr:txBody>
    </xdr:sp>
    <xdr:clientData/>
  </xdr:twoCellAnchor>
  <xdr:oneCellAnchor>
    <xdr:from>
      <xdr:col>9</xdr:col>
      <xdr:colOff>177800</xdr:colOff>
      <xdr:row>64</xdr:row>
      <xdr:rowOff>31750</xdr:rowOff>
    </xdr:from>
    <xdr:ext cx="1536700" cy="295275"/>
    <xdr:sp macro="" textlink="">
      <xdr:nvSpPr>
        <xdr:cNvPr id="38" name="テキスト ボックス 37"/>
        <xdr:cNvSpPr txBox="1"/>
      </xdr:nvSpPr>
      <xdr:spPr>
        <a:xfrm>
          <a:off x="6350000" y="11004550"/>
          <a:ext cx="1536700" cy="295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kumimoji="1" lang="ja-JP" altLang="en-US" sz="900"/>
            <a:t>レシピの習得を</a:t>
          </a:r>
          <a:r>
            <a:rPr kumimoji="1" lang="en-US" altLang="ja-JP" sz="900"/>
            <a:t>DB</a:t>
          </a:r>
          <a:r>
            <a:rPr kumimoji="1" lang="ja-JP" altLang="en-US" sz="900"/>
            <a:t>に</a:t>
          </a:r>
          <a:r>
            <a:rPr kumimoji="1" lang="en-US" altLang="ja-JP" sz="900"/>
            <a:t>insert</a:t>
          </a:r>
          <a:endParaRPr kumimoji="1" lang="ja-JP" altLang="en-US" sz="900"/>
        </a:p>
      </xdr:txBody>
    </xdr:sp>
    <xdr:clientData/>
  </xdr:oneCellAnchor>
  <xdr:oneCellAnchor>
    <xdr:from>
      <xdr:col>5</xdr:col>
      <xdr:colOff>377825</xdr:colOff>
      <xdr:row>61</xdr:row>
      <xdr:rowOff>155575</xdr:rowOff>
    </xdr:from>
    <xdr:ext cx="1536700" cy="295275"/>
    <xdr:sp macro="" textlink="">
      <xdr:nvSpPr>
        <xdr:cNvPr id="39" name="テキスト ボックス 38"/>
        <xdr:cNvSpPr txBox="1"/>
      </xdr:nvSpPr>
      <xdr:spPr>
        <a:xfrm>
          <a:off x="3806825" y="10614025"/>
          <a:ext cx="1536700" cy="295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kumimoji="1" lang="ja-JP" altLang="en-US" sz="900"/>
            <a:t>レシピの習得を</a:t>
          </a:r>
          <a:r>
            <a:rPr kumimoji="1" lang="en-US" altLang="ja-JP" sz="900"/>
            <a:t>DB</a:t>
          </a:r>
          <a:r>
            <a:rPr kumimoji="1" lang="ja-JP" altLang="en-US" sz="900"/>
            <a:t>に</a:t>
          </a:r>
          <a:r>
            <a:rPr kumimoji="1" lang="en-US" altLang="ja-JP" sz="900"/>
            <a:t>insert</a:t>
          </a:r>
          <a:endParaRPr kumimoji="1" lang="ja-JP" altLang="en-US" sz="900"/>
        </a:p>
      </xdr:txBody>
    </xdr:sp>
    <xdr:clientData/>
  </xdr:oneCellAnchor>
  <xdr:twoCellAnchor>
    <xdr:from>
      <xdr:col>3</xdr:col>
      <xdr:colOff>347662</xdr:colOff>
      <xdr:row>5</xdr:row>
      <xdr:rowOff>12701</xdr:rowOff>
    </xdr:from>
    <xdr:to>
      <xdr:col>3</xdr:col>
      <xdr:colOff>347663</xdr:colOff>
      <xdr:row>6</xdr:row>
      <xdr:rowOff>31751</xdr:rowOff>
    </xdr:to>
    <xdr:cxnSp macro="">
      <xdr:nvCxnSpPr>
        <xdr:cNvPr id="40" name="直線矢印コネクタ 39"/>
        <xdr:cNvCxnSpPr>
          <a:stCxn id="2" idx="2"/>
          <a:endCxn id="12" idx="0"/>
        </xdr:cNvCxnSpPr>
      </xdr:nvCxnSpPr>
      <xdr:spPr>
        <a:xfrm rot="5400000">
          <a:off x="2309813" y="965200"/>
          <a:ext cx="190500" cy="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347661</xdr:colOff>
      <xdr:row>9</xdr:row>
      <xdr:rowOff>31750</xdr:rowOff>
    </xdr:from>
    <xdr:to>
      <xdr:col>3</xdr:col>
      <xdr:colOff>347662</xdr:colOff>
      <xdr:row>10</xdr:row>
      <xdr:rowOff>50800</xdr:rowOff>
    </xdr:to>
    <xdr:cxnSp macro="">
      <xdr:nvCxnSpPr>
        <xdr:cNvPr id="41" name="直線矢印コネクタ 40"/>
        <xdr:cNvCxnSpPr>
          <a:stCxn id="12" idx="2"/>
          <a:endCxn id="3" idx="0"/>
        </xdr:cNvCxnSpPr>
      </xdr:nvCxnSpPr>
      <xdr:spPr>
        <a:xfrm rot="16200000" flipH="1">
          <a:off x="2309812" y="1670049"/>
          <a:ext cx="190500" cy="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347662</xdr:colOff>
      <xdr:row>13</xdr:row>
      <xdr:rowOff>152401</xdr:rowOff>
    </xdr:from>
    <xdr:to>
      <xdr:col>3</xdr:col>
      <xdr:colOff>347663</xdr:colOff>
      <xdr:row>14</xdr:row>
      <xdr:rowOff>171451</xdr:rowOff>
    </xdr:to>
    <xdr:cxnSp macro="">
      <xdr:nvCxnSpPr>
        <xdr:cNvPr id="42" name="直線矢印コネクタ 41"/>
        <xdr:cNvCxnSpPr>
          <a:stCxn id="3" idx="2"/>
          <a:endCxn id="9" idx="0"/>
        </xdr:cNvCxnSpPr>
      </xdr:nvCxnSpPr>
      <xdr:spPr>
        <a:xfrm rot="5400000">
          <a:off x="2309813" y="2476500"/>
          <a:ext cx="190500" cy="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347661</xdr:colOff>
      <xdr:row>17</xdr:row>
      <xdr:rowOff>171450</xdr:rowOff>
    </xdr:from>
    <xdr:to>
      <xdr:col>3</xdr:col>
      <xdr:colOff>347662</xdr:colOff>
      <xdr:row>19</xdr:row>
      <xdr:rowOff>12700</xdr:rowOff>
    </xdr:to>
    <xdr:cxnSp macro="">
      <xdr:nvCxnSpPr>
        <xdr:cNvPr id="43" name="直線矢印コネクタ 42"/>
        <xdr:cNvCxnSpPr>
          <a:stCxn id="9" idx="2"/>
          <a:endCxn id="4" idx="0"/>
        </xdr:cNvCxnSpPr>
      </xdr:nvCxnSpPr>
      <xdr:spPr>
        <a:xfrm rot="16200000" flipH="1">
          <a:off x="2312987" y="3178174"/>
          <a:ext cx="184150" cy="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347662</xdr:colOff>
      <xdr:row>22</xdr:row>
      <xdr:rowOff>114301</xdr:rowOff>
    </xdr:from>
    <xdr:to>
      <xdr:col>3</xdr:col>
      <xdr:colOff>347663</xdr:colOff>
      <xdr:row>23</xdr:row>
      <xdr:rowOff>133351</xdr:rowOff>
    </xdr:to>
    <xdr:cxnSp macro="">
      <xdr:nvCxnSpPr>
        <xdr:cNvPr id="44" name="直線矢印コネクタ 43"/>
        <xdr:cNvCxnSpPr>
          <a:stCxn id="4" idx="2"/>
          <a:endCxn id="10" idx="0"/>
        </xdr:cNvCxnSpPr>
      </xdr:nvCxnSpPr>
      <xdr:spPr>
        <a:xfrm rot="5400000">
          <a:off x="2309813" y="3981450"/>
          <a:ext cx="190500" cy="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347662</xdr:colOff>
      <xdr:row>26</xdr:row>
      <xdr:rowOff>133350</xdr:rowOff>
    </xdr:from>
    <xdr:to>
      <xdr:col>3</xdr:col>
      <xdr:colOff>355600</xdr:colOff>
      <xdr:row>28</xdr:row>
      <xdr:rowOff>0</xdr:rowOff>
    </xdr:to>
    <xdr:cxnSp macro="">
      <xdr:nvCxnSpPr>
        <xdr:cNvPr id="45" name="直線矢印コネクタ 44"/>
        <xdr:cNvCxnSpPr>
          <a:stCxn id="10" idx="2"/>
          <a:endCxn id="16" idx="0"/>
        </xdr:cNvCxnSpPr>
      </xdr:nvCxnSpPr>
      <xdr:spPr>
        <a:xfrm rot="16200000" flipH="1">
          <a:off x="2304256" y="4691856"/>
          <a:ext cx="209550" cy="79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647700</xdr:colOff>
      <xdr:row>30</xdr:row>
      <xdr:rowOff>6350</xdr:rowOff>
    </xdr:from>
    <xdr:to>
      <xdr:col>2</xdr:col>
      <xdr:colOff>279400</xdr:colOff>
      <xdr:row>30</xdr:row>
      <xdr:rowOff>25400</xdr:rowOff>
    </xdr:to>
    <xdr:cxnSp macro="">
      <xdr:nvCxnSpPr>
        <xdr:cNvPr id="46" name="直線矢印コネクタ 45"/>
        <xdr:cNvCxnSpPr>
          <a:stCxn id="16" idx="1"/>
          <a:endCxn id="17" idx="3"/>
        </xdr:cNvCxnSpPr>
      </xdr:nvCxnSpPr>
      <xdr:spPr>
        <a:xfrm rot="10800000" flipV="1">
          <a:off x="1333500" y="5149850"/>
          <a:ext cx="317500"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309563</xdr:colOff>
      <xdr:row>31</xdr:row>
      <xdr:rowOff>114301</xdr:rowOff>
    </xdr:from>
    <xdr:to>
      <xdr:col>1</xdr:col>
      <xdr:colOff>323850</xdr:colOff>
      <xdr:row>34</xdr:row>
      <xdr:rowOff>25401</xdr:rowOff>
    </xdr:to>
    <xdr:cxnSp macro="">
      <xdr:nvCxnSpPr>
        <xdr:cNvPr id="47" name="直線矢印コネクタ 46"/>
        <xdr:cNvCxnSpPr>
          <a:stCxn id="17" idx="2"/>
          <a:endCxn id="7" idx="0"/>
        </xdr:cNvCxnSpPr>
      </xdr:nvCxnSpPr>
      <xdr:spPr>
        <a:xfrm rot="5400000">
          <a:off x="789782" y="5634832"/>
          <a:ext cx="425450" cy="142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30</xdr:row>
      <xdr:rowOff>6350</xdr:rowOff>
    </xdr:from>
    <xdr:to>
      <xdr:col>4</xdr:col>
      <xdr:colOff>577850</xdr:colOff>
      <xdr:row>30</xdr:row>
      <xdr:rowOff>9525</xdr:rowOff>
    </xdr:to>
    <xdr:cxnSp macro="">
      <xdr:nvCxnSpPr>
        <xdr:cNvPr id="48" name="直線矢印コネクタ 47"/>
        <xdr:cNvCxnSpPr>
          <a:stCxn id="16" idx="3"/>
          <a:endCxn id="18" idx="1"/>
        </xdr:cNvCxnSpPr>
      </xdr:nvCxnSpPr>
      <xdr:spPr>
        <a:xfrm>
          <a:off x="3175000" y="5149850"/>
          <a:ext cx="146050" cy="3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215900</xdr:colOff>
      <xdr:row>31</xdr:row>
      <xdr:rowOff>95250</xdr:rowOff>
    </xdr:from>
    <xdr:to>
      <xdr:col>5</xdr:col>
      <xdr:colOff>222250</xdr:colOff>
      <xdr:row>33</xdr:row>
      <xdr:rowOff>82550</xdr:rowOff>
    </xdr:to>
    <xdr:cxnSp macro="">
      <xdr:nvCxnSpPr>
        <xdr:cNvPr id="49" name="直線矢印コネクタ 48"/>
        <xdr:cNvCxnSpPr>
          <a:stCxn id="18" idx="2"/>
          <a:endCxn id="20" idx="0"/>
        </xdr:cNvCxnSpPr>
      </xdr:nvCxnSpPr>
      <xdr:spPr>
        <a:xfrm rot="16200000" flipH="1">
          <a:off x="3482975" y="5572125"/>
          <a:ext cx="330200" cy="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215900</xdr:colOff>
      <xdr:row>37</xdr:row>
      <xdr:rowOff>95250</xdr:rowOff>
    </xdr:from>
    <xdr:to>
      <xdr:col>5</xdr:col>
      <xdr:colOff>222250</xdr:colOff>
      <xdr:row>39</xdr:row>
      <xdr:rowOff>69850</xdr:rowOff>
    </xdr:to>
    <xdr:cxnSp macro="">
      <xdr:nvCxnSpPr>
        <xdr:cNvPr id="50" name="直線矢印コネクタ 49"/>
        <xdr:cNvCxnSpPr>
          <a:stCxn id="20" idx="2"/>
          <a:endCxn id="21" idx="0"/>
        </xdr:cNvCxnSpPr>
      </xdr:nvCxnSpPr>
      <xdr:spPr>
        <a:xfrm rot="5400000">
          <a:off x="3489325" y="6594475"/>
          <a:ext cx="317500" cy="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215900</xdr:colOff>
      <xdr:row>42</xdr:row>
      <xdr:rowOff>69850</xdr:rowOff>
    </xdr:from>
    <xdr:to>
      <xdr:col>5</xdr:col>
      <xdr:colOff>222250</xdr:colOff>
      <xdr:row>45</xdr:row>
      <xdr:rowOff>146050</xdr:rowOff>
    </xdr:to>
    <xdr:cxnSp macro="">
      <xdr:nvCxnSpPr>
        <xdr:cNvPr id="51" name="直線矢印コネクタ 50"/>
        <xdr:cNvCxnSpPr>
          <a:stCxn id="21" idx="2"/>
          <a:endCxn id="23" idx="0"/>
        </xdr:cNvCxnSpPr>
      </xdr:nvCxnSpPr>
      <xdr:spPr>
        <a:xfrm rot="16200000" flipH="1">
          <a:off x="3352800" y="7562850"/>
          <a:ext cx="590550" cy="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215900</xdr:colOff>
      <xdr:row>49</xdr:row>
      <xdr:rowOff>152400</xdr:rowOff>
    </xdr:from>
    <xdr:to>
      <xdr:col>5</xdr:col>
      <xdr:colOff>222250</xdr:colOff>
      <xdr:row>52</xdr:row>
      <xdr:rowOff>152400</xdr:rowOff>
    </xdr:to>
    <xdr:cxnSp macro="">
      <xdr:nvCxnSpPr>
        <xdr:cNvPr id="52" name="直線矢印コネクタ 51"/>
        <xdr:cNvCxnSpPr>
          <a:stCxn id="23" idx="2"/>
          <a:endCxn id="25" idx="0"/>
        </xdr:cNvCxnSpPr>
      </xdr:nvCxnSpPr>
      <xdr:spPr>
        <a:xfrm rot="5400000">
          <a:off x="3390900" y="8807450"/>
          <a:ext cx="514350" cy="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342900</xdr:colOff>
      <xdr:row>49</xdr:row>
      <xdr:rowOff>152400</xdr:rowOff>
    </xdr:from>
    <xdr:to>
      <xdr:col>5</xdr:col>
      <xdr:colOff>222250</xdr:colOff>
      <xdr:row>52</xdr:row>
      <xdr:rowOff>152400</xdr:rowOff>
    </xdr:to>
    <xdr:cxnSp macro="">
      <xdr:nvCxnSpPr>
        <xdr:cNvPr id="53" name="カギ線コネクタ 52"/>
        <xdr:cNvCxnSpPr>
          <a:stCxn id="23" idx="2"/>
          <a:endCxn id="24" idx="0"/>
        </xdr:cNvCxnSpPr>
      </xdr:nvCxnSpPr>
      <xdr:spPr>
        <a:xfrm rot="5400000">
          <a:off x="2425700" y="7842250"/>
          <a:ext cx="514350" cy="193675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342899</xdr:colOff>
      <xdr:row>55</xdr:row>
      <xdr:rowOff>152400</xdr:rowOff>
    </xdr:from>
    <xdr:to>
      <xdr:col>2</xdr:col>
      <xdr:colOff>347662</xdr:colOff>
      <xdr:row>57</xdr:row>
      <xdr:rowOff>146050</xdr:rowOff>
    </xdr:to>
    <xdr:cxnSp macro="">
      <xdr:nvCxnSpPr>
        <xdr:cNvPr id="54" name="直線矢印コネクタ 53"/>
        <xdr:cNvCxnSpPr>
          <a:stCxn id="24" idx="2"/>
          <a:endCxn id="28" idx="0"/>
        </xdr:cNvCxnSpPr>
      </xdr:nvCxnSpPr>
      <xdr:spPr>
        <a:xfrm rot="16200000" flipH="1">
          <a:off x="1548606" y="9748043"/>
          <a:ext cx="336550"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215900</xdr:colOff>
      <xdr:row>55</xdr:row>
      <xdr:rowOff>152400</xdr:rowOff>
    </xdr:from>
    <xdr:to>
      <xdr:col>5</xdr:col>
      <xdr:colOff>236538</xdr:colOff>
      <xdr:row>57</xdr:row>
      <xdr:rowOff>152400</xdr:rowOff>
    </xdr:to>
    <xdr:cxnSp macro="">
      <xdr:nvCxnSpPr>
        <xdr:cNvPr id="55" name="直線矢印コネクタ 54"/>
        <xdr:cNvCxnSpPr>
          <a:stCxn id="25" idx="2"/>
          <a:endCxn id="31" idx="0"/>
        </xdr:cNvCxnSpPr>
      </xdr:nvCxnSpPr>
      <xdr:spPr>
        <a:xfrm rot="16200000" flipH="1">
          <a:off x="3483769" y="9743281"/>
          <a:ext cx="342900" cy="206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222250</xdr:colOff>
      <xdr:row>37</xdr:row>
      <xdr:rowOff>95250</xdr:rowOff>
    </xdr:from>
    <xdr:to>
      <xdr:col>8</xdr:col>
      <xdr:colOff>323850</xdr:colOff>
      <xdr:row>39</xdr:row>
      <xdr:rowOff>88900</xdr:rowOff>
    </xdr:to>
    <xdr:cxnSp macro="">
      <xdr:nvCxnSpPr>
        <xdr:cNvPr id="56" name="カギ線コネクタ 55"/>
        <xdr:cNvCxnSpPr>
          <a:stCxn id="20" idx="2"/>
          <a:endCxn id="22" idx="0"/>
        </xdr:cNvCxnSpPr>
      </xdr:nvCxnSpPr>
      <xdr:spPr>
        <a:xfrm rot="16200000" flipH="1">
          <a:off x="4562475" y="5527675"/>
          <a:ext cx="336550" cy="21590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323850</xdr:colOff>
      <xdr:row>61</xdr:row>
      <xdr:rowOff>111125</xdr:rowOff>
    </xdr:from>
    <xdr:to>
      <xdr:col>8</xdr:col>
      <xdr:colOff>331788</xdr:colOff>
      <xdr:row>63</xdr:row>
      <xdr:rowOff>73025</xdr:rowOff>
    </xdr:to>
    <xdr:cxnSp macro="">
      <xdr:nvCxnSpPr>
        <xdr:cNvPr id="57" name="直線矢印コネクタ 56"/>
        <xdr:cNvCxnSpPr>
          <a:stCxn id="27" idx="2"/>
          <a:endCxn id="36" idx="0"/>
        </xdr:cNvCxnSpPr>
      </xdr:nvCxnSpPr>
      <xdr:spPr>
        <a:xfrm rot="5400000">
          <a:off x="5661819" y="10718006"/>
          <a:ext cx="304800" cy="79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323849</xdr:colOff>
      <xdr:row>66</xdr:row>
      <xdr:rowOff>73025</xdr:rowOff>
    </xdr:from>
    <xdr:to>
      <xdr:col>8</xdr:col>
      <xdr:colOff>352520</xdr:colOff>
      <xdr:row>68</xdr:row>
      <xdr:rowOff>73025</xdr:rowOff>
    </xdr:to>
    <xdr:cxnSp macro="">
      <xdr:nvCxnSpPr>
        <xdr:cNvPr id="58" name="直線矢印コネクタ 57"/>
        <xdr:cNvCxnSpPr>
          <a:stCxn id="36" idx="2"/>
          <a:endCxn id="34" idx="0"/>
        </xdr:cNvCxnSpPr>
      </xdr:nvCxnSpPr>
      <xdr:spPr>
        <a:xfrm rot="16200000" flipH="1">
          <a:off x="5653135" y="11545839"/>
          <a:ext cx="342900" cy="286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236538</xdr:colOff>
      <xdr:row>61</xdr:row>
      <xdr:rowOff>82550</xdr:rowOff>
    </xdr:from>
    <xdr:to>
      <xdr:col>5</xdr:col>
      <xdr:colOff>241300</xdr:colOff>
      <xdr:row>63</xdr:row>
      <xdr:rowOff>69850</xdr:rowOff>
    </xdr:to>
    <xdr:cxnSp macro="">
      <xdr:nvCxnSpPr>
        <xdr:cNvPr id="59" name="直線矢印コネクタ 58"/>
        <xdr:cNvCxnSpPr>
          <a:stCxn id="31" idx="2"/>
          <a:endCxn id="37" idx="0"/>
        </xdr:cNvCxnSpPr>
      </xdr:nvCxnSpPr>
      <xdr:spPr>
        <a:xfrm rot="16200000" flipH="1">
          <a:off x="3502819" y="10703719"/>
          <a:ext cx="330200" cy="4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241300</xdr:colOff>
      <xdr:row>66</xdr:row>
      <xdr:rowOff>69850</xdr:rowOff>
    </xdr:from>
    <xdr:to>
      <xdr:col>5</xdr:col>
      <xdr:colOff>261938</xdr:colOff>
      <xdr:row>68</xdr:row>
      <xdr:rowOff>31750</xdr:rowOff>
    </xdr:to>
    <xdr:cxnSp macro="">
      <xdr:nvCxnSpPr>
        <xdr:cNvPr id="60" name="直線矢印コネクタ 59"/>
        <xdr:cNvCxnSpPr>
          <a:stCxn id="37" idx="2"/>
          <a:endCxn id="32" idx="0"/>
        </xdr:cNvCxnSpPr>
      </xdr:nvCxnSpPr>
      <xdr:spPr>
        <a:xfrm rot="16200000" flipH="1">
          <a:off x="3528219" y="11527631"/>
          <a:ext cx="304800" cy="206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xdr:row>
      <xdr:rowOff>88900</xdr:rowOff>
    </xdr:from>
    <xdr:to>
      <xdr:col>15</xdr:col>
      <xdr:colOff>485775</xdr:colOff>
      <xdr:row>5</xdr:row>
      <xdr:rowOff>12700</xdr:rowOff>
    </xdr:to>
    <xdr:sp macro="" textlink="">
      <xdr:nvSpPr>
        <xdr:cNvPr id="61" name="正方形/長方形 60"/>
        <xdr:cNvSpPr/>
      </xdr:nvSpPr>
      <xdr:spPr>
        <a:xfrm>
          <a:off x="9601200" y="260350"/>
          <a:ext cx="1171575" cy="6096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index</a:t>
          </a:r>
          <a:endParaRPr kumimoji="1" lang="ja-JP" altLang="en-US" sz="1100">
            <a:solidFill>
              <a:sysClr val="windowText" lastClr="000000"/>
            </a:solidFill>
          </a:endParaRPr>
        </a:p>
      </xdr:txBody>
    </xdr:sp>
    <xdr:clientData/>
  </xdr:twoCellAnchor>
  <xdr:oneCellAnchor>
    <xdr:from>
      <xdr:col>16</xdr:col>
      <xdr:colOff>0</xdr:colOff>
      <xdr:row>2</xdr:row>
      <xdr:rowOff>60325</xdr:rowOff>
    </xdr:from>
    <xdr:ext cx="801566" cy="150041"/>
    <xdr:sp macro="" textlink="">
      <xdr:nvSpPr>
        <xdr:cNvPr id="62" name="テキスト ボックス 61"/>
        <xdr:cNvSpPr txBox="1"/>
      </xdr:nvSpPr>
      <xdr:spPr>
        <a:xfrm>
          <a:off x="10972800" y="403225"/>
          <a:ext cx="801566"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en-US" altLang="ja-JP" sz="900"/>
            <a:t>【</a:t>
          </a:r>
          <a:r>
            <a:rPr kumimoji="1" lang="ja-JP" altLang="en-US" sz="900"/>
            <a:t>設定</a:t>
          </a:r>
          <a:r>
            <a:rPr kumimoji="1" lang="en-US" altLang="ja-JP" sz="900"/>
            <a:t>】</a:t>
          </a:r>
          <a:r>
            <a:rPr kumimoji="1" lang="ja-JP" altLang="en-US" sz="900"/>
            <a:t>をクリック</a:t>
          </a:r>
        </a:p>
      </xdr:txBody>
    </xdr:sp>
    <xdr:clientData/>
  </xdr:oneCellAnchor>
  <xdr:twoCellAnchor>
    <xdr:from>
      <xdr:col>14</xdr:col>
      <xdr:colOff>254000</xdr:colOff>
      <xdr:row>6</xdr:row>
      <xdr:rowOff>31750</xdr:rowOff>
    </xdr:from>
    <xdr:to>
      <xdr:col>15</xdr:col>
      <xdr:colOff>215900</xdr:colOff>
      <xdr:row>9</xdr:row>
      <xdr:rowOff>31750</xdr:rowOff>
    </xdr:to>
    <xdr:sp macro="" textlink="">
      <xdr:nvSpPr>
        <xdr:cNvPr id="63" name="ひし形 62"/>
        <xdr:cNvSpPr/>
      </xdr:nvSpPr>
      <xdr:spPr>
        <a:xfrm>
          <a:off x="9855200" y="1060450"/>
          <a:ext cx="647700" cy="514350"/>
        </a:xfrm>
        <a:prstGeom prst="diamond">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DB</a:t>
          </a:r>
          <a:endParaRPr kumimoji="1" lang="ja-JP" altLang="en-US" sz="1000">
            <a:solidFill>
              <a:sysClr val="windowText" lastClr="000000"/>
            </a:solidFill>
          </a:endParaRPr>
        </a:p>
      </xdr:txBody>
    </xdr:sp>
    <xdr:clientData/>
  </xdr:twoCellAnchor>
  <xdr:twoCellAnchor>
    <xdr:from>
      <xdr:col>14</xdr:col>
      <xdr:colOff>0</xdr:colOff>
      <xdr:row>10</xdr:row>
      <xdr:rowOff>38100</xdr:rowOff>
    </xdr:from>
    <xdr:to>
      <xdr:col>15</xdr:col>
      <xdr:colOff>485775</xdr:colOff>
      <xdr:row>13</xdr:row>
      <xdr:rowOff>139700</xdr:rowOff>
    </xdr:to>
    <xdr:sp macro="" textlink="">
      <xdr:nvSpPr>
        <xdr:cNvPr id="64" name="正方形/長方形 63"/>
        <xdr:cNvSpPr/>
      </xdr:nvSpPr>
      <xdr:spPr>
        <a:xfrm>
          <a:off x="9601200" y="1752600"/>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MENU_list</a:t>
          </a:r>
          <a:endParaRPr kumimoji="1" lang="ja-JP" altLang="en-US" sz="1100">
            <a:solidFill>
              <a:sysClr val="windowText" lastClr="000000"/>
            </a:solidFill>
          </a:endParaRPr>
        </a:p>
      </xdr:txBody>
    </xdr:sp>
    <xdr:clientData/>
  </xdr:twoCellAnchor>
  <xdr:twoCellAnchor>
    <xdr:from>
      <xdr:col>14</xdr:col>
      <xdr:colOff>254000</xdr:colOff>
      <xdr:row>15</xdr:row>
      <xdr:rowOff>0</xdr:rowOff>
    </xdr:from>
    <xdr:to>
      <xdr:col>15</xdr:col>
      <xdr:colOff>215900</xdr:colOff>
      <xdr:row>18</xdr:row>
      <xdr:rowOff>0</xdr:rowOff>
    </xdr:to>
    <xdr:sp macro="" textlink="">
      <xdr:nvSpPr>
        <xdr:cNvPr id="65" name="ひし形 64"/>
        <xdr:cNvSpPr/>
      </xdr:nvSpPr>
      <xdr:spPr>
        <a:xfrm>
          <a:off x="9855200" y="2571750"/>
          <a:ext cx="647700" cy="514350"/>
        </a:xfrm>
        <a:prstGeom prst="diamond">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DB</a:t>
          </a:r>
          <a:endParaRPr kumimoji="1" lang="ja-JP" altLang="en-US" sz="1000">
            <a:solidFill>
              <a:sysClr val="windowText" lastClr="000000"/>
            </a:solidFill>
          </a:endParaRPr>
        </a:p>
      </xdr:txBody>
    </xdr:sp>
    <xdr:clientData/>
  </xdr:twoCellAnchor>
  <xdr:twoCellAnchor>
    <xdr:from>
      <xdr:col>14</xdr:col>
      <xdr:colOff>0</xdr:colOff>
      <xdr:row>19</xdr:row>
      <xdr:rowOff>0</xdr:rowOff>
    </xdr:from>
    <xdr:to>
      <xdr:col>15</xdr:col>
      <xdr:colOff>485775</xdr:colOff>
      <xdr:row>22</xdr:row>
      <xdr:rowOff>101600</xdr:rowOff>
    </xdr:to>
    <xdr:sp macro="" textlink="">
      <xdr:nvSpPr>
        <xdr:cNvPr id="66" name="正方形/長方形 65"/>
        <xdr:cNvSpPr/>
      </xdr:nvSpPr>
      <xdr:spPr>
        <a:xfrm>
          <a:off x="9601200" y="3257550"/>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MENU_confirm</a:t>
          </a:r>
          <a:endParaRPr kumimoji="1" lang="ja-JP" altLang="en-US" sz="1100">
            <a:solidFill>
              <a:sysClr val="windowText" lastClr="000000"/>
            </a:solidFill>
          </a:endParaRPr>
        </a:p>
      </xdr:txBody>
    </xdr:sp>
    <xdr:clientData/>
  </xdr:twoCellAnchor>
  <xdr:oneCellAnchor>
    <xdr:from>
      <xdr:col>16</xdr:col>
      <xdr:colOff>0</xdr:colOff>
      <xdr:row>7</xdr:row>
      <xdr:rowOff>27759</xdr:rowOff>
    </xdr:from>
    <xdr:ext cx="1943032" cy="150041"/>
    <xdr:sp macro="" textlink="">
      <xdr:nvSpPr>
        <xdr:cNvPr id="67" name="テキスト ボックス 66"/>
        <xdr:cNvSpPr txBox="1"/>
      </xdr:nvSpPr>
      <xdr:spPr>
        <a:xfrm>
          <a:off x="10972800" y="1227909"/>
          <a:ext cx="1943032"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自分が覚えているメニューを</a:t>
          </a:r>
          <a:r>
            <a:rPr kumimoji="1" lang="en-US" altLang="ja-JP" sz="900"/>
            <a:t>DB</a:t>
          </a:r>
          <a:r>
            <a:rPr kumimoji="1" lang="ja-JP" altLang="en-US" sz="900"/>
            <a:t>から抽出</a:t>
          </a:r>
        </a:p>
      </xdr:txBody>
    </xdr:sp>
    <xdr:clientData/>
  </xdr:oneCellAnchor>
  <xdr:oneCellAnchor>
    <xdr:from>
      <xdr:col>16</xdr:col>
      <xdr:colOff>0</xdr:colOff>
      <xdr:row>16</xdr:row>
      <xdr:rowOff>27759</xdr:rowOff>
    </xdr:from>
    <xdr:ext cx="1248675" cy="150041"/>
    <xdr:sp macro="" textlink="">
      <xdr:nvSpPr>
        <xdr:cNvPr id="68" name="テキスト ボックス 67"/>
        <xdr:cNvSpPr txBox="1"/>
      </xdr:nvSpPr>
      <xdr:spPr>
        <a:xfrm>
          <a:off x="10972800" y="2770959"/>
          <a:ext cx="1248675"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料理の詳細を</a:t>
          </a:r>
          <a:r>
            <a:rPr kumimoji="1" lang="en-US" altLang="ja-JP" sz="900"/>
            <a:t>DB</a:t>
          </a:r>
          <a:r>
            <a:rPr kumimoji="1" lang="ja-JP" altLang="en-US" sz="900"/>
            <a:t>から抽出</a:t>
          </a:r>
        </a:p>
      </xdr:txBody>
    </xdr:sp>
    <xdr:clientData/>
  </xdr:oneCellAnchor>
  <xdr:oneCellAnchor>
    <xdr:from>
      <xdr:col>16</xdr:col>
      <xdr:colOff>0</xdr:colOff>
      <xdr:row>20</xdr:row>
      <xdr:rowOff>27759</xdr:rowOff>
    </xdr:from>
    <xdr:ext cx="2366482" cy="150041"/>
    <xdr:sp macro="" textlink="">
      <xdr:nvSpPr>
        <xdr:cNvPr id="69" name="テキスト ボックス 68"/>
        <xdr:cNvSpPr txBox="1"/>
      </xdr:nvSpPr>
      <xdr:spPr>
        <a:xfrm>
          <a:off x="10972800" y="3456759"/>
          <a:ext cx="2366482"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料理の詳細画面。ここで「今日のメニュー」に追加</a:t>
          </a:r>
        </a:p>
      </xdr:txBody>
    </xdr:sp>
    <xdr:clientData/>
  </xdr:oneCellAnchor>
  <xdr:twoCellAnchor>
    <xdr:from>
      <xdr:col>14</xdr:col>
      <xdr:colOff>0</xdr:colOff>
      <xdr:row>12</xdr:row>
      <xdr:rowOff>0</xdr:rowOff>
    </xdr:from>
    <xdr:to>
      <xdr:col>14</xdr:col>
      <xdr:colOff>1588</xdr:colOff>
      <xdr:row>20</xdr:row>
      <xdr:rowOff>139700</xdr:rowOff>
    </xdr:to>
    <xdr:cxnSp macro="">
      <xdr:nvCxnSpPr>
        <xdr:cNvPr id="70" name="カギ線コネクタ 69"/>
        <xdr:cNvCxnSpPr>
          <a:stCxn id="66" idx="1"/>
          <a:endCxn id="64" idx="1"/>
        </xdr:cNvCxnSpPr>
      </xdr:nvCxnSpPr>
      <xdr:spPr>
        <a:xfrm rot="10800000">
          <a:off x="9601200" y="2057400"/>
          <a:ext cx="1588" cy="1511300"/>
        </a:xfrm>
        <a:prstGeom prst="bentConnector3">
          <a:avLst>
            <a:gd name="adj1" fmla="val 1439546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457268</xdr:colOff>
      <xdr:row>15</xdr:row>
      <xdr:rowOff>165100</xdr:rowOff>
    </xdr:from>
    <xdr:ext cx="1958998" cy="150041"/>
    <xdr:sp macro="" textlink="">
      <xdr:nvSpPr>
        <xdr:cNvPr id="71" name="テキスト ボックス 70"/>
        <xdr:cNvSpPr txBox="1"/>
      </xdr:nvSpPr>
      <xdr:spPr>
        <a:xfrm>
          <a:off x="7315268" y="2736850"/>
          <a:ext cx="1958998"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自分がメニュー設定出来る回数繰り返す</a:t>
          </a:r>
        </a:p>
      </xdr:txBody>
    </xdr:sp>
    <xdr:clientData/>
  </xdr:oneCellAnchor>
  <xdr:twoCellAnchor>
    <xdr:from>
      <xdr:col>14</xdr:col>
      <xdr:colOff>577850</xdr:colOff>
      <xdr:row>5</xdr:row>
      <xdr:rowOff>12700</xdr:rowOff>
    </xdr:from>
    <xdr:to>
      <xdr:col>14</xdr:col>
      <xdr:colOff>585788</xdr:colOff>
      <xdr:row>6</xdr:row>
      <xdr:rowOff>31750</xdr:rowOff>
    </xdr:to>
    <xdr:cxnSp macro="">
      <xdr:nvCxnSpPr>
        <xdr:cNvPr id="72" name="直線矢印コネクタ 71"/>
        <xdr:cNvCxnSpPr>
          <a:stCxn id="61" idx="2"/>
          <a:endCxn id="63" idx="0"/>
        </xdr:cNvCxnSpPr>
      </xdr:nvCxnSpPr>
      <xdr:spPr>
        <a:xfrm rot="5400000">
          <a:off x="10087769" y="961231"/>
          <a:ext cx="190500" cy="79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577850</xdr:colOff>
      <xdr:row>9</xdr:row>
      <xdr:rowOff>31750</xdr:rowOff>
    </xdr:from>
    <xdr:to>
      <xdr:col>14</xdr:col>
      <xdr:colOff>585788</xdr:colOff>
      <xdr:row>10</xdr:row>
      <xdr:rowOff>38100</xdr:rowOff>
    </xdr:to>
    <xdr:cxnSp macro="">
      <xdr:nvCxnSpPr>
        <xdr:cNvPr id="73" name="直線矢印コネクタ 72"/>
        <xdr:cNvCxnSpPr>
          <a:stCxn id="63" idx="2"/>
          <a:endCxn id="64" idx="0"/>
        </xdr:cNvCxnSpPr>
      </xdr:nvCxnSpPr>
      <xdr:spPr>
        <a:xfrm rot="16200000" flipH="1">
          <a:off x="10094119" y="1659731"/>
          <a:ext cx="177800" cy="79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577850</xdr:colOff>
      <xdr:row>13</xdr:row>
      <xdr:rowOff>139700</xdr:rowOff>
    </xdr:from>
    <xdr:to>
      <xdr:col>14</xdr:col>
      <xdr:colOff>585788</xdr:colOff>
      <xdr:row>15</xdr:row>
      <xdr:rowOff>0</xdr:rowOff>
    </xdr:to>
    <xdr:cxnSp macro="">
      <xdr:nvCxnSpPr>
        <xdr:cNvPr id="74" name="直線矢印コネクタ 73"/>
        <xdr:cNvCxnSpPr>
          <a:stCxn id="64" idx="2"/>
          <a:endCxn id="65" idx="0"/>
        </xdr:cNvCxnSpPr>
      </xdr:nvCxnSpPr>
      <xdr:spPr>
        <a:xfrm rot="5400000">
          <a:off x="10081419" y="2466181"/>
          <a:ext cx="203200" cy="79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577850</xdr:colOff>
      <xdr:row>18</xdr:row>
      <xdr:rowOff>0</xdr:rowOff>
    </xdr:from>
    <xdr:to>
      <xdr:col>14</xdr:col>
      <xdr:colOff>585788</xdr:colOff>
      <xdr:row>19</xdr:row>
      <xdr:rowOff>0</xdr:rowOff>
    </xdr:to>
    <xdr:cxnSp macro="">
      <xdr:nvCxnSpPr>
        <xdr:cNvPr id="75" name="直線矢印コネクタ 74"/>
        <xdr:cNvCxnSpPr>
          <a:stCxn id="65" idx="2"/>
          <a:endCxn id="66" idx="0"/>
        </xdr:cNvCxnSpPr>
      </xdr:nvCxnSpPr>
      <xdr:spPr>
        <a:xfrm rot="16200000" flipH="1">
          <a:off x="10097294" y="3167856"/>
          <a:ext cx="171450" cy="79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34</xdr:row>
      <xdr:rowOff>114300</xdr:rowOff>
    </xdr:from>
    <xdr:to>
      <xdr:col>15</xdr:col>
      <xdr:colOff>485775</xdr:colOff>
      <xdr:row>38</xdr:row>
      <xdr:rowOff>38100</xdr:rowOff>
    </xdr:to>
    <xdr:sp macro="" textlink="">
      <xdr:nvSpPr>
        <xdr:cNvPr id="76" name="正方形/長方形 75"/>
        <xdr:cNvSpPr/>
      </xdr:nvSpPr>
      <xdr:spPr>
        <a:xfrm>
          <a:off x="9601200" y="5943600"/>
          <a:ext cx="1171575" cy="609600"/>
        </a:xfrm>
        <a:prstGeom prst="rect">
          <a:avLst/>
        </a:prstGeom>
        <a:solidFill>
          <a:schemeClr val="accent1">
            <a:lumMod val="40000"/>
            <a:lumOff val="6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MENU.swf</a:t>
          </a:r>
          <a:endParaRPr kumimoji="1" lang="ja-JP" altLang="en-US" sz="1100">
            <a:solidFill>
              <a:sysClr val="windowText" lastClr="000000"/>
            </a:solidFill>
          </a:endParaRPr>
        </a:p>
      </xdr:txBody>
    </xdr:sp>
    <xdr:clientData/>
  </xdr:twoCellAnchor>
  <xdr:oneCellAnchor>
    <xdr:from>
      <xdr:col>16</xdr:col>
      <xdr:colOff>0</xdr:colOff>
      <xdr:row>26</xdr:row>
      <xdr:rowOff>0</xdr:rowOff>
    </xdr:from>
    <xdr:ext cx="3330464" cy="150041"/>
    <xdr:sp macro="" textlink="">
      <xdr:nvSpPr>
        <xdr:cNvPr id="77" name="テキスト ボックス 76"/>
        <xdr:cNvSpPr txBox="1"/>
      </xdr:nvSpPr>
      <xdr:spPr>
        <a:xfrm>
          <a:off x="10972800" y="4457700"/>
          <a:ext cx="3330464"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全て設定したのち「材料を買い出しに行く」で今日のメニュー設定終了</a:t>
          </a:r>
        </a:p>
      </xdr:txBody>
    </xdr:sp>
    <xdr:clientData/>
  </xdr:oneCellAnchor>
  <xdr:twoCellAnchor>
    <xdr:from>
      <xdr:col>14</xdr:col>
      <xdr:colOff>584994</xdr:colOff>
      <xdr:row>22</xdr:row>
      <xdr:rowOff>102394</xdr:rowOff>
    </xdr:from>
    <xdr:to>
      <xdr:col>14</xdr:col>
      <xdr:colOff>586582</xdr:colOff>
      <xdr:row>25</xdr:row>
      <xdr:rowOff>794</xdr:rowOff>
    </xdr:to>
    <xdr:cxnSp macro="">
      <xdr:nvCxnSpPr>
        <xdr:cNvPr id="78" name="直線矢印コネクタ 77"/>
        <xdr:cNvCxnSpPr>
          <a:stCxn id="66" idx="2"/>
          <a:endCxn id="79" idx="0"/>
        </xdr:cNvCxnSpPr>
      </xdr:nvCxnSpPr>
      <xdr:spPr>
        <a:xfrm rot="5400000">
          <a:off x="9980613" y="4079875"/>
          <a:ext cx="4127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25</xdr:row>
      <xdr:rowOff>0</xdr:rowOff>
    </xdr:from>
    <xdr:to>
      <xdr:col>15</xdr:col>
      <xdr:colOff>485775</xdr:colOff>
      <xdr:row>28</xdr:row>
      <xdr:rowOff>101600</xdr:rowOff>
    </xdr:to>
    <xdr:sp macro="" textlink="">
      <xdr:nvSpPr>
        <xdr:cNvPr id="79" name="正方形/長方形 78"/>
        <xdr:cNvSpPr/>
      </xdr:nvSpPr>
      <xdr:spPr>
        <a:xfrm>
          <a:off x="9601200" y="4286250"/>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MENU_complete</a:t>
          </a:r>
          <a:endParaRPr kumimoji="1" lang="ja-JP" altLang="en-US" sz="1100">
            <a:solidFill>
              <a:sysClr val="windowText" lastClr="000000"/>
            </a:solidFill>
          </a:endParaRPr>
        </a:p>
      </xdr:txBody>
    </xdr:sp>
    <xdr:clientData/>
  </xdr:twoCellAnchor>
  <xdr:twoCellAnchor>
    <xdr:from>
      <xdr:col>14</xdr:col>
      <xdr:colOff>254000</xdr:colOff>
      <xdr:row>30</xdr:row>
      <xdr:rowOff>0</xdr:rowOff>
    </xdr:from>
    <xdr:to>
      <xdr:col>15</xdr:col>
      <xdr:colOff>215900</xdr:colOff>
      <xdr:row>33</xdr:row>
      <xdr:rowOff>0</xdr:rowOff>
    </xdr:to>
    <xdr:sp macro="" textlink="">
      <xdr:nvSpPr>
        <xdr:cNvPr id="80" name="ひし形 79"/>
        <xdr:cNvSpPr/>
      </xdr:nvSpPr>
      <xdr:spPr>
        <a:xfrm>
          <a:off x="9855200" y="5143500"/>
          <a:ext cx="647700" cy="514350"/>
        </a:xfrm>
        <a:prstGeom prst="diamond">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DB</a:t>
          </a:r>
          <a:endParaRPr kumimoji="1" lang="ja-JP" altLang="en-US" sz="1000">
            <a:solidFill>
              <a:sysClr val="windowText" lastClr="000000"/>
            </a:solidFill>
          </a:endParaRPr>
        </a:p>
      </xdr:txBody>
    </xdr:sp>
    <xdr:clientData/>
  </xdr:twoCellAnchor>
  <xdr:oneCellAnchor>
    <xdr:from>
      <xdr:col>16</xdr:col>
      <xdr:colOff>0</xdr:colOff>
      <xdr:row>31</xdr:row>
      <xdr:rowOff>27759</xdr:rowOff>
    </xdr:from>
    <xdr:ext cx="1503040" cy="150041"/>
    <xdr:sp macro="" textlink="">
      <xdr:nvSpPr>
        <xdr:cNvPr id="81" name="テキスト ボックス 80"/>
        <xdr:cNvSpPr txBox="1"/>
      </xdr:nvSpPr>
      <xdr:spPr>
        <a:xfrm>
          <a:off x="10972800" y="5342709"/>
          <a:ext cx="1503040"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「今日のメニュー」を</a:t>
          </a:r>
          <a:r>
            <a:rPr kumimoji="1" lang="en-US" altLang="ja-JP" sz="900"/>
            <a:t>DB</a:t>
          </a:r>
          <a:r>
            <a:rPr kumimoji="1" lang="ja-JP" altLang="en-US" sz="900"/>
            <a:t>に保存。</a:t>
          </a:r>
        </a:p>
      </xdr:txBody>
    </xdr:sp>
    <xdr:clientData/>
  </xdr:oneCellAnchor>
  <xdr:twoCellAnchor>
    <xdr:from>
      <xdr:col>14</xdr:col>
      <xdr:colOff>577850</xdr:colOff>
      <xdr:row>28</xdr:row>
      <xdr:rowOff>101600</xdr:rowOff>
    </xdr:from>
    <xdr:to>
      <xdr:col>14</xdr:col>
      <xdr:colOff>585788</xdr:colOff>
      <xdr:row>30</xdr:row>
      <xdr:rowOff>0</xdr:rowOff>
    </xdr:to>
    <xdr:cxnSp macro="">
      <xdr:nvCxnSpPr>
        <xdr:cNvPr id="82" name="直線矢印コネクタ 81"/>
        <xdr:cNvCxnSpPr>
          <a:stCxn id="79" idx="2"/>
          <a:endCxn id="80" idx="0"/>
        </xdr:cNvCxnSpPr>
      </xdr:nvCxnSpPr>
      <xdr:spPr>
        <a:xfrm rot="5400000">
          <a:off x="10062369" y="5018881"/>
          <a:ext cx="241300" cy="79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577850</xdr:colOff>
      <xdr:row>33</xdr:row>
      <xdr:rowOff>0</xdr:rowOff>
    </xdr:from>
    <xdr:to>
      <xdr:col>14</xdr:col>
      <xdr:colOff>585788</xdr:colOff>
      <xdr:row>34</xdr:row>
      <xdr:rowOff>114300</xdr:rowOff>
    </xdr:to>
    <xdr:cxnSp macro="">
      <xdr:nvCxnSpPr>
        <xdr:cNvPr id="83" name="直線矢印コネクタ 82"/>
        <xdr:cNvCxnSpPr>
          <a:stCxn id="80" idx="2"/>
          <a:endCxn id="76" idx="0"/>
        </xdr:cNvCxnSpPr>
      </xdr:nvCxnSpPr>
      <xdr:spPr>
        <a:xfrm rot="16200000" flipH="1">
          <a:off x="10040144" y="5796756"/>
          <a:ext cx="285750" cy="79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0</xdr:colOff>
      <xdr:row>36</xdr:row>
      <xdr:rowOff>0</xdr:rowOff>
    </xdr:from>
    <xdr:ext cx="2197333" cy="150041"/>
    <xdr:sp macro="" textlink="">
      <xdr:nvSpPr>
        <xdr:cNvPr id="84" name="テキスト ボックス 83"/>
        <xdr:cNvSpPr txBox="1"/>
      </xdr:nvSpPr>
      <xdr:spPr>
        <a:xfrm>
          <a:off x="10972800" y="6172200"/>
          <a:ext cx="2197333"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料理の名前をメニューに書き込むような</a:t>
          </a:r>
          <a:r>
            <a:rPr kumimoji="1" lang="en-US" altLang="ja-JP" sz="900"/>
            <a:t>FLASH</a:t>
          </a:r>
          <a:endParaRPr kumimoji="1" lang="ja-JP" altLang="en-US" sz="900"/>
        </a:p>
      </xdr:txBody>
    </xdr:sp>
    <xdr:clientData/>
  </xdr:oneCellAnchor>
  <xdr:twoCellAnchor>
    <xdr:from>
      <xdr:col>14</xdr:col>
      <xdr:colOff>254000</xdr:colOff>
      <xdr:row>40</xdr:row>
      <xdr:rowOff>0</xdr:rowOff>
    </xdr:from>
    <xdr:to>
      <xdr:col>15</xdr:col>
      <xdr:colOff>215900</xdr:colOff>
      <xdr:row>43</xdr:row>
      <xdr:rowOff>0</xdr:rowOff>
    </xdr:to>
    <xdr:sp macro="" textlink="">
      <xdr:nvSpPr>
        <xdr:cNvPr id="85" name="ひし形 84"/>
        <xdr:cNvSpPr/>
      </xdr:nvSpPr>
      <xdr:spPr>
        <a:xfrm>
          <a:off x="9855200" y="6858000"/>
          <a:ext cx="647700" cy="514350"/>
        </a:xfrm>
        <a:prstGeom prst="diamond">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DB</a:t>
          </a:r>
          <a:endParaRPr kumimoji="1" lang="ja-JP" altLang="en-US" sz="1000">
            <a:solidFill>
              <a:sysClr val="windowText" lastClr="000000"/>
            </a:solidFill>
          </a:endParaRPr>
        </a:p>
      </xdr:txBody>
    </xdr:sp>
    <xdr:clientData/>
  </xdr:twoCellAnchor>
  <xdr:twoCellAnchor>
    <xdr:from>
      <xdr:col>14</xdr:col>
      <xdr:colOff>577850</xdr:colOff>
      <xdr:row>38</xdr:row>
      <xdr:rowOff>38100</xdr:rowOff>
    </xdr:from>
    <xdr:to>
      <xdr:col>14</xdr:col>
      <xdr:colOff>585788</xdr:colOff>
      <xdr:row>40</xdr:row>
      <xdr:rowOff>0</xdr:rowOff>
    </xdr:to>
    <xdr:cxnSp macro="">
      <xdr:nvCxnSpPr>
        <xdr:cNvPr id="86" name="直線矢印コネクタ 85"/>
        <xdr:cNvCxnSpPr>
          <a:stCxn id="76" idx="2"/>
          <a:endCxn id="85" idx="0"/>
        </xdr:cNvCxnSpPr>
      </xdr:nvCxnSpPr>
      <xdr:spPr>
        <a:xfrm rot="5400000">
          <a:off x="10030619" y="6701631"/>
          <a:ext cx="304800" cy="79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0</xdr:colOff>
      <xdr:row>41</xdr:row>
      <xdr:rowOff>0</xdr:rowOff>
    </xdr:from>
    <xdr:ext cx="3357586" cy="300082"/>
    <xdr:sp macro="" textlink="">
      <xdr:nvSpPr>
        <xdr:cNvPr id="87" name="テキスト ボックス 86"/>
        <xdr:cNvSpPr txBox="1"/>
      </xdr:nvSpPr>
      <xdr:spPr>
        <a:xfrm>
          <a:off x="10972800" y="7029450"/>
          <a:ext cx="3357586" cy="3000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設定した「今日のメニュー」に記載された料理の取得</a:t>
          </a:r>
          <a:r>
            <a:rPr kumimoji="1" lang="en-US" altLang="ja-JP" sz="900"/>
            <a:t>EXP</a:t>
          </a:r>
          <a:r>
            <a:rPr kumimoji="1" lang="ja-JP" altLang="en-US" sz="900"/>
            <a:t>、</a:t>
          </a:r>
          <a:r>
            <a:rPr kumimoji="1" lang="en-US" altLang="ja-JP" sz="900"/>
            <a:t>GOLD</a:t>
          </a:r>
          <a:r>
            <a:rPr kumimoji="1" lang="ja-JP" altLang="en-US" sz="900"/>
            <a:t>を取得</a:t>
          </a:r>
          <a:endParaRPr kumimoji="1" lang="en-US" altLang="ja-JP" sz="900"/>
        </a:p>
        <a:p>
          <a:r>
            <a:rPr kumimoji="1" lang="ja-JP" altLang="en-US" sz="900"/>
            <a:t>タイムをカウント開始</a:t>
          </a:r>
          <a:endParaRPr kumimoji="1" lang="en-US" altLang="ja-JP" sz="900"/>
        </a:p>
      </xdr:txBody>
    </xdr:sp>
    <xdr:clientData/>
  </xdr:oneCellAnchor>
  <xdr:twoCellAnchor>
    <xdr:from>
      <xdr:col>14</xdr:col>
      <xdr:colOff>0</xdr:colOff>
      <xdr:row>45</xdr:row>
      <xdr:rowOff>0</xdr:rowOff>
    </xdr:from>
    <xdr:to>
      <xdr:col>15</xdr:col>
      <xdr:colOff>485775</xdr:colOff>
      <xdr:row>48</xdr:row>
      <xdr:rowOff>101600</xdr:rowOff>
    </xdr:to>
    <xdr:sp macro="" textlink="">
      <xdr:nvSpPr>
        <xdr:cNvPr id="88" name="正方形/長方形 87"/>
        <xdr:cNvSpPr/>
      </xdr:nvSpPr>
      <xdr:spPr>
        <a:xfrm>
          <a:off x="9601200" y="7715250"/>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cook_complete</a:t>
          </a:r>
          <a:endParaRPr kumimoji="1" lang="ja-JP" altLang="en-US" sz="1100">
            <a:solidFill>
              <a:sysClr val="windowText" lastClr="000000"/>
            </a:solidFill>
          </a:endParaRPr>
        </a:p>
      </xdr:txBody>
    </xdr:sp>
    <xdr:clientData/>
  </xdr:twoCellAnchor>
  <xdr:twoCellAnchor>
    <xdr:from>
      <xdr:col>14</xdr:col>
      <xdr:colOff>577850</xdr:colOff>
      <xdr:row>43</xdr:row>
      <xdr:rowOff>0</xdr:rowOff>
    </xdr:from>
    <xdr:to>
      <xdr:col>14</xdr:col>
      <xdr:colOff>585788</xdr:colOff>
      <xdr:row>45</xdr:row>
      <xdr:rowOff>0</xdr:rowOff>
    </xdr:to>
    <xdr:cxnSp macro="">
      <xdr:nvCxnSpPr>
        <xdr:cNvPr id="89" name="直線矢印コネクタ 88"/>
        <xdr:cNvCxnSpPr>
          <a:stCxn id="85" idx="2"/>
          <a:endCxn id="88" idx="0"/>
        </xdr:cNvCxnSpPr>
      </xdr:nvCxnSpPr>
      <xdr:spPr>
        <a:xfrm rot="16200000" flipH="1">
          <a:off x="10011569" y="7539831"/>
          <a:ext cx="342900" cy="79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0</xdr:colOff>
      <xdr:row>46</xdr:row>
      <xdr:rowOff>0</xdr:rowOff>
    </xdr:from>
    <xdr:ext cx="677237" cy="150041"/>
    <xdr:sp macro="" textlink="">
      <xdr:nvSpPr>
        <xdr:cNvPr id="90" name="テキスト ボックス 89"/>
        <xdr:cNvSpPr txBox="1"/>
      </xdr:nvSpPr>
      <xdr:spPr>
        <a:xfrm>
          <a:off x="10972800" y="7886700"/>
          <a:ext cx="677237"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店舗おーぷん</a:t>
          </a:r>
          <a:endParaRPr kumimoji="1" lang="en-US" altLang="ja-JP" sz="900"/>
        </a:p>
      </xdr:txBody>
    </xdr:sp>
    <xdr:clientData/>
  </xdr:oneCellAnchor>
  <xdr:twoCellAnchor>
    <xdr:from>
      <xdr:col>26</xdr:col>
      <xdr:colOff>0</xdr:colOff>
      <xdr:row>44</xdr:row>
      <xdr:rowOff>114300</xdr:rowOff>
    </xdr:from>
    <xdr:to>
      <xdr:col>27</xdr:col>
      <xdr:colOff>485775</xdr:colOff>
      <xdr:row>48</xdr:row>
      <xdr:rowOff>38100</xdr:rowOff>
    </xdr:to>
    <xdr:sp macro="" textlink="">
      <xdr:nvSpPr>
        <xdr:cNvPr id="91" name="正方形/長方形 90"/>
        <xdr:cNvSpPr/>
      </xdr:nvSpPr>
      <xdr:spPr>
        <a:xfrm>
          <a:off x="17830800" y="7658100"/>
          <a:ext cx="1171575" cy="6096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index</a:t>
          </a:r>
          <a:endParaRPr kumimoji="1" lang="ja-JP" altLang="en-US" sz="1100">
            <a:solidFill>
              <a:sysClr val="windowText" lastClr="000000"/>
            </a:solidFill>
          </a:endParaRPr>
        </a:p>
      </xdr:txBody>
    </xdr:sp>
    <xdr:clientData/>
  </xdr:twoCellAnchor>
  <xdr:twoCellAnchor>
    <xdr:from>
      <xdr:col>25</xdr:col>
      <xdr:colOff>520700</xdr:colOff>
      <xdr:row>8</xdr:row>
      <xdr:rowOff>12700</xdr:rowOff>
    </xdr:from>
    <xdr:to>
      <xdr:col>27</xdr:col>
      <xdr:colOff>673100</xdr:colOff>
      <xdr:row>12</xdr:row>
      <xdr:rowOff>25400</xdr:rowOff>
    </xdr:to>
    <xdr:sp macro="" textlink="">
      <xdr:nvSpPr>
        <xdr:cNvPr id="92" name="ひし形 91"/>
        <xdr:cNvSpPr/>
      </xdr:nvSpPr>
      <xdr:spPr>
        <a:xfrm>
          <a:off x="17665700" y="1384300"/>
          <a:ext cx="1524000" cy="69850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000">
              <a:solidFill>
                <a:sysClr val="windowText" lastClr="000000"/>
              </a:solidFill>
            </a:rPr>
            <a:t>今日のメニューを設定している</a:t>
          </a:r>
        </a:p>
      </xdr:txBody>
    </xdr:sp>
    <xdr:clientData/>
  </xdr:twoCellAnchor>
  <xdr:twoCellAnchor>
    <xdr:from>
      <xdr:col>26</xdr:col>
      <xdr:colOff>279400</xdr:colOff>
      <xdr:row>17</xdr:row>
      <xdr:rowOff>139700</xdr:rowOff>
    </xdr:from>
    <xdr:to>
      <xdr:col>27</xdr:col>
      <xdr:colOff>241300</xdr:colOff>
      <xdr:row>20</xdr:row>
      <xdr:rowOff>139700</xdr:rowOff>
    </xdr:to>
    <xdr:sp macro="" textlink="">
      <xdr:nvSpPr>
        <xdr:cNvPr id="93" name="ひし形 92"/>
        <xdr:cNvSpPr/>
      </xdr:nvSpPr>
      <xdr:spPr>
        <a:xfrm>
          <a:off x="18110200" y="3054350"/>
          <a:ext cx="647700" cy="514350"/>
        </a:xfrm>
        <a:prstGeom prst="diamond">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DB</a:t>
          </a:r>
          <a:endParaRPr kumimoji="1" lang="ja-JP" altLang="en-US" sz="1000">
            <a:solidFill>
              <a:sysClr val="windowText" lastClr="000000"/>
            </a:solidFill>
          </a:endParaRPr>
        </a:p>
      </xdr:txBody>
    </xdr:sp>
    <xdr:clientData/>
  </xdr:twoCellAnchor>
  <xdr:twoCellAnchor>
    <xdr:from>
      <xdr:col>28</xdr:col>
      <xdr:colOff>469900</xdr:colOff>
      <xdr:row>8</xdr:row>
      <xdr:rowOff>101600</xdr:rowOff>
    </xdr:from>
    <xdr:to>
      <xdr:col>29</xdr:col>
      <xdr:colOff>431800</xdr:colOff>
      <xdr:row>11</xdr:row>
      <xdr:rowOff>101600</xdr:rowOff>
    </xdr:to>
    <xdr:sp macro="" textlink="">
      <xdr:nvSpPr>
        <xdr:cNvPr id="94" name="ひし形 93"/>
        <xdr:cNvSpPr/>
      </xdr:nvSpPr>
      <xdr:spPr>
        <a:xfrm>
          <a:off x="19672300" y="1473200"/>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N</a:t>
          </a:r>
          <a:endParaRPr kumimoji="1" lang="ja-JP" altLang="en-US" sz="1000">
            <a:solidFill>
              <a:sysClr val="windowText" lastClr="000000"/>
            </a:solidFill>
          </a:endParaRPr>
        </a:p>
      </xdr:txBody>
    </xdr:sp>
    <xdr:clientData/>
  </xdr:twoCellAnchor>
  <xdr:twoCellAnchor>
    <xdr:from>
      <xdr:col>26</xdr:col>
      <xdr:colOff>279400</xdr:colOff>
      <xdr:row>13</xdr:row>
      <xdr:rowOff>76200</xdr:rowOff>
    </xdr:from>
    <xdr:to>
      <xdr:col>27</xdr:col>
      <xdr:colOff>241300</xdr:colOff>
      <xdr:row>16</xdr:row>
      <xdr:rowOff>76200</xdr:rowOff>
    </xdr:to>
    <xdr:sp macro="" textlink="">
      <xdr:nvSpPr>
        <xdr:cNvPr id="95" name="ひし形 94"/>
        <xdr:cNvSpPr/>
      </xdr:nvSpPr>
      <xdr:spPr>
        <a:xfrm>
          <a:off x="18110200" y="2305050"/>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Y</a:t>
          </a:r>
          <a:endParaRPr kumimoji="1" lang="ja-JP" altLang="en-US" sz="1000">
            <a:solidFill>
              <a:sysClr val="windowText" lastClr="000000"/>
            </a:solidFill>
          </a:endParaRPr>
        </a:p>
      </xdr:txBody>
    </xdr:sp>
    <xdr:clientData/>
  </xdr:twoCellAnchor>
  <xdr:oneCellAnchor>
    <xdr:from>
      <xdr:col>27</xdr:col>
      <xdr:colOff>609600</xdr:colOff>
      <xdr:row>18</xdr:row>
      <xdr:rowOff>139700</xdr:rowOff>
    </xdr:from>
    <xdr:ext cx="2319994" cy="150041"/>
    <xdr:sp macro="" textlink="">
      <xdr:nvSpPr>
        <xdr:cNvPr id="96" name="テキスト ボックス 95"/>
        <xdr:cNvSpPr txBox="1"/>
      </xdr:nvSpPr>
      <xdr:spPr>
        <a:xfrm>
          <a:off x="19126200" y="3225800"/>
          <a:ext cx="2319994"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前回の設定時間と取得</a:t>
          </a:r>
          <a:r>
            <a:rPr kumimoji="1" lang="en-US" altLang="ja-JP" sz="900"/>
            <a:t>EXP</a:t>
          </a:r>
          <a:r>
            <a:rPr kumimoji="1" lang="ja-JP" altLang="en-US" sz="900"/>
            <a:t>、</a:t>
          </a:r>
          <a:r>
            <a:rPr kumimoji="1" lang="en-US" altLang="ja-JP" sz="900"/>
            <a:t>GOLD</a:t>
          </a:r>
          <a:r>
            <a:rPr kumimoji="1" lang="ja-JP" altLang="en-US" sz="900"/>
            <a:t>を</a:t>
          </a:r>
          <a:r>
            <a:rPr kumimoji="1" lang="en-US" altLang="ja-JP" sz="900"/>
            <a:t>DB</a:t>
          </a:r>
          <a:r>
            <a:rPr kumimoji="1" lang="ja-JP" altLang="en-US" sz="900"/>
            <a:t>から抽出</a:t>
          </a:r>
        </a:p>
      </xdr:txBody>
    </xdr:sp>
    <xdr:clientData/>
  </xdr:oneCellAnchor>
  <xdr:twoCellAnchor>
    <xdr:from>
      <xdr:col>28</xdr:col>
      <xdr:colOff>200025</xdr:colOff>
      <xdr:row>13</xdr:row>
      <xdr:rowOff>12700</xdr:rowOff>
    </xdr:from>
    <xdr:to>
      <xdr:col>30</xdr:col>
      <xdr:colOff>0</xdr:colOff>
      <xdr:row>16</xdr:row>
      <xdr:rowOff>114300</xdr:rowOff>
    </xdr:to>
    <xdr:sp macro="" textlink="">
      <xdr:nvSpPr>
        <xdr:cNvPr id="97" name="正方形/長方形 96"/>
        <xdr:cNvSpPr/>
      </xdr:nvSpPr>
      <xdr:spPr>
        <a:xfrm>
          <a:off x="19402425" y="2241550"/>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index</a:t>
          </a:r>
          <a:endParaRPr kumimoji="1" lang="ja-JP" altLang="en-US" sz="1100">
            <a:solidFill>
              <a:sysClr val="windowText" lastClr="000000"/>
            </a:solidFill>
          </a:endParaRPr>
        </a:p>
      </xdr:txBody>
    </xdr:sp>
    <xdr:clientData/>
  </xdr:twoCellAnchor>
  <xdr:twoCellAnchor>
    <xdr:from>
      <xdr:col>25</xdr:col>
      <xdr:colOff>520700</xdr:colOff>
      <xdr:row>33</xdr:row>
      <xdr:rowOff>76200</xdr:rowOff>
    </xdr:from>
    <xdr:to>
      <xdr:col>27</xdr:col>
      <xdr:colOff>673100</xdr:colOff>
      <xdr:row>37</xdr:row>
      <xdr:rowOff>88900</xdr:rowOff>
    </xdr:to>
    <xdr:sp macro="" textlink="">
      <xdr:nvSpPr>
        <xdr:cNvPr id="98" name="ひし形 97"/>
        <xdr:cNvSpPr/>
      </xdr:nvSpPr>
      <xdr:spPr>
        <a:xfrm>
          <a:off x="17665700" y="5734050"/>
          <a:ext cx="1524000" cy="69850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000">
              <a:solidFill>
                <a:sysClr val="windowText" lastClr="000000"/>
              </a:solidFill>
            </a:rPr>
            <a:t>テーブルを設定している</a:t>
          </a:r>
        </a:p>
      </xdr:txBody>
    </xdr:sp>
    <xdr:clientData/>
  </xdr:twoCellAnchor>
  <xdr:twoCellAnchor>
    <xdr:from>
      <xdr:col>28</xdr:col>
      <xdr:colOff>469900</xdr:colOff>
      <xdr:row>34</xdr:row>
      <xdr:rowOff>12700</xdr:rowOff>
    </xdr:from>
    <xdr:to>
      <xdr:col>29</xdr:col>
      <xdr:colOff>431800</xdr:colOff>
      <xdr:row>37</xdr:row>
      <xdr:rowOff>12700</xdr:rowOff>
    </xdr:to>
    <xdr:sp macro="" textlink="">
      <xdr:nvSpPr>
        <xdr:cNvPr id="99" name="ひし形 98"/>
        <xdr:cNvSpPr/>
      </xdr:nvSpPr>
      <xdr:spPr>
        <a:xfrm>
          <a:off x="19672300" y="5842000"/>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N</a:t>
          </a:r>
          <a:endParaRPr kumimoji="1" lang="ja-JP" altLang="en-US" sz="1000">
            <a:solidFill>
              <a:sysClr val="windowText" lastClr="000000"/>
            </a:solidFill>
          </a:endParaRPr>
        </a:p>
      </xdr:txBody>
    </xdr:sp>
    <xdr:clientData/>
  </xdr:twoCellAnchor>
  <xdr:twoCellAnchor>
    <xdr:from>
      <xdr:col>28</xdr:col>
      <xdr:colOff>200025</xdr:colOff>
      <xdr:row>38</xdr:row>
      <xdr:rowOff>165100</xdr:rowOff>
    </xdr:from>
    <xdr:to>
      <xdr:col>30</xdr:col>
      <xdr:colOff>0</xdr:colOff>
      <xdr:row>42</xdr:row>
      <xdr:rowOff>88900</xdr:rowOff>
    </xdr:to>
    <xdr:sp macro="" textlink="">
      <xdr:nvSpPr>
        <xdr:cNvPr id="100" name="正方形/長方形 99"/>
        <xdr:cNvSpPr/>
      </xdr:nvSpPr>
      <xdr:spPr>
        <a:xfrm>
          <a:off x="19402425" y="6680200"/>
          <a:ext cx="1171575" cy="6096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index</a:t>
          </a:r>
          <a:endParaRPr kumimoji="1" lang="ja-JP" altLang="en-US" sz="1100">
            <a:solidFill>
              <a:sysClr val="windowText" lastClr="000000"/>
            </a:solidFill>
          </a:endParaRPr>
        </a:p>
      </xdr:txBody>
    </xdr:sp>
    <xdr:clientData/>
  </xdr:twoCellAnchor>
  <xdr:oneCellAnchor>
    <xdr:from>
      <xdr:col>30</xdr:col>
      <xdr:colOff>423206</xdr:colOff>
      <xdr:row>23</xdr:row>
      <xdr:rowOff>0</xdr:rowOff>
    </xdr:from>
    <xdr:ext cx="65" cy="140872"/>
    <xdr:sp macro="" textlink="">
      <xdr:nvSpPr>
        <xdr:cNvPr id="101" name="テキスト ボックス 100"/>
        <xdr:cNvSpPr txBox="1"/>
      </xdr:nvSpPr>
      <xdr:spPr>
        <a:xfrm>
          <a:off x="20997206" y="3943350"/>
          <a:ext cx="65"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endParaRPr kumimoji="1" lang="en-US" altLang="ja-JP" sz="900"/>
        </a:p>
      </xdr:txBody>
    </xdr:sp>
    <xdr:clientData/>
  </xdr:oneCellAnchor>
  <xdr:oneCellAnchor>
    <xdr:from>
      <xdr:col>30</xdr:col>
      <xdr:colOff>296206</xdr:colOff>
      <xdr:row>40</xdr:row>
      <xdr:rowOff>63500</xdr:rowOff>
    </xdr:from>
    <xdr:ext cx="2094869" cy="150041"/>
    <xdr:sp macro="" textlink="">
      <xdr:nvSpPr>
        <xdr:cNvPr id="102" name="テキスト ボックス 101"/>
        <xdr:cNvSpPr txBox="1"/>
      </xdr:nvSpPr>
      <xdr:spPr>
        <a:xfrm>
          <a:off x="20870206" y="6921500"/>
          <a:ext cx="2094869"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現在の時間</a:t>
          </a:r>
          <a:r>
            <a:rPr kumimoji="1" lang="en-US" altLang="ja-JP" sz="900"/>
            <a:t>-</a:t>
          </a:r>
          <a:r>
            <a:rPr kumimoji="1" lang="ja-JP" altLang="en-US" sz="900"/>
            <a:t>設定時間　＊　取得</a:t>
          </a:r>
          <a:r>
            <a:rPr kumimoji="1" lang="en-US" altLang="ja-JP" sz="900"/>
            <a:t>EXP</a:t>
          </a:r>
          <a:r>
            <a:rPr kumimoji="1" lang="ja-JP" altLang="en-US" sz="900"/>
            <a:t>、</a:t>
          </a:r>
          <a:r>
            <a:rPr kumimoji="1" lang="en-US" altLang="ja-JP" sz="900"/>
            <a:t>GOLD</a:t>
          </a:r>
          <a:endParaRPr kumimoji="1" lang="ja-JP" altLang="en-US" sz="900"/>
        </a:p>
      </xdr:txBody>
    </xdr:sp>
    <xdr:clientData/>
  </xdr:oneCellAnchor>
  <xdr:twoCellAnchor>
    <xdr:from>
      <xdr:col>26</xdr:col>
      <xdr:colOff>279400</xdr:colOff>
      <xdr:row>39</xdr:row>
      <xdr:rowOff>88900</xdr:rowOff>
    </xdr:from>
    <xdr:to>
      <xdr:col>27</xdr:col>
      <xdr:colOff>241300</xdr:colOff>
      <xdr:row>42</xdr:row>
      <xdr:rowOff>88900</xdr:rowOff>
    </xdr:to>
    <xdr:sp macro="" textlink="">
      <xdr:nvSpPr>
        <xdr:cNvPr id="103" name="ひし形 102"/>
        <xdr:cNvSpPr/>
      </xdr:nvSpPr>
      <xdr:spPr>
        <a:xfrm>
          <a:off x="18110200" y="6775450"/>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Y</a:t>
          </a:r>
          <a:endParaRPr kumimoji="1" lang="ja-JP" altLang="en-US" sz="1000">
            <a:solidFill>
              <a:sysClr val="windowText" lastClr="000000"/>
            </a:solidFill>
          </a:endParaRPr>
        </a:p>
      </xdr:txBody>
    </xdr:sp>
    <xdr:clientData/>
  </xdr:twoCellAnchor>
  <xdr:oneCellAnchor>
    <xdr:from>
      <xdr:col>27</xdr:col>
      <xdr:colOff>648331</xdr:colOff>
      <xdr:row>45</xdr:row>
      <xdr:rowOff>116659</xdr:rowOff>
    </xdr:from>
    <xdr:ext cx="3063724" cy="150041"/>
    <xdr:sp macro="" textlink="">
      <xdr:nvSpPr>
        <xdr:cNvPr id="104" name="テキスト ボックス 103"/>
        <xdr:cNvSpPr txBox="1"/>
      </xdr:nvSpPr>
      <xdr:spPr>
        <a:xfrm>
          <a:off x="19164931" y="7831909"/>
          <a:ext cx="3063724"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現在の時間</a:t>
          </a:r>
          <a:r>
            <a:rPr kumimoji="1" lang="en-US" altLang="ja-JP" sz="900"/>
            <a:t>-</a:t>
          </a:r>
          <a:r>
            <a:rPr kumimoji="1" lang="ja-JP" altLang="en-US" sz="900"/>
            <a:t>設定時間　＊　取得</a:t>
          </a:r>
          <a:r>
            <a:rPr kumimoji="1" lang="en-US" altLang="ja-JP" sz="900"/>
            <a:t>EXP</a:t>
          </a:r>
          <a:r>
            <a:rPr kumimoji="1" lang="ja-JP" altLang="en-US" sz="900"/>
            <a:t>、</a:t>
          </a:r>
          <a:r>
            <a:rPr kumimoji="1" lang="en-US" altLang="ja-JP" sz="900"/>
            <a:t>GOLD</a:t>
          </a:r>
          <a:r>
            <a:rPr kumimoji="1" lang="ja-JP" altLang="en-US" sz="900"/>
            <a:t>　＊テーブルの台数</a:t>
          </a:r>
        </a:p>
      </xdr:txBody>
    </xdr:sp>
    <xdr:clientData/>
  </xdr:oneCellAnchor>
  <xdr:twoCellAnchor>
    <xdr:from>
      <xdr:col>26</xdr:col>
      <xdr:colOff>0</xdr:colOff>
      <xdr:row>1</xdr:row>
      <xdr:rowOff>76200</xdr:rowOff>
    </xdr:from>
    <xdr:to>
      <xdr:col>27</xdr:col>
      <xdr:colOff>485775</xdr:colOff>
      <xdr:row>5</xdr:row>
      <xdr:rowOff>0</xdr:rowOff>
    </xdr:to>
    <xdr:sp macro="" textlink="">
      <xdr:nvSpPr>
        <xdr:cNvPr id="105" name="正方形/長方形 104"/>
        <xdr:cNvSpPr/>
      </xdr:nvSpPr>
      <xdr:spPr>
        <a:xfrm>
          <a:off x="17830800" y="247650"/>
          <a:ext cx="1171575" cy="6096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オープンプラットフォーム</a:t>
          </a:r>
        </a:p>
      </xdr:txBody>
    </xdr:sp>
    <xdr:clientData/>
  </xdr:twoCellAnchor>
  <xdr:twoCellAnchor>
    <xdr:from>
      <xdr:col>23</xdr:col>
      <xdr:colOff>200025</xdr:colOff>
      <xdr:row>2</xdr:row>
      <xdr:rowOff>38100</xdr:rowOff>
    </xdr:from>
    <xdr:to>
      <xdr:col>25</xdr:col>
      <xdr:colOff>0</xdr:colOff>
      <xdr:row>5</xdr:row>
      <xdr:rowOff>139700</xdr:rowOff>
    </xdr:to>
    <xdr:sp macro="" textlink="">
      <xdr:nvSpPr>
        <xdr:cNvPr id="106" name="正方形/長方形 105"/>
        <xdr:cNvSpPr/>
      </xdr:nvSpPr>
      <xdr:spPr>
        <a:xfrm>
          <a:off x="15973425" y="381000"/>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Other page</a:t>
          </a:r>
          <a:endParaRPr kumimoji="1" lang="ja-JP" altLang="en-US" sz="1100">
            <a:solidFill>
              <a:sysClr val="windowText" lastClr="000000"/>
            </a:solidFill>
          </a:endParaRPr>
        </a:p>
      </xdr:txBody>
    </xdr:sp>
    <xdr:clientData/>
  </xdr:twoCellAnchor>
  <xdr:twoCellAnchor>
    <xdr:from>
      <xdr:col>28</xdr:col>
      <xdr:colOff>466725</xdr:colOff>
      <xdr:row>2</xdr:row>
      <xdr:rowOff>38100</xdr:rowOff>
    </xdr:from>
    <xdr:to>
      <xdr:col>30</xdr:col>
      <xdr:colOff>266700</xdr:colOff>
      <xdr:row>5</xdr:row>
      <xdr:rowOff>139700</xdr:rowOff>
    </xdr:to>
    <xdr:sp macro="" textlink="">
      <xdr:nvSpPr>
        <xdr:cNvPr id="107" name="正方形/長方形 106"/>
        <xdr:cNvSpPr/>
      </xdr:nvSpPr>
      <xdr:spPr>
        <a:xfrm>
          <a:off x="19669125" y="381000"/>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ログイン</a:t>
          </a:r>
        </a:p>
      </xdr:txBody>
    </xdr:sp>
    <xdr:clientData/>
  </xdr:twoCellAnchor>
  <xdr:twoCellAnchor>
    <xdr:from>
      <xdr:col>25</xdr:col>
      <xdr:colOff>520700</xdr:colOff>
      <xdr:row>22</xdr:row>
      <xdr:rowOff>0</xdr:rowOff>
    </xdr:from>
    <xdr:to>
      <xdr:col>27</xdr:col>
      <xdr:colOff>673100</xdr:colOff>
      <xdr:row>26</xdr:row>
      <xdr:rowOff>12700</xdr:rowOff>
    </xdr:to>
    <xdr:sp macro="" textlink="">
      <xdr:nvSpPr>
        <xdr:cNvPr id="108" name="ひし形 107"/>
        <xdr:cNvSpPr/>
      </xdr:nvSpPr>
      <xdr:spPr>
        <a:xfrm>
          <a:off x="17665700" y="3771900"/>
          <a:ext cx="1524000" cy="69850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900">
              <a:solidFill>
                <a:sysClr val="windowText" lastClr="000000"/>
              </a:solidFill>
            </a:rPr>
            <a:t>設定時間から</a:t>
          </a:r>
          <a:r>
            <a:rPr kumimoji="1" lang="en-US" altLang="ja-JP" sz="900">
              <a:solidFill>
                <a:sysClr val="windowText" lastClr="000000"/>
              </a:solidFill>
            </a:rPr>
            <a:t>10</a:t>
          </a:r>
          <a:r>
            <a:rPr kumimoji="1" lang="ja-JP" altLang="en-US" sz="900">
              <a:solidFill>
                <a:sysClr val="windowText" lastClr="000000"/>
              </a:solidFill>
            </a:rPr>
            <a:t>分以上経過している</a:t>
          </a:r>
        </a:p>
      </xdr:txBody>
    </xdr:sp>
    <xdr:clientData/>
  </xdr:twoCellAnchor>
  <xdr:twoCellAnchor>
    <xdr:from>
      <xdr:col>28</xdr:col>
      <xdr:colOff>469900</xdr:colOff>
      <xdr:row>22</xdr:row>
      <xdr:rowOff>88900</xdr:rowOff>
    </xdr:from>
    <xdr:to>
      <xdr:col>29</xdr:col>
      <xdr:colOff>431800</xdr:colOff>
      <xdr:row>25</xdr:row>
      <xdr:rowOff>88900</xdr:rowOff>
    </xdr:to>
    <xdr:sp macro="" textlink="">
      <xdr:nvSpPr>
        <xdr:cNvPr id="109" name="ひし形 108"/>
        <xdr:cNvSpPr/>
      </xdr:nvSpPr>
      <xdr:spPr>
        <a:xfrm>
          <a:off x="19672300" y="3860800"/>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N</a:t>
          </a:r>
          <a:endParaRPr kumimoji="1" lang="ja-JP" altLang="en-US" sz="1000">
            <a:solidFill>
              <a:sysClr val="windowText" lastClr="000000"/>
            </a:solidFill>
          </a:endParaRPr>
        </a:p>
      </xdr:txBody>
    </xdr:sp>
    <xdr:clientData/>
  </xdr:twoCellAnchor>
  <xdr:twoCellAnchor>
    <xdr:from>
      <xdr:col>28</xdr:col>
      <xdr:colOff>200025</xdr:colOff>
      <xdr:row>27</xdr:row>
      <xdr:rowOff>63500</xdr:rowOff>
    </xdr:from>
    <xdr:to>
      <xdr:col>30</xdr:col>
      <xdr:colOff>0</xdr:colOff>
      <xdr:row>30</xdr:row>
      <xdr:rowOff>165100</xdr:rowOff>
    </xdr:to>
    <xdr:sp macro="" textlink="">
      <xdr:nvSpPr>
        <xdr:cNvPr id="110" name="正方形/長方形 109"/>
        <xdr:cNvSpPr/>
      </xdr:nvSpPr>
      <xdr:spPr>
        <a:xfrm>
          <a:off x="19402425" y="4692650"/>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index</a:t>
          </a:r>
          <a:endParaRPr kumimoji="1" lang="ja-JP" altLang="en-US" sz="1100">
            <a:solidFill>
              <a:sysClr val="windowText" lastClr="000000"/>
            </a:solidFill>
          </a:endParaRPr>
        </a:p>
      </xdr:txBody>
    </xdr:sp>
    <xdr:clientData/>
  </xdr:twoCellAnchor>
  <xdr:twoCellAnchor>
    <xdr:from>
      <xdr:col>26</xdr:col>
      <xdr:colOff>279400</xdr:colOff>
      <xdr:row>28</xdr:row>
      <xdr:rowOff>0</xdr:rowOff>
    </xdr:from>
    <xdr:to>
      <xdr:col>27</xdr:col>
      <xdr:colOff>241300</xdr:colOff>
      <xdr:row>31</xdr:row>
      <xdr:rowOff>0</xdr:rowOff>
    </xdr:to>
    <xdr:sp macro="" textlink="">
      <xdr:nvSpPr>
        <xdr:cNvPr id="111" name="ひし形 110"/>
        <xdr:cNvSpPr/>
      </xdr:nvSpPr>
      <xdr:spPr>
        <a:xfrm>
          <a:off x="18110200" y="4800600"/>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Y</a:t>
          </a:r>
          <a:endParaRPr kumimoji="1" lang="ja-JP" altLang="en-US" sz="1000">
            <a:solidFill>
              <a:sysClr val="windowText" lastClr="000000"/>
            </a:solidFill>
          </a:endParaRPr>
        </a:p>
      </xdr:txBody>
    </xdr:sp>
    <xdr:clientData/>
  </xdr:twoCellAnchor>
  <xdr:twoCellAnchor>
    <xdr:from>
      <xdr:col>24</xdr:col>
      <xdr:colOff>100012</xdr:colOff>
      <xdr:row>5</xdr:row>
      <xdr:rowOff>139700</xdr:rowOff>
    </xdr:from>
    <xdr:to>
      <xdr:col>26</xdr:col>
      <xdr:colOff>596899</xdr:colOff>
      <xdr:row>8</xdr:row>
      <xdr:rowOff>12700</xdr:rowOff>
    </xdr:to>
    <xdr:cxnSp macro="">
      <xdr:nvCxnSpPr>
        <xdr:cNvPr id="112" name="カギ線コネクタ 111"/>
        <xdr:cNvCxnSpPr>
          <a:stCxn id="106" idx="2"/>
          <a:endCxn id="92" idx="0"/>
        </xdr:cNvCxnSpPr>
      </xdr:nvCxnSpPr>
      <xdr:spPr>
        <a:xfrm rot="16200000" flipH="1">
          <a:off x="17299781" y="256381"/>
          <a:ext cx="387350" cy="186848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596900</xdr:colOff>
      <xdr:row>5</xdr:row>
      <xdr:rowOff>139701</xdr:rowOff>
    </xdr:from>
    <xdr:to>
      <xdr:col>29</xdr:col>
      <xdr:colOff>366713</xdr:colOff>
      <xdr:row>8</xdr:row>
      <xdr:rowOff>12701</xdr:rowOff>
    </xdr:to>
    <xdr:cxnSp macro="">
      <xdr:nvCxnSpPr>
        <xdr:cNvPr id="113" name="カギ線コネクタ 112"/>
        <xdr:cNvCxnSpPr>
          <a:stCxn id="107" idx="2"/>
          <a:endCxn id="92" idx="0"/>
        </xdr:cNvCxnSpPr>
      </xdr:nvCxnSpPr>
      <xdr:spPr>
        <a:xfrm rot="5400000">
          <a:off x="19147632" y="277019"/>
          <a:ext cx="387350" cy="182721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585788</xdr:colOff>
      <xdr:row>5</xdr:row>
      <xdr:rowOff>0</xdr:rowOff>
    </xdr:from>
    <xdr:to>
      <xdr:col>26</xdr:col>
      <xdr:colOff>596900</xdr:colOff>
      <xdr:row>8</xdr:row>
      <xdr:rowOff>12700</xdr:rowOff>
    </xdr:to>
    <xdr:cxnSp macro="">
      <xdr:nvCxnSpPr>
        <xdr:cNvPr id="114" name="直線矢印コネクタ 113"/>
        <xdr:cNvCxnSpPr>
          <a:stCxn id="105" idx="2"/>
          <a:endCxn id="92" idx="0"/>
        </xdr:cNvCxnSpPr>
      </xdr:nvCxnSpPr>
      <xdr:spPr>
        <a:xfrm rot="16200000" flipH="1">
          <a:off x="18158619" y="1115219"/>
          <a:ext cx="527050" cy="111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596900</xdr:colOff>
      <xdr:row>12</xdr:row>
      <xdr:rowOff>25400</xdr:rowOff>
    </xdr:from>
    <xdr:to>
      <xdr:col>26</xdr:col>
      <xdr:colOff>603250</xdr:colOff>
      <xdr:row>13</xdr:row>
      <xdr:rowOff>76200</xdr:rowOff>
    </xdr:to>
    <xdr:cxnSp macro="">
      <xdr:nvCxnSpPr>
        <xdr:cNvPr id="115" name="直線矢印コネクタ 114"/>
        <xdr:cNvCxnSpPr>
          <a:stCxn id="92" idx="2"/>
          <a:endCxn id="95" idx="0"/>
        </xdr:cNvCxnSpPr>
      </xdr:nvCxnSpPr>
      <xdr:spPr>
        <a:xfrm rot="16200000" flipH="1">
          <a:off x="18319750" y="2190750"/>
          <a:ext cx="222250" cy="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602456</xdr:colOff>
      <xdr:row>16</xdr:row>
      <xdr:rowOff>76994</xdr:rowOff>
    </xdr:from>
    <xdr:to>
      <xdr:col>26</xdr:col>
      <xdr:colOff>604044</xdr:colOff>
      <xdr:row>17</xdr:row>
      <xdr:rowOff>140494</xdr:rowOff>
    </xdr:to>
    <xdr:cxnSp macro="">
      <xdr:nvCxnSpPr>
        <xdr:cNvPr id="116" name="直線矢印コネクタ 115"/>
        <xdr:cNvCxnSpPr>
          <a:stCxn id="95" idx="2"/>
          <a:endCxn id="93" idx="0"/>
        </xdr:cNvCxnSpPr>
      </xdr:nvCxnSpPr>
      <xdr:spPr>
        <a:xfrm rot="5400000">
          <a:off x="18316575" y="2936875"/>
          <a:ext cx="234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673100</xdr:colOff>
      <xdr:row>10</xdr:row>
      <xdr:rowOff>12700</xdr:rowOff>
    </xdr:from>
    <xdr:to>
      <xdr:col>28</xdr:col>
      <xdr:colOff>469900</xdr:colOff>
      <xdr:row>10</xdr:row>
      <xdr:rowOff>19050</xdr:rowOff>
    </xdr:to>
    <xdr:cxnSp macro="">
      <xdr:nvCxnSpPr>
        <xdr:cNvPr id="117" name="直線矢印コネクタ 116"/>
        <xdr:cNvCxnSpPr>
          <a:stCxn id="92" idx="3"/>
          <a:endCxn id="94" idx="1"/>
        </xdr:cNvCxnSpPr>
      </xdr:nvCxnSpPr>
      <xdr:spPr>
        <a:xfrm flipV="1">
          <a:off x="19189700" y="1727200"/>
          <a:ext cx="482600" cy="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100013</xdr:colOff>
      <xdr:row>11</xdr:row>
      <xdr:rowOff>101601</xdr:rowOff>
    </xdr:from>
    <xdr:to>
      <xdr:col>29</xdr:col>
      <xdr:colOff>107950</xdr:colOff>
      <xdr:row>13</xdr:row>
      <xdr:rowOff>12701</xdr:rowOff>
    </xdr:to>
    <xdr:cxnSp macro="">
      <xdr:nvCxnSpPr>
        <xdr:cNvPr id="118" name="直線矢印コネクタ 117"/>
        <xdr:cNvCxnSpPr>
          <a:stCxn id="94" idx="2"/>
          <a:endCxn id="97" idx="0"/>
        </xdr:cNvCxnSpPr>
      </xdr:nvCxnSpPr>
      <xdr:spPr>
        <a:xfrm rot="5400000">
          <a:off x="19865182" y="2110582"/>
          <a:ext cx="254000" cy="793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596900</xdr:colOff>
      <xdr:row>20</xdr:row>
      <xdr:rowOff>139700</xdr:rowOff>
    </xdr:from>
    <xdr:to>
      <xdr:col>26</xdr:col>
      <xdr:colOff>603250</xdr:colOff>
      <xdr:row>22</xdr:row>
      <xdr:rowOff>0</xdr:rowOff>
    </xdr:to>
    <xdr:cxnSp macro="">
      <xdr:nvCxnSpPr>
        <xdr:cNvPr id="119" name="直線矢印コネクタ 118"/>
        <xdr:cNvCxnSpPr>
          <a:stCxn id="93" idx="2"/>
          <a:endCxn id="108" idx="0"/>
        </xdr:cNvCxnSpPr>
      </xdr:nvCxnSpPr>
      <xdr:spPr>
        <a:xfrm rot="5400000">
          <a:off x="18329275" y="3667125"/>
          <a:ext cx="203200" cy="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596900</xdr:colOff>
      <xdr:row>26</xdr:row>
      <xdr:rowOff>12700</xdr:rowOff>
    </xdr:from>
    <xdr:to>
      <xdr:col>26</xdr:col>
      <xdr:colOff>603250</xdr:colOff>
      <xdr:row>28</xdr:row>
      <xdr:rowOff>0</xdr:rowOff>
    </xdr:to>
    <xdr:cxnSp macro="">
      <xdr:nvCxnSpPr>
        <xdr:cNvPr id="120" name="直線矢印コネクタ 119"/>
        <xdr:cNvCxnSpPr>
          <a:stCxn id="108" idx="2"/>
          <a:endCxn id="111" idx="0"/>
        </xdr:cNvCxnSpPr>
      </xdr:nvCxnSpPr>
      <xdr:spPr>
        <a:xfrm rot="16200000" flipH="1">
          <a:off x="18265775" y="4632325"/>
          <a:ext cx="330200" cy="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673100</xdr:colOff>
      <xdr:row>24</xdr:row>
      <xdr:rowOff>0</xdr:rowOff>
    </xdr:from>
    <xdr:to>
      <xdr:col>28</xdr:col>
      <xdr:colOff>469900</xdr:colOff>
      <xdr:row>24</xdr:row>
      <xdr:rowOff>6350</xdr:rowOff>
    </xdr:to>
    <xdr:cxnSp macro="">
      <xdr:nvCxnSpPr>
        <xdr:cNvPr id="121" name="直線矢印コネクタ 120"/>
        <xdr:cNvCxnSpPr>
          <a:stCxn id="108" idx="3"/>
          <a:endCxn id="109" idx="1"/>
        </xdr:cNvCxnSpPr>
      </xdr:nvCxnSpPr>
      <xdr:spPr>
        <a:xfrm flipV="1">
          <a:off x="19189700" y="4114800"/>
          <a:ext cx="482600" cy="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100013</xdr:colOff>
      <xdr:row>25</xdr:row>
      <xdr:rowOff>88901</xdr:rowOff>
    </xdr:from>
    <xdr:to>
      <xdr:col>29</xdr:col>
      <xdr:colOff>107950</xdr:colOff>
      <xdr:row>27</xdr:row>
      <xdr:rowOff>63501</xdr:rowOff>
    </xdr:to>
    <xdr:cxnSp macro="">
      <xdr:nvCxnSpPr>
        <xdr:cNvPr id="122" name="直線矢印コネクタ 121"/>
        <xdr:cNvCxnSpPr>
          <a:stCxn id="109" idx="2"/>
          <a:endCxn id="110" idx="0"/>
        </xdr:cNvCxnSpPr>
      </xdr:nvCxnSpPr>
      <xdr:spPr>
        <a:xfrm rot="5400000">
          <a:off x="19833432" y="4529932"/>
          <a:ext cx="317500" cy="793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596900</xdr:colOff>
      <xdr:row>31</xdr:row>
      <xdr:rowOff>0</xdr:rowOff>
    </xdr:from>
    <xdr:to>
      <xdr:col>26</xdr:col>
      <xdr:colOff>603250</xdr:colOff>
      <xdr:row>33</xdr:row>
      <xdr:rowOff>76200</xdr:rowOff>
    </xdr:to>
    <xdr:cxnSp macro="">
      <xdr:nvCxnSpPr>
        <xdr:cNvPr id="123" name="直線矢印コネクタ 122"/>
        <xdr:cNvCxnSpPr>
          <a:stCxn id="111" idx="2"/>
          <a:endCxn id="98" idx="0"/>
        </xdr:cNvCxnSpPr>
      </xdr:nvCxnSpPr>
      <xdr:spPr>
        <a:xfrm rot="5400000">
          <a:off x="18221325" y="5521325"/>
          <a:ext cx="419100" cy="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673100</xdr:colOff>
      <xdr:row>35</xdr:row>
      <xdr:rowOff>82550</xdr:rowOff>
    </xdr:from>
    <xdr:to>
      <xdr:col>28</xdr:col>
      <xdr:colOff>469900</xdr:colOff>
      <xdr:row>35</xdr:row>
      <xdr:rowOff>101600</xdr:rowOff>
    </xdr:to>
    <xdr:cxnSp macro="">
      <xdr:nvCxnSpPr>
        <xdr:cNvPr id="124" name="直線矢印コネクタ 123"/>
        <xdr:cNvCxnSpPr>
          <a:stCxn id="98" idx="3"/>
          <a:endCxn id="99" idx="1"/>
        </xdr:cNvCxnSpPr>
      </xdr:nvCxnSpPr>
      <xdr:spPr>
        <a:xfrm>
          <a:off x="19189700" y="6083300"/>
          <a:ext cx="482600"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100013</xdr:colOff>
      <xdr:row>37</xdr:row>
      <xdr:rowOff>12701</xdr:rowOff>
    </xdr:from>
    <xdr:to>
      <xdr:col>29</xdr:col>
      <xdr:colOff>107950</xdr:colOff>
      <xdr:row>38</xdr:row>
      <xdr:rowOff>165101</xdr:rowOff>
    </xdr:to>
    <xdr:cxnSp macro="">
      <xdr:nvCxnSpPr>
        <xdr:cNvPr id="125" name="直線矢印コネクタ 124"/>
        <xdr:cNvCxnSpPr>
          <a:stCxn id="99" idx="2"/>
          <a:endCxn id="100" idx="0"/>
        </xdr:cNvCxnSpPr>
      </xdr:nvCxnSpPr>
      <xdr:spPr>
        <a:xfrm rot="5400000">
          <a:off x="19830257" y="6514307"/>
          <a:ext cx="323850" cy="793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596900</xdr:colOff>
      <xdr:row>37</xdr:row>
      <xdr:rowOff>88900</xdr:rowOff>
    </xdr:from>
    <xdr:to>
      <xdr:col>26</xdr:col>
      <xdr:colOff>603250</xdr:colOff>
      <xdr:row>39</xdr:row>
      <xdr:rowOff>88900</xdr:rowOff>
    </xdr:to>
    <xdr:cxnSp macro="">
      <xdr:nvCxnSpPr>
        <xdr:cNvPr id="126" name="直線矢印コネクタ 125"/>
        <xdr:cNvCxnSpPr>
          <a:stCxn id="98" idx="2"/>
          <a:endCxn id="103" idx="0"/>
        </xdr:cNvCxnSpPr>
      </xdr:nvCxnSpPr>
      <xdr:spPr>
        <a:xfrm rot="16200000" flipH="1">
          <a:off x="18259425" y="6600825"/>
          <a:ext cx="342900" cy="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585788</xdr:colOff>
      <xdr:row>42</xdr:row>
      <xdr:rowOff>88900</xdr:rowOff>
    </xdr:from>
    <xdr:to>
      <xdr:col>26</xdr:col>
      <xdr:colOff>603250</xdr:colOff>
      <xdr:row>44</xdr:row>
      <xdr:rowOff>114300</xdr:rowOff>
    </xdr:to>
    <xdr:cxnSp macro="">
      <xdr:nvCxnSpPr>
        <xdr:cNvPr id="127" name="直線矢印コネクタ 126"/>
        <xdr:cNvCxnSpPr>
          <a:stCxn id="103" idx="2"/>
          <a:endCxn id="91" idx="0"/>
        </xdr:cNvCxnSpPr>
      </xdr:nvCxnSpPr>
      <xdr:spPr>
        <a:xfrm rot="5400000">
          <a:off x="18241169" y="7465219"/>
          <a:ext cx="368300" cy="174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38100</xdr:colOff>
      <xdr:row>1</xdr:row>
      <xdr:rowOff>0</xdr:rowOff>
    </xdr:from>
    <xdr:to>
      <xdr:col>39</xdr:col>
      <xdr:colOff>523875</xdr:colOff>
      <xdr:row>4</xdr:row>
      <xdr:rowOff>101600</xdr:rowOff>
    </xdr:to>
    <xdr:sp macro="" textlink="">
      <xdr:nvSpPr>
        <xdr:cNvPr id="128" name="正方形/長方形 127"/>
        <xdr:cNvSpPr/>
      </xdr:nvSpPr>
      <xdr:spPr>
        <a:xfrm>
          <a:off x="26098500" y="171450"/>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Friend</a:t>
          </a:r>
          <a:endParaRPr kumimoji="1" lang="ja-JP" altLang="en-US" sz="1100">
            <a:solidFill>
              <a:sysClr val="windowText" lastClr="000000"/>
            </a:solidFill>
          </a:endParaRPr>
        </a:p>
      </xdr:txBody>
    </xdr:sp>
    <xdr:clientData/>
  </xdr:twoCellAnchor>
  <xdr:twoCellAnchor>
    <xdr:from>
      <xdr:col>38</xdr:col>
      <xdr:colOff>38100</xdr:colOff>
      <xdr:row>9</xdr:row>
      <xdr:rowOff>152400</xdr:rowOff>
    </xdr:from>
    <xdr:to>
      <xdr:col>39</xdr:col>
      <xdr:colOff>523875</xdr:colOff>
      <xdr:row>13</xdr:row>
      <xdr:rowOff>76200</xdr:rowOff>
    </xdr:to>
    <xdr:sp macro="" textlink="">
      <xdr:nvSpPr>
        <xdr:cNvPr id="129" name="正方形/長方形 128"/>
        <xdr:cNvSpPr/>
      </xdr:nvSpPr>
      <xdr:spPr>
        <a:xfrm>
          <a:off x="26098500" y="1695450"/>
          <a:ext cx="1171575" cy="6096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friend_menu</a:t>
          </a:r>
          <a:endParaRPr kumimoji="1" lang="ja-JP" altLang="en-US" sz="1100">
            <a:solidFill>
              <a:sysClr val="windowText" lastClr="000000"/>
            </a:solidFill>
          </a:endParaRPr>
        </a:p>
      </xdr:txBody>
    </xdr:sp>
    <xdr:clientData/>
  </xdr:twoCellAnchor>
  <xdr:twoCellAnchor>
    <xdr:from>
      <xdr:col>38</xdr:col>
      <xdr:colOff>38100</xdr:colOff>
      <xdr:row>18</xdr:row>
      <xdr:rowOff>127000</xdr:rowOff>
    </xdr:from>
    <xdr:to>
      <xdr:col>39</xdr:col>
      <xdr:colOff>523875</xdr:colOff>
      <xdr:row>22</xdr:row>
      <xdr:rowOff>50800</xdr:rowOff>
    </xdr:to>
    <xdr:sp macro="" textlink="">
      <xdr:nvSpPr>
        <xdr:cNvPr id="130" name="正方形/長方形 129"/>
        <xdr:cNvSpPr/>
      </xdr:nvSpPr>
      <xdr:spPr>
        <a:xfrm>
          <a:off x="26098500" y="3213100"/>
          <a:ext cx="1171575" cy="6096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friend_menu_confirm</a:t>
          </a:r>
          <a:endParaRPr kumimoji="1" lang="ja-JP" altLang="en-US" sz="1100">
            <a:solidFill>
              <a:sysClr val="windowText" lastClr="000000"/>
            </a:solidFill>
          </a:endParaRPr>
        </a:p>
      </xdr:txBody>
    </xdr:sp>
    <xdr:clientData/>
  </xdr:twoCellAnchor>
  <xdr:twoCellAnchor>
    <xdr:from>
      <xdr:col>38</xdr:col>
      <xdr:colOff>63500</xdr:colOff>
      <xdr:row>38</xdr:row>
      <xdr:rowOff>127000</xdr:rowOff>
    </xdr:from>
    <xdr:to>
      <xdr:col>39</xdr:col>
      <xdr:colOff>549275</xdr:colOff>
      <xdr:row>42</xdr:row>
      <xdr:rowOff>50800</xdr:rowOff>
    </xdr:to>
    <xdr:sp macro="" textlink="">
      <xdr:nvSpPr>
        <xdr:cNvPr id="131" name="正方形/長方形 130"/>
        <xdr:cNvSpPr/>
      </xdr:nvSpPr>
      <xdr:spPr>
        <a:xfrm>
          <a:off x="26123900" y="6642100"/>
          <a:ext cx="1171575" cy="6096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friend_menu_complete</a:t>
          </a:r>
        </a:p>
        <a:p>
          <a:pPr algn="ctr"/>
          <a:r>
            <a:rPr kumimoji="1" lang="ja-JP" altLang="en-US" sz="1100">
              <a:solidFill>
                <a:sysClr val="windowText" lastClr="000000"/>
              </a:solidFill>
            </a:rPr>
            <a:t>常連になった</a:t>
          </a:r>
        </a:p>
      </xdr:txBody>
    </xdr:sp>
    <xdr:clientData/>
  </xdr:twoCellAnchor>
  <xdr:twoCellAnchor>
    <xdr:from>
      <xdr:col>38</xdr:col>
      <xdr:colOff>300037</xdr:colOff>
      <xdr:row>5</xdr:row>
      <xdr:rowOff>127000</xdr:rowOff>
    </xdr:from>
    <xdr:to>
      <xdr:col>39</xdr:col>
      <xdr:colOff>261937</xdr:colOff>
      <xdr:row>8</xdr:row>
      <xdr:rowOff>127000</xdr:rowOff>
    </xdr:to>
    <xdr:sp macro="" textlink="">
      <xdr:nvSpPr>
        <xdr:cNvPr id="132" name="ひし形 131"/>
        <xdr:cNvSpPr/>
      </xdr:nvSpPr>
      <xdr:spPr>
        <a:xfrm>
          <a:off x="26360437" y="984250"/>
          <a:ext cx="647700" cy="514350"/>
        </a:xfrm>
        <a:prstGeom prst="diamond">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DB</a:t>
          </a:r>
          <a:endParaRPr kumimoji="1" lang="ja-JP" altLang="en-US" sz="1000">
            <a:solidFill>
              <a:sysClr val="windowText" lastClr="000000"/>
            </a:solidFill>
          </a:endParaRPr>
        </a:p>
      </xdr:txBody>
    </xdr:sp>
    <xdr:clientData/>
  </xdr:twoCellAnchor>
  <xdr:twoCellAnchor>
    <xdr:from>
      <xdr:col>38</xdr:col>
      <xdr:colOff>300037</xdr:colOff>
      <xdr:row>14</xdr:row>
      <xdr:rowOff>101600</xdr:rowOff>
    </xdr:from>
    <xdr:to>
      <xdr:col>39</xdr:col>
      <xdr:colOff>261937</xdr:colOff>
      <xdr:row>17</xdr:row>
      <xdr:rowOff>101600</xdr:rowOff>
    </xdr:to>
    <xdr:sp macro="" textlink="">
      <xdr:nvSpPr>
        <xdr:cNvPr id="133" name="ひし形 132"/>
        <xdr:cNvSpPr/>
      </xdr:nvSpPr>
      <xdr:spPr>
        <a:xfrm>
          <a:off x="26360437" y="2501900"/>
          <a:ext cx="647700" cy="514350"/>
        </a:xfrm>
        <a:prstGeom prst="diamond">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DB</a:t>
          </a:r>
          <a:endParaRPr kumimoji="1" lang="ja-JP" altLang="en-US" sz="1000">
            <a:solidFill>
              <a:sysClr val="windowText" lastClr="000000"/>
            </a:solidFill>
          </a:endParaRPr>
        </a:p>
      </xdr:txBody>
    </xdr:sp>
    <xdr:clientData/>
  </xdr:twoCellAnchor>
  <xdr:twoCellAnchor>
    <xdr:from>
      <xdr:col>38</xdr:col>
      <xdr:colOff>300037</xdr:colOff>
      <xdr:row>23</xdr:row>
      <xdr:rowOff>76200</xdr:rowOff>
    </xdr:from>
    <xdr:to>
      <xdr:col>39</xdr:col>
      <xdr:colOff>261937</xdr:colOff>
      <xdr:row>26</xdr:row>
      <xdr:rowOff>76200</xdr:rowOff>
    </xdr:to>
    <xdr:sp macro="" textlink="">
      <xdr:nvSpPr>
        <xdr:cNvPr id="134" name="ひし形 133"/>
        <xdr:cNvSpPr/>
      </xdr:nvSpPr>
      <xdr:spPr>
        <a:xfrm>
          <a:off x="26360437" y="4019550"/>
          <a:ext cx="647700" cy="514350"/>
        </a:xfrm>
        <a:prstGeom prst="diamond">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DB</a:t>
          </a:r>
          <a:endParaRPr kumimoji="1" lang="ja-JP" altLang="en-US" sz="1000">
            <a:solidFill>
              <a:sysClr val="windowText" lastClr="000000"/>
            </a:solidFill>
          </a:endParaRPr>
        </a:p>
      </xdr:txBody>
    </xdr:sp>
    <xdr:clientData/>
  </xdr:twoCellAnchor>
  <xdr:twoCellAnchor>
    <xdr:from>
      <xdr:col>37</xdr:col>
      <xdr:colOff>558800</xdr:colOff>
      <xdr:row>28</xdr:row>
      <xdr:rowOff>50800</xdr:rowOff>
    </xdr:from>
    <xdr:to>
      <xdr:col>40</xdr:col>
      <xdr:colOff>25400</xdr:colOff>
      <xdr:row>32</xdr:row>
      <xdr:rowOff>63500</xdr:rowOff>
    </xdr:to>
    <xdr:sp macro="" textlink="">
      <xdr:nvSpPr>
        <xdr:cNvPr id="135" name="ひし形 134"/>
        <xdr:cNvSpPr/>
      </xdr:nvSpPr>
      <xdr:spPr>
        <a:xfrm>
          <a:off x="25933400" y="4851400"/>
          <a:ext cx="1524000" cy="69850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900">
              <a:solidFill>
                <a:sysClr val="windowText" lastClr="000000"/>
              </a:solidFill>
            </a:rPr>
            <a:t>食べた回数がｎ回に達した</a:t>
          </a:r>
        </a:p>
      </xdr:txBody>
    </xdr:sp>
    <xdr:clientData/>
  </xdr:twoCellAnchor>
  <xdr:twoCellAnchor>
    <xdr:from>
      <xdr:col>40</xdr:col>
      <xdr:colOff>596900</xdr:colOff>
      <xdr:row>28</xdr:row>
      <xdr:rowOff>139700</xdr:rowOff>
    </xdr:from>
    <xdr:to>
      <xdr:col>41</xdr:col>
      <xdr:colOff>558800</xdr:colOff>
      <xdr:row>31</xdr:row>
      <xdr:rowOff>139700</xdr:rowOff>
    </xdr:to>
    <xdr:sp macro="" textlink="">
      <xdr:nvSpPr>
        <xdr:cNvPr id="136" name="ひし形 135"/>
        <xdr:cNvSpPr/>
      </xdr:nvSpPr>
      <xdr:spPr>
        <a:xfrm>
          <a:off x="28028900" y="4940300"/>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N</a:t>
          </a:r>
          <a:endParaRPr kumimoji="1" lang="ja-JP" altLang="en-US" sz="1000">
            <a:solidFill>
              <a:sysClr val="windowText" lastClr="000000"/>
            </a:solidFill>
          </a:endParaRPr>
        </a:p>
      </xdr:txBody>
    </xdr:sp>
    <xdr:clientData/>
  </xdr:twoCellAnchor>
  <xdr:twoCellAnchor>
    <xdr:from>
      <xdr:col>38</xdr:col>
      <xdr:colOff>317500</xdr:colOff>
      <xdr:row>34</xdr:row>
      <xdr:rowOff>12700</xdr:rowOff>
    </xdr:from>
    <xdr:to>
      <xdr:col>39</xdr:col>
      <xdr:colOff>279400</xdr:colOff>
      <xdr:row>37</xdr:row>
      <xdr:rowOff>12700</xdr:rowOff>
    </xdr:to>
    <xdr:sp macro="" textlink="">
      <xdr:nvSpPr>
        <xdr:cNvPr id="137" name="ひし形 136"/>
        <xdr:cNvSpPr/>
      </xdr:nvSpPr>
      <xdr:spPr>
        <a:xfrm>
          <a:off x="26377900" y="5842000"/>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Y</a:t>
          </a:r>
          <a:endParaRPr kumimoji="1" lang="ja-JP" altLang="en-US" sz="1000">
            <a:solidFill>
              <a:sysClr val="windowText" lastClr="000000"/>
            </a:solidFill>
          </a:endParaRPr>
        </a:p>
      </xdr:txBody>
    </xdr:sp>
    <xdr:clientData/>
  </xdr:twoCellAnchor>
  <xdr:twoCellAnchor>
    <xdr:from>
      <xdr:col>42</xdr:col>
      <xdr:colOff>200025</xdr:colOff>
      <xdr:row>28</xdr:row>
      <xdr:rowOff>76200</xdr:rowOff>
    </xdr:from>
    <xdr:to>
      <xdr:col>44</xdr:col>
      <xdr:colOff>177800</xdr:colOff>
      <xdr:row>32</xdr:row>
      <xdr:rowOff>0</xdr:rowOff>
    </xdr:to>
    <xdr:sp macro="" textlink="">
      <xdr:nvSpPr>
        <xdr:cNvPr id="138" name="正方形/長方形 137"/>
        <xdr:cNvSpPr/>
      </xdr:nvSpPr>
      <xdr:spPr>
        <a:xfrm>
          <a:off x="29003625" y="4876800"/>
          <a:ext cx="1349375" cy="6096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friend_menu_complete</a:t>
          </a:r>
        </a:p>
        <a:p>
          <a:pPr algn="ctr"/>
          <a:r>
            <a:rPr kumimoji="1" lang="ja-JP" altLang="en-US" sz="1100">
              <a:solidFill>
                <a:sysClr val="windowText" lastClr="000000"/>
              </a:solidFill>
            </a:rPr>
            <a:t>常連になっていない</a:t>
          </a:r>
        </a:p>
      </xdr:txBody>
    </xdr:sp>
    <xdr:clientData/>
  </xdr:twoCellAnchor>
  <xdr:twoCellAnchor>
    <xdr:from>
      <xdr:col>39</xdr:col>
      <xdr:colOff>523875</xdr:colOff>
      <xdr:row>11</xdr:row>
      <xdr:rowOff>114300</xdr:rowOff>
    </xdr:from>
    <xdr:to>
      <xdr:col>43</xdr:col>
      <xdr:colOff>188913</xdr:colOff>
      <xdr:row>28</xdr:row>
      <xdr:rowOff>76200</xdr:rowOff>
    </xdr:to>
    <xdr:cxnSp macro="">
      <xdr:nvCxnSpPr>
        <xdr:cNvPr id="139" name="図形 138"/>
        <xdr:cNvCxnSpPr>
          <a:stCxn id="138" idx="0"/>
          <a:endCxn id="129" idx="3"/>
        </xdr:cNvCxnSpPr>
      </xdr:nvCxnSpPr>
      <xdr:spPr>
        <a:xfrm rot="16200000" flipV="1">
          <a:off x="27035919" y="2234406"/>
          <a:ext cx="2876550" cy="240823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623887</xdr:colOff>
      <xdr:row>4</xdr:row>
      <xdr:rowOff>101601</xdr:rowOff>
    </xdr:from>
    <xdr:to>
      <xdr:col>38</xdr:col>
      <xdr:colOff>623888</xdr:colOff>
      <xdr:row>5</xdr:row>
      <xdr:rowOff>127001</xdr:rowOff>
    </xdr:to>
    <xdr:cxnSp macro="">
      <xdr:nvCxnSpPr>
        <xdr:cNvPr id="140" name="直線矢印コネクタ 139"/>
        <xdr:cNvCxnSpPr>
          <a:stCxn id="128" idx="2"/>
          <a:endCxn id="132" idx="0"/>
        </xdr:cNvCxnSpPr>
      </xdr:nvCxnSpPr>
      <xdr:spPr>
        <a:xfrm rot="5400000">
          <a:off x="26585863" y="885825"/>
          <a:ext cx="196850" cy="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623886</xdr:colOff>
      <xdr:row>8</xdr:row>
      <xdr:rowOff>127000</xdr:rowOff>
    </xdr:from>
    <xdr:to>
      <xdr:col>38</xdr:col>
      <xdr:colOff>623887</xdr:colOff>
      <xdr:row>9</xdr:row>
      <xdr:rowOff>152400</xdr:rowOff>
    </xdr:to>
    <xdr:cxnSp macro="">
      <xdr:nvCxnSpPr>
        <xdr:cNvPr id="141" name="直線矢印コネクタ 140"/>
        <xdr:cNvCxnSpPr>
          <a:stCxn id="132" idx="2"/>
          <a:endCxn id="129" idx="0"/>
        </xdr:cNvCxnSpPr>
      </xdr:nvCxnSpPr>
      <xdr:spPr>
        <a:xfrm rot="16200000" flipH="1">
          <a:off x="26585862" y="1597024"/>
          <a:ext cx="196850" cy="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623887</xdr:colOff>
      <xdr:row>13</xdr:row>
      <xdr:rowOff>76201</xdr:rowOff>
    </xdr:from>
    <xdr:to>
      <xdr:col>38</xdr:col>
      <xdr:colOff>623888</xdr:colOff>
      <xdr:row>14</xdr:row>
      <xdr:rowOff>101601</xdr:rowOff>
    </xdr:to>
    <xdr:cxnSp macro="">
      <xdr:nvCxnSpPr>
        <xdr:cNvPr id="142" name="直線矢印コネクタ 141"/>
        <xdr:cNvCxnSpPr>
          <a:stCxn id="129" idx="2"/>
          <a:endCxn id="133" idx="0"/>
        </xdr:cNvCxnSpPr>
      </xdr:nvCxnSpPr>
      <xdr:spPr>
        <a:xfrm rot="5400000">
          <a:off x="26585863" y="2403475"/>
          <a:ext cx="196850" cy="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623886</xdr:colOff>
      <xdr:row>17</xdr:row>
      <xdr:rowOff>101600</xdr:rowOff>
    </xdr:from>
    <xdr:to>
      <xdr:col>38</xdr:col>
      <xdr:colOff>623887</xdr:colOff>
      <xdr:row>18</xdr:row>
      <xdr:rowOff>127000</xdr:rowOff>
    </xdr:to>
    <xdr:cxnSp macro="">
      <xdr:nvCxnSpPr>
        <xdr:cNvPr id="143" name="直線矢印コネクタ 142"/>
        <xdr:cNvCxnSpPr>
          <a:stCxn id="133" idx="2"/>
          <a:endCxn id="130" idx="0"/>
        </xdr:cNvCxnSpPr>
      </xdr:nvCxnSpPr>
      <xdr:spPr>
        <a:xfrm rot="16200000" flipH="1">
          <a:off x="26585862" y="3114674"/>
          <a:ext cx="196850" cy="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623887</xdr:colOff>
      <xdr:row>22</xdr:row>
      <xdr:rowOff>50801</xdr:rowOff>
    </xdr:from>
    <xdr:to>
      <xdr:col>38</xdr:col>
      <xdr:colOff>623888</xdr:colOff>
      <xdr:row>23</xdr:row>
      <xdr:rowOff>76201</xdr:rowOff>
    </xdr:to>
    <xdr:cxnSp macro="">
      <xdr:nvCxnSpPr>
        <xdr:cNvPr id="144" name="直線矢印コネクタ 143"/>
        <xdr:cNvCxnSpPr>
          <a:stCxn id="130" idx="2"/>
          <a:endCxn id="134" idx="0"/>
        </xdr:cNvCxnSpPr>
      </xdr:nvCxnSpPr>
      <xdr:spPr>
        <a:xfrm rot="5400000">
          <a:off x="26585863" y="3921125"/>
          <a:ext cx="196850" cy="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623886</xdr:colOff>
      <xdr:row>26</xdr:row>
      <xdr:rowOff>76200</xdr:rowOff>
    </xdr:from>
    <xdr:to>
      <xdr:col>38</xdr:col>
      <xdr:colOff>634999</xdr:colOff>
      <xdr:row>28</xdr:row>
      <xdr:rowOff>50800</xdr:rowOff>
    </xdr:to>
    <xdr:cxnSp macro="">
      <xdr:nvCxnSpPr>
        <xdr:cNvPr id="145" name="直線矢印コネクタ 144"/>
        <xdr:cNvCxnSpPr>
          <a:stCxn id="134" idx="2"/>
          <a:endCxn id="135" idx="0"/>
        </xdr:cNvCxnSpPr>
      </xdr:nvCxnSpPr>
      <xdr:spPr>
        <a:xfrm rot="16200000" flipH="1">
          <a:off x="26531093" y="4687093"/>
          <a:ext cx="317500" cy="111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25400</xdr:colOff>
      <xdr:row>30</xdr:row>
      <xdr:rowOff>50800</xdr:rowOff>
    </xdr:from>
    <xdr:to>
      <xdr:col>40</xdr:col>
      <xdr:colOff>596900</xdr:colOff>
      <xdr:row>30</xdr:row>
      <xdr:rowOff>57150</xdr:rowOff>
    </xdr:to>
    <xdr:cxnSp macro="">
      <xdr:nvCxnSpPr>
        <xdr:cNvPr id="146" name="直線矢印コネクタ 145"/>
        <xdr:cNvCxnSpPr>
          <a:stCxn id="135" idx="3"/>
          <a:endCxn id="136" idx="1"/>
        </xdr:cNvCxnSpPr>
      </xdr:nvCxnSpPr>
      <xdr:spPr>
        <a:xfrm flipV="1">
          <a:off x="27457400" y="5194300"/>
          <a:ext cx="571500" cy="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558800</xdr:colOff>
      <xdr:row>30</xdr:row>
      <xdr:rowOff>38100</xdr:rowOff>
    </xdr:from>
    <xdr:to>
      <xdr:col>42</xdr:col>
      <xdr:colOff>200025</xdr:colOff>
      <xdr:row>30</xdr:row>
      <xdr:rowOff>50800</xdr:rowOff>
    </xdr:to>
    <xdr:cxnSp macro="">
      <xdr:nvCxnSpPr>
        <xdr:cNvPr id="147" name="直線矢印コネクタ 146"/>
        <xdr:cNvCxnSpPr>
          <a:stCxn id="136" idx="3"/>
          <a:endCxn id="138" idx="1"/>
        </xdr:cNvCxnSpPr>
      </xdr:nvCxnSpPr>
      <xdr:spPr>
        <a:xfrm flipV="1">
          <a:off x="28676600" y="5181600"/>
          <a:ext cx="327025" cy="12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635000</xdr:colOff>
      <xdr:row>32</xdr:row>
      <xdr:rowOff>63500</xdr:rowOff>
    </xdr:from>
    <xdr:to>
      <xdr:col>38</xdr:col>
      <xdr:colOff>641350</xdr:colOff>
      <xdr:row>34</xdr:row>
      <xdr:rowOff>12700</xdr:rowOff>
    </xdr:to>
    <xdr:cxnSp macro="">
      <xdr:nvCxnSpPr>
        <xdr:cNvPr id="148" name="直線矢印コネクタ 147"/>
        <xdr:cNvCxnSpPr>
          <a:stCxn id="135" idx="2"/>
          <a:endCxn id="137" idx="0"/>
        </xdr:cNvCxnSpPr>
      </xdr:nvCxnSpPr>
      <xdr:spPr>
        <a:xfrm rot="16200000" flipH="1">
          <a:off x="26552525" y="5692775"/>
          <a:ext cx="292100" cy="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641350</xdr:colOff>
      <xdr:row>37</xdr:row>
      <xdr:rowOff>12700</xdr:rowOff>
    </xdr:from>
    <xdr:to>
      <xdr:col>38</xdr:col>
      <xdr:colOff>649288</xdr:colOff>
      <xdr:row>38</xdr:row>
      <xdr:rowOff>127000</xdr:rowOff>
    </xdr:to>
    <xdr:cxnSp macro="">
      <xdr:nvCxnSpPr>
        <xdr:cNvPr id="149" name="直線矢印コネクタ 148"/>
        <xdr:cNvCxnSpPr>
          <a:stCxn id="137" idx="2"/>
          <a:endCxn id="131" idx="0"/>
        </xdr:cNvCxnSpPr>
      </xdr:nvCxnSpPr>
      <xdr:spPr>
        <a:xfrm rot="16200000" flipH="1">
          <a:off x="26562844" y="6495256"/>
          <a:ext cx="285750" cy="79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63500</xdr:colOff>
      <xdr:row>47</xdr:row>
      <xdr:rowOff>165100</xdr:rowOff>
    </xdr:from>
    <xdr:to>
      <xdr:col>39</xdr:col>
      <xdr:colOff>549275</xdr:colOff>
      <xdr:row>51</xdr:row>
      <xdr:rowOff>88900</xdr:rowOff>
    </xdr:to>
    <xdr:sp macro="" textlink="">
      <xdr:nvSpPr>
        <xdr:cNvPr id="150" name="正方形/長方形 149"/>
        <xdr:cNvSpPr/>
      </xdr:nvSpPr>
      <xdr:spPr>
        <a:xfrm>
          <a:off x="26123900" y="8223250"/>
          <a:ext cx="1171575" cy="6096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Friend</a:t>
          </a:r>
          <a:endParaRPr kumimoji="1" lang="ja-JP" altLang="en-US" sz="1100">
            <a:solidFill>
              <a:sysClr val="windowText" lastClr="000000"/>
            </a:solidFill>
          </a:endParaRPr>
        </a:p>
      </xdr:txBody>
    </xdr:sp>
    <xdr:clientData/>
  </xdr:twoCellAnchor>
  <xdr:twoCellAnchor>
    <xdr:from>
      <xdr:col>38</xdr:col>
      <xdr:colOff>330200</xdr:colOff>
      <xdr:row>43</xdr:row>
      <xdr:rowOff>127000</xdr:rowOff>
    </xdr:from>
    <xdr:to>
      <xdr:col>39</xdr:col>
      <xdr:colOff>292100</xdr:colOff>
      <xdr:row>46</xdr:row>
      <xdr:rowOff>127000</xdr:rowOff>
    </xdr:to>
    <xdr:sp macro="" textlink="">
      <xdr:nvSpPr>
        <xdr:cNvPr id="151" name="ひし形 150"/>
        <xdr:cNvSpPr/>
      </xdr:nvSpPr>
      <xdr:spPr>
        <a:xfrm>
          <a:off x="26390600" y="7499350"/>
          <a:ext cx="647700" cy="514350"/>
        </a:xfrm>
        <a:prstGeom prst="diamond">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DB</a:t>
          </a:r>
          <a:endParaRPr kumimoji="1" lang="ja-JP" altLang="en-US" sz="1000">
            <a:solidFill>
              <a:sysClr val="windowText" lastClr="000000"/>
            </a:solidFill>
          </a:endParaRPr>
        </a:p>
      </xdr:txBody>
    </xdr:sp>
    <xdr:clientData/>
  </xdr:twoCellAnchor>
  <xdr:oneCellAnchor>
    <xdr:from>
      <xdr:col>40</xdr:col>
      <xdr:colOff>76200</xdr:colOff>
      <xdr:row>44</xdr:row>
      <xdr:rowOff>133350</xdr:rowOff>
    </xdr:from>
    <xdr:ext cx="1625125" cy="150041"/>
    <xdr:sp macro="" textlink="">
      <xdr:nvSpPr>
        <xdr:cNvPr id="152" name="テキスト ボックス 151"/>
        <xdr:cNvSpPr txBox="1"/>
      </xdr:nvSpPr>
      <xdr:spPr>
        <a:xfrm>
          <a:off x="27508200" y="7677150"/>
          <a:ext cx="1625125"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常連客になったフラグを</a:t>
          </a:r>
          <a:r>
            <a:rPr kumimoji="1" lang="en-US" altLang="ja-JP" sz="900"/>
            <a:t>DB</a:t>
          </a:r>
          <a:r>
            <a:rPr kumimoji="1" lang="ja-JP" altLang="en-US" sz="900"/>
            <a:t>に格納</a:t>
          </a:r>
        </a:p>
      </xdr:txBody>
    </xdr:sp>
    <xdr:clientData/>
  </xdr:oneCellAnchor>
  <xdr:twoCellAnchor>
    <xdr:from>
      <xdr:col>38</xdr:col>
      <xdr:colOff>73025</xdr:colOff>
      <xdr:row>63</xdr:row>
      <xdr:rowOff>9525</xdr:rowOff>
    </xdr:from>
    <xdr:to>
      <xdr:col>39</xdr:col>
      <xdr:colOff>558800</xdr:colOff>
      <xdr:row>66</xdr:row>
      <xdr:rowOff>104775</xdr:rowOff>
    </xdr:to>
    <xdr:sp macro="" textlink="">
      <xdr:nvSpPr>
        <xdr:cNvPr id="153" name="正方形/長方形 152"/>
        <xdr:cNvSpPr/>
      </xdr:nvSpPr>
      <xdr:spPr>
        <a:xfrm>
          <a:off x="26133425" y="10810875"/>
          <a:ext cx="1171575" cy="6096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friend_request_menu</a:t>
          </a:r>
          <a:endParaRPr kumimoji="1" lang="ja-JP" altLang="en-US" sz="1100">
            <a:solidFill>
              <a:sysClr val="windowText" lastClr="000000"/>
            </a:solidFill>
          </a:endParaRPr>
        </a:p>
      </xdr:txBody>
    </xdr:sp>
    <xdr:clientData/>
  </xdr:twoCellAnchor>
  <xdr:oneCellAnchor>
    <xdr:from>
      <xdr:col>40</xdr:col>
      <xdr:colOff>76200</xdr:colOff>
      <xdr:row>64</xdr:row>
      <xdr:rowOff>30934</xdr:rowOff>
    </xdr:from>
    <xdr:ext cx="2312043" cy="150041"/>
    <xdr:sp macro="" textlink="">
      <xdr:nvSpPr>
        <xdr:cNvPr id="154" name="テキスト ボックス 153"/>
        <xdr:cNvSpPr txBox="1"/>
      </xdr:nvSpPr>
      <xdr:spPr>
        <a:xfrm>
          <a:off x="27508200" y="11003734"/>
          <a:ext cx="2312043"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フレンドの「今日のメニュー」以外のメニュー一覧</a:t>
          </a:r>
        </a:p>
      </xdr:txBody>
    </xdr:sp>
    <xdr:clientData/>
  </xdr:oneCellAnchor>
  <xdr:twoCellAnchor>
    <xdr:from>
      <xdr:col>38</xdr:col>
      <xdr:colOff>73025</xdr:colOff>
      <xdr:row>69</xdr:row>
      <xdr:rowOff>19050</xdr:rowOff>
    </xdr:from>
    <xdr:to>
      <xdr:col>39</xdr:col>
      <xdr:colOff>558800</xdr:colOff>
      <xdr:row>72</xdr:row>
      <xdr:rowOff>114300</xdr:rowOff>
    </xdr:to>
    <xdr:sp macro="" textlink="">
      <xdr:nvSpPr>
        <xdr:cNvPr id="155" name="正方形/長方形 154"/>
        <xdr:cNvSpPr/>
      </xdr:nvSpPr>
      <xdr:spPr>
        <a:xfrm>
          <a:off x="26133425" y="11849100"/>
          <a:ext cx="1171575" cy="6096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friend_request_confirm</a:t>
          </a:r>
          <a:endParaRPr kumimoji="1" lang="ja-JP" altLang="en-US" sz="1100">
            <a:solidFill>
              <a:sysClr val="windowText" lastClr="000000"/>
            </a:solidFill>
          </a:endParaRPr>
        </a:p>
      </xdr:txBody>
    </xdr:sp>
    <xdr:clientData/>
  </xdr:twoCellAnchor>
  <xdr:twoCellAnchor>
    <xdr:from>
      <xdr:col>38</xdr:col>
      <xdr:colOff>73025</xdr:colOff>
      <xdr:row>78</xdr:row>
      <xdr:rowOff>142875</xdr:rowOff>
    </xdr:from>
    <xdr:to>
      <xdr:col>39</xdr:col>
      <xdr:colOff>558800</xdr:colOff>
      <xdr:row>82</xdr:row>
      <xdr:rowOff>66675</xdr:rowOff>
    </xdr:to>
    <xdr:sp macro="" textlink="">
      <xdr:nvSpPr>
        <xdr:cNvPr id="156" name="正方形/長方形 155"/>
        <xdr:cNvSpPr/>
      </xdr:nvSpPr>
      <xdr:spPr>
        <a:xfrm>
          <a:off x="26133425" y="13515975"/>
          <a:ext cx="1171575" cy="6096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friend_request_complete</a:t>
          </a:r>
          <a:endParaRPr kumimoji="1" lang="ja-JP" altLang="en-US" sz="1100">
            <a:solidFill>
              <a:sysClr val="windowText" lastClr="000000"/>
            </a:solidFill>
          </a:endParaRPr>
        </a:p>
      </xdr:txBody>
    </xdr:sp>
    <xdr:clientData/>
  </xdr:twoCellAnchor>
  <xdr:oneCellAnchor>
    <xdr:from>
      <xdr:col>40</xdr:col>
      <xdr:colOff>76200</xdr:colOff>
      <xdr:row>70</xdr:row>
      <xdr:rowOff>49984</xdr:rowOff>
    </xdr:from>
    <xdr:ext cx="1200137" cy="150041"/>
    <xdr:sp macro="" textlink="">
      <xdr:nvSpPr>
        <xdr:cNvPr id="157" name="テキスト ボックス 156"/>
        <xdr:cNvSpPr txBox="1"/>
      </xdr:nvSpPr>
      <xdr:spPr>
        <a:xfrm>
          <a:off x="27508200" y="12051484"/>
          <a:ext cx="1200137"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リクエストメニューの確認</a:t>
          </a:r>
        </a:p>
      </xdr:txBody>
    </xdr:sp>
    <xdr:clientData/>
  </xdr:oneCellAnchor>
  <xdr:oneCellAnchor>
    <xdr:from>
      <xdr:col>40</xdr:col>
      <xdr:colOff>76200</xdr:colOff>
      <xdr:row>80</xdr:row>
      <xdr:rowOff>2359</xdr:rowOff>
    </xdr:from>
    <xdr:ext cx="691984" cy="150041"/>
    <xdr:sp macro="" textlink="">
      <xdr:nvSpPr>
        <xdr:cNvPr id="158" name="テキスト ボックス 157"/>
        <xdr:cNvSpPr txBox="1"/>
      </xdr:nvSpPr>
      <xdr:spPr>
        <a:xfrm>
          <a:off x="27508200" y="13718359"/>
          <a:ext cx="691984"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リクエスト完了</a:t>
          </a:r>
        </a:p>
      </xdr:txBody>
    </xdr:sp>
    <xdr:clientData/>
  </xdr:oneCellAnchor>
  <xdr:twoCellAnchor>
    <xdr:from>
      <xdr:col>37</xdr:col>
      <xdr:colOff>558800</xdr:colOff>
      <xdr:row>52</xdr:row>
      <xdr:rowOff>142875</xdr:rowOff>
    </xdr:from>
    <xdr:to>
      <xdr:col>40</xdr:col>
      <xdr:colOff>25400</xdr:colOff>
      <xdr:row>56</xdr:row>
      <xdr:rowOff>155575</xdr:rowOff>
    </xdr:to>
    <xdr:sp macro="" textlink="">
      <xdr:nvSpPr>
        <xdr:cNvPr id="159" name="ひし形 158"/>
        <xdr:cNvSpPr/>
      </xdr:nvSpPr>
      <xdr:spPr>
        <a:xfrm>
          <a:off x="25933400" y="9058275"/>
          <a:ext cx="1524000" cy="69850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900">
              <a:solidFill>
                <a:sysClr val="windowText" lastClr="000000"/>
              </a:solidFill>
            </a:rPr>
            <a:t>リクエストしたか？</a:t>
          </a:r>
        </a:p>
      </xdr:txBody>
    </xdr:sp>
    <xdr:clientData/>
  </xdr:twoCellAnchor>
  <xdr:twoCellAnchor>
    <xdr:from>
      <xdr:col>40</xdr:col>
      <xdr:colOff>596900</xdr:colOff>
      <xdr:row>53</xdr:row>
      <xdr:rowOff>60325</xdr:rowOff>
    </xdr:from>
    <xdr:to>
      <xdr:col>41</xdr:col>
      <xdr:colOff>558800</xdr:colOff>
      <xdr:row>56</xdr:row>
      <xdr:rowOff>60325</xdr:rowOff>
    </xdr:to>
    <xdr:sp macro="" textlink="">
      <xdr:nvSpPr>
        <xdr:cNvPr id="160" name="ひし形 159"/>
        <xdr:cNvSpPr/>
      </xdr:nvSpPr>
      <xdr:spPr>
        <a:xfrm>
          <a:off x="28028900" y="9147175"/>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Y</a:t>
          </a:r>
          <a:endParaRPr kumimoji="1" lang="ja-JP" altLang="en-US" sz="1000">
            <a:solidFill>
              <a:sysClr val="windowText" lastClr="000000"/>
            </a:solidFill>
          </a:endParaRPr>
        </a:p>
      </xdr:txBody>
    </xdr:sp>
    <xdr:clientData/>
  </xdr:twoCellAnchor>
  <xdr:twoCellAnchor>
    <xdr:from>
      <xdr:col>38</xdr:col>
      <xdr:colOff>317500</xdr:colOff>
      <xdr:row>58</xdr:row>
      <xdr:rowOff>104775</xdr:rowOff>
    </xdr:from>
    <xdr:to>
      <xdr:col>39</xdr:col>
      <xdr:colOff>279400</xdr:colOff>
      <xdr:row>61</xdr:row>
      <xdr:rowOff>104775</xdr:rowOff>
    </xdr:to>
    <xdr:sp macro="" textlink="">
      <xdr:nvSpPr>
        <xdr:cNvPr id="161" name="ひし形 160"/>
        <xdr:cNvSpPr/>
      </xdr:nvSpPr>
      <xdr:spPr>
        <a:xfrm>
          <a:off x="26377900" y="10048875"/>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N</a:t>
          </a:r>
          <a:endParaRPr kumimoji="1" lang="ja-JP" altLang="en-US" sz="1000">
            <a:solidFill>
              <a:sysClr val="windowText" lastClr="000000"/>
            </a:solidFill>
          </a:endParaRPr>
        </a:p>
      </xdr:txBody>
    </xdr:sp>
    <xdr:clientData/>
  </xdr:twoCellAnchor>
  <xdr:twoCellAnchor>
    <xdr:from>
      <xdr:col>40</xdr:col>
      <xdr:colOff>25400</xdr:colOff>
      <xdr:row>54</xdr:row>
      <xdr:rowOff>146050</xdr:rowOff>
    </xdr:from>
    <xdr:to>
      <xdr:col>40</xdr:col>
      <xdr:colOff>596900</xdr:colOff>
      <xdr:row>54</xdr:row>
      <xdr:rowOff>149225</xdr:rowOff>
    </xdr:to>
    <xdr:cxnSp macro="">
      <xdr:nvCxnSpPr>
        <xdr:cNvPr id="162" name="直線矢印コネクタ 161"/>
        <xdr:cNvCxnSpPr>
          <a:stCxn id="159" idx="3"/>
          <a:endCxn id="160" idx="1"/>
        </xdr:cNvCxnSpPr>
      </xdr:nvCxnSpPr>
      <xdr:spPr>
        <a:xfrm flipV="1">
          <a:off x="27457400" y="9404350"/>
          <a:ext cx="571500" cy="3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42</xdr:col>
      <xdr:colOff>0</xdr:colOff>
      <xdr:row>54</xdr:row>
      <xdr:rowOff>85725</xdr:rowOff>
    </xdr:from>
    <xdr:ext cx="1560748" cy="150041"/>
    <xdr:sp macro="" textlink="">
      <xdr:nvSpPr>
        <xdr:cNvPr id="163" name="テキスト ボックス 162"/>
        <xdr:cNvSpPr txBox="1"/>
      </xdr:nvSpPr>
      <xdr:spPr>
        <a:xfrm>
          <a:off x="28803600" y="9344025"/>
          <a:ext cx="1560748"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リクエストメニューが非アクティブ</a:t>
          </a:r>
        </a:p>
      </xdr:txBody>
    </xdr:sp>
    <xdr:clientData/>
  </xdr:oneCellAnchor>
  <xdr:oneCellAnchor>
    <xdr:from>
      <xdr:col>39</xdr:col>
      <xdr:colOff>410927</xdr:colOff>
      <xdr:row>59</xdr:row>
      <xdr:rowOff>123825</xdr:rowOff>
    </xdr:from>
    <xdr:ext cx="969304" cy="300082"/>
    <xdr:sp macro="" textlink="">
      <xdr:nvSpPr>
        <xdr:cNvPr id="164" name="テキスト ボックス 163"/>
        <xdr:cNvSpPr txBox="1"/>
      </xdr:nvSpPr>
      <xdr:spPr>
        <a:xfrm>
          <a:off x="27157127" y="10239375"/>
          <a:ext cx="969304" cy="3000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リクエストメニューが</a:t>
          </a:r>
          <a:endParaRPr kumimoji="1" lang="en-US" altLang="ja-JP" sz="900"/>
        </a:p>
        <a:p>
          <a:r>
            <a:rPr kumimoji="1" lang="ja-JP" altLang="en-US" sz="900"/>
            <a:t>アクティブ</a:t>
          </a:r>
        </a:p>
      </xdr:txBody>
    </xdr:sp>
    <xdr:clientData/>
  </xdr:oneCellAnchor>
  <xdr:twoCellAnchor>
    <xdr:from>
      <xdr:col>38</xdr:col>
      <xdr:colOff>635001</xdr:colOff>
      <xdr:row>51</xdr:row>
      <xdr:rowOff>88899</xdr:rowOff>
    </xdr:from>
    <xdr:to>
      <xdr:col>38</xdr:col>
      <xdr:colOff>649289</xdr:colOff>
      <xdr:row>52</xdr:row>
      <xdr:rowOff>142874</xdr:rowOff>
    </xdr:to>
    <xdr:cxnSp macro="">
      <xdr:nvCxnSpPr>
        <xdr:cNvPr id="165" name="直線矢印コネクタ 164"/>
        <xdr:cNvCxnSpPr>
          <a:stCxn id="150" idx="2"/>
          <a:endCxn id="159" idx="0"/>
        </xdr:cNvCxnSpPr>
      </xdr:nvCxnSpPr>
      <xdr:spPr>
        <a:xfrm rot="5400000">
          <a:off x="26589832" y="8938418"/>
          <a:ext cx="225425" cy="142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635000</xdr:colOff>
      <xdr:row>56</xdr:row>
      <xdr:rowOff>155575</xdr:rowOff>
    </xdr:from>
    <xdr:to>
      <xdr:col>38</xdr:col>
      <xdr:colOff>641350</xdr:colOff>
      <xdr:row>58</xdr:row>
      <xdr:rowOff>104775</xdr:rowOff>
    </xdr:to>
    <xdr:cxnSp macro="">
      <xdr:nvCxnSpPr>
        <xdr:cNvPr id="166" name="直線矢印コネクタ 165"/>
        <xdr:cNvCxnSpPr>
          <a:stCxn id="159" idx="2"/>
          <a:endCxn id="161" idx="0"/>
        </xdr:cNvCxnSpPr>
      </xdr:nvCxnSpPr>
      <xdr:spPr>
        <a:xfrm rot="16200000" flipH="1">
          <a:off x="26552525" y="9899650"/>
          <a:ext cx="292100" cy="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641349</xdr:colOff>
      <xdr:row>61</xdr:row>
      <xdr:rowOff>104775</xdr:rowOff>
    </xdr:from>
    <xdr:to>
      <xdr:col>38</xdr:col>
      <xdr:colOff>658812</xdr:colOff>
      <xdr:row>63</xdr:row>
      <xdr:rowOff>9525</xdr:rowOff>
    </xdr:to>
    <xdr:cxnSp macro="">
      <xdr:nvCxnSpPr>
        <xdr:cNvPr id="167" name="直線矢印コネクタ 166"/>
        <xdr:cNvCxnSpPr>
          <a:stCxn id="161" idx="2"/>
          <a:endCxn id="153" idx="0"/>
        </xdr:cNvCxnSpPr>
      </xdr:nvCxnSpPr>
      <xdr:spPr>
        <a:xfrm rot="16200000" flipH="1">
          <a:off x="26586656" y="10678318"/>
          <a:ext cx="247650" cy="174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658020</xdr:colOff>
      <xdr:row>66</xdr:row>
      <xdr:rowOff>105568</xdr:rowOff>
    </xdr:from>
    <xdr:to>
      <xdr:col>38</xdr:col>
      <xdr:colOff>659608</xdr:colOff>
      <xdr:row>69</xdr:row>
      <xdr:rowOff>19843</xdr:rowOff>
    </xdr:to>
    <xdr:cxnSp macro="">
      <xdr:nvCxnSpPr>
        <xdr:cNvPr id="168" name="直線矢印コネクタ 167"/>
        <xdr:cNvCxnSpPr>
          <a:stCxn id="153" idx="2"/>
          <a:endCxn id="155" idx="0"/>
        </xdr:cNvCxnSpPr>
      </xdr:nvCxnSpPr>
      <xdr:spPr>
        <a:xfrm rot="5400000">
          <a:off x="26504901" y="11634787"/>
          <a:ext cx="42862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647701</xdr:colOff>
      <xdr:row>72</xdr:row>
      <xdr:rowOff>114300</xdr:rowOff>
    </xdr:from>
    <xdr:to>
      <xdr:col>38</xdr:col>
      <xdr:colOff>658814</xdr:colOff>
      <xdr:row>74</xdr:row>
      <xdr:rowOff>47625</xdr:rowOff>
    </xdr:to>
    <xdr:cxnSp macro="">
      <xdr:nvCxnSpPr>
        <xdr:cNvPr id="169" name="直線矢印コネクタ 168"/>
        <xdr:cNvCxnSpPr>
          <a:stCxn id="155" idx="2"/>
          <a:endCxn id="181" idx="0"/>
        </xdr:cNvCxnSpPr>
      </xdr:nvCxnSpPr>
      <xdr:spPr>
        <a:xfrm rot="5400000">
          <a:off x="26575545" y="12591256"/>
          <a:ext cx="276225" cy="111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0</xdr:colOff>
      <xdr:row>1</xdr:row>
      <xdr:rowOff>57150</xdr:rowOff>
    </xdr:from>
    <xdr:to>
      <xdr:col>48</xdr:col>
      <xdr:colOff>485775</xdr:colOff>
      <xdr:row>4</xdr:row>
      <xdr:rowOff>158750</xdr:rowOff>
    </xdr:to>
    <xdr:sp macro="" textlink="">
      <xdr:nvSpPr>
        <xdr:cNvPr id="170" name="正方形/長方形 169"/>
        <xdr:cNvSpPr/>
      </xdr:nvSpPr>
      <xdr:spPr>
        <a:xfrm>
          <a:off x="32232600" y="228600"/>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Index</a:t>
          </a:r>
          <a:endParaRPr kumimoji="1" lang="ja-JP" altLang="en-US" sz="1100">
            <a:solidFill>
              <a:sysClr val="windowText" lastClr="000000"/>
            </a:solidFill>
          </a:endParaRPr>
        </a:p>
      </xdr:txBody>
    </xdr:sp>
    <xdr:clientData/>
  </xdr:twoCellAnchor>
  <xdr:twoCellAnchor>
    <xdr:from>
      <xdr:col>46</xdr:col>
      <xdr:colOff>514350</xdr:colOff>
      <xdr:row>6</xdr:row>
      <xdr:rowOff>57150</xdr:rowOff>
    </xdr:from>
    <xdr:to>
      <xdr:col>48</xdr:col>
      <xdr:colOff>666750</xdr:colOff>
      <xdr:row>10</xdr:row>
      <xdr:rowOff>69850</xdr:rowOff>
    </xdr:to>
    <xdr:sp macro="" textlink="">
      <xdr:nvSpPr>
        <xdr:cNvPr id="171" name="ひし形 170"/>
        <xdr:cNvSpPr/>
      </xdr:nvSpPr>
      <xdr:spPr>
        <a:xfrm>
          <a:off x="32061150" y="1085850"/>
          <a:ext cx="1524000" cy="69850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900">
              <a:solidFill>
                <a:sysClr val="windowText" lastClr="000000"/>
              </a:solidFill>
            </a:rPr>
            <a:t>リクエストがある</a:t>
          </a:r>
        </a:p>
      </xdr:txBody>
    </xdr:sp>
    <xdr:clientData/>
  </xdr:twoCellAnchor>
  <xdr:twoCellAnchor>
    <xdr:from>
      <xdr:col>49</xdr:col>
      <xdr:colOff>552450</xdr:colOff>
      <xdr:row>6</xdr:row>
      <xdr:rowOff>146050</xdr:rowOff>
    </xdr:from>
    <xdr:to>
      <xdr:col>50</xdr:col>
      <xdr:colOff>514350</xdr:colOff>
      <xdr:row>9</xdr:row>
      <xdr:rowOff>146050</xdr:rowOff>
    </xdr:to>
    <xdr:sp macro="" textlink="">
      <xdr:nvSpPr>
        <xdr:cNvPr id="172" name="ひし形 171"/>
        <xdr:cNvSpPr/>
      </xdr:nvSpPr>
      <xdr:spPr>
        <a:xfrm>
          <a:off x="34156650" y="1174750"/>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N</a:t>
          </a:r>
          <a:endParaRPr kumimoji="1" lang="ja-JP" altLang="en-US" sz="1000">
            <a:solidFill>
              <a:sysClr val="windowText" lastClr="000000"/>
            </a:solidFill>
          </a:endParaRPr>
        </a:p>
      </xdr:txBody>
    </xdr:sp>
    <xdr:clientData/>
  </xdr:twoCellAnchor>
  <xdr:twoCellAnchor>
    <xdr:from>
      <xdr:col>47</xdr:col>
      <xdr:colOff>273050</xdr:colOff>
      <xdr:row>12</xdr:row>
      <xdr:rowOff>19050</xdr:rowOff>
    </xdr:from>
    <xdr:to>
      <xdr:col>48</xdr:col>
      <xdr:colOff>234950</xdr:colOff>
      <xdr:row>15</xdr:row>
      <xdr:rowOff>19050</xdr:rowOff>
    </xdr:to>
    <xdr:sp macro="" textlink="">
      <xdr:nvSpPr>
        <xdr:cNvPr id="173" name="ひし形 172"/>
        <xdr:cNvSpPr/>
      </xdr:nvSpPr>
      <xdr:spPr>
        <a:xfrm>
          <a:off x="32505650" y="2076450"/>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Y</a:t>
          </a:r>
          <a:endParaRPr kumimoji="1" lang="ja-JP" altLang="en-US" sz="1000">
            <a:solidFill>
              <a:sysClr val="windowText" lastClr="000000"/>
            </a:solidFill>
          </a:endParaRPr>
        </a:p>
      </xdr:txBody>
    </xdr:sp>
    <xdr:clientData/>
  </xdr:twoCellAnchor>
  <xdr:twoCellAnchor>
    <xdr:from>
      <xdr:col>47</xdr:col>
      <xdr:colOff>0</xdr:colOff>
      <xdr:row>16</xdr:row>
      <xdr:rowOff>69850</xdr:rowOff>
    </xdr:from>
    <xdr:to>
      <xdr:col>48</xdr:col>
      <xdr:colOff>485775</xdr:colOff>
      <xdr:row>20</xdr:row>
      <xdr:rowOff>0</xdr:rowOff>
    </xdr:to>
    <xdr:sp macro="" textlink="">
      <xdr:nvSpPr>
        <xdr:cNvPr id="174" name="正方形/長方形 173"/>
        <xdr:cNvSpPr/>
      </xdr:nvSpPr>
      <xdr:spPr>
        <a:xfrm>
          <a:off x="32232600" y="2813050"/>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Index</a:t>
          </a:r>
        </a:p>
      </xdr:txBody>
    </xdr:sp>
    <xdr:clientData/>
  </xdr:twoCellAnchor>
  <xdr:twoCellAnchor>
    <xdr:from>
      <xdr:col>47</xdr:col>
      <xdr:colOff>585788</xdr:colOff>
      <xdr:row>4</xdr:row>
      <xdr:rowOff>158750</xdr:rowOff>
    </xdr:from>
    <xdr:to>
      <xdr:col>47</xdr:col>
      <xdr:colOff>590550</xdr:colOff>
      <xdr:row>6</xdr:row>
      <xdr:rowOff>57150</xdr:rowOff>
    </xdr:to>
    <xdr:cxnSp macro="">
      <xdr:nvCxnSpPr>
        <xdr:cNvPr id="175" name="直線矢印コネクタ 174"/>
        <xdr:cNvCxnSpPr>
          <a:stCxn id="170" idx="2"/>
          <a:endCxn id="171" idx="0"/>
        </xdr:cNvCxnSpPr>
      </xdr:nvCxnSpPr>
      <xdr:spPr>
        <a:xfrm rot="16200000" flipH="1">
          <a:off x="32700119" y="962819"/>
          <a:ext cx="241300" cy="4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590550</xdr:colOff>
      <xdr:row>10</xdr:row>
      <xdr:rowOff>69850</xdr:rowOff>
    </xdr:from>
    <xdr:to>
      <xdr:col>47</xdr:col>
      <xdr:colOff>596900</xdr:colOff>
      <xdr:row>12</xdr:row>
      <xdr:rowOff>19050</xdr:rowOff>
    </xdr:to>
    <xdr:cxnSp macro="">
      <xdr:nvCxnSpPr>
        <xdr:cNvPr id="176" name="直線矢印コネクタ 175"/>
        <xdr:cNvCxnSpPr>
          <a:stCxn id="171" idx="2"/>
          <a:endCxn id="173" idx="0"/>
        </xdr:cNvCxnSpPr>
      </xdr:nvCxnSpPr>
      <xdr:spPr>
        <a:xfrm rot="16200000" flipH="1">
          <a:off x="32680275" y="1927225"/>
          <a:ext cx="292100" cy="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585788</xdr:colOff>
      <xdr:row>15</xdr:row>
      <xdr:rowOff>19050</xdr:rowOff>
    </xdr:from>
    <xdr:to>
      <xdr:col>47</xdr:col>
      <xdr:colOff>596900</xdr:colOff>
      <xdr:row>16</xdr:row>
      <xdr:rowOff>69850</xdr:rowOff>
    </xdr:to>
    <xdr:cxnSp macro="">
      <xdr:nvCxnSpPr>
        <xdr:cNvPr id="177" name="直線矢印コネクタ 176"/>
        <xdr:cNvCxnSpPr>
          <a:stCxn id="173" idx="2"/>
          <a:endCxn id="174" idx="0"/>
        </xdr:cNvCxnSpPr>
      </xdr:nvCxnSpPr>
      <xdr:spPr>
        <a:xfrm rot="5400000">
          <a:off x="32712819" y="2696369"/>
          <a:ext cx="222250" cy="111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49</xdr:col>
      <xdr:colOff>19050</xdr:colOff>
      <xdr:row>17</xdr:row>
      <xdr:rowOff>114300</xdr:rowOff>
    </xdr:from>
    <xdr:ext cx="3005182" cy="150041"/>
    <xdr:sp macro="" textlink="">
      <xdr:nvSpPr>
        <xdr:cNvPr id="178" name="テキスト ボックス 177"/>
        <xdr:cNvSpPr txBox="1"/>
      </xdr:nvSpPr>
      <xdr:spPr>
        <a:xfrm>
          <a:off x="33623250" y="3028950"/>
          <a:ext cx="3005182"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上部にリンクを設置。リクエストしたマイミクの数だけリンク発生</a:t>
          </a:r>
        </a:p>
      </xdr:txBody>
    </xdr:sp>
    <xdr:clientData/>
  </xdr:oneCellAnchor>
  <xdr:twoCellAnchor>
    <xdr:from>
      <xdr:col>47</xdr:col>
      <xdr:colOff>276225</xdr:colOff>
      <xdr:row>21</xdr:row>
      <xdr:rowOff>19050</xdr:rowOff>
    </xdr:from>
    <xdr:to>
      <xdr:col>48</xdr:col>
      <xdr:colOff>238125</xdr:colOff>
      <xdr:row>24</xdr:row>
      <xdr:rowOff>19050</xdr:rowOff>
    </xdr:to>
    <xdr:sp macro="" textlink="">
      <xdr:nvSpPr>
        <xdr:cNvPr id="179" name="ひし形 178"/>
        <xdr:cNvSpPr/>
      </xdr:nvSpPr>
      <xdr:spPr>
        <a:xfrm>
          <a:off x="32508825" y="3619500"/>
          <a:ext cx="647700" cy="514350"/>
        </a:xfrm>
        <a:prstGeom prst="diamond">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DB</a:t>
          </a:r>
          <a:endParaRPr kumimoji="1" lang="ja-JP" altLang="en-US" sz="1000">
            <a:solidFill>
              <a:sysClr val="windowText" lastClr="000000"/>
            </a:solidFill>
          </a:endParaRPr>
        </a:p>
      </xdr:txBody>
    </xdr:sp>
    <xdr:clientData/>
  </xdr:twoCellAnchor>
  <xdr:oneCellAnchor>
    <xdr:from>
      <xdr:col>49</xdr:col>
      <xdr:colOff>0</xdr:colOff>
      <xdr:row>22</xdr:row>
      <xdr:rowOff>21409</xdr:rowOff>
    </xdr:from>
    <xdr:ext cx="1775679" cy="150041"/>
    <xdr:sp macro="" textlink="">
      <xdr:nvSpPr>
        <xdr:cNvPr id="180" name="テキスト ボックス 179"/>
        <xdr:cNvSpPr txBox="1"/>
      </xdr:nvSpPr>
      <xdr:spPr>
        <a:xfrm>
          <a:off x="33604200" y="3793309"/>
          <a:ext cx="1775679"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リクエストしたユーザーを</a:t>
          </a:r>
          <a:r>
            <a:rPr kumimoji="1" lang="en-US" altLang="ja-JP" sz="900"/>
            <a:t>DB</a:t>
          </a:r>
          <a:r>
            <a:rPr kumimoji="1" lang="ja-JP" altLang="en-US" sz="900"/>
            <a:t>から抽出</a:t>
          </a:r>
        </a:p>
      </xdr:txBody>
    </xdr:sp>
    <xdr:clientData/>
  </xdr:oneCellAnchor>
  <xdr:twoCellAnchor>
    <xdr:from>
      <xdr:col>38</xdr:col>
      <xdr:colOff>323850</xdr:colOff>
      <xdr:row>74</xdr:row>
      <xdr:rowOff>47625</xdr:rowOff>
    </xdr:from>
    <xdr:to>
      <xdr:col>39</xdr:col>
      <xdr:colOff>285750</xdr:colOff>
      <xdr:row>77</xdr:row>
      <xdr:rowOff>47625</xdr:rowOff>
    </xdr:to>
    <xdr:sp macro="" textlink="">
      <xdr:nvSpPr>
        <xdr:cNvPr id="181" name="ひし形 180"/>
        <xdr:cNvSpPr/>
      </xdr:nvSpPr>
      <xdr:spPr>
        <a:xfrm>
          <a:off x="26384250" y="12734925"/>
          <a:ext cx="647700" cy="514350"/>
        </a:xfrm>
        <a:prstGeom prst="diamond">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DB</a:t>
          </a:r>
          <a:endParaRPr kumimoji="1" lang="ja-JP" altLang="en-US" sz="1000">
            <a:solidFill>
              <a:sysClr val="windowText" lastClr="000000"/>
            </a:solidFill>
          </a:endParaRPr>
        </a:p>
      </xdr:txBody>
    </xdr:sp>
    <xdr:clientData/>
  </xdr:twoCellAnchor>
  <xdr:twoCellAnchor>
    <xdr:from>
      <xdr:col>38</xdr:col>
      <xdr:colOff>647699</xdr:colOff>
      <xdr:row>77</xdr:row>
      <xdr:rowOff>47625</xdr:rowOff>
    </xdr:from>
    <xdr:to>
      <xdr:col>38</xdr:col>
      <xdr:colOff>658812</xdr:colOff>
      <xdr:row>78</xdr:row>
      <xdr:rowOff>142875</xdr:rowOff>
    </xdr:to>
    <xdr:cxnSp macro="">
      <xdr:nvCxnSpPr>
        <xdr:cNvPr id="182" name="直線矢印コネクタ 181"/>
        <xdr:cNvCxnSpPr>
          <a:stCxn id="181" idx="2"/>
          <a:endCxn id="156" idx="0"/>
        </xdr:cNvCxnSpPr>
      </xdr:nvCxnSpPr>
      <xdr:spPr>
        <a:xfrm rot="16200000" flipH="1">
          <a:off x="26580306" y="13377068"/>
          <a:ext cx="266700" cy="111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40</xdr:col>
      <xdr:colOff>76200</xdr:colOff>
      <xdr:row>75</xdr:row>
      <xdr:rowOff>21409</xdr:rowOff>
    </xdr:from>
    <xdr:ext cx="2073645" cy="150041"/>
    <xdr:sp macro="" textlink="">
      <xdr:nvSpPr>
        <xdr:cNvPr id="183" name="テキスト ボックス 182"/>
        <xdr:cNvSpPr txBox="1"/>
      </xdr:nvSpPr>
      <xdr:spPr>
        <a:xfrm>
          <a:off x="27508200" y="12880159"/>
          <a:ext cx="2073645"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en-US" altLang="ja-JP" sz="900"/>
            <a:t>DB</a:t>
          </a:r>
          <a:r>
            <a:rPr kumimoji="1" lang="ja-JP" altLang="en-US" sz="900"/>
            <a:t>にリクエストした対象、料理、時間を格納</a:t>
          </a:r>
        </a:p>
      </xdr:txBody>
    </xdr:sp>
    <xdr:clientData/>
  </xdr:oneCellAnchor>
  <xdr:twoCellAnchor>
    <xdr:from>
      <xdr:col>46</xdr:col>
      <xdr:colOff>514350</xdr:colOff>
      <xdr:row>25</xdr:row>
      <xdr:rowOff>95250</xdr:rowOff>
    </xdr:from>
    <xdr:to>
      <xdr:col>48</xdr:col>
      <xdr:colOff>666750</xdr:colOff>
      <xdr:row>29</xdr:row>
      <xdr:rowOff>107950</xdr:rowOff>
    </xdr:to>
    <xdr:sp macro="" textlink="">
      <xdr:nvSpPr>
        <xdr:cNvPr id="184" name="ひし形 183"/>
        <xdr:cNvSpPr/>
      </xdr:nvSpPr>
      <xdr:spPr>
        <a:xfrm>
          <a:off x="32061150" y="4381500"/>
          <a:ext cx="1524000" cy="69850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900">
              <a:solidFill>
                <a:sysClr val="windowText" lastClr="000000"/>
              </a:solidFill>
            </a:rPr>
            <a:t>リクエストが５時間以内</a:t>
          </a:r>
        </a:p>
      </xdr:txBody>
    </xdr:sp>
    <xdr:clientData/>
  </xdr:twoCellAnchor>
  <xdr:twoCellAnchor>
    <xdr:from>
      <xdr:col>52</xdr:col>
      <xdr:colOff>0</xdr:colOff>
      <xdr:row>26</xdr:row>
      <xdr:rowOff>22225</xdr:rowOff>
    </xdr:from>
    <xdr:to>
      <xdr:col>52</xdr:col>
      <xdr:colOff>647700</xdr:colOff>
      <xdr:row>29</xdr:row>
      <xdr:rowOff>22225</xdr:rowOff>
    </xdr:to>
    <xdr:sp macro="" textlink="">
      <xdr:nvSpPr>
        <xdr:cNvPr id="185" name="ひし形 184"/>
        <xdr:cNvSpPr/>
      </xdr:nvSpPr>
      <xdr:spPr>
        <a:xfrm>
          <a:off x="35661600" y="4479925"/>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N</a:t>
          </a:r>
          <a:endParaRPr kumimoji="1" lang="ja-JP" altLang="en-US" sz="1000">
            <a:solidFill>
              <a:sysClr val="windowText" lastClr="000000"/>
            </a:solidFill>
          </a:endParaRPr>
        </a:p>
      </xdr:txBody>
    </xdr:sp>
    <xdr:clientData/>
  </xdr:twoCellAnchor>
  <xdr:twoCellAnchor>
    <xdr:from>
      <xdr:col>47</xdr:col>
      <xdr:colOff>273050</xdr:colOff>
      <xdr:row>31</xdr:row>
      <xdr:rowOff>0</xdr:rowOff>
    </xdr:from>
    <xdr:to>
      <xdr:col>48</xdr:col>
      <xdr:colOff>234950</xdr:colOff>
      <xdr:row>34</xdr:row>
      <xdr:rowOff>0</xdr:rowOff>
    </xdr:to>
    <xdr:sp macro="" textlink="">
      <xdr:nvSpPr>
        <xdr:cNvPr id="186" name="ひし形 185"/>
        <xdr:cNvSpPr/>
      </xdr:nvSpPr>
      <xdr:spPr>
        <a:xfrm>
          <a:off x="32505650" y="5314950"/>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Y</a:t>
          </a:r>
          <a:endParaRPr kumimoji="1" lang="ja-JP" altLang="en-US" sz="1000">
            <a:solidFill>
              <a:sysClr val="windowText" lastClr="000000"/>
            </a:solidFill>
          </a:endParaRPr>
        </a:p>
      </xdr:txBody>
    </xdr:sp>
    <xdr:clientData/>
  </xdr:twoCellAnchor>
  <xdr:twoCellAnchor>
    <xdr:from>
      <xdr:col>47</xdr:col>
      <xdr:colOff>19050</xdr:colOff>
      <xdr:row>35</xdr:row>
      <xdr:rowOff>57150</xdr:rowOff>
    </xdr:from>
    <xdr:to>
      <xdr:col>48</xdr:col>
      <xdr:colOff>504825</xdr:colOff>
      <xdr:row>38</xdr:row>
      <xdr:rowOff>158750</xdr:rowOff>
    </xdr:to>
    <xdr:sp macro="" textlink="">
      <xdr:nvSpPr>
        <xdr:cNvPr id="187" name="正方形/長方形 186"/>
        <xdr:cNvSpPr/>
      </xdr:nvSpPr>
      <xdr:spPr>
        <a:xfrm>
          <a:off x="32251650" y="6057900"/>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service</a:t>
          </a:r>
        </a:p>
      </xdr:txBody>
    </xdr:sp>
    <xdr:clientData/>
  </xdr:twoCellAnchor>
  <xdr:oneCellAnchor>
    <xdr:from>
      <xdr:col>49</xdr:col>
      <xdr:colOff>0</xdr:colOff>
      <xdr:row>37</xdr:row>
      <xdr:rowOff>21409</xdr:rowOff>
    </xdr:from>
    <xdr:ext cx="785408" cy="150041"/>
    <xdr:sp macro="" textlink="">
      <xdr:nvSpPr>
        <xdr:cNvPr id="188" name="テキスト ボックス 187"/>
        <xdr:cNvSpPr txBox="1"/>
      </xdr:nvSpPr>
      <xdr:spPr>
        <a:xfrm>
          <a:off x="33604200" y="6365059"/>
          <a:ext cx="785408"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接客用ページへ</a:t>
          </a:r>
        </a:p>
      </xdr:txBody>
    </xdr:sp>
    <xdr:clientData/>
  </xdr:oneCellAnchor>
  <xdr:twoCellAnchor>
    <xdr:from>
      <xdr:col>47</xdr:col>
      <xdr:colOff>19050</xdr:colOff>
      <xdr:row>41</xdr:row>
      <xdr:rowOff>69850</xdr:rowOff>
    </xdr:from>
    <xdr:to>
      <xdr:col>48</xdr:col>
      <xdr:colOff>504825</xdr:colOff>
      <xdr:row>45</xdr:row>
      <xdr:rowOff>0</xdr:rowOff>
    </xdr:to>
    <xdr:sp macro="" textlink="">
      <xdr:nvSpPr>
        <xdr:cNvPr id="189" name="正方形/長方形 188"/>
        <xdr:cNvSpPr/>
      </xdr:nvSpPr>
      <xdr:spPr>
        <a:xfrm>
          <a:off x="32251650" y="7099300"/>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service_confirm</a:t>
          </a:r>
        </a:p>
      </xdr:txBody>
    </xdr:sp>
    <xdr:clientData/>
  </xdr:twoCellAnchor>
  <xdr:oneCellAnchor>
    <xdr:from>
      <xdr:col>49</xdr:col>
      <xdr:colOff>0</xdr:colOff>
      <xdr:row>43</xdr:row>
      <xdr:rowOff>0</xdr:rowOff>
    </xdr:from>
    <xdr:ext cx="461665" cy="150041"/>
    <xdr:sp macro="" textlink="">
      <xdr:nvSpPr>
        <xdr:cNvPr id="190" name="テキスト ボックス 189"/>
        <xdr:cNvSpPr txBox="1"/>
      </xdr:nvSpPr>
      <xdr:spPr>
        <a:xfrm>
          <a:off x="33604200" y="7372350"/>
          <a:ext cx="461665"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接客確認</a:t>
          </a:r>
        </a:p>
      </xdr:txBody>
    </xdr:sp>
    <xdr:clientData/>
  </xdr:oneCellAnchor>
  <xdr:twoCellAnchor>
    <xdr:from>
      <xdr:col>47</xdr:col>
      <xdr:colOff>19050</xdr:colOff>
      <xdr:row>51</xdr:row>
      <xdr:rowOff>146050</xdr:rowOff>
    </xdr:from>
    <xdr:to>
      <xdr:col>48</xdr:col>
      <xdr:colOff>504825</xdr:colOff>
      <xdr:row>55</xdr:row>
      <xdr:rowOff>76200</xdr:rowOff>
    </xdr:to>
    <xdr:sp macro="" textlink="">
      <xdr:nvSpPr>
        <xdr:cNvPr id="191" name="正方形/長方形 190"/>
        <xdr:cNvSpPr/>
      </xdr:nvSpPr>
      <xdr:spPr>
        <a:xfrm>
          <a:off x="32251650" y="8890000"/>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service_confirm</a:t>
          </a:r>
        </a:p>
      </xdr:txBody>
    </xdr:sp>
    <xdr:clientData/>
  </xdr:twoCellAnchor>
  <xdr:oneCellAnchor>
    <xdr:from>
      <xdr:col>49</xdr:col>
      <xdr:colOff>0</xdr:colOff>
      <xdr:row>53</xdr:row>
      <xdr:rowOff>0</xdr:rowOff>
    </xdr:from>
    <xdr:ext cx="732123" cy="300082"/>
    <xdr:sp macro="" textlink="">
      <xdr:nvSpPr>
        <xdr:cNvPr id="192" name="テキスト ボックス 191"/>
        <xdr:cNvSpPr txBox="1"/>
      </xdr:nvSpPr>
      <xdr:spPr>
        <a:xfrm>
          <a:off x="33604200" y="9086850"/>
          <a:ext cx="732123" cy="3000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接客完了</a:t>
          </a:r>
          <a:endParaRPr kumimoji="1" lang="en-US" altLang="ja-JP" sz="900"/>
        </a:p>
        <a:p>
          <a:r>
            <a:rPr kumimoji="1" lang="ja-JP" altLang="en-US" sz="900"/>
            <a:t>「接客しました」</a:t>
          </a:r>
        </a:p>
      </xdr:txBody>
    </xdr:sp>
    <xdr:clientData/>
  </xdr:oneCellAnchor>
  <xdr:twoCellAnchor>
    <xdr:from>
      <xdr:col>47</xdr:col>
      <xdr:colOff>276225</xdr:colOff>
      <xdr:row>47</xdr:row>
      <xdr:rowOff>9525</xdr:rowOff>
    </xdr:from>
    <xdr:to>
      <xdr:col>48</xdr:col>
      <xdr:colOff>238125</xdr:colOff>
      <xdr:row>50</xdr:row>
      <xdr:rowOff>9525</xdr:rowOff>
    </xdr:to>
    <xdr:sp macro="" textlink="">
      <xdr:nvSpPr>
        <xdr:cNvPr id="193" name="ひし形 192"/>
        <xdr:cNvSpPr/>
      </xdr:nvSpPr>
      <xdr:spPr>
        <a:xfrm>
          <a:off x="32508825" y="8067675"/>
          <a:ext cx="647700" cy="514350"/>
        </a:xfrm>
        <a:prstGeom prst="diamond">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DB</a:t>
          </a:r>
          <a:endParaRPr kumimoji="1" lang="ja-JP" altLang="en-US" sz="1000">
            <a:solidFill>
              <a:sysClr val="windowText" lastClr="000000"/>
            </a:solidFill>
          </a:endParaRPr>
        </a:p>
      </xdr:txBody>
    </xdr:sp>
    <xdr:clientData/>
  </xdr:twoCellAnchor>
  <xdr:oneCellAnchor>
    <xdr:from>
      <xdr:col>48</xdr:col>
      <xdr:colOff>466725</xdr:colOff>
      <xdr:row>47</xdr:row>
      <xdr:rowOff>164284</xdr:rowOff>
    </xdr:from>
    <xdr:ext cx="1904304" cy="300082"/>
    <xdr:sp macro="" textlink="">
      <xdr:nvSpPr>
        <xdr:cNvPr id="194" name="テキスト ボックス 193"/>
        <xdr:cNvSpPr txBox="1"/>
      </xdr:nvSpPr>
      <xdr:spPr>
        <a:xfrm>
          <a:off x="33385125" y="8222434"/>
          <a:ext cx="1904304" cy="3000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リクエストしたユーザーの</a:t>
          </a:r>
          <a:r>
            <a:rPr kumimoji="1" lang="en-US" altLang="ja-JP" sz="900"/>
            <a:t>FLAG</a:t>
          </a:r>
          <a:r>
            <a:rPr kumimoji="1" lang="ja-JP" altLang="en-US" sz="900"/>
            <a:t>を</a:t>
          </a:r>
          <a:r>
            <a:rPr kumimoji="1" lang="en-US" altLang="ja-JP" sz="900"/>
            <a:t>DELETE</a:t>
          </a:r>
        </a:p>
        <a:p>
          <a:r>
            <a:rPr kumimoji="1" lang="en-US" altLang="ja-JP" sz="900"/>
            <a:t>EXP</a:t>
          </a:r>
          <a:r>
            <a:rPr kumimoji="1" lang="ja-JP" altLang="en-US" sz="900"/>
            <a:t>、</a:t>
          </a:r>
          <a:r>
            <a:rPr kumimoji="1" lang="en-US" altLang="ja-JP" sz="900"/>
            <a:t>GOLD</a:t>
          </a:r>
          <a:r>
            <a:rPr kumimoji="1" lang="ja-JP" altLang="en-US" sz="900"/>
            <a:t>が通常の</a:t>
          </a:r>
          <a:r>
            <a:rPr kumimoji="1" lang="en-US" altLang="ja-JP" sz="900"/>
            <a:t>1.2</a:t>
          </a:r>
          <a:r>
            <a:rPr kumimoji="1" lang="ja-JP" altLang="en-US" sz="900"/>
            <a:t>倍</a:t>
          </a:r>
        </a:p>
      </xdr:txBody>
    </xdr:sp>
    <xdr:clientData/>
  </xdr:oneCellAnchor>
  <xdr:twoCellAnchor>
    <xdr:from>
      <xdr:col>46</xdr:col>
      <xdr:colOff>533400</xdr:colOff>
      <xdr:row>56</xdr:row>
      <xdr:rowOff>161925</xdr:rowOff>
    </xdr:from>
    <xdr:to>
      <xdr:col>49</xdr:col>
      <xdr:colOff>0</xdr:colOff>
      <xdr:row>61</xdr:row>
      <xdr:rowOff>3175</xdr:rowOff>
    </xdr:to>
    <xdr:sp macro="" textlink="">
      <xdr:nvSpPr>
        <xdr:cNvPr id="195" name="ひし形 194"/>
        <xdr:cNvSpPr/>
      </xdr:nvSpPr>
      <xdr:spPr>
        <a:xfrm>
          <a:off x="32080200" y="9763125"/>
          <a:ext cx="1524000" cy="69850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900">
              <a:solidFill>
                <a:sysClr val="windowText" lastClr="000000"/>
              </a:solidFill>
            </a:rPr>
            <a:t>まだ同条件のリクエストがある</a:t>
          </a:r>
        </a:p>
      </xdr:txBody>
    </xdr:sp>
    <xdr:clientData/>
  </xdr:twoCellAnchor>
  <xdr:twoCellAnchor>
    <xdr:from>
      <xdr:col>45</xdr:col>
      <xdr:colOff>358775</xdr:colOff>
      <xdr:row>57</xdr:row>
      <xdr:rowOff>85725</xdr:rowOff>
    </xdr:from>
    <xdr:to>
      <xdr:col>46</xdr:col>
      <xdr:colOff>320675</xdr:colOff>
      <xdr:row>60</xdr:row>
      <xdr:rowOff>85725</xdr:rowOff>
    </xdr:to>
    <xdr:sp macro="" textlink="">
      <xdr:nvSpPr>
        <xdr:cNvPr id="196" name="ひし形 195"/>
        <xdr:cNvSpPr/>
      </xdr:nvSpPr>
      <xdr:spPr>
        <a:xfrm>
          <a:off x="31219775" y="9858375"/>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Y</a:t>
          </a:r>
          <a:endParaRPr kumimoji="1" lang="ja-JP" altLang="en-US" sz="1000">
            <a:solidFill>
              <a:sysClr val="windowText" lastClr="000000"/>
            </a:solidFill>
          </a:endParaRPr>
        </a:p>
      </xdr:txBody>
    </xdr:sp>
    <xdr:clientData/>
  </xdr:twoCellAnchor>
  <xdr:twoCellAnchor>
    <xdr:from>
      <xdr:col>47</xdr:col>
      <xdr:colOff>295275</xdr:colOff>
      <xdr:row>62</xdr:row>
      <xdr:rowOff>66675</xdr:rowOff>
    </xdr:from>
    <xdr:to>
      <xdr:col>48</xdr:col>
      <xdr:colOff>257175</xdr:colOff>
      <xdr:row>65</xdr:row>
      <xdr:rowOff>66675</xdr:rowOff>
    </xdr:to>
    <xdr:sp macro="" textlink="">
      <xdr:nvSpPr>
        <xdr:cNvPr id="197" name="ひし形 196"/>
        <xdr:cNvSpPr/>
      </xdr:nvSpPr>
      <xdr:spPr>
        <a:xfrm>
          <a:off x="32527875" y="10696575"/>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N</a:t>
          </a:r>
          <a:endParaRPr kumimoji="1" lang="ja-JP" altLang="en-US" sz="1000">
            <a:solidFill>
              <a:sysClr val="windowText" lastClr="000000"/>
            </a:solidFill>
          </a:endParaRPr>
        </a:p>
      </xdr:txBody>
    </xdr:sp>
    <xdr:clientData/>
  </xdr:twoCellAnchor>
  <xdr:twoCellAnchor>
    <xdr:from>
      <xdr:col>45</xdr:col>
      <xdr:colOff>682624</xdr:colOff>
      <xdr:row>37</xdr:row>
      <xdr:rowOff>22226</xdr:rowOff>
    </xdr:from>
    <xdr:to>
      <xdr:col>47</xdr:col>
      <xdr:colOff>19049</xdr:colOff>
      <xdr:row>57</xdr:row>
      <xdr:rowOff>85726</xdr:rowOff>
    </xdr:to>
    <xdr:cxnSp macro="">
      <xdr:nvCxnSpPr>
        <xdr:cNvPr id="198" name="図形 197"/>
        <xdr:cNvCxnSpPr>
          <a:stCxn id="196" idx="0"/>
          <a:endCxn id="187" idx="1"/>
        </xdr:cNvCxnSpPr>
      </xdr:nvCxnSpPr>
      <xdr:spPr>
        <a:xfrm rot="5400000" flipH="1" flipV="1">
          <a:off x="30151387" y="7758113"/>
          <a:ext cx="3492500" cy="70802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596900</xdr:colOff>
      <xdr:row>34</xdr:row>
      <xdr:rowOff>0</xdr:rowOff>
    </xdr:from>
    <xdr:to>
      <xdr:col>47</xdr:col>
      <xdr:colOff>604838</xdr:colOff>
      <xdr:row>35</xdr:row>
      <xdr:rowOff>57150</xdr:rowOff>
    </xdr:to>
    <xdr:cxnSp macro="">
      <xdr:nvCxnSpPr>
        <xdr:cNvPr id="199" name="直線矢印コネクタ 198"/>
        <xdr:cNvCxnSpPr>
          <a:stCxn id="186" idx="2"/>
          <a:endCxn id="187" idx="0"/>
        </xdr:cNvCxnSpPr>
      </xdr:nvCxnSpPr>
      <xdr:spPr>
        <a:xfrm rot="16200000" flipH="1">
          <a:off x="32719169" y="5939631"/>
          <a:ext cx="228600" cy="79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604044</xdr:colOff>
      <xdr:row>38</xdr:row>
      <xdr:rowOff>159544</xdr:rowOff>
    </xdr:from>
    <xdr:to>
      <xdr:col>47</xdr:col>
      <xdr:colOff>605632</xdr:colOff>
      <xdr:row>41</xdr:row>
      <xdr:rowOff>70644</xdr:rowOff>
    </xdr:to>
    <xdr:cxnSp macro="">
      <xdr:nvCxnSpPr>
        <xdr:cNvPr id="200" name="直線矢印コネクタ 199"/>
        <xdr:cNvCxnSpPr>
          <a:stCxn id="187" idx="2"/>
          <a:endCxn id="189" idx="0"/>
        </xdr:cNvCxnSpPr>
      </xdr:nvCxnSpPr>
      <xdr:spPr>
        <a:xfrm rot="5400000">
          <a:off x="32624713" y="6886575"/>
          <a:ext cx="4254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600076</xdr:colOff>
      <xdr:row>45</xdr:row>
      <xdr:rowOff>0</xdr:rowOff>
    </xdr:from>
    <xdr:to>
      <xdr:col>47</xdr:col>
      <xdr:colOff>604839</xdr:colOff>
      <xdr:row>47</xdr:row>
      <xdr:rowOff>9525</xdr:rowOff>
    </xdr:to>
    <xdr:cxnSp macro="">
      <xdr:nvCxnSpPr>
        <xdr:cNvPr id="201" name="直線矢印コネクタ 200"/>
        <xdr:cNvCxnSpPr>
          <a:stCxn id="189" idx="2"/>
          <a:endCxn id="193" idx="0"/>
        </xdr:cNvCxnSpPr>
      </xdr:nvCxnSpPr>
      <xdr:spPr>
        <a:xfrm rot="5400000">
          <a:off x="32658845" y="7889081"/>
          <a:ext cx="352425"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600075</xdr:colOff>
      <xdr:row>50</xdr:row>
      <xdr:rowOff>9524</xdr:rowOff>
    </xdr:from>
    <xdr:to>
      <xdr:col>47</xdr:col>
      <xdr:colOff>604838</xdr:colOff>
      <xdr:row>51</xdr:row>
      <xdr:rowOff>146049</xdr:rowOff>
    </xdr:to>
    <xdr:cxnSp macro="">
      <xdr:nvCxnSpPr>
        <xdr:cNvPr id="202" name="直線矢印コネクタ 201"/>
        <xdr:cNvCxnSpPr>
          <a:stCxn id="193" idx="2"/>
          <a:endCxn id="191" idx="0"/>
        </xdr:cNvCxnSpPr>
      </xdr:nvCxnSpPr>
      <xdr:spPr>
        <a:xfrm rot="16200000" flipH="1">
          <a:off x="32681069" y="8733630"/>
          <a:ext cx="307975"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604839</xdr:colOff>
      <xdr:row>55</xdr:row>
      <xdr:rowOff>76199</xdr:rowOff>
    </xdr:from>
    <xdr:to>
      <xdr:col>47</xdr:col>
      <xdr:colOff>609601</xdr:colOff>
      <xdr:row>56</xdr:row>
      <xdr:rowOff>161924</xdr:rowOff>
    </xdr:to>
    <xdr:cxnSp macro="">
      <xdr:nvCxnSpPr>
        <xdr:cNvPr id="203" name="直線矢印コネクタ 202"/>
        <xdr:cNvCxnSpPr>
          <a:stCxn id="191" idx="2"/>
          <a:endCxn id="195" idx="0"/>
        </xdr:cNvCxnSpPr>
      </xdr:nvCxnSpPr>
      <xdr:spPr>
        <a:xfrm rot="16200000" flipH="1">
          <a:off x="32711232" y="9632156"/>
          <a:ext cx="257175" cy="4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320676</xdr:colOff>
      <xdr:row>58</xdr:row>
      <xdr:rowOff>168274</xdr:rowOff>
    </xdr:from>
    <xdr:to>
      <xdr:col>46</xdr:col>
      <xdr:colOff>533401</xdr:colOff>
      <xdr:row>58</xdr:row>
      <xdr:rowOff>171449</xdr:rowOff>
    </xdr:to>
    <xdr:cxnSp macro="">
      <xdr:nvCxnSpPr>
        <xdr:cNvPr id="204" name="直線矢印コネクタ 203"/>
        <xdr:cNvCxnSpPr>
          <a:stCxn id="195" idx="1"/>
          <a:endCxn id="196" idx="3"/>
        </xdr:cNvCxnSpPr>
      </xdr:nvCxnSpPr>
      <xdr:spPr>
        <a:xfrm rot="10800000" flipV="1">
          <a:off x="31867476" y="10112374"/>
          <a:ext cx="212725" cy="3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428625</xdr:colOff>
      <xdr:row>30</xdr:row>
      <xdr:rowOff>161925</xdr:rowOff>
    </xdr:from>
    <xdr:to>
      <xdr:col>53</xdr:col>
      <xdr:colOff>228600</xdr:colOff>
      <xdr:row>34</xdr:row>
      <xdr:rowOff>92075</xdr:rowOff>
    </xdr:to>
    <xdr:sp macro="" textlink="">
      <xdr:nvSpPr>
        <xdr:cNvPr id="205" name="正方形/長方形 204"/>
        <xdr:cNvSpPr/>
      </xdr:nvSpPr>
      <xdr:spPr>
        <a:xfrm>
          <a:off x="35404425" y="5305425"/>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request_list</a:t>
          </a:r>
        </a:p>
      </xdr:txBody>
    </xdr:sp>
    <xdr:clientData/>
  </xdr:twoCellAnchor>
  <xdr:twoCellAnchor>
    <xdr:from>
      <xdr:col>47</xdr:col>
      <xdr:colOff>585787</xdr:colOff>
      <xdr:row>20</xdr:row>
      <xdr:rowOff>0</xdr:rowOff>
    </xdr:from>
    <xdr:to>
      <xdr:col>47</xdr:col>
      <xdr:colOff>600074</xdr:colOff>
      <xdr:row>21</xdr:row>
      <xdr:rowOff>19050</xdr:rowOff>
    </xdr:to>
    <xdr:cxnSp macro="">
      <xdr:nvCxnSpPr>
        <xdr:cNvPr id="206" name="直線矢印コネクタ 205"/>
        <xdr:cNvCxnSpPr>
          <a:stCxn id="174" idx="2"/>
          <a:endCxn id="179" idx="0"/>
        </xdr:cNvCxnSpPr>
      </xdr:nvCxnSpPr>
      <xdr:spPr>
        <a:xfrm rot="16200000" flipH="1">
          <a:off x="32730281" y="3517106"/>
          <a:ext cx="190500" cy="142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590550</xdr:colOff>
      <xdr:row>24</xdr:row>
      <xdr:rowOff>19051</xdr:rowOff>
    </xdr:from>
    <xdr:to>
      <xdr:col>47</xdr:col>
      <xdr:colOff>600075</xdr:colOff>
      <xdr:row>25</xdr:row>
      <xdr:rowOff>95251</xdr:rowOff>
    </xdr:to>
    <xdr:cxnSp macro="">
      <xdr:nvCxnSpPr>
        <xdr:cNvPr id="207" name="直線矢印コネクタ 206"/>
        <xdr:cNvCxnSpPr>
          <a:stCxn id="179" idx="2"/>
          <a:endCxn id="184" idx="0"/>
        </xdr:cNvCxnSpPr>
      </xdr:nvCxnSpPr>
      <xdr:spPr>
        <a:xfrm rot="5400000">
          <a:off x="32704088" y="4252913"/>
          <a:ext cx="247650"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590550</xdr:colOff>
      <xdr:row>29</xdr:row>
      <xdr:rowOff>107950</xdr:rowOff>
    </xdr:from>
    <xdr:to>
      <xdr:col>47</xdr:col>
      <xdr:colOff>596900</xdr:colOff>
      <xdr:row>31</xdr:row>
      <xdr:rowOff>0</xdr:rowOff>
    </xdr:to>
    <xdr:cxnSp macro="">
      <xdr:nvCxnSpPr>
        <xdr:cNvPr id="208" name="直線矢印コネクタ 207"/>
        <xdr:cNvCxnSpPr>
          <a:stCxn id="184" idx="2"/>
          <a:endCxn id="186" idx="0"/>
        </xdr:cNvCxnSpPr>
      </xdr:nvCxnSpPr>
      <xdr:spPr>
        <a:xfrm rot="16200000" flipH="1">
          <a:off x="32708850" y="5194300"/>
          <a:ext cx="234950" cy="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428625</xdr:colOff>
      <xdr:row>37</xdr:row>
      <xdr:rowOff>47625</xdr:rowOff>
    </xdr:from>
    <xdr:to>
      <xdr:col>53</xdr:col>
      <xdr:colOff>228600</xdr:colOff>
      <xdr:row>40</xdr:row>
      <xdr:rowOff>149225</xdr:rowOff>
    </xdr:to>
    <xdr:sp macro="" textlink="">
      <xdr:nvSpPr>
        <xdr:cNvPr id="209" name="正方形/長方形 208"/>
        <xdr:cNvSpPr/>
      </xdr:nvSpPr>
      <xdr:spPr>
        <a:xfrm>
          <a:off x="35404425" y="6391275"/>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request_confirm</a:t>
          </a:r>
        </a:p>
      </xdr:txBody>
    </xdr:sp>
    <xdr:clientData/>
  </xdr:twoCellAnchor>
  <xdr:twoCellAnchor>
    <xdr:from>
      <xdr:col>52</xdr:col>
      <xdr:colOff>0</xdr:colOff>
      <xdr:row>42</xdr:row>
      <xdr:rowOff>104775</xdr:rowOff>
    </xdr:from>
    <xdr:to>
      <xdr:col>52</xdr:col>
      <xdr:colOff>647700</xdr:colOff>
      <xdr:row>45</xdr:row>
      <xdr:rowOff>104775</xdr:rowOff>
    </xdr:to>
    <xdr:sp macro="" textlink="">
      <xdr:nvSpPr>
        <xdr:cNvPr id="210" name="ひし形 209"/>
        <xdr:cNvSpPr/>
      </xdr:nvSpPr>
      <xdr:spPr>
        <a:xfrm>
          <a:off x="35661600" y="7305675"/>
          <a:ext cx="647700" cy="514350"/>
        </a:xfrm>
        <a:prstGeom prst="diamond">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DB</a:t>
          </a:r>
          <a:endParaRPr kumimoji="1" lang="ja-JP" altLang="en-US" sz="1000">
            <a:solidFill>
              <a:sysClr val="windowText" lastClr="000000"/>
            </a:solidFill>
          </a:endParaRPr>
        </a:p>
      </xdr:txBody>
    </xdr:sp>
    <xdr:clientData/>
  </xdr:twoCellAnchor>
  <xdr:oneCellAnchor>
    <xdr:from>
      <xdr:col>53</xdr:col>
      <xdr:colOff>200025</xdr:colOff>
      <xdr:row>43</xdr:row>
      <xdr:rowOff>95250</xdr:rowOff>
    </xdr:from>
    <xdr:ext cx="1904304" cy="300082"/>
    <xdr:sp macro="" textlink="">
      <xdr:nvSpPr>
        <xdr:cNvPr id="211" name="テキスト ボックス 210"/>
        <xdr:cNvSpPr txBox="1"/>
      </xdr:nvSpPr>
      <xdr:spPr>
        <a:xfrm>
          <a:off x="36547425" y="7467600"/>
          <a:ext cx="1904304" cy="3000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リクエストしたユーザーの</a:t>
          </a:r>
          <a:r>
            <a:rPr kumimoji="1" lang="en-US" altLang="ja-JP" sz="900"/>
            <a:t>FLAG</a:t>
          </a:r>
          <a:r>
            <a:rPr kumimoji="1" lang="ja-JP" altLang="en-US" sz="900"/>
            <a:t>を</a:t>
          </a:r>
          <a:r>
            <a:rPr kumimoji="1" lang="en-US" altLang="ja-JP" sz="900"/>
            <a:t>DELETE</a:t>
          </a:r>
        </a:p>
        <a:p>
          <a:r>
            <a:rPr kumimoji="1" lang="ja-JP" altLang="en-US" sz="900"/>
            <a:t>合計の</a:t>
          </a:r>
          <a:r>
            <a:rPr kumimoji="1" lang="en-US" altLang="ja-JP" sz="900"/>
            <a:t>EXP</a:t>
          </a:r>
          <a:r>
            <a:rPr kumimoji="1" lang="ja-JP" altLang="en-US" sz="900"/>
            <a:t>、</a:t>
          </a:r>
          <a:r>
            <a:rPr kumimoji="1" lang="en-US" altLang="ja-JP" sz="900"/>
            <a:t>GOLD</a:t>
          </a:r>
          <a:r>
            <a:rPr kumimoji="1" lang="ja-JP" altLang="en-US" sz="900"/>
            <a:t>を</a:t>
          </a:r>
          <a:r>
            <a:rPr kumimoji="1" lang="en-US" altLang="ja-JP" sz="900"/>
            <a:t>DB</a:t>
          </a:r>
          <a:r>
            <a:rPr kumimoji="1" lang="ja-JP" altLang="en-US" sz="900"/>
            <a:t>に挿入</a:t>
          </a:r>
          <a:endParaRPr kumimoji="1" lang="en-US" altLang="ja-JP" sz="900"/>
        </a:p>
      </xdr:txBody>
    </xdr:sp>
    <xdr:clientData/>
  </xdr:oneCellAnchor>
  <xdr:twoCellAnchor>
    <xdr:from>
      <xdr:col>51</xdr:col>
      <xdr:colOff>428625</xdr:colOff>
      <xdr:row>47</xdr:row>
      <xdr:rowOff>0</xdr:rowOff>
    </xdr:from>
    <xdr:to>
      <xdr:col>53</xdr:col>
      <xdr:colOff>228600</xdr:colOff>
      <xdr:row>50</xdr:row>
      <xdr:rowOff>101600</xdr:rowOff>
    </xdr:to>
    <xdr:sp macro="" textlink="">
      <xdr:nvSpPr>
        <xdr:cNvPr id="212" name="正方形/長方形 211"/>
        <xdr:cNvSpPr/>
      </xdr:nvSpPr>
      <xdr:spPr>
        <a:xfrm>
          <a:off x="35404425" y="8058150"/>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request_complete</a:t>
          </a:r>
        </a:p>
      </xdr:txBody>
    </xdr:sp>
    <xdr:clientData/>
  </xdr:twoCellAnchor>
  <xdr:oneCellAnchor>
    <xdr:from>
      <xdr:col>53</xdr:col>
      <xdr:colOff>295275</xdr:colOff>
      <xdr:row>48</xdr:row>
      <xdr:rowOff>21409</xdr:rowOff>
    </xdr:from>
    <xdr:ext cx="1904304" cy="150041"/>
    <xdr:sp macro="" textlink="">
      <xdr:nvSpPr>
        <xdr:cNvPr id="213" name="テキスト ボックス 212"/>
        <xdr:cNvSpPr txBox="1"/>
      </xdr:nvSpPr>
      <xdr:spPr>
        <a:xfrm>
          <a:off x="36642675" y="8251009"/>
          <a:ext cx="1904304"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リクエストしたユーザーの</a:t>
          </a:r>
          <a:r>
            <a:rPr kumimoji="1" lang="en-US" altLang="ja-JP" sz="900"/>
            <a:t>FLAG</a:t>
          </a:r>
          <a:r>
            <a:rPr kumimoji="1" lang="ja-JP" altLang="en-US" sz="900"/>
            <a:t>を</a:t>
          </a:r>
          <a:r>
            <a:rPr kumimoji="1" lang="en-US" altLang="ja-JP" sz="900"/>
            <a:t>DELETE</a:t>
          </a:r>
        </a:p>
      </xdr:txBody>
    </xdr:sp>
    <xdr:clientData/>
  </xdr:oneCellAnchor>
  <xdr:oneCellAnchor>
    <xdr:from>
      <xdr:col>53</xdr:col>
      <xdr:colOff>314325</xdr:colOff>
      <xdr:row>32</xdr:row>
      <xdr:rowOff>21409</xdr:rowOff>
    </xdr:from>
    <xdr:ext cx="2034981" cy="150041"/>
    <xdr:sp macro="" textlink="">
      <xdr:nvSpPr>
        <xdr:cNvPr id="214" name="テキスト ボックス 213"/>
        <xdr:cNvSpPr txBox="1"/>
      </xdr:nvSpPr>
      <xdr:spPr>
        <a:xfrm>
          <a:off x="36661725" y="5507809"/>
          <a:ext cx="2034981"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５時間以上経ったフレンドのリクエスト一覧</a:t>
          </a:r>
          <a:endParaRPr kumimoji="1" lang="en-US" altLang="ja-JP" sz="900"/>
        </a:p>
      </xdr:txBody>
    </xdr:sp>
    <xdr:clientData/>
  </xdr:oneCellAnchor>
  <xdr:oneCellAnchor>
    <xdr:from>
      <xdr:col>53</xdr:col>
      <xdr:colOff>314325</xdr:colOff>
      <xdr:row>38</xdr:row>
      <xdr:rowOff>104775</xdr:rowOff>
    </xdr:from>
    <xdr:ext cx="681212" cy="150041"/>
    <xdr:sp macro="" textlink="">
      <xdr:nvSpPr>
        <xdr:cNvPr id="215" name="テキスト ボックス 214"/>
        <xdr:cNvSpPr txBox="1"/>
      </xdr:nvSpPr>
      <xdr:spPr>
        <a:xfrm>
          <a:off x="36661725" y="6619875"/>
          <a:ext cx="681212"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全て一括処理</a:t>
          </a:r>
          <a:endParaRPr kumimoji="1" lang="en-US" altLang="ja-JP" sz="900"/>
        </a:p>
      </xdr:txBody>
    </xdr:sp>
    <xdr:clientData/>
  </xdr:oneCellAnchor>
  <xdr:twoCellAnchor>
    <xdr:from>
      <xdr:col>52</xdr:col>
      <xdr:colOff>323849</xdr:colOff>
      <xdr:row>29</xdr:row>
      <xdr:rowOff>22225</xdr:rowOff>
    </xdr:from>
    <xdr:to>
      <xdr:col>52</xdr:col>
      <xdr:colOff>328612</xdr:colOff>
      <xdr:row>30</xdr:row>
      <xdr:rowOff>161925</xdr:rowOff>
    </xdr:to>
    <xdr:cxnSp macro="">
      <xdr:nvCxnSpPr>
        <xdr:cNvPr id="216" name="直線矢印コネクタ 215"/>
        <xdr:cNvCxnSpPr>
          <a:stCxn id="185" idx="2"/>
          <a:endCxn id="205" idx="0"/>
        </xdr:cNvCxnSpPr>
      </xdr:nvCxnSpPr>
      <xdr:spPr>
        <a:xfrm rot="16200000" flipH="1">
          <a:off x="35832256" y="5147468"/>
          <a:ext cx="311150"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666750</xdr:colOff>
      <xdr:row>27</xdr:row>
      <xdr:rowOff>101600</xdr:rowOff>
    </xdr:from>
    <xdr:to>
      <xdr:col>52</xdr:col>
      <xdr:colOff>0</xdr:colOff>
      <xdr:row>27</xdr:row>
      <xdr:rowOff>107950</xdr:rowOff>
    </xdr:to>
    <xdr:cxnSp macro="">
      <xdr:nvCxnSpPr>
        <xdr:cNvPr id="217" name="直線矢印コネクタ 216"/>
        <xdr:cNvCxnSpPr>
          <a:stCxn id="184" idx="3"/>
          <a:endCxn id="185" idx="1"/>
        </xdr:cNvCxnSpPr>
      </xdr:nvCxnSpPr>
      <xdr:spPr>
        <a:xfrm>
          <a:off x="33585150" y="4730750"/>
          <a:ext cx="2076450" cy="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327819</xdr:colOff>
      <xdr:row>34</xdr:row>
      <xdr:rowOff>92869</xdr:rowOff>
    </xdr:from>
    <xdr:to>
      <xdr:col>52</xdr:col>
      <xdr:colOff>329407</xdr:colOff>
      <xdr:row>37</xdr:row>
      <xdr:rowOff>48419</xdr:rowOff>
    </xdr:to>
    <xdr:cxnSp macro="">
      <xdr:nvCxnSpPr>
        <xdr:cNvPr id="218" name="直線矢印コネクタ 217"/>
        <xdr:cNvCxnSpPr>
          <a:stCxn id="205" idx="2"/>
          <a:endCxn id="209" idx="0"/>
        </xdr:cNvCxnSpPr>
      </xdr:nvCxnSpPr>
      <xdr:spPr>
        <a:xfrm rot="5400000">
          <a:off x="35755263" y="6156325"/>
          <a:ext cx="4699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323850</xdr:colOff>
      <xdr:row>40</xdr:row>
      <xdr:rowOff>149226</xdr:rowOff>
    </xdr:from>
    <xdr:to>
      <xdr:col>52</xdr:col>
      <xdr:colOff>328613</xdr:colOff>
      <xdr:row>42</xdr:row>
      <xdr:rowOff>104776</xdr:rowOff>
    </xdr:to>
    <xdr:cxnSp macro="">
      <xdr:nvCxnSpPr>
        <xdr:cNvPr id="219" name="直線矢印コネクタ 218"/>
        <xdr:cNvCxnSpPr>
          <a:stCxn id="209" idx="2"/>
          <a:endCxn id="210" idx="0"/>
        </xdr:cNvCxnSpPr>
      </xdr:nvCxnSpPr>
      <xdr:spPr>
        <a:xfrm rot="5400000">
          <a:off x="35838607" y="7154069"/>
          <a:ext cx="298450"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323850</xdr:colOff>
      <xdr:row>45</xdr:row>
      <xdr:rowOff>104774</xdr:rowOff>
    </xdr:from>
    <xdr:to>
      <xdr:col>52</xdr:col>
      <xdr:colOff>328613</xdr:colOff>
      <xdr:row>46</xdr:row>
      <xdr:rowOff>171449</xdr:rowOff>
    </xdr:to>
    <xdr:cxnSp macro="">
      <xdr:nvCxnSpPr>
        <xdr:cNvPr id="220" name="直線矢印コネクタ 219"/>
        <xdr:cNvCxnSpPr>
          <a:stCxn id="210" idx="2"/>
          <a:endCxn id="212" idx="0"/>
        </xdr:cNvCxnSpPr>
      </xdr:nvCxnSpPr>
      <xdr:spPr>
        <a:xfrm rot="16200000" flipH="1">
          <a:off x="35868769" y="7936705"/>
          <a:ext cx="238125"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609599</xdr:colOff>
      <xdr:row>61</xdr:row>
      <xdr:rowOff>3175</xdr:rowOff>
    </xdr:from>
    <xdr:to>
      <xdr:col>47</xdr:col>
      <xdr:colOff>619124</xdr:colOff>
      <xdr:row>62</xdr:row>
      <xdr:rowOff>66675</xdr:rowOff>
    </xdr:to>
    <xdr:cxnSp macro="">
      <xdr:nvCxnSpPr>
        <xdr:cNvPr id="221" name="直線矢印コネクタ 220"/>
        <xdr:cNvCxnSpPr>
          <a:stCxn id="195" idx="2"/>
          <a:endCxn id="197" idx="0"/>
        </xdr:cNvCxnSpPr>
      </xdr:nvCxnSpPr>
      <xdr:spPr>
        <a:xfrm rot="16200000" flipH="1">
          <a:off x="32729487" y="10574337"/>
          <a:ext cx="234950"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533400</xdr:colOff>
      <xdr:row>67</xdr:row>
      <xdr:rowOff>0</xdr:rowOff>
    </xdr:from>
    <xdr:to>
      <xdr:col>49</xdr:col>
      <xdr:colOff>0</xdr:colOff>
      <xdr:row>71</xdr:row>
      <xdr:rowOff>12700</xdr:rowOff>
    </xdr:to>
    <xdr:sp macro="" textlink="">
      <xdr:nvSpPr>
        <xdr:cNvPr id="222" name="ひし形 221"/>
        <xdr:cNvSpPr/>
      </xdr:nvSpPr>
      <xdr:spPr>
        <a:xfrm>
          <a:off x="32080200" y="11487150"/>
          <a:ext cx="1524000" cy="69850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900">
              <a:solidFill>
                <a:sysClr val="windowText" lastClr="000000"/>
              </a:solidFill>
            </a:rPr>
            <a:t>リクエストがあるか？</a:t>
          </a:r>
        </a:p>
      </xdr:txBody>
    </xdr:sp>
    <xdr:clientData/>
  </xdr:twoCellAnchor>
  <xdr:twoCellAnchor>
    <xdr:from>
      <xdr:col>49</xdr:col>
      <xdr:colOff>371475</xdr:colOff>
      <xdr:row>67</xdr:row>
      <xdr:rowOff>95250</xdr:rowOff>
    </xdr:from>
    <xdr:to>
      <xdr:col>50</xdr:col>
      <xdr:colOff>333375</xdr:colOff>
      <xdr:row>70</xdr:row>
      <xdr:rowOff>95250</xdr:rowOff>
    </xdr:to>
    <xdr:sp macro="" textlink="">
      <xdr:nvSpPr>
        <xdr:cNvPr id="223" name="ひし形 222"/>
        <xdr:cNvSpPr/>
      </xdr:nvSpPr>
      <xdr:spPr>
        <a:xfrm>
          <a:off x="33975675" y="11582400"/>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Y</a:t>
          </a:r>
          <a:endParaRPr kumimoji="1" lang="ja-JP" altLang="en-US" sz="1000">
            <a:solidFill>
              <a:sysClr val="windowText" lastClr="000000"/>
            </a:solidFill>
          </a:endParaRPr>
        </a:p>
      </xdr:txBody>
    </xdr:sp>
    <xdr:clientData/>
  </xdr:twoCellAnchor>
  <xdr:twoCellAnchor>
    <xdr:from>
      <xdr:col>47</xdr:col>
      <xdr:colOff>295275</xdr:colOff>
      <xdr:row>73</xdr:row>
      <xdr:rowOff>0</xdr:rowOff>
    </xdr:from>
    <xdr:to>
      <xdr:col>48</xdr:col>
      <xdr:colOff>257175</xdr:colOff>
      <xdr:row>76</xdr:row>
      <xdr:rowOff>0</xdr:rowOff>
    </xdr:to>
    <xdr:sp macro="" textlink="">
      <xdr:nvSpPr>
        <xdr:cNvPr id="224" name="ひし形 223"/>
        <xdr:cNvSpPr/>
      </xdr:nvSpPr>
      <xdr:spPr>
        <a:xfrm>
          <a:off x="32527875" y="12515850"/>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N</a:t>
          </a:r>
          <a:endParaRPr kumimoji="1" lang="ja-JP" altLang="en-US" sz="1000">
            <a:solidFill>
              <a:sysClr val="windowText" lastClr="000000"/>
            </a:solidFill>
          </a:endParaRPr>
        </a:p>
      </xdr:txBody>
    </xdr:sp>
    <xdr:clientData/>
  </xdr:twoCellAnchor>
  <xdr:twoCellAnchor>
    <xdr:from>
      <xdr:col>47</xdr:col>
      <xdr:colOff>609601</xdr:colOff>
      <xdr:row>65</xdr:row>
      <xdr:rowOff>66675</xdr:rowOff>
    </xdr:from>
    <xdr:to>
      <xdr:col>47</xdr:col>
      <xdr:colOff>619126</xdr:colOff>
      <xdr:row>67</xdr:row>
      <xdr:rowOff>0</xdr:rowOff>
    </xdr:to>
    <xdr:cxnSp macro="">
      <xdr:nvCxnSpPr>
        <xdr:cNvPr id="225" name="直線矢印コネクタ 224"/>
        <xdr:cNvCxnSpPr>
          <a:stCxn id="197" idx="2"/>
          <a:endCxn id="222" idx="0"/>
        </xdr:cNvCxnSpPr>
      </xdr:nvCxnSpPr>
      <xdr:spPr>
        <a:xfrm rot="5400000">
          <a:off x="32708851" y="11344275"/>
          <a:ext cx="2762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0</xdr:colOff>
      <xdr:row>69</xdr:row>
      <xdr:rowOff>6350</xdr:rowOff>
    </xdr:from>
    <xdr:to>
      <xdr:col>49</xdr:col>
      <xdr:colOff>371475</xdr:colOff>
      <xdr:row>69</xdr:row>
      <xdr:rowOff>9525</xdr:rowOff>
    </xdr:to>
    <xdr:cxnSp macro="">
      <xdr:nvCxnSpPr>
        <xdr:cNvPr id="226" name="直線矢印コネクタ 225"/>
        <xdr:cNvCxnSpPr>
          <a:stCxn id="222" idx="3"/>
          <a:endCxn id="223" idx="1"/>
        </xdr:cNvCxnSpPr>
      </xdr:nvCxnSpPr>
      <xdr:spPr>
        <a:xfrm>
          <a:off x="33604200" y="11836400"/>
          <a:ext cx="371475" cy="3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609599</xdr:colOff>
      <xdr:row>71</xdr:row>
      <xdr:rowOff>12700</xdr:rowOff>
    </xdr:from>
    <xdr:to>
      <xdr:col>47</xdr:col>
      <xdr:colOff>619124</xdr:colOff>
      <xdr:row>73</xdr:row>
      <xdr:rowOff>0</xdr:rowOff>
    </xdr:to>
    <xdr:cxnSp macro="">
      <xdr:nvCxnSpPr>
        <xdr:cNvPr id="227" name="直線矢印コネクタ 226"/>
        <xdr:cNvCxnSpPr>
          <a:stCxn id="222" idx="2"/>
          <a:endCxn id="224" idx="0"/>
        </xdr:cNvCxnSpPr>
      </xdr:nvCxnSpPr>
      <xdr:spPr>
        <a:xfrm rot="16200000" flipH="1">
          <a:off x="32681862" y="12345987"/>
          <a:ext cx="330200"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0</xdr:colOff>
      <xdr:row>67</xdr:row>
      <xdr:rowOff>69850</xdr:rowOff>
    </xdr:from>
    <xdr:to>
      <xdr:col>52</xdr:col>
      <xdr:colOff>485775</xdr:colOff>
      <xdr:row>71</xdr:row>
      <xdr:rowOff>0</xdr:rowOff>
    </xdr:to>
    <xdr:sp macro="" textlink="">
      <xdr:nvSpPr>
        <xdr:cNvPr id="228" name="正方形/長方形 227"/>
        <xdr:cNvSpPr/>
      </xdr:nvSpPr>
      <xdr:spPr>
        <a:xfrm>
          <a:off x="34975800" y="11557000"/>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request_list</a:t>
          </a:r>
        </a:p>
      </xdr:txBody>
    </xdr:sp>
    <xdr:clientData/>
  </xdr:twoCellAnchor>
  <xdr:twoCellAnchor>
    <xdr:from>
      <xdr:col>47</xdr:col>
      <xdr:colOff>38100</xdr:colOff>
      <xdr:row>77</xdr:row>
      <xdr:rowOff>142875</xdr:rowOff>
    </xdr:from>
    <xdr:to>
      <xdr:col>48</xdr:col>
      <xdr:colOff>523875</xdr:colOff>
      <xdr:row>81</xdr:row>
      <xdr:rowOff>73025</xdr:rowOff>
    </xdr:to>
    <xdr:sp macro="" textlink="">
      <xdr:nvSpPr>
        <xdr:cNvPr id="229" name="正方形/長方形 228"/>
        <xdr:cNvSpPr/>
      </xdr:nvSpPr>
      <xdr:spPr>
        <a:xfrm>
          <a:off x="32270700" y="13344525"/>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index</a:t>
          </a:r>
        </a:p>
      </xdr:txBody>
    </xdr:sp>
    <xdr:clientData/>
  </xdr:twoCellAnchor>
  <xdr:twoCellAnchor>
    <xdr:from>
      <xdr:col>50</xdr:col>
      <xdr:colOff>333375</xdr:colOff>
      <xdr:row>69</xdr:row>
      <xdr:rowOff>9525</xdr:rowOff>
    </xdr:from>
    <xdr:to>
      <xdr:col>51</xdr:col>
      <xdr:colOff>0</xdr:colOff>
      <xdr:row>69</xdr:row>
      <xdr:rowOff>34925</xdr:rowOff>
    </xdr:to>
    <xdr:cxnSp macro="">
      <xdr:nvCxnSpPr>
        <xdr:cNvPr id="230" name="直線矢印コネクタ 229"/>
        <xdr:cNvCxnSpPr>
          <a:stCxn id="223" idx="3"/>
          <a:endCxn id="228" idx="1"/>
        </xdr:cNvCxnSpPr>
      </xdr:nvCxnSpPr>
      <xdr:spPr>
        <a:xfrm>
          <a:off x="34623375" y="11839575"/>
          <a:ext cx="352425" cy="25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619125</xdr:colOff>
      <xdr:row>75</xdr:row>
      <xdr:rowOff>171449</xdr:rowOff>
    </xdr:from>
    <xdr:to>
      <xdr:col>47</xdr:col>
      <xdr:colOff>623888</xdr:colOff>
      <xdr:row>77</xdr:row>
      <xdr:rowOff>142874</xdr:rowOff>
    </xdr:to>
    <xdr:cxnSp macro="">
      <xdr:nvCxnSpPr>
        <xdr:cNvPr id="231" name="直線矢印コネクタ 230"/>
        <xdr:cNvCxnSpPr>
          <a:stCxn id="224" idx="2"/>
          <a:endCxn id="229" idx="0"/>
        </xdr:cNvCxnSpPr>
      </xdr:nvCxnSpPr>
      <xdr:spPr>
        <a:xfrm rot="16200000" flipH="1">
          <a:off x="32696944" y="13184980"/>
          <a:ext cx="314325"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666750</xdr:colOff>
      <xdr:row>8</xdr:row>
      <xdr:rowOff>60325</xdr:rowOff>
    </xdr:from>
    <xdr:to>
      <xdr:col>49</xdr:col>
      <xdr:colOff>552450</xdr:colOff>
      <xdr:row>8</xdr:row>
      <xdr:rowOff>63500</xdr:rowOff>
    </xdr:to>
    <xdr:cxnSp macro="">
      <xdr:nvCxnSpPr>
        <xdr:cNvPr id="232" name="直線矢印コネクタ 231"/>
        <xdr:cNvCxnSpPr>
          <a:stCxn id="171" idx="3"/>
          <a:endCxn id="172" idx="1"/>
        </xdr:cNvCxnSpPr>
      </xdr:nvCxnSpPr>
      <xdr:spPr>
        <a:xfrm flipV="1">
          <a:off x="33585150" y="1431925"/>
          <a:ext cx="571500" cy="3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51</xdr:col>
      <xdr:colOff>0</xdr:colOff>
      <xdr:row>7</xdr:row>
      <xdr:rowOff>142875</xdr:rowOff>
    </xdr:from>
    <xdr:ext cx="740716" cy="150041"/>
    <xdr:sp macro="" textlink="">
      <xdr:nvSpPr>
        <xdr:cNvPr id="233" name="テキスト ボックス 232"/>
        <xdr:cNvSpPr txBox="1"/>
      </xdr:nvSpPr>
      <xdr:spPr>
        <a:xfrm>
          <a:off x="34975800" y="1343025"/>
          <a:ext cx="740716"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何も表示しない</a:t>
          </a:r>
        </a:p>
      </xdr:txBody>
    </xdr:sp>
    <xdr:clientData/>
  </xdr:oneCellAnchor>
  <xdr:twoCellAnchor>
    <xdr:from>
      <xdr:col>59</xdr:col>
      <xdr:colOff>361950</xdr:colOff>
      <xdr:row>1</xdr:row>
      <xdr:rowOff>161926</xdr:rowOff>
    </xdr:from>
    <xdr:to>
      <xdr:col>61</xdr:col>
      <xdr:colOff>381000</xdr:colOff>
      <xdr:row>5</xdr:row>
      <xdr:rowOff>9526</xdr:rowOff>
    </xdr:to>
    <xdr:sp macro="" textlink="">
      <xdr:nvSpPr>
        <xdr:cNvPr id="234" name="正方形/長方形 233"/>
        <xdr:cNvSpPr/>
      </xdr:nvSpPr>
      <xdr:spPr>
        <a:xfrm>
          <a:off x="40824150" y="333376"/>
          <a:ext cx="1390650" cy="533400"/>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000">
              <a:solidFill>
                <a:schemeClr val="tx1"/>
              </a:solidFill>
            </a:rPr>
            <a:t>今日のメニュー設定時に食材を設定</a:t>
          </a:r>
        </a:p>
      </xdr:txBody>
    </xdr:sp>
    <xdr:clientData/>
  </xdr:twoCellAnchor>
  <xdr:twoCellAnchor>
    <xdr:from>
      <xdr:col>60</xdr:col>
      <xdr:colOff>66675</xdr:colOff>
      <xdr:row>6</xdr:row>
      <xdr:rowOff>19050</xdr:rowOff>
    </xdr:from>
    <xdr:to>
      <xdr:col>61</xdr:col>
      <xdr:colOff>28575</xdr:colOff>
      <xdr:row>9</xdr:row>
      <xdr:rowOff>19050</xdr:rowOff>
    </xdr:to>
    <xdr:sp macro="" textlink="">
      <xdr:nvSpPr>
        <xdr:cNvPr id="235" name="ひし形 234"/>
        <xdr:cNvSpPr/>
      </xdr:nvSpPr>
      <xdr:spPr>
        <a:xfrm>
          <a:off x="41214675" y="1047750"/>
          <a:ext cx="647700" cy="514350"/>
        </a:xfrm>
        <a:prstGeom prst="diamond">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DB</a:t>
          </a:r>
          <a:endParaRPr kumimoji="1" lang="ja-JP" altLang="en-US" sz="1000">
            <a:solidFill>
              <a:sysClr val="windowText" lastClr="000000"/>
            </a:solidFill>
          </a:endParaRPr>
        </a:p>
      </xdr:txBody>
    </xdr:sp>
    <xdr:clientData/>
  </xdr:twoCellAnchor>
  <xdr:oneCellAnchor>
    <xdr:from>
      <xdr:col>61</xdr:col>
      <xdr:colOff>428625</xdr:colOff>
      <xdr:row>6</xdr:row>
      <xdr:rowOff>19050</xdr:rowOff>
    </xdr:from>
    <xdr:ext cx="1825436" cy="450123"/>
    <xdr:sp macro="" textlink="">
      <xdr:nvSpPr>
        <xdr:cNvPr id="236" name="テキスト ボックス 235"/>
        <xdr:cNvSpPr txBox="1"/>
      </xdr:nvSpPr>
      <xdr:spPr>
        <a:xfrm>
          <a:off x="42262425" y="1047750"/>
          <a:ext cx="1825436" cy="450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値は初期値で</a:t>
          </a:r>
          <a:r>
            <a:rPr kumimoji="1" lang="en-US" altLang="ja-JP" sz="900"/>
            <a:t>30</a:t>
          </a:r>
          <a:r>
            <a:rPr kumimoji="1" lang="ja-JP" altLang="en-US" sz="900"/>
            <a:t>。</a:t>
          </a:r>
          <a:endParaRPr kumimoji="1" lang="en-US" altLang="ja-JP" sz="900"/>
        </a:p>
        <a:p>
          <a:r>
            <a:rPr kumimoji="1" lang="en-US" altLang="ja-JP" sz="900"/>
            <a:t>10</a:t>
          </a:r>
          <a:r>
            <a:rPr kumimoji="1" lang="ja-JP" altLang="en-US" sz="900"/>
            <a:t>分間で１ずつ減少。</a:t>
          </a:r>
          <a:endParaRPr kumimoji="1" lang="en-US" altLang="ja-JP" sz="900"/>
        </a:p>
        <a:p>
          <a:r>
            <a:rPr kumimoji="1" lang="ja-JP" altLang="en-US" sz="900"/>
            <a:t>ユーザーレベルが上がると上限が＋</a:t>
          </a:r>
          <a:r>
            <a:rPr kumimoji="1" lang="en-US" altLang="ja-JP" sz="900"/>
            <a:t>2</a:t>
          </a:r>
        </a:p>
      </xdr:txBody>
    </xdr:sp>
    <xdr:clientData/>
  </xdr:oneCellAnchor>
  <xdr:twoCellAnchor>
    <xdr:from>
      <xdr:col>57</xdr:col>
      <xdr:colOff>400050</xdr:colOff>
      <xdr:row>25</xdr:row>
      <xdr:rowOff>123825</xdr:rowOff>
    </xdr:from>
    <xdr:to>
      <xdr:col>59</xdr:col>
      <xdr:colOff>419100</xdr:colOff>
      <xdr:row>28</xdr:row>
      <xdr:rowOff>142875</xdr:rowOff>
    </xdr:to>
    <xdr:sp macro="" textlink="">
      <xdr:nvSpPr>
        <xdr:cNvPr id="237" name="正方形/長方形 236"/>
        <xdr:cNvSpPr/>
      </xdr:nvSpPr>
      <xdr:spPr>
        <a:xfrm>
          <a:off x="39490650" y="4410075"/>
          <a:ext cx="1390650" cy="533400"/>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000">
              <a:solidFill>
                <a:schemeClr val="tx1"/>
              </a:solidFill>
            </a:rPr>
            <a:t>Index</a:t>
          </a:r>
          <a:endParaRPr kumimoji="1" lang="ja-JP" altLang="en-US" sz="1000">
            <a:solidFill>
              <a:schemeClr val="tx1"/>
            </a:solidFill>
          </a:endParaRPr>
        </a:p>
      </xdr:txBody>
    </xdr:sp>
    <xdr:clientData/>
  </xdr:twoCellAnchor>
  <xdr:oneCellAnchor>
    <xdr:from>
      <xdr:col>57</xdr:col>
      <xdr:colOff>571500</xdr:colOff>
      <xdr:row>29</xdr:row>
      <xdr:rowOff>85725</xdr:rowOff>
    </xdr:from>
    <xdr:ext cx="1090107" cy="150041"/>
    <xdr:sp macro="" textlink="">
      <xdr:nvSpPr>
        <xdr:cNvPr id="238" name="テキスト ボックス 237"/>
        <xdr:cNvSpPr txBox="1"/>
      </xdr:nvSpPr>
      <xdr:spPr>
        <a:xfrm>
          <a:off x="39662100" y="5057775"/>
          <a:ext cx="1090107"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上記計算方法のまま　</a:t>
          </a:r>
          <a:endParaRPr kumimoji="1" lang="en-US" altLang="ja-JP" sz="900"/>
        </a:p>
      </xdr:txBody>
    </xdr:sp>
    <xdr:clientData/>
  </xdr:oneCellAnchor>
  <xdr:twoCellAnchor>
    <xdr:from>
      <xdr:col>59</xdr:col>
      <xdr:colOff>228599</xdr:colOff>
      <xdr:row>15</xdr:row>
      <xdr:rowOff>152400</xdr:rowOff>
    </xdr:from>
    <xdr:to>
      <xdr:col>61</xdr:col>
      <xdr:colOff>523874</xdr:colOff>
      <xdr:row>19</xdr:row>
      <xdr:rowOff>165100</xdr:rowOff>
    </xdr:to>
    <xdr:sp macro="" textlink="">
      <xdr:nvSpPr>
        <xdr:cNvPr id="239" name="ひし形 238"/>
        <xdr:cNvSpPr/>
      </xdr:nvSpPr>
      <xdr:spPr>
        <a:xfrm>
          <a:off x="40690799" y="2724150"/>
          <a:ext cx="1666875" cy="69850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rPr>
            <a:t>テーブルがある</a:t>
          </a:r>
          <a:endParaRPr kumimoji="1" lang="en-US" altLang="ja-JP" sz="800">
            <a:solidFill>
              <a:sysClr val="windowText" lastClr="000000"/>
            </a:solidFill>
          </a:endParaRPr>
        </a:p>
        <a:p>
          <a:pPr algn="ctr"/>
          <a:r>
            <a:rPr kumimoji="1" lang="ja-JP" altLang="en-US" sz="800">
              <a:solidFill>
                <a:sysClr val="windowText" lastClr="000000"/>
              </a:solidFill>
            </a:rPr>
            <a:t>（初期の</a:t>
          </a:r>
          <a:r>
            <a:rPr kumimoji="1" lang="en-US" altLang="ja-JP" sz="800">
              <a:solidFill>
                <a:sysClr val="windowText" lastClr="000000"/>
              </a:solidFill>
            </a:rPr>
            <a:t>1</a:t>
          </a:r>
          <a:r>
            <a:rPr kumimoji="1" lang="ja-JP" altLang="en-US" sz="800">
              <a:solidFill>
                <a:sysClr val="windowText" lastClr="000000"/>
              </a:solidFill>
            </a:rPr>
            <a:t>台を除く）</a:t>
          </a:r>
        </a:p>
      </xdr:txBody>
    </xdr:sp>
    <xdr:clientData/>
  </xdr:twoCellAnchor>
  <xdr:twoCellAnchor>
    <xdr:from>
      <xdr:col>61</xdr:col>
      <xdr:colOff>638175</xdr:colOff>
      <xdr:row>21</xdr:row>
      <xdr:rowOff>95250</xdr:rowOff>
    </xdr:from>
    <xdr:to>
      <xdr:col>62</xdr:col>
      <xdr:colOff>600075</xdr:colOff>
      <xdr:row>24</xdr:row>
      <xdr:rowOff>95250</xdr:rowOff>
    </xdr:to>
    <xdr:sp macro="" textlink="">
      <xdr:nvSpPr>
        <xdr:cNvPr id="240" name="ひし形 239"/>
        <xdr:cNvSpPr/>
      </xdr:nvSpPr>
      <xdr:spPr>
        <a:xfrm>
          <a:off x="42471975" y="3695700"/>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Y</a:t>
          </a:r>
          <a:endParaRPr kumimoji="1" lang="ja-JP" altLang="en-US" sz="1000">
            <a:solidFill>
              <a:sysClr val="windowText" lastClr="000000"/>
            </a:solidFill>
          </a:endParaRPr>
        </a:p>
      </xdr:txBody>
    </xdr:sp>
    <xdr:clientData/>
  </xdr:twoCellAnchor>
  <xdr:twoCellAnchor>
    <xdr:from>
      <xdr:col>58</xdr:col>
      <xdr:colOff>95250</xdr:colOff>
      <xdr:row>21</xdr:row>
      <xdr:rowOff>95250</xdr:rowOff>
    </xdr:from>
    <xdr:to>
      <xdr:col>59</xdr:col>
      <xdr:colOff>57150</xdr:colOff>
      <xdr:row>24</xdr:row>
      <xdr:rowOff>95250</xdr:rowOff>
    </xdr:to>
    <xdr:sp macro="" textlink="">
      <xdr:nvSpPr>
        <xdr:cNvPr id="241" name="ひし形 240"/>
        <xdr:cNvSpPr/>
      </xdr:nvSpPr>
      <xdr:spPr>
        <a:xfrm>
          <a:off x="39871650" y="3695700"/>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N</a:t>
          </a:r>
          <a:endParaRPr kumimoji="1" lang="ja-JP" altLang="en-US" sz="1000">
            <a:solidFill>
              <a:sysClr val="windowText" lastClr="000000"/>
            </a:solidFill>
          </a:endParaRPr>
        </a:p>
      </xdr:txBody>
    </xdr:sp>
    <xdr:clientData/>
  </xdr:twoCellAnchor>
  <xdr:oneCellAnchor>
    <xdr:from>
      <xdr:col>58</xdr:col>
      <xdr:colOff>423775</xdr:colOff>
      <xdr:row>11</xdr:row>
      <xdr:rowOff>42818</xdr:rowOff>
    </xdr:from>
    <xdr:ext cx="2564420" cy="300082"/>
    <xdr:sp macro="" textlink="">
      <xdr:nvSpPr>
        <xdr:cNvPr id="242" name="テキスト ボックス 241"/>
        <xdr:cNvSpPr txBox="1"/>
      </xdr:nvSpPr>
      <xdr:spPr>
        <a:xfrm>
          <a:off x="40200175" y="1928768"/>
          <a:ext cx="2564420" cy="3000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全体の何％を計算　　例）</a:t>
          </a:r>
          <a:r>
            <a:rPr kumimoji="1" lang="en-US" altLang="ja-JP" sz="900"/>
            <a:t>60</a:t>
          </a:r>
          <a:r>
            <a:rPr kumimoji="1" lang="ja-JP" altLang="en-US" sz="900"/>
            <a:t>分経った場合　</a:t>
          </a:r>
          <a:r>
            <a:rPr kumimoji="1" lang="en-US" altLang="ja-JP" sz="900"/>
            <a:t>6/30=20%</a:t>
          </a:r>
        </a:p>
        <a:p>
          <a:r>
            <a:rPr kumimoji="1" lang="ja-JP" altLang="en-US" sz="900"/>
            <a:t>その</a:t>
          </a:r>
          <a:r>
            <a:rPr kumimoji="1" lang="en-US" altLang="ja-JP" sz="900"/>
            <a:t>%</a:t>
          </a:r>
          <a:r>
            <a:rPr kumimoji="1" lang="ja-JP" altLang="en-US" sz="900"/>
            <a:t>に応じてゲージを表示　</a:t>
          </a:r>
          <a:endParaRPr kumimoji="1" lang="en-US" altLang="ja-JP" sz="900"/>
        </a:p>
      </xdr:txBody>
    </xdr:sp>
    <xdr:clientData/>
  </xdr:oneCellAnchor>
  <xdr:twoCellAnchor>
    <xdr:from>
      <xdr:col>61</xdr:col>
      <xdr:colOff>276225</xdr:colOff>
      <xdr:row>25</xdr:row>
      <xdr:rowOff>123825</xdr:rowOff>
    </xdr:from>
    <xdr:to>
      <xdr:col>63</xdr:col>
      <xdr:colOff>295275</xdr:colOff>
      <xdr:row>28</xdr:row>
      <xdr:rowOff>142875</xdr:rowOff>
    </xdr:to>
    <xdr:sp macro="" textlink="">
      <xdr:nvSpPr>
        <xdr:cNvPr id="243" name="正方形/長方形 242"/>
        <xdr:cNvSpPr/>
      </xdr:nvSpPr>
      <xdr:spPr>
        <a:xfrm>
          <a:off x="42110025" y="4410075"/>
          <a:ext cx="1390650" cy="533400"/>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000">
              <a:solidFill>
                <a:schemeClr val="tx1"/>
              </a:solidFill>
            </a:rPr>
            <a:t>Index</a:t>
          </a:r>
          <a:endParaRPr kumimoji="1" lang="ja-JP" altLang="en-US" sz="1000">
            <a:solidFill>
              <a:schemeClr val="tx1"/>
            </a:solidFill>
          </a:endParaRPr>
        </a:p>
      </xdr:txBody>
    </xdr:sp>
    <xdr:clientData/>
  </xdr:twoCellAnchor>
  <xdr:oneCellAnchor>
    <xdr:from>
      <xdr:col>61</xdr:col>
      <xdr:colOff>38100</xdr:colOff>
      <xdr:row>29</xdr:row>
      <xdr:rowOff>66675</xdr:rowOff>
    </xdr:from>
    <xdr:ext cx="1983235" cy="750205"/>
    <xdr:sp macro="" textlink="">
      <xdr:nvSpPr>
        <xdr:cNvPr id="244" name="テキスト ボックス 243"/>
        <xdr:cNvSpPr txBox="1"/>
      </xdr:nvSpPr>
      <xdr:spPr>
        <a:xfrm>
          <a:off x="41871900" y="5038725"/>
          <a:ext cx="1983235" cy="75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en-US" altLang="ja-JP" sz="900"/>
            <a:t>10</a:t>
          </a:r>
          <a:r>
            <a:rPr kumimoji="1" lang="ja-JP" altLang="en-US" sz="900"/>
            <a:t>分間に減少する料理数が通常</a:t>
          </a:r>
          <a:r>
            <a:rPr kumimoji="1" lang="en-US" altLang="ja-JP" sz="900"/>
            <a:t>1</a:t>
          </a:r>
          <a:r>
            <a:rPr kumimoji="1" lang="ja-JP" altLang="en-US" sz="900"/>
            <a:t>人前。</a:t>
          </a:r>
          <a:endParaRPr kumimoji="1" lang="en-US" altLang="ja-JP" sz="900"/>
        </a:p>
        <a:p>
          <a:r>
            <a:rPr kumimoji="1" lang="ja-JP" altLang="en-US" sz="900"/>
            <a:t>テーブルを</a:t>
          </a:r>
          <a:r>
            <a:rPr kumimoji="1" lang="en-US" altLang="ja-JP" sz="900"/>
            <a:t>2</a:t>
          </a:r>
          <a:r>
            <a:rPr kumimoji="1" lang="ja-JP" altLang="en-US" sz="900"/>
            <a:t>個以上設置した場合は</a:t>
          </a:r>
          <a:endParaRPr kumimoji="1" lang="en-US" altLang="ja-JP" sz="900"/>
        </a:p>
        <a:p>
          <a:r>
            <a:rPr kumimoji="1" lang="ja-JP" altLang="en-US" sz="900"/>
            <a:t>テーブルの個数＋１人前で現象していく。</a:t>
          </a:r>
          <a:endParaRPr kumimoji="1" lang="en-US" altLang="ja-JP" sz="900"/>
        </a:p>
        <a:p>
          <a:r>
            <a:rPr kumimoji="1" lang="ja-JP" altLang="en-US" sz="900"/>
            <a:t>例）</a:t>
          </a:r>
          <a:r>
            <a:rPr kumimoji="1" lang="en-US" altLang="ja-JP" sz="900"/>
            <a:t>3</a:t>
          </a:r>
          <a:r>
            <a:rPr kumimoji="1" lang="ja-JP" altLang="en-US" sz="900"/>
            <a:t>台テーブルがある。</a:t>
          </a:r>
          <a:endParaRPr kumimoji="1" lang="en-US" altLang="ja-JP" sz="900"/>
        </a:p>
        <a:p>
          <a:r>
            <a:rPr kumimoji="1" lang="en-US" altLang="ja-JP" sz="900"/>
            <a:t>10</a:t>
          </a:r>
          <a:r>
            <a:rPr kumimoji="1" lang="ja-JP" altLang="en-US" sz="900"/>
            <a:t>分間に消費する料理は　</a:t>
          </a:r>
          <a:r>
            <a:rPr kumimoji="1" lang="en-US" altLang="ja-JP" sz="900"/>
            <a:t>4</a:t>
          </a:r>
          <a:r>
            <a:rPr kumimoji="1" lang="ja-JP" altLang="en-US" sz="900"/>
            <a:t>人前。</a:t>
          </a:r>
          <a:endParaRPr kumimoji="1" lang="en-US" altLang="ja-JP" sz="900"/>
        </a:p>
      </xdr:txBody>
    </xdr:sp>
    <xdr:clientData/>
  </xdr:oneCellAnchor>
  <xdr:twoCellAnchor>
    <xdr:from>
      <xdr:col>60</xdr:col>
      <xdr:colOff>371475</xdr:colOff>
      <xdr:row>5</xdr:row>
      <xdr:rowOff>9526</xdr:rowOff>
    </xdr:from>
    <xdr:to>
      <xdr:col>60</xdr:col>
      <xdr:colOff>390525</xdr:colOff>
      <xdr:row>6</xdr:row>
      <xdr:rowOff>19050</xdr:rowOff>
    </xdr:to>
    <xdr:cxnSp macro="">
      <xdr:nvCxnSpPr>
        <xdr:cNvPr id="245" name="直線矢印コネクタ 244"/>
        <xdr:cNvCxnSpPr>
          <a:stCxn id="234" idx="2"/>
          <a:endCxn id="235" idx="0"/>
        </xdr:cNvCxnSpPr>
      </xdr:nvCxnSpPr>
      <xdr:spPr>
        <a:xfrm rot="16200000" flipH="1">
          <a:off x="41438513" y="947738"/>
          <a:ext cx="180974"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334385</xdr:colOff>
      <xdr:row>9</xdr:row>
      <xdr:rowOff>19050</xdr:rowOff>
    </xdr:from>
    <xdr:to>
      <xdr:col>60</xdr:col>
      <xdr:colOff>390525</xdr:colOff>
      <xdr:row>11</xdr:row>
      <xdr:rowOff>42818</xdr:rowOff>
    </xdr:to>
    <xdr:cxnSp macro="">
      <xdr:nvCxnSpPr>
        <xdr:cNvPr id="246" name="直線矢印コネクタ 245"/>
        <xdr:cNvCxnSpPr>
          <a:stCxn id="235" idx="2"/>
          <a:endCxn id="242" idx="0"/>
        </xdr:cNvCxnSpPr>
      </xdr:nvCxnSpPr>
      <xdr:spPr>
        <a:xfrm rot="5400000">
          <a:off x="41327121" y="1717364"/>
          <a:ext cx="366668" cy="561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334385</xdr:colOff>
      <xdr:row>13</xdr:row>
      <xdr:rowOff>0</xdr:rowOff>
    </xdr:from>
    <xdr:to>
      <xdr:col>60</xdr:col>
      <xdr:colOff>376237</xdr:colOff>
      <xdr:row>15</xdr:row>
      <xdr:rowOff>152400</xdr:rowOff>
    </xdr:to>
    <xdr:cxnSp macro="">
      <xdr:nvCxnSpPr>
        <xdr:cNvPr id="247" name="直線矢印コネクタ 246"/>
        <xdr:cNvCxnSpPr>
          <a:stCxn id="242" idx="2"/>
          <a:endCxn id="239" idx="0"/>
        </xdr:cNvCxnSpPr>
      </xdr:nvCxnSpPr>
      <xdr:spPr>
        <a:xfrm rot="16200000" flipH="1">
          <a:off x="41255661" y="2455574"/>
          <a:ext cx="495300" cy="4185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419100</xdr:colOff>
      <xdr:row>19</xdr:row>
      <xdr:rowOff>165101</xdr:rowOff>
    </xdr:from>
    <xdr:to>
      <xdr:col>60</xdr:col>
      <xdr:colOff>376237</xdr:colOff>
      <xdr:row>21</xdr:row>
      <xdr:rowOff>95251</xdr:rowOff>
    </xdr:to>
    <xdr:cxnSp macro="">
      <xdr:nvCxnSpPr>
        <xdr:cNvPr id="248" name="カギ線コネクタ 247"/>
        <xdr:cNvCxnSpPr>
          <a:stCxn id="239" idx="2"/>
          <a:endCxn id="241" idx="0"/>
        </xdr:cNvCxnSpPr>
      </xdr:nvCxnSpPr>
      <xdr:spPr>
        <a:xfrm rot="5400000">
          <a:off x="40723344" y="2894807"/>
          <a:ext cx="273050" cy="132873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376237</xdr:colOff>
      <xdr:row>19</xdr:row>
      <xdr:rowOff>165100</xdr:rowOff>
    </xdr:from>
    <xdr:to>
      <xdr:col>62</xdr:col>
      <xdr:colOff>276225</xdr:colOff>
      <xdr:row>21</xdr:row>
      <xdr:rowOff>95250</xdr:rowOff>
    </xdr:to>
    <xdr:cxnSp macro="">
      <xdr:nvCxnSpPr>
        <xdr:cNvPr id="249" name="カギ線コネクタ 248"/>
        <xdr:cNvCxnSpPr>
          <a:stCxn id="239" idx="2"/>
          <a:endCxn id="240" idx="0"/>
        </xdr:cNvCxnSpPr>
      </xdr:nvCxnSpPr>
      <xdr:spPr>
        <a:xfrm rot="16200000" flipH="1">
          <a:off x="42023506" y="2923381"/>
          <a:ext cx="273050" cy="127158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409576</xdr:colOff>
      <xdr:row>24</xdr:row>
      <xdr:rowOff>95250</xdr:rowOff>
    </xdr:from>
    <xdr:to>
      <xdr:col>58</xdr:col>
      <xdr:colOff>419101</xdr:colOff>
      <xdr:row>25</xdr:row>
      <xdr:rowOff>123825</xdr:rowOff>
    </xdr:to>
    <xdr:cxnSp macro="">
      <xdr:nvCxnSpPr>
        <xdr:cNvPr id="250" name="直線矢印コネクタ 249"/>
        <xdr:cNvCxnSpPr>
          <a:stCxn id="241" idx="2"/>
          <a:endCxn id="237" idx="0"/>
        </xdr:cNvCxnSpPr>
      </xdr:nvCxnSpPr>
      <xdr:spPr>
        <a:xfrm rot="5400000">
          <a:off x="40090726" y="4305300"/>
          <a:ext cx="2000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276225</xdr:colOff>
      <xdr:row>24</xdr:row>
      <xdr:rowOff>95249</xdr:rowOff>
    </xdr:from>
    <xdr:to>
      <xdr:col>62</xdr:col>
      <xdr:colOff>285750</xdr:colOff>
      <xdr:row>25</xdr:row>
      <xdr:rowOff>123824</xdr:rowOff>
    </xdr:to>
    <xdr:cxnSp macro="">
      <xdr:nvCxnSpPr>
        <xdr:cNvPr id="251" name="直線矢印コネクタ 250"/>
        <xdr:cNvCxnSpPr>
          <a:stCxn id="240" idx="2"/>
          <a:endCxn id="243" idx="0"/>
        </xdr:cNvCxnSpPr>
      </xdr:nvCxnSpPr>
      <xdr:spPr>
        <a:xfrm rot="16200000" flipH="1">
          <a:off x="42700575" y="4305299"/>
          <a:ext cx="2000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438150</xdr:colOff>
      <xdr:row>38</xdr:row>
      <xdr:rowOff>38100</xdr:rowOff>
    </xdr:from>
    <xdr:to>
      <xdr:col>61</xdr:col>
      <xdr:colOff>457200</xdr:colOff>
      <xdr:row>41</xdr:row>
      <xdr:rowOff>57150</xdr:rowOff>
    </xdr:to>
    <xdr:sp macro="" textlink="">
      <xdr:nvSpPr>
        <xdr:cNvPr id="252" name="正方形/長方形 251"/>
        <xdr:cNvSpPr/>
      </xdr:nvSpPr>
      <xdr:spPr>
        <a:xfrm>
          <a:off x="40900350" y="6553200"/>
          <a:ext cx="1390650" cy="533400"/>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000">
              <a:solidFill>
                <a:schemeClr val="tx1"/>
              </a:solidFill>
            </a:rPr>
            <a:t>charge</a:t>
          </a:r>
          <a:endParaRPr kumimoji="1" lang="ja-JP" altLang="en-US" sz="1000">
            <a:solidFill>
              <a:schemeClr val="tx1"/>
            </a:solidFill>
          </a:endParaRPr>
        </a:p>
      </xdr:txBody>
    </xdr:sp>
    <xdr:clientData/>
  </xdr:twoCellAnchor>
  <xdr:twoCellAnchor>
    <xdr:from>
      <xdr:col>60</xdr:col>
      <xdr:colOff>447675</xdr:colOff>
      <xdr:row>33</xdr:row>
      <xdr:rowOff>131081</xdr:rowOff>
    </xdr:from>
    <xdr:to>
      <xdr:col>62</xdr:col>
      <xdr:colOff>343918</xdr:colOff>
      <xdr:row>38</xdr:row>
      <xdr:rowOff>38101</xdr:rowOff>
    </xdr:to>
    <xdr:cxnSp macro="">
      <xdr:nvCxnSpPr>
        <xdr:cNvPr id="253" name="カギ線コネクタ 252"/>
        <xdr:cNvCxnSpPr>
          <a:stCxn id="244" idx="2"/>
          <a:endCxn id="252" idx="0"/>
        </xdr:cNvCxnSpPr>
      </xdr:nvCxnSpPr>
      <xdr:spPr>
        <a:xfrm rot="5400000">
          <a:off x="41847462" y="5537144"/>
          <a:ext cx="764270" cy="126784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430753</xdr:colOff>
      <xdr:row>30</xdr:row>
      <xdr:rowOff>64316</xdr:rowOff>
    </xdr:from>
    <xdr:to>
      <xdr:col>60</xdr:col>
      <xdr:colOff>447674</xdr:colOff>
      <xdr:row>38</xdr:row>
      <xdr:rowOff>38100</xdr:rowOff>
    </xdr:to>
    <xdr:cxnSp macro="">
      <xdr:nvCxnSpPr>
        <xdr:cNvPr id="254" name="カギ線コネクタ 253"/>
        <xdr:cNvCxnSpPr>
          <a:stCxn id="238" idx="2"/>
          <a:endCxn id="252" idx="0"/>
        </xdr:cNvCxnSpPr>
      </xdr:nvCxnSpPr>
      <xdr:spPr>
        <a:xfrm rot="16200000" flipH="1">
          <a:off x="40228722" y="5186247"/>
          <a:ext cx="1345384" cy="1388521"/>
        </a:xfrm>
        <a:prstGeom prst="bentConnector3">
          <a:avLst>
            <a:gd name="adj1" fmla="val 705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61</xdr:col>
      <xdr:colOff>9525</xdr:colOff>
      <xdr:row>36</xdr:row>
      <xdr:rowOff>123825</xdr:rowOff>
    </xdr:from>
    <xdr:ext cx="1739322" cy="150041"/>
    <xdr:sp macro="" textlink="">
      <xdr:nvSpPr>
        <xdr:cNvPr id="255" name="テキスト ボックス 254"/>
        <xdr:cNvSpPr txBox="1"/>
      </xdr:nvSpPr>
      <xdr:spPr>
        <a:xfrm>
          <a:off x="41843325" y="6296025"/>
          <a:ext cx="1739322"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在庫が減った場合、在庫を追加する</a:t>
          </a:r>
          <a:endParaRPr kumimoji="1" lang="en-US" altLang="ja-JP" sz="900"/>
        </a:p>
      </xdr:txBody>
    </xdr:sp>
    <xdr:clientData/>
  </xdr:oneCellAnchor>
  <xdr:oneCellAnchor>
    <xdr:from>
      <xdr:col>62</xdr:col>
      <xdr:colOff>0</xdr:colOff>
      <xdr:row>39</xdr:row>
      <xdr:rowOff>0</xdr:rowOff>
    </xdr:from>
    <xdr:ext cx="783997" cy="150041"/>
    <xdr:sp macro="" textlink="">
      <xdr:nvSpPr>
        <xdr:cNvPr id="256" name="テキスト ボックス 255"/>
        <xdr:cNvSpPr txBox="1"/>
      </xdr:nvSpPr>
      <xdr:spPr>
        <a:xfrm>
          <a:off x="42519600" y="6686550"/>
          <a:ext cx="783997"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最大値まで復旧</a:t>
          </a:r>
          <a:endParaRPr kumimoji="1" lang="en-US" altLang="ja-JP" sz="900"/>
        </a:p>
      </xdr:txBody>
    </xdr:sp>
    <xdr:clientData/>
  </xdr:oneCellAnchor>
  <xdr:twoCellAnchor>
    <xdr:from>
      <xdr:col>14</xdr:col>
      <xdr:colOff>0</xdr:colOff>
      <xdr:row>51</xdr:row>
      <xdr:rowOff>76200</xdr:rowOff>
    </xdr:from>
    <xdr:to>
      <xdr:col>15</xdr:col>
      <xdr:colOff>485775</xdr:colOff>
      <xdr:row>55</xdr:row>
      <xdr:rowOff>0</xdr:rowOff>
    </xdr:to>
    <xdr:sp macro="" textlink="">
      <xdr:nvSpPr>
        <xdr:cNvPr id="257" name="正方形/長方形 256"/>
        <xdr:cNvSpPr/>
      </xdr:nvSpPr>
      <xdr:spPr>
        <a:xfrm>
          <a:off x="9601200" y="8820150"/>
          <a:ext cx="1171575" cy="609600"/>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shopping</a:t>
          </a:r>
          <a:endParaRPr kumimoji="1" lang="ja-JP" altLang="en-US" sz="1100">
            <a:solidFill>
              <a:sysClr val="windowText" lastClr="000000"/>
            </a:solidFill>
          </a:endParaRPr>
        </a:p>
      </xdr:txBody>
    </xdr:sp>
    <xdr:clientData/>
  </xdr:twoCellAnchor>
  <xdr:twoCellAnchor>
    <xdr:from>
      <xdr:col>14</xdr:col>
      <xdr:colOff>584994</xdr:colOff>
      <xdr:row>48</xdr:row>
      <xdr:rowOff>102394</xdr:rowOff>
    </xdr:from>
    <xdr:to>
      <xdr:col>14</xdr:col>
      <xdr:colOff>586582</xdr:colOff>
      <xdr:row>51</xdr:row>
      <xdr:rowOff>76994</xdr:rowOff>
    </xdr:to>
    <xdr:cxnSp macro="">
      <xdr:nvCxnSpPr>
        <xdr:cNvPr id="258" name="直線矢印コネクタ 257"/>
        <xdr:cNvCxnSpPr>
          <a:stCxn id="88" idx="2"/>
          <a:endCxn id="257" idx="0"/>
        </xdr:cNvCxnSpPr>
      </xdr:nvCxnSpPr>
      <xdr:spPr>
        <a:xfrm rot="5400000">
          <a:off x="9942513" y="8575675"/>
          <a:ext cx="488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58</xdr:row>
      <xdr:rowOff>0</xdr:rowOff>
    </xdr:from>
    <xdr:to>
      <xdr:col>15</xdr:col>
      <xdr:colOff>485775</xdr:colOff>
      <xdr:row>61</xdr:row>
      <xdr:rowOff>101600</xdr:rowOff>
    </xdr:to>
    <xdr:sp macro="" textlink="">
      <xdr:nvSpPr>
        <xdr:cNvPr id="259" name="正方形/長方形 258"/>
        <xdr:cNvSpPr/>
      </xdr:nvSpPr>
      <xdr:spPr>
        <a:xfrm>
          <a:off x="9601200" y="9944100"/>
          <a:ext cx="1171575" cy="6159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shopping_complete</a:t>
          </a:r>
          <a:endParaRPr kumimoji="1" lang="ja-JP" altLang="en-US" sz="1100">
            <a:solidFill>
              <a:sysClr val="windowText" lastClr="000000"/>
            </a:solidFill>
          </a:endParaRPr>
        </a:p>
      </xdr:txBody>
    </xdr:sp>
    <xdr:clientData/>
  </xdr:twoCellAnchor>
  <xdr:twoCellAnchor>
    <xdr:from>
      <xdr:col>14</xdr:col>
      <xdr:colOff>584994</xdr:colOff>
      <xdr:row>55</xdr:row>
      <xdr:rowOff>794</xdr:rowOff>
    </xdr:from>
    <xdr:to>
      <xdr:col>14</xdr:col>
      <xdr:colOff>586582</xdr:colOff>
      <xdr:row>58</xdr:row>
      <xdr:rowOff>794</xdr:rowOff>
    </xdr:to>
    <xdr:cxnSp macro="">
      <xdr:nvCxnSpPr>
        <xdr:cNvPr id="260" name="直線矢印コネクタ 259"/>
        <xdr:cNvCxnSpPr>
          <a:stCxn id="257" idx="2"/>
          <a:endCxn id="259" idx="0"/>
        </xdr:cNvCxnSpPr>
      </xdr:nvCxnSpPr>
      <xdr:spPr>
        <a:xfrm rot="5400000">
          <a:off x="9929813" y="9686925"/>
          <a:ext cx="5143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0</xdr:colOff>
      <xdr:row>52</xdr:row>
      <xdr:rowOff>21409</xdr:rowOff>
    </xdr:from>
    <xdr:ext cx="774571" cy="150041"/>
    <xdr:sp macro="" textlink="">
      <xdr:nvSpPr>
        <xdr:cNvPr id="261" name="テキスト ボックス 260"/>
        <xdr:cNvSpPr txBox="1"/>
      </xdr:nvSpPr>
      <xdr:spPr>
        <a:xfrm>
          <a:off x="10972800" y="8936809"/>
          <a:ext cx="774571"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材料の買い出し</a:t>
          </a:r>
          <a:endParaRPr kumimoji="1" lang="en-US" altLang="ja-JP" sz="900"/>
        </a:p>
      </xdr:txBody>
    </xdr:sp>
    <xdr:clientData/>
  </xdr:oneCellAnchor>
  <xdr:oneCellAnchor>
    <xdr:from>
      <xdr:col>16</xdr:col>
      <xdr:colOff>0</xdr:colOff>
      <xdr:row>59</xdr:row>
      <xdr:rowOff>21409</xdr:rowOff>
    </xdr:from>
    <xdr:ext cx="1290610" cy="150041"/>
    <xdr:sp macro="" textlink="">
      <xdr:nvSpPr>
        <xdr:cNvPr id="262" name="テキスト ボックス 261"/>
        <xdr:cNvSpPr txBox="1"/>
      </xdr:nvSpPr>
      <xdr:spPr>
        <a:xfrm>
          <a:off x="10972800" y="10136959"/>
          <a:ext cx="1290610" cy="1500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lIns="0" tIns="0" rIns="0" bIns="0" rtlCol="0" anchor="t">
          <a:spAutoFit/>
        </a:bodyPr>
        <a:lstStyle/>
        <a:p>
          <a:r>
            <a:rPr kumimoji="1" lang="ja-JP" altLang="en-US" sz="900"/>
            <a:t>ここから</a:t>
          </a:r>
          <a:r>
            <a:rPr kumimoji="1" lang="en-US" altLang="ja-JP" sz="900"/>
            <a:t>5</a:t>
          </a:r>
          <a:r>
            <a:rPr kumimoji="1" lang="ja-JP" altLang="en-US" sz="900"/>
            <a:t>時間カウント開始</a:t>
          </a:r>
          <a:endParaRPr kumimoji="1" lang="en-US" altLang="ja-JP" sz="900"/>
        </a:p>
      </xdr:txBody>
    </xdr:sp>
    <xdr:clientData/>
  </xdr:oneCellAnchor>
  <xdr:twoCellAnchor>
    <xdr:from>
      <xdr:col>7</xdr:col>
      <xdr:colOff>254000</xdr:colOff>
      <xdr:row>45</xdr:row>
      <xdr:rowOff>0</xdr:rowOff>
    </xdr:from>
    <xdr:to>
      <xdr:col>9</xdr:col>
      <xdr:colOff>406400</xdr:colOff>
      <xdr:row>49</xdr:row>
      <xdr:rowOff>6350</xdr:rowOff>
    </xdr:to>
    <xdr:sp macro="" textlink="">
      <xdr:nvSpPr>
        <xdr:cNvPr id="263" name="ひし形 262"/>
        <xdr:cNvSpPr/>
      </xdr:nvSpPr>
      <xdr:spPr>
        <a:xfrm>
          <a:off x="5054600" y="7715250"/>
          <a:ext cx="1524000" cy="6921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1000">
              <a:solidFill>
                <a:sysClr val="windowText" lastClr="000000"/>
              </a:solidFill>
            </a:rPr>
            <a:t>ﾚｼﾋﾟをすでに覚えている？</a:t>
          </a:r>
        </a:p>
      </xdr:txBody>
    </xdr:sp>
    <xdr:clientData/>
  </xdr:twoCellAnchor>
  <xdr:twoCellAnchor>
    <xdr:from>
      <xdr:col>11</xdr:col>
      <xdr:colOff>98425</xdr:colOff>
      <xdr:row>52</xdr:row>
      <xdr:rowOff>34925</xdr:rowOff>
    </xdr:from>
    <xdr:to>
      <xdr:col>12</xdr:col>
      <xdr:colOff>60325</xdr:colOff>
      <xdr:row>55</xdr:row>
      <xdr:rowOff>34925</xdr:rowOff>
    </xdr:to>
    <xdr:sp macro="" textlink="">
      <xdr:nvSpPr>
        <xdr:cNvPr id="264" name="ひし形 263"/>
        <xdr:cNvSpPr/>
      </xdr:nvSpPr>
      <xdr:spPr>
        <a:xfrm>
          <a:off x="7642225" y="8950325"/>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Y</a:t>
          </a:r>
          <a:endParaRPr kumimoji="1" lang="ja-JP" altLang="en-US" sz="1000">
            <a:solidFill>
              <a:sysClr val="windowText" lastClr="000000"/>
            </a:solidFill>
          </a:endParaRPr>
        </a:p>
      </xdr:txBody>
    </xdr:sp>
    <xdr:clientData/>
  </xdr:twoCellAnchor>
  <xdr:twoCellAnchor>
    <xdr:from>
      <xdr:col>8</xdr:col>
      <xdr:colOff>0</xdr:colOff>
      <xdr:row>52</xdr:row>
      <xdr:rowOff>6350</xdr:rowOff>
    </xdr:from>
    <xdr:to>
      <xdr:col>8</xdr:col>
      <xdr:colOff>647700</xdr:colOff>
      <xdr:row>55</xdr:row>
      <xdr:rowOff>6350</xdr:rowOff>
    </xdr:to>
    <xdr:sp macro="" textlink="">
      <xdr:nvSpPr>
        <xdr:cNvPr id="265" name="ひし形 264"/>
        <xdr:cNvSpPr/>
      </xdr:nvSpPr>
      <xdr:spPr>
        <a:xfrm>
          <a:off x="5486400" y="8921750"/>
          <a:ext cx="647700" cy="5143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000">
              <a:solidFill>
                <a:sysClr val="windowText" lastClr="000000"/>
              </a:solidFill>
            </a:rPr>
            <a:t>N</a:t>
          </a:r>
          <a:endParaRPr kumimoji="1" lang="ja-JP" altLang="en-US" sz="1000">
            <a:solidFill>
              <a:sysClr val="windowText" lastClr="000000"/>
            </a:solidFill>
          </a:endParaRPr>
        </a:p>
      </xdr:txBody>
    </xdr:sp>
    <xdr:clientData/>
  </xdr:twoCellAnchor>
  <xdr:twoCellAnchor>
    <xdr:from>
      <xdr:col>8</xdr:col>
      <xdr:colOff>323850</xdr:colOff>
      <xdr:row>42</xdr:row>
      <xdr:rowOff>88900</xdr:rowOff>
    </xdr:from>
    <xdr:to>
      <xdr:col>8</xdr:col>
      <xdr:colOff>330200</xdr:colOff>
      <xdr:row>45</xdr:row>
      <xdr:rowOff>0</xdr:rowOff>
    </xdr:to>
    <xdr:cxnSp macro="">
      <xdr:nvCxnSpPr>
        <xdr:cNvPr id="266" name="直線矢印コネクタ 265"/>
        <xdr:cNvCxnSpPr>
          <a:stCxn id="22" idx="2"/>
          <a:endCxn id="263" idx="0"/>
        </xdr:cNvCxnSpPr>
      </xdr:nvCxnSpPr>
      <xdr:spPr>
        <a:xfrm rot="16200000" flipH="1">
          <a:off x="5600700" y="7499350"/>
          <a:ext cx="425450" cy="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323850</xdr:colOff>
      <xdr:row>49</xdr:row>
      <xdr:rowOff>6350</xdr:rowOff>
    </xdr:from>
    <xdr:to>
      <xdr:col>8</xdr:col>
      <xdr:colOff>330200</xdr:colOff>
      <xdr:row>52</xdr:row>
      <xdr:rowOff>6350</xdr:rowOff>
    </xdr:to>
    <xdr:cxnSp macro="">
      <xdr:nvCxnSpPr>
        <xdr:cNvPr id="267" name="直線矢印コネクタ 266"/>
        <xdr:cNvCxnSpPr>
          <a:stCxn id="263" idx="2"/>
          <a:endCxn id="265" idx="0"/>
        </xdr:cNvCxnSpPr>
      </xdr:nvCxnSpPr>
      <xdr:spPr>
        <a:xfrm rot="5400000">
          <a:off x="5556250" y="8661400"/>
          <a:ext cx="514350" cy="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323851</xdr:colOff>
      <xdr:row>55</xdr:row>
      <xdr:rowOff>6349</xdr:rowOff>
    </xdr:from>
    <xdr:to>
      <xdr:col>8</xdr:col>
      <xdr:colOff>331789</xdr:colOff>
      <xdr:row>58</xdr:row>
      <xdr:rowOff>9524</xdr:rowOff>
    </xdr:to>
    <xdr:cxnSp macro="">
      <xdr:nvCxnSpPr>
        <xdr:cNvPr id="268" name="直線矢印コネクタ 267"/>
        <xdr:cNvCxnSpPr>
          <a:stCxn id="265" idx="2"/>
          <a:endCxn id="27" idx="0"/>
        </xdr:cNvCxnSpPr>
      </xdr:nvCxnSpPr>
      <xdr:spPr>
        <a:xfrm rot="16200000" flipH="1">
          <a:off x="5555457" y="9690893"/>
          <a:ext cx="517525" cy="79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523875</xdr:colOff>
      <xdr:row>57</xdr:row>
      <xdr:rowOff>152400</xdr:rowOff>
    </xdr:from>
    <xdr:to>
      <xdr:col>12</xdr:col>
      <xdr:colOff>323850</xdr:colOff>
      <xdr:row>61</xdr:row>
      <xdr:rowOff>76200</xdr:rowOff>
    </xdr:to>
    <xdr:sp macro="" textlink="">
      <xdr:nvSpPr>
        <xdr:cNvPr id="269" name="正方形/長方形 268"/>
        <xdr:cNvSpPr/>
      </xdr:nvSpPr>
      <xdr:spPr>
        <a:xfrm>
          <a:off x="7381875" y="9925050"/>
          <a:ext cx="1171575" cy="6096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friend_menu_complete</a:t>
          </a:r>
          <a:endParaRPr kumimoji="1" lang="ja-JP" altLang="en-US" sz="1100">
            <a:solidFill>
              <a:sysClr val="windowText" lastClr="000000"/>
            </a:solidFill>
          </a:endParaRPr>
        </a:p>
      </xdr:txBody>
    </xdr:sp>
    <xdr:clientData/>
  </xdr:twoCellAnchor>
  <xdr:twoCellAnchor>
    <xdr:from>
      <xdr:col>8</xdr:col>
      <xdr:colOff>330200</xdr:colOff>
      <xdr:row>49</xdr:row>
      <xdr:rowOff>6349</xdr:rowOff>
    </xdr:from>
    <xdr:to>
      <xdr:col>11</xdr:col>
      <xdr:colOff>422275</xdr:colOff>
      <xdr:row>52</xdr:row>
      <xdr:rowOff>34924</xdr:rowOff>
    </xdr:to>
    <xdr:cxnSp macro="">
      <xdr:nvCxnSpPr>
        <xdr:cNvPr id="270" name="カギ線コネクタ 269"/>
        <xdr:cNvCxnSpPr>
          <a:stCxn id="263" idx="2"/>
          <a:endCxn id="264" idx="0"/>
        </xdr:cNvCxnSpPr>
      </xdr:nvCxnSpPr>
      <xdr:spPr>
        <a:xfrm rot="16200000" flipH="1">
          <a:off x="6619875" y="7604124"/>
          <a:ext cx="542925" cy="214947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422276</xdr:colOff>
      <xdr:row>55</xdr:row>
      <xdr:rowOff>34924</xdr:rowOff>
    </xdr:from>
    <xdr:to>
      <xdr:col>11</xdr:col>
      <xdr:colOff>423864</xdr:colOff>
      <xdr:row>57</xdr:row>
      <xdr:rowOff>152399</xdr:rowOff>
    </xdr:to>
    <xdr:cxnSp macro="">
      <xdr:nvCxnSpPr>
        <xdr:cNvPr id="271" name="直線矢印コネクタ 270"/>
        <xdr:cNvCxnSpPr>
          <a:stCxn id="264" idx="2"/>
          <a:endCxn id="269" idx="0"/>
        </xdr:cNvCxnSpPr>
      </xdr:nvCxnSpPr>
      <xdr:spPr>
        <a:xfrm rot="16200000" flipH="1">
          <a:off x="7736682" y="9694068"/>
          <a:ext cx="4603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657225</xdr:colOff>
      <xdr:row>8</xdr:row>
      <xdr:rowOff>19050</xdr:rowOff>
    </xdr:from>
    <xdr:to>
      <xdr:col>4</xdr:col>
      <xdr:colOff>333375</xdr:colOff>
      <xdr:row>11</xdr:row>
      <xdr:rowOff>152400</xdr:rowOff>
    </xdr:to>
    <xdr:sp macro="" textlink="">
      <xdr:nvSpPr>
        <xdr:cNvPr id="2" name="正方形/長方形 1"/>
        <xdr:cNvSpPr/>
      </xdr:nvSpPr>
      <xdr:spPr>
        <a:xfrm>
          <a:off x="2028825" y="1390650"/>
          <a:ext cx="10477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index</a:t>
          </a:r>
          <a:endParaRPr kumimoji="1" lang="ja-JP" altLang="en-US" sz="900">
            <a:solidFill>
              <a:sysClr val="windowText" lastClr="000000"/>
            </a:solidFill>
          </a:endParaRPr>
        </a:p>
      </xdr:txBody>
    </xdr:sp>
    <xdr:clientData/>
  </xdr:twoCellAnchor>
  <xdr:twoCellAnchor>
    <xdr:from>
      <xdr:col>5</xdr:col>
      <xdr:colOff>333375</xdr:colOff>
      <xdr:row>8</xdr:row>
      <xdr:rowOff>19050</xdr:rowOff>
    </xdr:from>
    <xdr:to>
      <xdr:col>7</xdr:col>
      <xdr:colOff>9525</xdr:colOff>
      <xdr:row>11</xdr:row>
      <xdr:rowOff>152400</xdr:rowOff>
    </xdr:to>
    <xdr:sp macro="" textlink="">
      <xdr:nvSpPr>
        <xdr:cNvPr id="3" name="正方形/長方形 2"/>
        <xdr:cNvSpPr/>
      </xdr:nvSpPr>
      <xdr:spPr>
        <a:xfrm>
          <a:off x="3762375" y="1390650"/>
          <a:ext cx="10477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a:t>
          </a:r>
          <a:r>
            <a:rPr kumimoji="1" lang="ja-JP" altLang="en-US" sz="900">
              <a:solidFill>
                <a:sysClr val="windowText" lastClr="000000"/>
              </a:solidFill>
            </a:rPr>
            <a:t>今日のメニュー</a:t>
          </a:r>
          <a:r>
            <a:rPr kumimoji="1" lang="en-US" altLang="ja-JP" sz="900">
              <a:solidFill>
                <a:sysClr val="windowText" lastClr="000000"/>
              </a:solidFill>
            </a:rPr>
            <a:t>】</a:t>
          </a:r>
          <a:endParaRPr kumimoji="1" lang="ja-JP" altLang="en-US" sz="900">
            <a:solidFill>
              <a:sysClr val="windowText" lastClr="000000"/>
            </a:solidFill>
          </a:endParaRPr>
        </a:p>
      </xdr:txBody>
    </xdr:sp>
    <xdr:clientData/>
  </xdr:twoCellAnchor>
  <xdr:twoCellAnchor>
    <xdr:from>
      <xdr:col>2</xdr:col>
      <xdr:colOff>657225</xdr:colOff>
      <xdr:row>1</xdr:row>
      <xdr:rowOff>38100</xdr:rowOff>
    </xdr:from>
    <xdr:to>
      <xdr:col>4</xdr:col>
      <xdr:colOff>333375</xdr:colOff>
      <xdr:row>5</xdr:row>
      <xdr:rowOff>0</xdr:rowOff>
    </xdr:to>
    <xdr:sp macro="" textlink="">
      <xdr:nvSpPr>
        <xdr:cNvPr id="4" name="正方形/長方形 3"/>
        <xdr:cNvSpPr/>
      </xdr:nvSpPr>
      <xdr:spPr>
        <a:xfrm>
          <a:off x="2028825" y="209550"/>
          <a:ext cx="10477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説明</a:t>
          </a:r>
          <a:endParaRPr kumimoji="1" lang="en-US" altLang="ja-JP" sz="900">
            <a:solidFill>
              <a:sysClr val="windowText" lastClr="000000"/>
            </a:solidFill>
          </a:endParaRPr>
        </a:p>
        <a:p>
          <a:pPr algn="ctr"/>
          <a:r>
            <a:rPr kumimoji="1" lang="en-US" altLang="ja-JP" sz="900">
              <a:solidFill>
                <a:sysClr val="windowText" lastClr="000000"/>
              </a:solidFill>
            </a:rPr>
            <a:t>new_user</a:t>
          </a:r>
          <a:endParaRPr kumimoji="1" lang="ja-JP" altLang="en-US" sz="900">
            <a:solidFill>
              <a:sysClr val="windowText" lastClr="000000"/>
            </a:solidFill>
          </a:endParaRPr>
        </a:p>
      </xdr:txBody>
    </xdr:sp>
    <xdr:clientData/>
  </xdr:twoCellAnchor>
  <xdr:twoCellAnchor>
    <xdr:from>
      <xdr:col>8</xdr:col>
      <xdr:colOff>0</xdr:colOff>
      <xdr:row>8</xdr:row>
      <xdr:rowOff>19050</xdr:rowOff>
    </xdr:from>
    <xdr:to>
      <xdr:col>9</xdr:col>
      <xdr:colOff>361950</xdr:colOff>
      <xdr:row>11</xdr:row>
      <xdr:rowOff>152400</xdr:rowOff>
    </xdr:to>
    <xdr:sp macro="" textlink="">
      <xdr:nvSpPr>
        <xdr:cNvPr id="6" name="正方形/長方形 5"/>
        <xdr:cNvSpPr/>
      </xdr:nvSpPr>
      <xdr:spPr>
        <a:xfrm>
          <a:off x="5486400" y="1390650"/>
          <a:ext cx="10477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メニュー選択</a:t>
          </a:r>
          <a:endParaRPr kumimoji="1" lang="en-US" altLang="ja-JP" sz="900">
            <a:solidFill>
              <a:sysClr val="windowText" lastClr="000000"/>
            </a:solidFill>
          </a:endParaRPr>
        </a:p>
        <a:p>
          <a:pPr algn="ctr"/>
          <a:r>
            <a:rPr kumimoji="1" lang="en-US" altLang="ja-JP" sz="900">
              <a:solidFill>
                <a:sysClr val="windowText" lastClr="000000"/>
              </a:solidFill>
            </a:rPr>
            <a:t>menu</a:t>
          </a:r>
          <a:r>
            <a:rPr kumimoji="1" lang="en-US" altLang="ja-JP" sz="900" baseline="0">
              <a:solidFill>
                <a:sysClr val="windowText" lastClr="000000"/>
              </a:solidFill>
            </a:rPr>
            <a:t>_list</a:t>
          </a:r>
          <a:endParaRPr kumimoji="1" lang="ja-JP" altLang="en-US" sz="900">
            <a:solidFill>
              <a:sysClr val="windowText" lastClr="000000"/>
            </a:solidFill>
          </a:endParaRPr>
        </a:p>
      </xdr:txBody>
    </xdr:sp>
    <xdr:clientData/>
  </xdr:twoCellAnchor>
  <xdr:twoCellAnchor>
    <xdr:from>
      <xdr:col>10</xdr:col>
      <xdr:colOff>323850</xdr:colOff>
      <xdr:row>8</xdr:row>
      <xdr:rowOff>19050</xdr:rowOff>
    </xdr:from>
    <xdr:to>
      <xdr:col>12</xdr:col>
      <xdr:colOff>0</xdr:colOff>
      <xdr:row>11</xdr:row>
      <xdr:rowOff>152400</xdr:rowOff>
    </xdr:to>
    <xdr:sp macro="" textlink="">
      <xdr:nvSpPr>
        <xdr:cNvPr id="7" name="正方形/長方形 6"/>
        <xdr:cNvSpPr/>
      </xdr:nvSpPr>
      <xdr:spPr>
        <a:xfrm>
          <a:off x="7181850" y="1390650"/>
          <a:ext cx="10477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メニュー確認</a:t>
          </a:r>
          <a:endParaRPr kumimoji="1" lang="en-US" altLang="ja-JP" sz="900">
            <a:solidFill>
              <a:sysClr val="windowText" lastClr="000000"/>
            </a:solidFill>
          </a:endParaRPr>
        </a:p>
        <a:p>
          <a:pPr algn="ctr"/>
          <a:r>
            <a:rPr kumimoji="1" lang="en-US" altLang="ja-JP" sz="900">
              <a:solidFill>
                <a:sysClr val="windowText" lastClr="000000"/>
              </a:solidFill>
            </a:rPr>
            <a:t>menu_confirm</a:t>
          </a:r>
        </a:p>
      </xdr:txBody>
    </xdr:sp>
    <xdr:clientData/>
  </xdr:twoCellAnchor>
  <xdr:twoCellAnchor>
    <xdr:from>
      <xdr:col>13</xdr:col>
      <xdr:colOff>0</xdr:colOff>
      <xdr:row>8</xdr:row>
      <xdr:rowOff>19050</xdr:rowOff>
    </xdr:from>
    <xdr:to>
      <xdr:col>14</xdr:col>
      <xdr:colOff>361950</xdr:colOff>
      <xdr:row>11</xdr:row>
      <xdr:rowOff>152400</xdr:rowOff>
    </xdr:to>
    <xdr:sp macro="" textlink="">
      <xdr:nvSpPr>
        <xdr:cNvPr id="8" name="正方形/長方形 7"/>
        <xdr:cNvSpPr/>
      </xdr:nvSpPr>
      <xdr:spPr>
        <a:xfrm>
          <a:off x="8915400" y="1390650"/>
          <a:ext cx="10477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メニュー決定</a:t>
          </a:r>
          <a:endParaRPr kumimoji="1" lang="en-US" altLang="ja-JP" sz="900">
            <a:solidFill>
              <a:sysClr val="windowText" lastClr="000000"/>
            </a:solidFill>
          </a:endParaRPr>
        </a:p>
        <a:p>
          <a:pPr algn="ctr"/>
          <a:r>
            <a:rPr kumimoji="1" lang="en-US" altLang="ja-JP" sz="900">
              <a:solidFill>
                <a:sysClr val="windowText" lastClr="000000"/>
              </a:solidFill>
            </a:rPr>
            <a:t>menu_complete</a:t>
          </a:r>
        </a:p>
      </xdr:txBody>
    </xdr:sp>
    <xdr:clientData/>
  </xdr:twoCellAnchor>
  <xdr:twoCellAnchor>
    <xdr:from>
      <xdr:col>18</xdr:col>
      <xdr:colOff>285750</xdr:colOff>
      <xdr:row>8</xdr:row>
      <xdr:rowOff>19050</xdr:rowOff>
    </xdr:from>
    <xdr:to>
      <xdr:col>19</xdr:col>
      <xdr:colOff>590550</xdr:colOff>
      <xdr:row>11</xdr:row>
      <xdr:rowOff>152400</xdr:rowOff>
    </xdr:to>
    <xdr:sp macro="" textlink="">
      <xdr:nvSpPr>
        <xdr:cNvPr id="9" name="正方形/長方形 8"/>
        <xdr:cNvSpPr/>
      </xdr:nvSpPr>
      <xdr:spPr>
        <a:xfrm>
          <a:off x="11258550" y="1390650"/>
          <a:ext cx="914400" cy="647700"/>
        </a:xfrm>
        <a:prstGeom prst="rect">
          <a:avLst/>
        </a:prstGeom>
        <a:solidFill>
          <a:srgbClr val="FFFF00"/>
        </a:solid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index</a:t>
          </a:r>
          <a:r>
            <a:rPr kumimoji="1" lang="ja-JP" altLang="en-US" sz="900">
              <a:solidFill>
                <a:sysClr val="windowText" lastClr="000000"/>
              </a:solidFill>
            </a:rPr>
            <a:t>へ</a:t>
          </a:r>
          <a:endParaRPr kumimoji="1" lang="en-US" altLang="ja-JP" sz="900">
            <a:solidFill>
              <a:sysClr val="windowText" lastClr="000000"/>
            </a:solidFill>
          </a:endParaRPr>
        </a:p>
      </xdr:txBody>
    </xdr:sp>
    <xdr:clientData/>
  </xdr:twoCellAnchor>
  <xdr:twoCellAnchor>
    <xdr:from>
      <xdr:col>5</xdr:col>
      <xdr:colOff>333375</xdr:colOff>
      <xdr:row>15</xdr:row>
      <xdr:rowOff>6350</xdr:rowOff>
    </xdr:from>
    <xdr:to>
      <xdr:col>7</xdr:col>
      <xdr:colOff>9525</xdr:colOff>
      <xdr:row>18</xdr:row>
      <xdr:rowOff>133350</xdr:rowOff>
    </xdr:to>
    <xdr:sp macro="" textlink="">
      <xdr:nvSpPr>
        <xdr:cNvPr id="10" name="正方形/長方形 9"/>
        <xdr:cNvSpPr/>
      </xdr:nvSpPr>
      <xdr:spPr>
        <a:xfrm>
          <a:off x="3381375" y="2578100"/>
          <a:ext cx="8953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a:t>
          </a:r>
          <a:r>
            <a:rPr kumimoji="1" lang="ja-JP" altLang="en-US" sz="900">
              <a:solidFill>
                <a:sysClr val="windowText" lastClr="000000"/>
              </a:solidFill>
            </a:rPr>
            <a:t>リクエスト</a:t>
          </a:r>
          <a:r>
            <a:rPr kumimoji="1" lang="en-US" altLang="ja-JP" sz="900">
              <a:solidFill>
                <a:sysClr val="windowText" lastClr="000000"/>
              </a:solidFill>
            </a:rPr>
            <a:t>】</a:t>
          </a:r>
          <a:endParaRPr kumimoji="1" lang="ja-JP" altLang="en-US" sz="900">
            <a:solidFill>
              <a:sysClr val="windowText" lastClr="000000"/>
            </a:solidFill>
          </a:endParaRPr>
        </a:p>
      </xdr:txBody>
    </xdr:sp>
    <xdr:clientData/>
  </xdr:twoCellAnchor>
  <xdr:twoCellAnchor>
    <xdr:from>
      <xdr:col>8</xdr:col>
      <xdr:colOff>0</xdr:colOff>
      <xdr:row>15</xdr:row>
      <xdr:rowOff>0</xdr:rowOff>
    </xdr:from>
    <xdr:to>
      <xdr:col>9</xdr:col>
      <xdr:colOff>584200</xdr:colOff>
      <xdr:row>18</xdr:row>
      <xdr:rowOff>146050</xdr:rowOff>
    </xdr:to>
    <xdr:sp macro="" textlink="">
      <xdr:nvSpPr>
        <xdr:cNvPr id="11" name="ひし形 10"/>
        <xdr:cNvSpPr/>
      </xdr:nvSpPr>
      <xdr:spPr>
        <a:xfrm>
          <a:off x="4876800" y="2571750"/>
          <a:ext cx="1193800" cy="66040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900">
              <a:solidFill>
                <a:sysClr val="windowText" lastClr="000000"/>
              </a:solidFill>
            </a:rPr>
            <a:t>お客さんがいる</a:t>
          </a:r>
        </a:p>
      </xdr:txBody>
    </xdr:sp>
    <xdr:clientData/>
  </xdr:twoCellAnchor>
  <xdr:twoCellAnchor>
    <xdr:from>
      <xdr:col>11</xdr:col>
      <xdr:colOff>387350</xdr:colOff>
      <xdr:row>15</xdr:row>
      <xdr:rowOff>9525</xdr:rowOff>
    </xdr:from>
    <xdr:to>
      <xdr:col>13</xdr:col>
      <xdr:colOff>63500</xdr:colOff>
      <xdr:row>18</xdr:row>
      <xdr:rowOff>136525</xdr:rowOff>
    </xdr:to>
    <xdr:sp macro="" textlink="">
      <xdr:nvSpPr>
        <xdr:cNvPr id="12" name="正方形/長方形 11"/>
        <xdr:cNvSpPr/>
      </xdr:nvSpPr>
      <xdr:spPr>
        <a:xfrm>
          <a:off x="7092950" y="2581275"/>
          <a:ext cx="8953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a:t>
          </a:r>
          <a:r>
            <a:rPr kumimoji="1" lang="ja-JP" altLang="en-US" sz="900">
              <a:solidFill>
                <a:sysClr val="windowText" lastClr="000000"/>
              </a:solidFill>
            </a:rPr>
            <a:t>接客する</a:t>
          </a:r>
          <a:r>
            <a:rPr kumimoji="1" lang="en-US" altLang="ja-JP" sz="900">
              <a:solidFill>
                <a:sysClr val="windowText" lastClr="000000"/>
              </a:solidFill>
            </a:rPr>
            <a:t>】</a:t>
          </a:r>
        </a:p>
        <a:p>
          <a:pPr algn="ctr"/>
          <a:r>
            <a:rPr kumimoji="1" lang="en-US" altLang="ja-JP" sz="900">
              <a:solidFill>
                <a:sysClr val="windowText" lastClr="000000"/>
              </a:solidFill>
            </a:rPr>
            <a:t>service</a:t>
          </a:r>
          <a:endParaRPr kumimoji="1" lang="ja-JP" altLang="en-US" sz="900">
            <a:solidFill>
              <a:sysClr val="windowText" lastClr="000000"/>
            </a:solidFill>
          </a:endParaRPr>
        </a:p>
      </xdr:txBody>
    </xdr:sp>
    <xdr:clientData/>
  </xdr:twoCellAnchor>
  <xdr:twoCellAnchor>
    <xdr:from>
      <xdr:col>10</xdr:col>
      <xdr:colOff>317500</xdr:colOff>
      <xdr:row>16</xdr:row>
      <xdr:rowOff>3937</xdr:rowOff>
    </xdr:from>
    <xdr:to>
      <xdr:col>11</xdr:col>
      <xdr:colOff>3175</xdr:colOff>
      <xdr:row>17</xdr:row>
      <xdr:rowOff>142113</xdr:rowOff>
    </xdr:to>
    <xdr:sp macro="" textlink="">
      <xdr:nvSpPr>
        <xdr:cNvPr id="13" name="ひし形 12"/>
        <xdr:cNvSpPr/>
      </xdr:nvSpPr>
      <xdr:spPr>
        <a:xfrm>
          <a:off x="6413500" y="2747137"/>
          <a:ext cx="295275" cy="309626"/>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900">
              <a:solidFill>
                <a:sysClr val="windowText" lastClr="000000"/>
              </a:solidFill>
            </a:rPr>
            <a:t>Y</a:t>
          </a:r>
          <a:endParaRPr kumimoji="1" lang="ja-JP" altLang="en-US" sz="900">
            <a:solidFill>
              <a:sysClr val="windowText" lastClr="000000"/>
            </a:solidFill>
          </a:endParaRPr>
        </a:p>
      </xdr:txBody>
    </xdr:sp>
    <xdr:clientData/>
  </xdr:twoCellAnchor>
  <xdr:twoCellAnchor>
    <xdr:from>
      <xdr:col>10</xdr:col>
      <xdr:colOff>317500</xdr:colOff>
      <xdr:row>24</xdr:row>
      <xdr:rowOff>14774</xdr:rowOff>
    </xdr:from>
    <xdr:to>
      <xdr:col>11</xdr:col>
      <xdr:colOff>3175</xdr:colOff>
      <xdr:row>25</xdr:row>
      <xdr:rowOff>152950</xdr:rowOff>
    </xdr:to>
    <xdr:sp macro="" textlink="">
      <xdr:nvSpPr>
        <xdr:cNvPr id="14" name="ひし形 13"/>
        <xdr:cNvSpPr/>
      </xdr:nvSpPr>
      <xdr:spPr>
        <a:xfrm>
          <a:off x="6413500" y="4129574"/>
          <a:ext cx="295275" cy="309626"/>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900">
              <a:solidFill>
                <a:sysClr val="windowText" lastClr="000000"/>
              </a:solidFill>
            </a:rPr>
            <a:t>N</a:t>
          </a:r>
          <a:endParaRPr kumimoji="1" lang="ja-JP" altLang="en-US" sz="900">
            <a:solidFill>
              <a:sysClr val="windowText" lastClr="000000"/>
            </a:solidFill>
          </a:endParaRPr>
        </a:p>
      </xdr:txBody>
    </xdr:sp>
    <xdr:clientData/>
  </xdr:twoCellAnchor>
  <xdr:twoCellAnchor>
    <xdr:from>
      <xdr:col>11</xdr:col>
      <xdr:colOff>387350</xdr:colOff>
      <xdr:row>23</xdr:row>
      <xdr:rowOff>20362</xdr:rowOff>
    </xdr:from>
    <xdr:to>
      <xdr:col>13</xdr:col>
      <xdr:colOff>63500</xdr:colOff>
      <xdr:row>26</xdr:row>
      <xdr:rowOff>147362</xdr:rowOff>
    </xdr:to>
    <xdr:sp macro="" textlink="">
      <xdr:nvSpPr>
        <xdr:cNvPr id="15" name="正方形/長方形 14"/>
        <xdr:cNvSpPr/>
      </xdr:nvSpPr>
      <xdr:spPr>
        <a:xfrm>
          <a:off x="7092950" y="3963712"/>
          <a:ext cx="8953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リクエスト一覧</a:t>
          </a:r>
          <a:endParaRPr kumimoji="1" lang="en-US" altLang="ja-JP" sz="900">
            <a:solidFill>
              <a:sysClr val="windowText" lastClr="000000"/>
            </a:solidFill>
          </a:endParaRPr>
        </a:p>
        <a:p>
          <a:pPr algn="ctr"/>
          <a:r>
            <a:rPr kumimoji="1" lang="en-US" altLang="ja-JP" sz="900">
              <a:solidFill>
                <a:sysClr val="windowText" lastClr="000000"/>
              </a:solidFill>
            </a:rPr>
            <a:t>request_list</a:t>
          </a:r>
          <a:endParaRPr kumimoji="1" lang="ja-JP" altLang="en-US" sz="900">
            <a:solidFill>
              <a:sysClr val="windowText" lastClr="000000"/>
            </a:solidFill>
          </a:endParaRPr>
        </a:p>
      </xdr:txBody>
    </xdr:sp>
    <xdr:clientData/>
  </xdr:twoCellAnchor>
  <xdr:twoCellAnchor>
    <xdr:from>
      <xdr:col>18</xdr:col>
      <xdr:colOff>238125</xdr:colOff>
      <xdr:row>15</xdr:row>
      <xdr:rowOff>0</xdr:rowOff>
    </xdr:from>
    <xdr:to>
      <xdr:col>19</xdr:col>
      <xdr:colOff>600075</xdr:colOff>
      <xdr:row>18</xdr:row>
      <xdr:rowOff>127000</xdr:rowOff>
    </xdr:to>
    <xdr:sp macro="" textlink="">
      <xdr:nvSpPr>
        <xdr:cNvPr id="16" name="正方形/長方形 15"/>
        <xdr:cNvSpPr/>
      </xdr:nvSpPr>
      <xdr:spPr>
        <a:xfrm>
          <a:off x="11210925" y="2571750"/>
          <a:ext cx="9715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接客完了</a:t>
          </a:r>
          <a:endParaRPr kumimoji="1" lang="en-US" altLang="ja-JP" sz="900">
            <a:solidFill>
              <a:sysClr val="windowText" lastClr="000000"/>
            </a:solidFill>
          </a:endParaRPr>
        </a:p>
        <a:p>
          <a:pPr algn="ctr"/>
          <a:r>
            <a:rPr kumimoji="1" lang="en-US" altLang="ja-JP" sz="900">
              <a:solidFill>
                <a:sysClr val="windowText" lastClr="000000"/>
              </a:solidFill>
            </a:rPr>
            <a:t>service_complete</a:t>
          </a:r>
          <a:endParaRPr kumimoji="1" lang="ja-JP" altLang="en-US" sz="900">
            <a:solidFill>
              <a:sysClr val="windowText" lastClr="000000"/>
            </a:solidFill>
          </a:endParaRPr>
        </a:p>
      </xdr:txBody>
    </xdr:sp>
    <xdr:clientData/>
  </xdr:twoCellAnchor>
  <xdr:twoCellAnchor>
    <xdr:from>
      <xdr:col>20</xdr:col>
      <xdr:colOff>457200</xdr:colOff>
      <xdr:row>14</xdr:row>
      <xdr:rowOff>161925</xdr:rowOff>
    </xdr:from>
    <xdr:to>
      <xdr:col>22</xdr:col>
      <xdr:colOff>355600</xdr:colOff>
      <xdr:row>18</xdr:row>
      <xdr:rowOff>136525</xdr:rowOff>
    </xdr:to>
    <xdr:sp macro="" textlink="">
      <xdr:nvSpPr>
        <xdr:cNvPr id="17" name="ひし形 16"/>
        <xdr:cNvSpPr/>
      </xdr:nvSpPr>
      <xdr:spPr>
        <a:xfrm>
          <a:off x="12649200" y="2562225"/>
          <a:ext cx="1117600" cy="66040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900">
              <a:solidFill>
                <a:sysClr val="windowText" lastClr="000000"/>
              </a:solidFill>
            </a:rPr>
            <a:t>まだお客がいる</a:t>
          </a:r>
        </a:p>
      </xdr:txBody>
    </xdr:sp>
    <xdr:clientData/>
  </xdr:twoCellAnchor>
  <xdr:twoCellAnchor>
    <xdr:from>
      <xdr:col>21</xdr:col>
      <xdr:colOff>239713</xdr:colOff>
      <xdr:row>19</xdr:row>
      <xdr:rowOff>160824</xdr:rowOff>
    </xdr:from>
    <xdr:to>
      <xdr:col>21</xdr:col>
      <xdr:colOff>573088</xdr:colOff>
      <xdr:row>21</xdr:row>
      <xdr:rowOff>133900</xdr:rowOff>
    </xdr:to>
    <xdr:sp macro="" textlink="">
      <xdr:nvSpPr>
        <xdr:cNvPr id="18" name="ひし形 17"/>
        <xdr:cNvSpPr/>
      </xdr:nvSpPr>
      <xdr:spPr>
        <a:xfrm>
          <a:off x="13041313" y="3418374"/>
          <a:ext cx="333375" cy="315976"/>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900">
              <a:solidFill>
                <a:sysClr val="windowText" lastClr="000000"/>
              </a:solidFill>
            </a:rPr>
            <a:t>Y</a:t>
          </a:r>
          <a:endParaRPr kumimoji="1" lang="ja-JP" altLang="en-US" sz="900">
            <a:solidFill>
              <a:sysClr val="windowText" lastClr="000000"/>
            </a:solidFill>
          </a:endParaRPr>
        </a:p>
      </xdr:txBody>
    </xdr:sp>
    <xdr:clientData/>
  </xdr:twoCellAnchor>
  <xdr:twoCellAnchor>
    <xdr:from>
      <xdr:col>23</xdr:col>
      <xdr:colOff>241300</xdr:colOff>
      <xdr:row>15</xdr:row>
      <xdr:rowOff>165862</xdr:rowOff>
    </xdr:from>
    <xdr:to>
      <xdr:col>23</xdr:col>
      <xdr:colOff>574675</xdr:colOff>
      <xdr:row>17</xdr:row>
      <xdr:rowOff>132588</xdr:rowOff>
    </xdr:to>
    <xdr:sp macro="" textlink="">
      <xdr:nvSpPr>
        <xdr:cNvPr id="19" name="ひし形 18"/>
        <xdr:cNvSpPr/>
      </xdr:nvSpPr>
      <xdr:spPr>
        <a:xfrm>
          <a:off x="14262100" y="2737612"/>
          <a:ext cx="333375" cy="309626"/>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900">
              <a:solidFill>
                <a:sysClr val="windowText" lastClr="000000"/>
              </a:solidFill>
            </a:rPr>
            <a:t>N</a:t>
          </a:r>
          <a:endParaRPr kumimoji="1" lang="ja-JP" altLang="en-US" sz="900">
            <a:solidFill>
              <a:sysClr val="windowText" lastClr="000000"/>
            </a:solidFill>
          </a:endParaRPr>
        </a:p>
      </xdr:txBody>
    </xdr:sp>
    <xdr:clientData/>
  </xdr:twoCellAnchor>
  <xdr:twoCellAnchor>
    <xdr:from>
      <xdr:col>24</xdr:col>
      <xdr:colOff>285750</xdr:colOff>
      <xdr:row>15</xdr:row>
      <xdr:rowOff>0</xdr:rowOff>
    </xdr:from>
    <xdr:to>
      <xdr:col>26</xdr:col>
      <xdr:colOff>38100</xdr:colOff>
      <xdr:row>18</xdr:row>
      <xdr:rowOff>127000</xdr:rowOff>
    </xdr:to>
    <xdr:sp macro="" textlink="">
      <xdr:nvSpPr>
        <xdr:cNvPr id="20" name="正方形/長方形 19"/>
        <xdr:cNvSpPr/>
      </xdr:nvSpPr>
      <xdr:spPr>
        <a:xfrm>
          <a:off x="14916150" y="2571750"/>
          <a:ext cx="9715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リクエスト一覧</a:t>
          </a:r>
          <a:endParaRPr kumimoji="1" lang="en-US" altLang="ja-JP" sz="900">
            <a:solidFill>
              <a:sysClr val="windowText" lastClr="000000"/>
            </a:solidFill>
          </a:endParaRPr>
        </a:p>
        <a:p>
          <a:pPr algn="ctr"/>
          <a:r>
            <a:rPr kumimoji="1" lang="en-US" altLang="ja-JP" sz="900">
              <a:solidFill>
                <a:sysClr val="windowText" lastClr="000000"/>
              </a:solidFill>
            </a:rPr>
            <a:t>request_list</a:t>
          </a:r>
          <a:endParaRPr kumimoji="1" lang="ja-JP" altLang="en-US" sz="900">
            <a:solidFill>
              <a:sysClr val="windowText" lastClr="000000"/>
            </a:solidFill>
          </a:endParaRPr>
        </a:p>
      </xdr:txBody>
    </xdr:sp>
    <xdr:clientData/>
  </xdr:twoCellAnchor>
  <xdr:twoCellAnchor>
    <xdr:from>
      <xdr:col>18</xdr:col>
      <xdr:colOff>238125</xdr:colOff>
      <xdr:row>23</xdr:row>
      <xdr:rowOff>10837</xdr:rowOff>
    </xdr:from>
    <xdr:to>
      <xdr:col>19</xdr:col>
      <xdr:colOff>523875</xdr:colOff>
      <xdr:row>26</xdr:row>
      <xdr:rowOff>137837</xdr:rowOff>
    </xdr:to>
    <xdr:sp macro="" textlink="">
      <xdr:nvSpPr>
        <xdr:cNvPr id="22" name="正方形/長方形 21"/>
        <xdr:cNvSpPr/>
      </xdr:nvSpPr>
      <xdr:spPr>
        <a:xfrm>
          <a:off x="11210925" y="3954187"/>
          <a:ext cx="8953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ﾘｸｴｽﾄ完了</a:t>
          </a:r>
          <a:endParaRPr kumimoji="1" lang="en-US" altLang="ja-JP" sz="900">
            <a:solidFill>
              <a:sysClr val="windowText" lastClr="000000"/>
            </a:solidFill>
          </a:endParaRPr>
        </a:p>
        <a:p>
          <a:pPr algn="ctr"/>
          <a:r>
            <a:rPr kumimoji="1" lang="en-US" altLang="ja-JP" sz="900">
              <a:solidFill>
                <a:sysClr val="windowText" lastClr="000000"/>
              </a:solidFill>
            </a:rPr>
            <a:t>request_complete</a:t>
          </a:r>
          <a:endParaRPr kumimoji="1" lang="ja-JP" altLang="en-US" sz="900">
            <a:solidFill>
              <a:sysClr val="windowText" lastClr="000000"/>
            </a:solidFill>
          </a:endParaRPr>
        </a:p>
      </xdr:txBody>
    </xdr:sp>
    <xdr:clientData/>
  </xdr:twoCellAnchor>
  <xdr:twoCellAnchor>
    <xdr:from>
      <xdr:col>20</xdr:col>
      <xdr:colOff>457200</xdr:colOff>
      <xdr:row>23</xdr:row>
      <xdr:rowOff>1312</xdr:rowOff>
    </xdr:from>
    <xdr:to>
      <xdr:col>22</xdr:col>
      <xdr:colOff>355600</xdr:colOff>
      <xdr:row>26</xdr:row>
      <xdr:rowOff>147362</xdr:rowOff>
    </xdr:to>
    <xdr:sp macro="" textlink="">
      <xdr:nvSpPr>
        <xdr:cNvPr id="23" name="ひし形 22"/>
        <xdr:cNvSpPr/>
      </xdr:nvSpPr>
      <xdr:spPr>
        <a:xfrm>
          <a:off x="12649200" y="3944662"/>
          <a:ext cx="1117600" cy="66040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900">
              <a:solidFill>
                <a:sysClr val="windowText" lastClr="000000"/>
              </a:solidFill>
            </a:rPr>
            <a:t>未確認がいる</a:t>
          </a:r>
        </a:p>
      </xdr:txBody>
    </xdr:sp>
    <xdr:clientData/>
  </xdr:twoCellAnchor>
  <xdr:twoCellAnchor>
    <xdr:from>
      <xdr:col>21</xdr:col>
      <xdr:colOff>258763</xdr:colOff>
      <xdr:row>27</xdr:row>
      <xdr:rowOff>157099</xdr:rowOff>
    </xdr:from>
    <xdr:to>
      <xdr:col>21</xdr:col>
      <xdr:colOff>554038</xdr:colOff>
      <xdr:row>29</xdr:row>
      <xdr:rowOff>123825</xdr:rowOff>
    </xdr:to>
    <xdr:sp macro="" textlink="">
      <xdr:nvSpPr>
        <xdr:cNvPr id="24" name="ひし形 23"/>
        <xdr:cNvSpPr/>
      </xdr:nvSpPr>
      <xdr:spPr>
        <a:xfrm>
          <a:off x="13060363" y="4786249"/>
          <a:ext cx="295275" cy="309626"/>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900">
              <a:solidFill>
                <a:sysClr val="windowText" lastClr="000000"/>
              </a:solidFill>
            </a:rPr>
            <a:t>Y</a:t>
          </a:r>
          <a:endParaRPr kumimoji="1" lang="ja-JP" altLang="en-US" sz="900">
            <a:solidFill>
              <a:sysClr val="windowText" lastClr="000000"/>
            </a:solidFill>
          </a:endParaRPr>
        </a:p>
      </xdr:txBody>
    </xdr:sp>
    <xdr:clientData/>
  </xdr:twoCellAnchor>
  <xdr:twoCellAnchor>
    <xdr:from>
      <xdr:col>23</xdr:col>
      <xdr:colOff>250825</xdr:colOff>
      <xdr:row>24</xdr:row>
      <xdr:rowOff>5249</xdr:rowOff>
    </xdr:from>
    <xdr:to>
      <xdr:col>23</xdr:col>
      <xdr:colOff>546100</xdr:colOff>
      <xdr:row>25</xdr:row>
      <xdr:rowOff>143425</xdr:rowOff>
    </xdr:to>
    <xdr:sp macro="" textlink="">
      <xdr:nvSpPr>
        <xdr:cNvPr id="25" name="ひし形 24"/>
        <xdr:cNvSpPr/>
      </xdr:nvSpPr>
      <xdr:spPr>
        <a:xfrm>
          <a:off x="14271625" y="4120049"/>
          <a:ext cx="295275" cy="309626"/>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900">
              <a:solidFill>
                <a:sysClr val="windowText" lastClr="000000"/>
              </a:solidFill>
            </a:rPr>
            <a:t>N</a:t>
          </a:r>
          <a:endParaRPr kumimoji="1" lang="ja-JP" altLang="en-US" sz="900">
            <a:solidFill>
              <a:sysClr val="windowText" lastClr="000000"/>
            </a:solidFill>
          </a:endParaRPr>
        </a:p>
      </xdr:txBody>
    </xdr:sp>
    <xdr:clientData/>
  </xdr:twoCellAnchor>
  <xdr:twoCellAnchor>
    <xdr:from>
      <xdr:col>24</xdr:col>
      <xdr:colOff>288925</xdr:colOff>
      <xdr:row>23</xdr:row>
      <xdr:rowOff>10837</xdr:rowOff>
    </xdr:from>
    <xdr:to>
      <xdr:col>26</xdr:col>
      <xdr:colOff>41275</xdr:colOff>
      <xdr:row>26</xdr:row>
      <xdr:rowOff>137837</xdr:rowOff>
    </xdr:to>
    <xdr:sp macro="" textlink="">
      <xdr:nvSpPr>
        <xdr:cNvPr id="26" name="正方形/長方形 25"/>
        <xdr:cNvSpPr/>
      </xdr:nvSpPr>
      <xdr:spPr>
        <a:xfrm>
          <a:off x="14919325" y="3954187"/>
          <a:ext cx="971550" cy="641350"/>
        </a:xfrm>
        <a:prstGeom prst="rect">
          <a:avLst/>
        </a:prstGeom>
        <a:solidFill>
          <a:srgbClr val="FFFF00"/>
        </a:solid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index</a:t>
          </a:r>
          <a:r>
            <a:rPr kumimoji="1" lang="ja-JP" altLang="en-US" sz="900">
              <a:solidFill>
                <a:sysClr val="windowText" lastClr="000000"/>
              </a:solidFill>
            </a:rPr>
            <a:t>へ</a:t>
          </a:r>
        </a:p>
      </xdr:txBody>
    </xdr:sp>
    <xdr:clientData/>
  </xdr:twoCellAnchor>
  <xdr:twoCellAnchor>
    <xdr:from>
      <xdr:col>5</xdr:col>
      <xdr:colOff>333375</xdr:colOff>
      <xdr:row>32</xdr:row>
      <xdr:rowOff>101600</xdr:rowOff>
    </xdr:from>
    <xdr:to>
      <xdr:col>7</xdr:col>
      <xdr:colOff>9525</xdr:colOff>
      <xdr:row>36</xdr:row>
      <xdr:rowOff>57150</xdr:rowOff>
    </xdr:to>
    <xdr:sp macro="" textlink="">
      <xdr:nvSpPr>
        <xdr:cNvPr id="27" name="正方形/長方形 26"/>
        <xdr:cNvSpPr/>
      </xdr:nvSpPr>
      <xdr:spPr>
        <a:xfrm>
          <a:off x="3381375" y="5588000"/>
          <a:ext cx="8953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a:t>
          </a:r>
          <a:r>
            <a:rPr kumimoji="1" lang="ja-JP" altLang="en-US" sz="900">
              <a:solidFill>
                <a:sysClr val="windowText" lastClr="000000"/>
              </a:solidFill>
            </a:rPr>
            <a:t>デコ</a:t>
          </a:r>
          <a:r>
            <a:rPr kumimoji="1" lang="en-US" altLang="ja-JP" sz="900">
              <a:solidFill>
                <a:sysClr val="windowText" lastClr="000000"/>
              </a:solidFill>
            </a:rPr>
            <a:t>】</a:t>
          </a:r>
          <a:endParaRPr kumimoji="1" lang="ja-JP" altLang="en-US" sz="900">
            <a:solidFill>
              <a:sysClr val="windowText" lastClr="000000"/>
            </a:solidFill>
          </a:endParaRPr>
        </a:p>
      </xdr:txBody>
    </xdr:sp>
    <xdr:clientData/>
  </xdr:twoCellAnchor>
  <xdr:twoCellAnchor>
    <xdr:from>
      <xdr:col>10</xdr:col>
      <xdr:colOff>314325</xdr:colOff>
      <xdr:row>37</xdr:row>
      <xdr:rowOff>165100</xdr:rowOff>
    </xdr:from>
    <xdr:to>
      <xdr:col>12</xdr:col>
      <xdr:colOff>0</xdr:colOff>
      <xdr:row>41</xdr:row>
      <xdr:rowOff>120650</xdr:rowOff>
    </xdr:to>
    <xdr:sp macro="" textlink="">
      <xdr:nvSpPr>
        <xdr:cNvPr id="29" name="正方形/長方形 28"/>
        <xdr:cNvSpPr/>
      </xdr:nvSpPr>
      <xdr:spPr>
        <a:xfrm>
          <a:off x="6410325" y="6508750"/>
          <a:ext cx="904875" cy="641350"/>
        </a:xfrm>
        <a:prstGeom prst="rect">
          <a:avLst/>
        </a:prstGeom>
        <a:solidFill>
          <a:srgbClr val="FFFF00"/>
        </a:solid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ｼｮｯﾌﾟ</a:t>
          </a:r>
          <a:endParaRPr kumimoji="1" lang="en-US" altLang="ja-JP" sz="900">
            <a:solidFill>
              <a:sysClr val="windowText" lastClr="000000"/>
            </a:solidFill>
          </a:endParaRPr>
        </a:p>
        <a:p>
          <a:pPr algn="ctr"/>
          <a:r>
            <a:rPr kumimoji="1" lang="en-US" altLang="ja-JP" sz="900">
              <a:solidFill>
                <a:sysClr val="windowText" lastClr="000000"/>
              </a:solidFill>
            </a:rPr>
            <a:t>SHOP</a:t>
          </a:r>
          <a:r>
            <a:rPr kumimoji="1" lang="ja-JP" altLang="en-US" sz="900">
              <a:solidFill>
                <a:sysClr val="windowText" lastClr="000000"/>
              </a:solidFill>
            </a:rPr>
            <a:t>へ</a:t>
          </a:r>
        </a:p>
      </xdr:txBody>
    </xdr:sp>
    <xdr:clientData/>
  </xdr:twoCellAnchor>
  <xdr:twoCellAnchor>
    <xdr:from>
      <xdr:col>10</xdr:col>
      <xdr:colOff>292100</xdr:colOff>
      <xdr:row>32</xdr:row>
      <xdr:rowOff>95250</xdr:rowOff>
    </xdr:from>
    <xdr:to>
      <xdr:col>12</xdr:col>
      <xdr:colOff>44450</xdr:colOff>
      <xdr:row>36</xdr:row>
      <xdr:rowOff>57150</xdr:rowOff>
    </xdr:to>
    <xdr:sp macro="" textlink="">
      <xdr:nvSpPr>
        <xdr:cNvPr id="33" name="正方形/長方形 32"/>
        <xdr:cNvSpPr/>
      </xdr:nvSpPr>
      <xdr:spPr>
        <a:xfrm>
          <a:off x="6388100" y="5581650"/>
          <a:ext cx="971550" cy="647700"/>
        </a:xfrm>
        <a:prstGeom prst="rect">
          <a:avLst/>
        </a:prstGeom>
        <a:solidFill>
          <a:schemeClr val="accent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デコ</a:t>
          </a:r>
          <a:r>
            <a:rPr kumimoji="1" lang="en-US" altLang="ja-JP" sz="900">
              <a:solidFill>
                <a:sysClr val="windowText" lastClr="000000"/>
              </a:solidFill>
            </a:rPr>
            <a:t>setting</a:t>
          </a:r>
        </a:p>
        <a:p>
          <a:pPr algn="ctr"/>
          <a:r>
            <a:rPr kumimoji="1" lang="en-US" altLang="ja-JP" sz="900">
              <a:solidFill>
                <a:sysClr val="windowText" lastClr="000000"/>
              </a:solidFill>
            </a:rPr>
            <a:t>deco_flash</a:t>
          </a:r>
          <a:endParaRPr kumimoji="1" lang="ja-JP" altLang="en-US" sz="900">
            <a:solidFill>
              <a:sysClr val="windowText" lastClr="000000"/>
            </a:solidFill>
          </a:endParaRPr>
        </a:p>
      </xdr:txBody>
    </xdr:sp>
    <xdr:clientData/>
  </xdr:twoCellAnchor>
  <xdr:twoCellAnchor>
    <xdr:from>
      <xdr:col>15</xdr:col>
      <xdr:colOff>381000</xdr:colOff>
      <xdr:row>32</xdr:row>
      <xdr:rowOff>101600</xdr:rowOff>
    </xdr:from>
    <xdr:to>
      <xdr:col>17</xdr:col>
      <xdr:colOff>85725</xdr:colOff>
      <xdr:row>36</xdr:row>
      <xdr:rowOff>57150</xdr:rowOff>
    </xdr:to>
    <xdr:sp macro="" textlink="">
      <xdr:nvSpPr>
        <xdr:cNvPr id="34" name="正方形/長方形 33"/>
        <xdr:cNvSpPr/>
      </xdr:nvSpPr>
      <xdr:spPr>
        <a:xfrm>
          <a:off x="9525000" y="5588000"/>
          <a:ext cx="923925" cy="641350"/>
        </a:xfrm>
        <a:prstGeom prst="rect">
          <a:avLst/>
        </a:prstGeom>
        <a:solidFill>
          <a:srgbClr val="FFFF00"/>
        </a:solid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index</a:t>
          </a:r>
          <a:r>
            <a:rPr kumimoji="1" lang="ja-JP" altLang="en-US" sz="900">
              <a:solidFill>
                <a:sysClr val="windowText" lastClr="000000"/>
              </a:solidFill>
            </a:rPr>
            <a:t>へ</a:t>
          </a:r>
        </a:p>
      </xdr:txBody>
    </xdr:sp>
    <xdr:clientData/>
  </xdr:twoCellAnchor>
  <xdr:twoCellAnchor>
    <xdr:from>
      <xdr:col>8</xdr:col>
      <xdr:colOff>0</xdr:colOff>
      <xdr:row>58</xdr:row>
      <xdr:rowOff>139700</xdr:rowOff>
    </xdr:from>
    <xdr:to>
      <xdr:col>9</xdr:col>
      <xdr:colOff>361950</xdr:colOff>
      <xdr:row>62</xdr:row>
      <xdr:rowOff>95250</xdr:rowOff>
    </xdr:to>
    <xdr:sp macro="" textlink="">
      <xdr:nvSpPr>
        <xdr:cNvPr id="37" name="正方形/長方形 36"/>
        <xdr:cNvSpPr/>
      </xdr:nvSpPr>
      <xdr:spPr>
        <a:xfrm>
          <a:off x="4876800" y="10083800"/>
          <a:ext cx="9715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ショップのアイテム</a:t>
          </a:r>
          <a:endParaRPr kumimoji="1" lang="en-US" altLang="ja-JP" sz="900">
            <a:solidFill>
              <a:sysClr val="windowText" lastClr="000000"/>
            </a:solidFill>
          </a:endParaRPr>
        </a:p>
        <a:p>
          <a:pPr algn="ctr"/>
          <a:r>
            <a:rPr kumimoji="1" lang="en-US" altLang="ja-JP" sz="900">
              <a:solidFill>
                <a:sysClr val="windowText" lastClr="000000"/>
              </a:solidFill>
            </a:rPr>
            <a:t>shop_item</a:t>
          </a:r>
          <a:endParaRPr kumimoji="1" lang="ja-JP" altLang="en-US" sz="900">
            <a:solidFill>
              <a:sysClr val="windowText" lastClr="000000"/>
            </a:solidFill>
          </a:endParaRPr>
        </a:p>
      </xdr:txBody>
    </xdr:sp>
    <xdr:clientData/>
  </xdr:twoCellAnchor>
  <xdr:twoCellAnchor>
    <xdr:from>
      <xdr:col>10</xdr:col>
      <xdr:colOff>323850</xdr:colOff>
      <xdr:row>58</xdr:row>
      <xdr:rowOff>139700</xdr:rowOff>
    </xdr:from>
    <xdr:to>
      <xdr:col>12</xdr:col>
      <xdr:colOff>0</xdr:colOff>
      <xdr:row>62</xdr:row>
      <xdr:rowOff>95250</xdr:rowOff>
    </xdr:to>
    <xdr:sp macro="" textlink="">
      <xdr:nvSpPr>
        <xdr:cNvPr id="38" name="正方形/長方形 37"/>
        <xdr:cNvSpPr/>
      </xdr:nvSpPr>
      <xdr:spPr>
        <a:xfrm>
          <a:off x="6419850" y="10083800"/>
          <a:ext cx="8953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課金アイテム</a:t>
          </a:r>
          <a:endParaRPr kumimoji="1" lang="en-US" altLang="ja-JP" sz="900">
            <a:solidFill>
              <a:sysClr val="windowText" lastClr="000000"/>
            </a:solidFill>
          </a:endParaRPr>
        </a:p>
        <a:p>
          <a:pPr algn="ctr"/>
          <a:r>
            <a:rPr kumimoji="1" lang="en-US" altLang="ja-JP" sz="900">
              <a:solidFill>
                <a:sysClr val="windowText" lastClr="000000"/>
              </a:solidFill>
            </a:rPr>
            <a:t>shop_list?coin=1</a:t>
          </a:r>
          <a:endParaRPr kumimoji="1" lang="ja-JP" altLang="en-US" sz="900">
            <a:solidFill>
              <a:sysClr val="windowText" lastClr="000000"/>
            </a:solidFill>
          </a:endParaRPr>
        </a:p>
      </xdr:txBody>
    </xdr:sp>
    <xdr:clientData/>
  </xdr:twoCellAnchor>
  <xdr:twoCellAnchor>
    <xdr:from>
      <xdr:col>10</xdr:col>
      <xdr:colOff>323850</xdr:colOff>
      <xdr:row>65</xdr:row>
      <xdr:rowOff>95250</xdr:rowOff>
    </xdr:from>
    <xdr:to>
      <xdr:col>12</xdr:col>
      <xdr:colOff>0</xdr:colOff>
      <xdr:row>69</xdr:row>
      <xdr:rowOff>57150</xdr:rowOff>
    </xdr:to>
    <xdr:sp macro="" textlink="">
      <xdr:nvSpPr>
        <xdr:cNvPr id="39" name="正方形/長方形 38"/>
        <xdr:cNvSpPr/>
      </xdr:nvSpPr>
      <xdr:spPr>
        <a:xfrm>
          <a:off x="6419850" y="1123950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通常ｱｲﾃﾑ</a:t>
          </a:r>
          <a:endParaRPr kumimoji="1" lang="en-US" altLang="ja-JP" sz="900">
            <a:solidFill>
              <a:sysClr val="windowText" lastClr="000000"/>
            </a:solidFill>
          </a:endParaRPr>
        </a:p>
        <a:p>
          <a:pPr algn="ctr"/>
          <a:r>
            <a:rPr kumimoji="1" lang="en-US" altLang="ja-JP" sz="900">
              <a:solidFill>
                <a:sysClr val="windowText" lastClr="000000"/>
              </a:solidFill>
            </a:rPr>
            <a:t>shop_list?coin=2</a:t>
          </a:r>
        </a:p>
      </xdr:txBody>
    </xdr:sp>
    <xdr:clientData/>
  </xdr:twoCellAnchor>
  <xdr:twoCellAnchor>
    <xdr:from>
      <xdr:col>13</xdr:col>
      <xdr:colOff>0</xdr:colOff>
      <xdr:row>58</xdr:row>
      <xdr:rowOff>139700</xdr:rowOff>
    </xdr:from>
    <xdr:to>
      <xdr:col>14</xdr:col>
      <xdr:colOff>361950</xdr:colOff>
      <xdr:row>62</xdr:row>
      <xdr:rowOff>95250</xdr:rowOff>
    </xdr:to>
    <xdr:sp macro="" textlink="">
      <xdr:nvSpPr>
        <xdr:cNvPr id="40" name="正方形/長方形 39"/>
        <xdr:cNvSpPr/>
      </xdr:nvSpPr>
      <xdr:spPr>
        <a:xfrm>
          <a:off x="7924800" y="10083800"/>
          <a:ext cx="9715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課金アイテム確認</a:t>
          </a:r>
          <a:endParaRPr kumimoji="1" lang="en-US" altLang="ja-JP" sz="900">
            <a:solidFill>
              <a:sysClr val="windowText" lastClr="000000"/>
            </a:solidFill>
          </a:endParaRPr>
        </a:p>
        <a:p>
          <a:pPr algn="ctr"/>
          <a:r>
            <a:rPr kumimoji="1" lang="en-US" altLang="ja-JP" sz="900">
              <a:solidFill>
                <a:sysClr val="windowText" lastClr="000000"/>
              </a:solidFill>
            </a:rPr>
            <a:t>shop_confirm?coin=1</a:t>
          </a:r>
          <a:endParaRPr kumimoji="1" lang="ja-JP" altLang="en-US" sz="900">
            <a:solidFill>
              <a:sysClr val="windowText" lastClr="000000"/>
            </a:solidFill>
          </a:endParaRPr>
        </a:p>
      </xdr:txBody>
    </xdr:sp>
    <xdr:clientData/>
  </xdr:twoCellAnchor>
  <xdr:twoCellAnchor>
    <xdr:from>
      <xdr:col>13</xdr:col>
      <xdr:colOff>0</xdr:colOff>
      <xdr:row>65</xdr:row>
      <xdr:rowOff>95250</xdr:rowOff>
    </xdr:from>
    <xdr:to>
      <xdr:col>14</xdr:col>
      <xdr:colOff>361950</xdr:colOff>
      <xdr:row>69</xdr:row>
      <xdr:rowOff>57150</xdr:rowOff>
    </xdr:to>
    <xdr:sp macro="" textlink="">
      <xdr:nvSpPr>
        <xdr:cNvPr id="41" name="正方形/長方形 40"/>
        <xdr:cNvSpPr/>
      </xdr:nvSpPr>
      <xdr:spPr>
        <a:xfrm>
          <a:off x="7924800" y="11239500"/>
          <a:ext cx="9715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通常ｱｲﾃﾑ購入</a:t>
          </a:r>
          <a:endParaRPr kumimoji="1" lang="en-US" altLang="ja-JP" sz="900">
            <a:solidFill>
              <a:sysClr val="windowText" lastClr="000000"/>
            </a:solidFill>
          </a:endParaRPr>
        </a:p>
        <a:p>
          <a:pPr algn="ctr"/>
          <a:r>
            <a:rPr kumimoji="1" lang="en-US" altLang="ja-JP" sz="900">
              <a:solidFill>
                <a:sysClr val="windowText" lastClr="000000"/>
              </a:solidFill>
            </a:rPr>
            <a:t>shop_confirm?coin=2</a:t>
          </a:r>
        </a:p>
      </xdr:txBody>
    </xdr:sp>
    <xdr:clientData/>
  </xdr:twoCellAnchor>
  <xdr:twoCellAnchor>
    <xdr:from>
      <xdr:col>15</xdr:col>
      <xdr:colOff>323850</xdr:colOff>
      <xdr:row>58</xdr:row>
      <xdr:rowOff>139700</xdr:rowOff>
    </xdr:from>
    <xdr:to>
      <xdr:col>17</xdr:col>
      <xdr:colOff>0</xdr:colOff>
      <xdr:row>62</xdr:row>
      <xdr:rowOff>95250</xdr:rowOff>
    </xdr:to>
    <xdr:sp macro="" textlink="">
      <xdr:nvSpPr>
        <xdr:cNvPr id="42" name="正方形/長方形 41"/>
        <xdr:cNvSpPr/>
      </xdr:nvSpPr>
      <xdr:spPr>
        <a:xfrm>
          <a:off x="9467850" y="10083800"/>
          <a:ext cx="8953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課金アイテム購入</a:t>
          </a:r>
          <a:endParaRPr kumimoji="1" lang="en-US" altLang="ja-JP" sz="900">
            <a:solidFill>
              <a:sysClr val="windowText" lastClr="000000"/>
            </a:solidFill>
          </a:endParaRPr>
        </a:p>
        <a:p>
          <a:pPr algn="ctr"/>
          <a:r>
            <a:rPr kumimoji="1" lang="en-US" altLang="ja-JP" sz="900">
              <a:solidFill>
                <a:sysClr val="windowText" lastClr="000000"/>
              </a:solidFill>
            </a:rPr>
            <a:t>shop_complete?coin=1</a:t>
          </a:r>
          <a:endParaRPr kumimoji="1" lang="ja-JP" altLang="en-US" sz="900">
            <a:solidFill>
              <a:sysClr val="windowText" lastClr="000000"/>
            </a:solidFill>
          </a:endParaRPr>
        </a:p>
      </xdr:txBody>
    </xdr:sp>
    <xdr:clientData/>
  </xdr:twoCellAnchor>
  <xdr:twoCellAnchor>
    <xdr:from>
      <xdr:col>15</xdr:col>
      <xdr:colOff>323850</xdr:colOff>
      <xdr:row>65</xdr:row>
      <xdr:rowOff>95250</xdr:rowOff>
    </xdr:from>
    <xdr:to>
      <xdr:col>17</xdr:col>
      <xdr:colOff>0</xdr:colOff>
      <xdr:row>69</xdr:row>
      <xdr:rowOff>57150</xdr:rowOff>
    </xdr:to>
    <xdr:sp macro="" textlink="">
      <xdr:nvSpPr>
        <xdr:cNvPr id="43" name="正方形/長方形 42"/>
        <xdr:cNvSpPr/>
      </xdr:nvSpPr>
      <xdr:spPr>
        <a:xfrm>
          <a:off x="9467850" y="1123950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通常ｱｲﾃﾑ購入</a:t>
          </a:r>
          <a:endParaRPr kumimoji="1" lang="en-US" altLang="ja-JP" sz="900">
            <a:solidFill>
              <a:sysClr val="windowText" lastClr="000000"/>
            </a:solidFill>
          </a:endParaRPr>
        </a:p>
        <a:p>
          <a:pPr algn="ctr"/>
          <a:r>
            <a:rPr kumimoji="1" lang="en-US" altLang="ja-JP" sz="900">
              <a:solidFill>
                <a:sysClr val="windowText" lastClr="000000"/>
              </a:solidFill>
            </a:rPr>
            <a:t>shop_complete?coin=2</a:t>
          </a:r>
        </a:p>
      </xdr:txBody>
    </xdr:sp>
    <xdr:clientData/>
  </xdr:twoCellAnchor>
  <xdr:twoCellAnchor>
    <xdr:from>
      <xdr:col>18</xdr:col>
      <xdr:colOff>0</xdr:colOff>
      <xdr:row>58</xdr:row>
      <xdr:rowOff>139700</xdr:rowOff>
    </xdr:from>
    <xdr:to>
      <xdr:col>19</xdr:col>
      <xdr:colOff>361950</xdr:colOff>
      <xdr:row>62</xdr:row>
      <xdr:rowOff>95250</xdr:rowOff>
    </xdr:to>
    <xdr:sp macro="" textlink="">
      <xdr:nvSpPr>
        <xdr:cNvPr id="44" name="正方形/長方形 43"/>
        <xdr:cNvSpPr/>
      </xdr:nvSpPr>
      <xdr:spPr>
        <a:xfrm>
          <a:off x="10972800" y="10083800"/>
          <a:ext cx="971550" cy="641350"/>
        </a:xfrm>
        <a:prstGeom prst="rect">
          <a:avLst/>
        </a:prstGeom>
        <a:solidFill>
          <a:srgbClr val="FFFF00"/>
        </a:solid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index</a:t>
          </a:r>
          <a:r>
            <a:rPr kumimoji="1" lang="ja-JP" altLang="en-US" sz="900">
              <a:solidFill>
                <a:sysClr val="windowText" lastClr="000000"/>
              </a:solidFill>
            </a:rPr>
            <a:t>へ</a:t>
          </a:r>
        </a:p>
      </xdr:txBody>
    </xdr:sp>
    <xdr:clientData/>
  </xdr:twoCellAnchor>
  <xdr:twoCellAnchor>
    <xdr:from>
      <xdr:col>18</xdr:col>
      <xdr:colOff>0</xdr:colOff>
      <xdr:row>65</xdr:row>
      <xdr:rowOff>95250</xdr:rowOff>
    </xdr:from>
    <xdr:to>
      <xdr:col>19</xdr:col>
      <xdr:colOff>361950</xdr:colOff>
      <xdr:row>69</xdr:row>
      <xdr:rowOff>57150</xdr:rowOff>
    </xdr:to>
    <xdr:sp macro="" textlink="">
      <xdr:nvSpPr>
        <xdr:cNvPr id="45" name="正方形/長方形 44"/>
        <xdr:cNvSpPr/>
      </xdr:nvSpPr>
      <xdr:spPr>
        <a:xfrm>
          <a:off x="10972800" y="11239500"/>
          <a:ext cx="971550" cy="647700"/>
        </a:xfrm>
        <a:prstGeom prst="rect">
          <a:avLst/>
        </a:prstGeom>
        <a:solidFill>
          <a:srgbClr val="FFFF00"/>
        </a:solid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index</a:t>
          </a:r>
          <a:r>
            <a:rPr kumimoji="1" lang="ja-JP" altLang="en-US" sz="900">
              <a:solidFill>
                <a:sysClr val="windowText" lastClr="000000"/>
              </a:solidFill>
            </a:rPr>
            <a:t>へ</a:t>
          </a:r>
        </a:p>
      </xdr:txBody>
    </xdr:sp>
    <xdr:clientData/>
  </xdr:twoCellAnchor>
  <xdr:twoCellAnchor>
    <xdr:from>
      <xdr:col>5</xdr:col>
      <xdr:colOff>333375</xdr:colOff>
      <xdr:row>70</xdr:row>
      <xdr:rowOff>136525</xdr:rowOff>
    </xdr:from>
    <xdr:to>
      <xdr:col>7</xdr:col>
      <xdr:colOff>9525</xdr:colOff>
      <xdr:row>74</xdr:row>
      <xdr:rowOff>92075</xdr:rowOff>
    </xdr:to>
    <xdr:sp macro="" textlink="">
      <xdr:nvSpPr>
        <xdr:cNvPr id="46" name="正方形/長方形 45"/>
        <xdr:cNvSpPr/>
      </xdr:nvSpPr>
      <xdr:spPr>
        <a:xfrm>
          <a:off x="3381375" y="12138025"/>
          <a:ext cx="8953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a:t>
          </a:r>
          <a:r>
            <a:rPr kumimoji="1" lang="ja-JP" altLang="en-US" sz="900">
              <a:solidFill>
                <a:sysClr val="windowText" lastClr="000000"/>
              </a:solidFill>
            </a:rPr>
            <a:t>レシピ</a:t>
          </a:r>
          <a:r>
            <a:rPr kumimoji="1" lang="en-US" altLang="ja-JP" sz="900">
              <a:solidFill>
                <a:sysClr val="windowText" lastClr="000000"/>
              </a:solidFill>
            </a:rPr>
            <a:t>】</a:t>
          </a:r>
          <a:endParaRPr kumimoji="1" lang="ja-JP" altLang="en-US" sz="900">
            <a:solidFill>
              <a:sysClr val="windowText" lastClr="000000"/>
            </a:solidFill>
          </a:endParaRPr>
        </a:p>
      </xdr:txBody>
    </xdr:sp>
    <xdr:clientData/>
  </xdr:twoCellAnchor>
  <xdr:twoCellAnchor>
    <xdr:from>
      <xdr:col>8</xdr:col>
      <xdr:colOff>0</xdr:colOff>
      <xdr:row>70</xdr:row>
      <xdr:rowOff>136525</xdr:rowOff>
    </xdr:from>
    <xdr:to>
      <xdr:col>9</xdr:col>
      <xdr:colOff>361950</xdr:colOff>
      <xdr:row>74</xdr:row>
      <xdr:rowOff>92075</xdr:rowOff>
    </xdr:to>
    <xdr:sp macro="" textlink="">
      <xdr:nvSpPr>
        <xdr:cNvPr id="47" name="正方形/長方形 46"/>
        <xdr:cNvSpPr/>
      </xdr:nvSpPr>
      <xdr:spPr>
        <a:xfrm>
          <a:off x="4876800" y="12138025"/>
          <a:ext cx="9715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メニュー一覧</a:t>
          </a:r>
          <a:endParaRPr kumimoji="1" lang="en-US" altLang="ja-JP" sz="900">
            <a:solidFill>
              <a:sysClr val="windowText" lastClr="000000"/>
            </a:solidFill>
          </a:endParaRPr>
        </a:p>
        <a:p>
          <a:pPr algn="ctr"/>
          <a:r>
            <a:rPr kumimoji="1" lang="en-US" altLang="ja-JP" sz="900">
              <a:solidFill>
                <a:sysClr val="windowText" lastClr="000000"/>
              </a:solidFill>
            </a:rPr>
            <a:t>recipe</a:t>
          </a:r>
        </a:p>
      </xdr:txBody>
    </xdr:sp>
    <xdr:clientData/>
  </xdr:twoCellAnchor>
  <xdr:twoCellAnchor>
    <xdr:from>
      <xdr:col>10</xdr:col>
      <xdr:colOff>323850</xdr:colOff>
      <xdr:row>70</xdr:row>
      <xdr:rowOff>136525</xdr:rowOff>
    </xdr:from>
    <xdr:to>
      <xdr:col>12</xdr:col>
      <xdr:colOff>0</xdr:colOff>
      <xdr:row>74</xdr:row>
      <xdr:rowOff>92075</xdr:rowOff>
    </xdr:to>
    <xdr:sp macro="" textlink="">
      <xdr:nvSpPr>
        <xdr:cNvPr id="48" name="正方形/長方形 47"/>
        <xdr:cNvSpPr/>
      </xdr:nvSpPr>
      <xdr:spPr>
        <a:xfrm>
          <a:off x="6419850" y="12138025"/>
          <a:ext cx="8953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メニュー詳細</a:t>
          </a:r>
          <a:endParaRPr kumimoji="1" lang="en-US" altLang="ja-JP" sz="900">
            <a:solidFill>
              <a:sysClr val="windowText" lastClr="000000"/>
            </a:solidFill>
          </a:endParaRPr>
        </a:p>
        <a:p>
          <a:pPr algn="ctr"/>
          <a:r>
            <a:rPr kumimoji="1" lang="en-US" altLang="ja-JP" sz="900">
              <a:solidFill>
                <a:sysClr val="windowText" lastClr="000000"/>
              </a:solidFill>
            </a:rPr>
            <a:t>recipe_detail</a:t>
          </a:r>
        </a:p>
      </xdr:txBody>
    </xdr:sp>
    <xdr:clientData/>
  </xdr:twoCellAnchor>
  <xdr:twoCellAnchor>
    <xdr:from>
      <xdr:col>5</xdr:col>
      <xdr:colOff>333375</xdr:colOff>
      <xdr:row>81</xdr:row>
      <xdr:rowOff>38100</xdr:rowOff>
    </xdr:from>
    <xdr:to>
      <xdr:col>7</xdr:col>
      <xdr:colOff>9525</xdr:colOff>
      <xdr:row>85</xdr:row>
      <xdr:rowOff>0</xdr:rowOff>
    </xdr:to>
    <xdr:sp macro="" textlink="">
      <xdr:nvSpPr>
        <xdr:cNvPr id="49" name="正方形/長方形 48"/>
        <xdr:cNvSpPr/>
      </xdr:nvSpPr>
      <xdr:spPr>
        <a:xfrm>
          <a:off x="3381375" y="1392555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a:t>
          </a:r>
          <a:r>
            <a:rPr kumimoji="1" lang="ja-JP" altLang="en-US" sz="900">
              <a:solidFill>
                <a:sysClr val="windowText" lastClr="000000"/>
              </a:solidFill>
            </a:rPr>
            <a:t>アイテム</a:t>
          </a:r>
          <a:r>
            <a:rPr kumimoji="1" lang="en-US" altLang="ja-JP" sz="900">
              <a:solidFill>
                <a:sysClr val="windowText" lastClr="000000"/>
              </a:solidFill>
            </a:rPr>
            <a:t>】</a:t>
          </a:r>
          <a:endParaRPr kumimoji="1" lang="ja-JP" altLang="en-US" sz="900">
            <a:solidFill>
              <a:sysClr val="windowText" lastClr="000000"/>
            </a:solidFill>
          </a:endParaRPr>
        </a:p>
      </xdr:txBody>
    </xdr:sp>
    <xdr:clientData/>
  </xdr:twoCellAnchor>
  <xdr:twoCellAnchor>
    <xdr:from>
      <xdr:col>8</xdr:col>
      <xdr:colOff>0</xdr:colOff>
      <xdr:row>81</xdr:row>
      <xdr:rowOff>38100</xdr:rowOff>
    </xdr:from>
    <xdr:to>
      <xdr:col>9</xdr:col>
      <xdr:colOff>361950</xdr:colOff>
      <xdr:row>85</xdr:row>
      <xdr:rowOff>0</xdr:rowOff>
    </xdr:to>
    <xdr:sp macro="" textlink="">
      <xdr:nvSpPr>
        <xdr:cNvPr id="50" name="正方形/長方形 49"/>
        <xdr:cNvSpPr/>
      </xdr:nvSpPr>
      <xdr:spPr>
        <a:xfrm>
          <a:off x="4876800" y="13925550"/>
          <a:ext cx="9715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アイテム一覧</a:t>
          </a:r>
          <a:endParaRPr kumimoji="1" lang="en-US" altLang="ja-JP" sz="900">
            <a:solidFill>
              <a:sysClr val="windowText" lastClr="000000"/>
            </a:solidFill>
          </a:endParaRPr>
        </a:p>
        <a:p>
          <a:pPr algn="ctr"/>
          <a:r>
            <a:rPr kumimoji="1" lang="en-US" altLang="ja-JP" sz="900">
              <a:solidFill>
                <a:sysClr val="windowText" lastClr="000000"/>
              </a:solidFill>
            </a:rPr>
            <a:t>item_list</a:t>
          </a:r>
        </a:p>
      </xdr:txBody>
    </xdr:sp>
    <xdr:clientData/>
  </xdr:twoCellAnchor>
  <xdr:twoCellAnchor>
    <xdr:from>
      <xdr:col>10</xdr:col>
      <xdr:colOff>323850</xdr:colOff>
      <xdr:row>81</xdr:row>
      <xdr:rowOff>38100</xdr:rowOff>
    </xdr:from>
    <xdr:to>
      <xdr:col>12</xdr:col>
      <xdr:colOff>0</xdr:colOff>
      <xdr:row>85</xdr:row>
      <xdr:rowOff>0</xdr:rowOff>
    </xdr:to>
    <xdr:sp macro="" textlink="">
      <xdr:nvSpPr>
        <xdr:cNvPr id="51" name="正方形/長方形 50"/>
        <xdr:cNvSpPr/>
      </xdr:nvSpPr>
      <xdr:spPr>
        <a:xfrm>
          <a:off x="6419850" y="1392555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アイテム詳細</a:t>
          </a:r>
          <a:endParaRPr kumimoji="1" lang="en-US" altLang="ja-JP" sz="900">
            <a:solidFill>
              <a:sysClr val="windowText" lastClr="000000"/>
            </a:solidFill>
          </a:endParaRPr>
        </a:p>
        <a:p>
          <a:pPr algn="ctr"/>
          <a:r>
            <a:rPr kumimoji="1" lang="en-US" altLang="ja-JP" sz="900">
              <a:solidFill>
                <a:sysClr val="windowText" lastClr="000000"/>
              </a:solidFill>
            </a:rPr>
            <a:t>item_detail</a:t>
          </a:r>
        </a:p>
      </xdr:txBody>
    </xdr:sp>
    <xdr:clientData/>
  </xdr:twoCellAnchor>
  <xdr:twoCellAnchor>
    <xdr:from>
      <xdr:col>13</xdr:col>
      <xdr:colOff>0</xdr:colOff>
      <xdr:row>81</xdr:row>
      <xdr:rowOff>38100</xdr:rowOff>
    </xdr:from>
    <xdr:to>
      <xdr:col>14</xdr:col>
      <xdr:colOff>361950</xdr:colOff>
      <xdr:row>85</xdr:row>
      <xdr:rowOff>0</xdr:rowOff>
    </xdr:to>
    <xdr:sp macro="" textlink="">
      <xdr:nvSpPr>
        <xdr:cNvPr id="52" name="正方形/長方形 51"/>
        <xdr:cNvSpPr/>
      </xdr:nvSpPr>
      <xdr:spPr>
        <a:xfrm>
          <a:off x="7924800" y="13925550"/>
          <a:ext cx="9715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アイテム使用</a:t>
          </a:r>
          <a:endParaRPr kumimoji="1" lang="en-US" altLang="ja-JP" sz="900">
            <a:solidFill>
              <a:sysClr val="windowText" lastClr="000000"/>
            </a:solidFill>
          </a:endParaRPr>
        </a:p>
        <a:p>
          <a:pPr algn="ctr"/>
          <a:r>
            <a:rPr kumimoji="1" lang="en-US" altLang="ja-JP" sz="900">
              <a:solidFill>
                <a:sysClr val="windowText" lastClr="000000"/>
              </a:solidFill>
            </a:rPr>
            <a:t>item_use</a:t>
          </a:r>
        </a:p>
      </xdr:txBody>
    </xdr:sp>
    <xdr:clientData/>
  </xdr:twoCellAnchor>
  <xdr:twoCellAnchor>
    <xdr:from>
      <xdr:col>5</xdr:col>
      <xdr:colOff>333375</xdr:colOff>
      <xdr:row>88</xdr:row>
      <xdr:rowOff>38100</xdr:rowOff>
    </xdr:from>
    <xdr:to>
      <xdr:col>7</xdr:col>
      <xdr:colOff>9525</xdr:colOff>
      <xdr:row>92</xdr:row>
      <xdr:rowOff>0</xdr:rowOff>
    </xdr:to>
    <xdr:sp macro="" textlink="">
      <xdr:nvSpPr>
        <xdr:cNvPr id="53" name="正方形/長方形 52"/>
        <xdr:cNvSpPr/>
      </xdr:nvSpPr>
      <xdr:spPr>
        <a:xfrm>
          <a:off x="3381375" y="1512570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a:t>
          </a:r>
          <a:r>
            <a:rPr kumimoji="1" lang="ja-JP" altLang="en-US" sz="900">
              <a:solidFill>
                <a:sysClr val="windowText" lastClr="000000"/>
              </a:solidFill>
            </a:rPr>
            <a:t>ヘルプ</a:t>
          </a:r>
          <a:r>
            <a:rPr kumimoji="1" lang="en-US" altLang="ja-JP" sz="900">
              <a:solidFill>
                <a:sysClr val="windowText" lastClr="000000"/>
              </a:solidFill>
            </a:rPr>
            <a:t>】</a:t>
          </a:r>
          <a:endParaRPr kumimoji="1" lang="ja-JP" altLang="en-US" sz="900">
            <a:solidFill>
              <a:sysClr val="windowText" lastClr="000000"/>
            </a:solidFill>
          </a:endParaRPr>
        </a:p>
      </xdr:txBody>
    </xdr:sp>
    <xdr:clientData/>
  </xdr:twoCellAnchor>
  <xdr:twoCellAnchor>
    <xdr:from>
      <xdr:col>8</xdr:col>
      <xdr:colOff>0</xdr:colOff>
      <xdr:row>88</xdr:row>
      <xdr:rowOff>38100</xdr:rowOff>
    </xdr:from>
    <xdr:to>
      <xdr:col>9</xdr:col>
      <xdr:colOff>361950</xdr:colOff>
      <xdr:row>92</xdr:row>
      <xdr:rowOff>0</xdr:rowOff>
    </xdr:to>
    <xdr:sp macro="" textlink="">
      <xdr:nvSpPr>
        <xdr:cNvPr id="54" name="正方形/長方形 53"/>
        <xdr:cNvSpPr/>
      </xdr:nvSpPr>
      <xdr:spPr>
        <a:xfrm>
          <a:off x="4876800" y="15125700"/>
          <a:ext cx="9715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ヘルプ</a:t>
          </a:r>
          <a:endParaRPr kumimoji="1" lang="en-US" altLang="ja-JP" sz="900">
            <a:solidFill>
              <a:sysClr val="windowText" lastClr="000000"/>
            </a:solidFill>
          </a:endParaRPr>
        </a:p>
        <a:p>
          <a:pPr algn="ctr"/>
          <a:r>
            <a:rPr kumimoji="1" lang="en-US" altLang="ja-JP" sz="900">
              <a:solidFill>
                <a:sysClr val="windowText" lastClr="000000"/>
              </a:solidFill>
            </a:rPr>
            <a:t>help</a:t>
          </a:r>
          <a:endParaRPr kumimoji="1" lang="ja-JP" altLang="en-US" sz="900">
            <a:solidFill>
              <a:sysClr val="windowText" lastClr="000000"/>
            </a:solidFill>
          </a:endParaRPr>
        </a:p>
      </xdr:txBody>
    </xdr:sp>
    <xdr:clientData/>
  </xdr:twoCellAnchor>
  <xdr:twoCellAnchor>
    <xdr:from>
      <xdr:col>5</xdr:col>
      <xdr:colOff>333375</xdr:colOff>
      <xdr:row>95</xdr:row>
      <xdr:rowOff>38100</xdr:rowOff>
    </xdr:from>
    <xdr:to>
      <xdr:col>7</xdr:col>
      <xdr:colOff>9525</xdr:colOff>
      <xdr:row>99</xdr:row>
      <xdr:rowOff>0</xdr:rowOff>
    </xdr:to>
    <xdr:sp macro="" textlink="">
      <xdr:nvSpPr>
        <xdr:cNvPr id="55" name="正方形/長方形 54"/>
        <xdr:cNvSpPr/>
      </xdr:nvSpPr>
      <xdr:spPr>
        <a:xfrm>
          <a:off x="3381375" y="1632585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a:t>
          </a:r>
          <a:r>
            <a:rPr kumimoji="1" lang="ja-JP" altLang="en-US" sz="900">
              <a:solidFill>
                <a:sysClr val="windowText" lastClr="000000"/>
              </a:solidFill>
            </a:rPr>
            <a:t>でかける</a:t>
          </a:r>
          <a:r>
            <a:rPr kumimoji="1" lang="en-US" altLang="ja-JP" sz="900">
              <a:solidFill>
                <a:sysClr val="windowText" lastClr="000000"/>
              </a:solidFill>
            </a:rPr>
            <a:t>】</a:t>
          </a:r>
          <a:endParaRPr kumimoji="1" lang="ja-JP" altLang="en-US" sz="900">
            <a:solidFill>
              <a:sysClr val="windowText" lastClr="000000"/>
            </a:solidFill>
          </a:endParaRPr>
        </a:p>
      </xdr:txBody>
    </xdr:sp>
    <xdr:clientData/>
  </xdr:twoCellAnchor>
  <xdr:twoCellAnchor>
    <xdr:from>
      <xdr:col>8</xdr:col>
      <xdr:colOff>0</xdr:colOff>
      <xdr:row>95</xdr:row>
      <xdr:rowOff>38100</xdr:rowOff>
    </xdr:from>
    <xdr:to>
      <xdr:col>9</xdr:col>
      <xdr:colOff>361950</xdr:colOff>
      <xdr:row>99</xdr:row>
      <xdr:rowOff>0</xdr:rowOff>
    </xdr:to>
    <xdr:sp macro="" textlink="">
      <xdr:nvSpPr>
        <xdr:cNvPr id="56" name="正方形/長方形 55"/>
        <xdr:cNvSpPr/>
      </xdr:nvSpPr>
      <xdr:spPr>
        <a:xfrm>
          <a:off x="4876800" y="16325850"/>
          <a:ext cx="9715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フレンドページ</a:t>
          </a:r>
          <a:endParaRPr kumimoji="1" lang="en-US" altLang="ja-JP" sz="900">
            <a:solidFill>
              <a:sysClr val="windowText" lastClr="000000"/>
            </a:solidFill>
          </a:endParaRPr>
        </a:p>
        <a:p>
          <a:pPr algn="ctr"/>
          <a:r>
            <a:rPr kumimoji="1" lang="en-US" altLang="ja-JP" sz="900">
              <a:solidFill>
                <a:sysClr val="windowText" lastClr="000000"/>
              </a:solidFill>
            </a:rPr>
            <a:t>friend</a:t>
          </a:r>
          <a:endParaRPr kumimoji="1" lang="ja-JP" altLang="en-US" sz="900">
            <a:solidFill>
              <a:sysClr val="windowText" lastClr="000000"/>
            </a:solidFill>
          </a:endParaRPr>
        </a:p>
      </xdr:txBody>
    </xdr:sp>
    <xdr:clientData/>
  </xdr:twoCellAnchor>
  <xdr:twoCellAnchor>
    <xdr:from>
      <xdr:col>10</xdr:col>
      <xdr:colOff>323850</xdr:colOff>
      <xdr:row>95</xdr:row>
      <xdr:rowOff>38100</xdr:rowOff>
    </xdr:from>
    <xdr:to>
      <xdr:col>12</xdr:col>
      <xdr:colOff>0</xdr:colOff>
      <xdr:row>99</xdr:row>
      <xdr:rowOff>0</xdr:rowOff>
    </xdr:to>
    <xdr:sp macro="" textlink="">
      <xdr:nvSpPr>
        <xdr:cNvPr id="57" name="正方形/長方形 56"/>
        <xdr:cNvSpPr/>
      </xdr:nvSpPr>
      <xdr:spPr>
        <a:xfrm>
          <a:off x="6419850" y="1632585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メニュー</a:t>
          </a:r>
          <a:endParaRPr kumimoji="1" lang="en-US" altLang="ja-JP" sz="900">
            <a:solidFill>
              <a:sysClr val="windowText" lastClr="000000"/>
            </a:solidFill>
          </a:endParaRPr>
        </a:p>
        <a:p>
          <a:pPr algn="ctr"/>
          <a:r>
            <a:rPr kumimoji="1" lang="en-US" altLang="ja-JP" sz="900">
              <a:solidFill>
                <a:sysClr val="windowText" lastClr="000000"/>
              </a:solidFill>
            </a:rPr>
            <a:t>friend_food</a:t>
          </a:r>
          <a:endParaRPr kumimoji="1" lang="ja-JP" altLang="en-US" sz="900">
            <a:solidFill>
              <a:sysClr val="windowText" lastClr="000000"/>
            </a:solidFill>
          </a:endParaRPr>
        </a:p>
      </xdr:txBody>
    </xdr:sp>
    <xdr:clientData/>
  </xdr:twoCellAnchor>
  <xdr:twoCellAnchor>
    <xdr:from>
      <xdr:col>13</xdr:col>
      <xdr:colOff>0</xdr:colOff>
      <xdr:row>95</xdr:row>
      <xdr:rowOff>38100</xdr:rowOff>
    </xdr:from>
    <xdr:to>
      <xdr:col>14</xdr:col>
      <xdr:colOff>361950</xdr:colOff>
      <xdr:row>99</xdr:row>
      <xdr:rowOff>0</xdr:rowOff>
    </xdr:to>
    <xdr:sp macro="" textlink="">
      <xdr:nvSpPr>
        <xdr:cNvPr id="58" name="正方形/長方形 57"/>
        <xdr:cNvSpPr/>
      </xdr:nvSpPr>
      <xdr:spPr>
        <a:xfrm>
          <a:off x="7924800" y="16325850"/>
          <a:ext cx="9715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メニュー食べる</a:t>
          </a:r>
          <a:endParaRPr kumimoji="1" lang="en-US" altLang="ja-JP" sz="900">
            <a:solidFill>
              <a:sysClr val="windowText" lastClr="000000"/>
            </a:solidFill>
          </a:endParaRPr>
        </a:p>
        <a:p>
          <a:pPr algn="ctr"/>
          <a:r>
            <a:rPr kumimoji="1" lang="en-US" altLang="ja-JP" sz="900">
              <a:solidFill>
                <a:sysClr val="windowText" lastClr="000000"/>
              </a:solidFill>
            </a:rPr>
            <a:t>friend_food_confirm</a:t>
          </a:r>
          <a:endParaRPr kumimoji="1" lang="ja-JP" altLang="en-US" sz="900">
            <a:solidFill>
              <a:sysClr val="windowText" lastClr="000000"/>
            </a:solidFill>
          </a:endParaRPr>
        </a:p>
      </xdr:txBody>
    </xdr:sp>
    <xdr:clientData/>
  </xdr:twoCellAnchor>
  <xdr:twoCellAnchor>
    <xdr:from>
      <xdr:col>15</xdr:col>
      <xdr:colOff>323850</xdr:colOff>
      <xdr:row>95</xdr:row>
      <xdr:rowOff>38100</xdr:rowOff>
    </xdr:from>
    <xdr:to>
      <xdr:col>17</xdr:col>
      <xdr:colOff>0</xdr:colOff>
      <xdr:row>99</xdr:row>
      <xdr:rowOff>0</xdr:rowOff>
    </xdr:to>
    <xdr:sp macro="" textlink="">
      <xdr:nvSpPr>
        <xdr:cNvPr id="59" name="正方形/長方形 58"/>
        <xdr:cNvSpPr/>
      </xdr:nvSpPr>
      <xdr:spPr>
        <a:xfrm>
          <a:off x="9467850" y="1632585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メニュー食べた</a:t>
          </a:r>
          <a:endParaRPr kumimoji="1" lang="en-US" altLang="ja-JP" sz="900">
            <a:solidFill>
              <a:sysClr val="windowText" lastClr="000000"/>
            </a:solidFill>
          </a:endParaRPr>
        </a:p>
        <a:p>
          <a:pPr algn="ctr"/>
          <a:r>
            <a:rPr kumimoji="1" lang="en-US" altLang="ja-JP" sz="900">
              <a:solidFill>
                <a:sysClr val="windowText" lastClr="000000"/>
              </a:solidFill>
            </a:rPr>
            <a:t>friend_food_complete</a:t>
          </a:r>
          <a:endParaRPr kumimoji="1" lang="ja-JP" altLang="en-US" sz="900">
            <a:solidFill>
              <a:sysClr val="windowText" lastClr="000000"/>
            </a:solidFill>
          </a:endParaRPr>
        </a:p>
      </xdr:txBody>
    </xdr:sp>
    <xdr:clientData/>
  </xdr:twoCellAnchor>
  <xdr:twoCellAnchor>
    <xdr:from>
      <xdr:col>17</xdr:col>
      <xdr:colOff>533400</xdr:colOff>
      <xdr:row>95</xdr:row>
      <xdr:rowOff>38100</xdr:rowOff>
    </xdr:from>
    <xdr:to>
      <xdr:col>19</xdr:col>
      <xdr:colOff>431800</xdr:colOff>
      <xdr:row>99</xdr:row>
      <xdr:rowOff>19050</xdr:rowOff>
    </xdr:to>
    <xdr:sp macro="" textlink="">
      <xdr:nvSpPr>
        <xdr:cNvPr id="60" name="ひし形 59"/>
        <xdr:cNvSpPr/>
      </xdr:nvSpPr>
      <xdr:spPr>
        <a:xfrm>
          <a:off x="10896600" y="16325850"/>
          <a:ext cx="1117600" cy="666750"/>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900">
              <a:solidFill>
                <a:sysClr val="windowText" lastClr="000000"/>
              </a:solidFill>
            </a:rPr>
            <a:t>レシピゲット</a:t>
          </a:r>
        </a:p>
      </xdr:txBody>
    </xdr:sp>
    <xdr:clientData/>
  </xdr:twoCellAnchor>
  <xdr:twoCellAnchor>
    <xdr:from>
      <xdr:col>20</xdr:col>
      <xdr:colOff>330200</xdr:colOff>
      <xdr:row>96</xdr:row>
      <xdr:rowOff>50800</xdr:rowOff>
    </xdr:from>
    <xdr:to>
      <xdr:col>20</xdr:col>
      <xdr:colOff>606425</xdr:colOff>
      <xdr:row>98</xdr:row>
      <xdr:rowOff>23876</xdr:rowOff>
    </xdr:to>
    <xdr:sp macro="" textlink="">
      <xdr:nvSpPr>
        <xdr:cNvPr id="61" name="ひし形 60"/>
        <xdr:cNvSpPr/>
      </xdr:nvSpPr>
      <xdr:spPr>
        <a:xfrm>
          <a:off x="12522200" y="16510000"/>
          <a:ext cx="276225" cy="315976"/>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900">
              <a:solidFill>
                <a:sysClr val="windowText" lastClr="000000"/>
              </a:solidFill>
            </a:rPr>
            <a:t>Y</a:t>
          </a:r>
          <a:endParaRPr kumimoji="1" lang="ja-JP" altLang="en-US" sz="900">
            <a:solidFill>
              <a:sysClr val="windowText" lastClr="000000"/>
            </a:solidFill>
          </a:endParaRPr>
        </a:p>
      </xdr:txBody>
    </xdr:sp>
    <xdr:clientData/>
  </xdr:twoCellAnchor>
  <xdr:twoCellAnchor>
    <xdr:from>
      <xdr:col>18</xdr:col>
      <xdr:colOff>304800</xdr:colOff>
      <xdr:row>101</xdr:row>
      <xdr:rowOff>38100</xdr:rowOff>
    </xdr:from>
    <xdr:to>
      <xdr:col>19</xdr:col>
      <xdr:colOff>0</xdr:colOff>
      <xdr:row>103</xdr:row>
      <xdr:rowOff>11176</xdr:rowOff>
    </xdr:to>
    <xdr:sp macro="" textlink="">
      <xdr:nvSpPr>
        <xdr:cNvPr id="62" name="ひし形 61"/>
        <xdr:cNvSpPr/>
      </xdr:nvSpPr>
      <xdr:spPr>
        <a:xfrm>
          <a:off x="11277600" y="17354550"/>
          <a:ext cx="304800" cy="315976"/>
        </a:xfrm>
        <a:prstGeom prst="diamond">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900">
              <a:solidFill>
                <a:sysClr val="windowText" lastClr="000000"/>
              </a:solidFill>
            </a:rPr>
            <a:t>N</a:t>
          </a:r>
          <a:endParaRPr kumimoji="1" lang="ja-JP" altLang="en-US" sz="900">
            <a:solidFill>
              <a:sysClr val="windowText" lastClr="000000"/>
            </a:solidFill>
          </a:endParaRPr>
        </a:p>
      </xdr:txBody>
    </xdr:sp>
    <xdr:clientData/>
  </xdr:twoCellAnchor>
  <xdr:twoCellAnchor>
    <xdr:from>
      <xdr:col>22</xdr:col>
      <xdr:colOff>0</xdr:colOff>
      <xdr:row>95</xdr:row>
      <xdr:rowOff>38100</xdr:rowOff>
    </xdr:from>
    <xdr:to>
      <xdr:col>23</xdr:col>
      <xdr:colOff>361950</xdr:colOff>
      <xdr:row>99</xdr:row>
      <xdr:rowOff>0</xdr:rowOff>
    </xdr:to>
    <xdr:sp macro="" textlink="">
      <xdr:nvSpPr>
        <xdr:cNvPr id="63" name="正方形/長方形 62"/>
        <xdr:cNvSpPr/>
      </xdr:nvSpPr>
      <xdr:spPr>
        <a:xfrm>
          <a:off x="13411200" y="16325850"/>
          <a:ext cx="9715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料理習得</a:t>
          </a:r>
          <a:endParaRPr kumimoji="1" lang="en-US" altLang="ja-JP" sz="900">
            <a:solidFill>
              <a:sysClr val="windowText" lastClr="000000"/>
            </a:solidFill>
          </a:endParaRPr>
        </a:p>
        <a:p>
          <a:pPr algn="ctr"/>
          <a:r>
            <a:rPr kumimoji="1" lang="en-US" altLang="ja-JP" sz="900">
              <a:solidFill>
                <a:sysClr val="windowText" lastClr="000000"/>
              </a:solidFill>
            </a:rPr>
            <a:t>get_recipe</a:t>
          </a:r>
          <a:endParaRPr kumimoji="1" lang="ja-JP" altLang="en-US" sz="900">
            <a:solidFill>
              <a:sysClr val="windowText" lastClr="000000"/>
            </a:solidFill>
          </a:endParaRPr>
        </a:p>
      </xdr:txBody>
    </xdr:sp>
    <xdr:clientData/>
  </xdr:twoCellAnchor>
  <xdr:twoCellAnchor>
    <xdr:from>
      <xdr:col>20</xdr:col>
      <xdr:colOff>0</xdr:colOff>
      <xdr:row>100</xdr:row>
      <xdr:rowOff>38100</xdr:rowOff>
    </xdr:from>
    <xdr:to>
      <xdr:col>21</xdr:col>
      <xdr:colOff>361950</xdr:colOff>
      <xdr:row>104</xdr:row>
      <xdr:rowOff>0</xdr:rowOff>
    </xdr:to>
    <xdr:sp macro="" textlink="">
      <xdr:nvSpPr>
        <xdr:cNvPr id="64" name="正方形/長方形 63"/>
        <xdr:cNvSpPr/>
      </xdr:nvSpPr>
      <xdr:spPr>
        <a:xfrm>
          <a:off x="12192000" y="17183100"/>
          <a:ext cx="971550" cy="647700"/>
        </a:xfrm>
        <a:prstGeom prst="rect">
          <a:avLst/>
        </a:prstGeom>
        <a:solidFill>
          <a:srgbClr val="FFFF00"/>
        </a:solid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もう一度食べる</a:t>
          </a:r>
          <a:endParaRPr kumimoji="1" lang="en-US" altLang="ja-JP" sz="900">
            <a:solidFill>
              <a:sysClr val="windowText" lastClr="000000"/>
            </a:solidFill>
          </a:endParaRPr>
        </a:p>
        <a:p>
          <a:pPr algn="ctr"/>
          <a:r>
            <a:rPr kumimoji="1" lang="en-US" altLang="ja-JP" sz="900">
              <a:solidFill>
                <a:sysClr val="windowText" lastClr="000000"/>
              </a:solidFill>
            </a:rPr>
            <a:t>friend_food</a:t>
          </a:r>
          <a:r>
            <a:rPr kumimoji="1" lang="ja-JP" altLang="en-US" sz="900">
              <a:solidFill>
                <a:sysClr val="windowText" lastClr="000000"/>
              </a:solidFill>
            </a:rPr>
            <a:t>へ</a:t>
          </a:r>
        </a:p>
      </xdr:txBody>
    </xdr:sp>
    <xdr:clientData/>
  </xdr:twoCellAnchor>
  <xdr:twoCellAnchor>
    <xdr:from>
      <xdr:col>29</xdr:col>
      <xdr:colOff>238125</xdr:colOff>
      <xdr:row>95</xdr:row>
      <xdr:rowOff>38100</xdr:rowOff>
    </xdr:from>
    <xdr:to>
      <xdr:col>30</xdr:col>
      <xdr:colOff>523875</xdr:colOff>
      <xdr:row>99</xdr:row>
      <xdr:rowOff>0</xdr:rowOff>
    </xdr:to>
    <xdr:sp macro="" textlink="">
      <xdr:nvSpPr>
        <xdr:cNvPr id="65" name="正方形/長方形 64"/>
        <xdr:cNvSpPr/>
      </xdr:nvSpPr>
      <xdr:spPr>
        <a:xfrm>
          <a:off x="17916525" y="1632585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料理の習得完了</a:t>
          </a:r>
          <a:endParaRPr kumimoji="1" lang="en-US" altLang="ja-JP" sz="900">
            <a:solidFill>
              <a:sysClr val="windowText" lastClr="000000"/>
            </a:solidFill>
          </a:endParaRPr>
        </a:p>
        <a:p>
          <a:pPr algn="ctr"/>
          <a:r>
            <a:rPr kumimoji="1" lang="en-US" altLang="ja-JP" sz="900">
              <a:solidFill>
                <a:sysClr val="windowText" lastClr="000000"/>
              </a:solidFill>
            </a:rPr>
            <a:t>get_complete</a:t>
          </a:r>
          <a:endParaRPr kumimoji="1" lang="ja-JP" altLang="en-US" sz="900">
            <a:solidFill>
              <a:sysClr val="windowText" lastClr="000000"/>
            </a:solidFill>
          </a:endParaRPr>
        </a:p>
      </xdr:txBody>
    </xdr:sp>
    <xdr:clientData/>
  </xdr:twoCellAnchor>
  <xdr:twoCellAnchor>
    <xdr:from>
      <xdr:col>31</xdr:col>
      <xdr:colOff>406400</xdr:colOff>
      <xdr:row>95</xdr:row>
      <xdr:rowOff>38100</xdr:rowOff>
    </xdr:from>
    <xdr:to>
      <xdr:col>33</xdr:col>
      <xdr:colOff>158750</xdr:colOff>
      <xdr:row>99</xdr:row>
      <xdr:rowOff>0</xdr:rowOff>
    </xdr:to>
    <xdr:sp macro="" textlink="">
      <xdr:nvSpPr>
        <xdr:cNvPr id="66" name="正方形/長方形 65"/>
        <xdr:cNvSpPr/>
      </xdr:nvSpPr>
      <xdr:spPr>
        <a:xfrm>
          <a:off x="19304000" y="16325850"/>
          <a:ext cx="971550" cy="647700"/>
        </a:xfrm>
        <a:prstGeom prst="rect">
          <a:avLst/>
        </a:prstGeom>
        <a:solidFill>
          <a:srgbClr val="FFFF00"/>
        </a:solid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もう一度食べる</a:t>
          </a:r>
          <a:endParaRPr kumimoji="1" lang="en-US" altLang="ja-JP" sz="900">
            <a:solidFill>
              <a:sysClr val="windowText" lastClr="000000"/>
            </a:solidFill>
          </a:endParaRPr>
        </a:p>
        <a:p>
          <a:pPr algn="ctr"/>
          <a:r>
            <a:rPr kumimoji="1" lang="en-US" altLang="ja-JP" sz="900">
              <a:solidFill>
                <a:sysClr val="windowText" lastClr="000000"/>
              </a:solidFill>
            </a:rPr>
            <a:t>friend_food</a:t>
          </a:r>
          <a:endParaRPr kumimoji="1" lang="ja-JP" altLang="en-US" sz="900">
            <a:solidFill>
              <a:sysClr val="windowText" lastClr="000000"/>
            </a:solidFill>
          </a:endParaRPr>
        </a:p>
      </xdr:txBody>
    </xdr:sp>
    <xdr:clientData/>
  </xdr:twoCellAnchor>
  <xdr:twoCellAnchor>
    <xdr:from>
      <xdr:col>10</xdr:col>
      <xdr:colOff>371475</xdr:colOff>
      <xdr:row>105</xdr:row>
      <xdr:rowOff>82550</xdr:rowOff>
    </xdr:from>
    <xdr:to>
      <xdr:col>12</xdr:col>
      <xdr:colOff>47625</xdr:colOff>
      <xdr:row>109</xdr:row>
      <xdr:rowOff>38100</xdr:rowOff>
    </xdr:to>
    <xdr:sp macro="" textlink="">
      <xdr:nvSpPr>
        <xdr:cNvPr id="67" name="正方形/長方形 66"/>
        <xdr:cNvSpPr/>
      </xdr:nvSpPr>
      <xdr:spPr>
        <a:xfrm>
          <a:off x="6467475" y="18084800"/>
          <a:ext cx="8953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リクエストメニュー</a:t>
          </a:r>
          <a:r>
            <a:rPr kumimoji="1" lang="en-US" altLang="ja-JP" sz="900">
              <a:solidFill>
                <a:sysClr val="windowText" lastClr="000000"/>
              </a:solidFill>
            </a:rPr>
            <a:t>friend_request_menu</a:t>
          </a:r>
          <a:endParaRPr kumimoji="1" lang="ja-JP" altLang="en-US" sz="900">
            <a:solidFill>
              <a:sysClr val="windowText" lastClr="000000"/>
            </a:solidFill>
          </a:endParaRPr>
        </a:p>
      </xdr:txBody>
    </xdr:sp>
    <xdr:clientData/>
  </xdr:twoCellAnchor>
  <xdr:twoCellAnchor>
    <xdr:from>
      <xdr:col>13</xdr:col>
      <xdr:colOff>9525</xdr:colOff>
      <xdr:row>105</xdr:row>
      <xdr:rowOff>82550</xdr:rowOff>
    </xdr:from>
    <xdr:to>
      <xdr:col>14</xdr:col>
      <xdr:colOff>371475</xdr:colOff>
      <xdr:row>109</xdr:row>
      <xdr:rowOff>38100</xdr:rowOff>
    </xdr:to>
    <xdr:sp macro="" textlink="">
      <xdr:nvSpPr>
        <xdr:cNvPr id="68" name="正方形/長方形 67"/>
        <xdr:cNvSpPr/>
      </xdr:nvSpPr>
      <xdr:spPr>
        <a:xfrm>
          <a:off x="7934325" y="18084800"/>
          <a:ext cx="9715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リクエスト確認</a:t>
          </a:r>
          <a:r>
            <a:rPr kumimoji="1" lang="en-US" altLang="ja-JP" sz="900">
              <a:solidFill>
                <a:sysClr val="windowText" lastClr="000000"/>
              </a:solidFill>
            </a:rPr>
            <a:t>friend_request_confirm</a:t>
          </a:r>
          <a:endParaRPr kumimoji="1" lang="ja-JP" altLang="en-US" sz="900">
            <a:solidFill>
              <a:sysClr val="windowText" lastClr="000000"/>
            </a:solidFill>
          </a:endParaRPr>
        </a:p>
      </xdr:txBody>
    </xdr:sp>
    <xdr:clientData/>
  </xdr:twoCellAnchor>
  <xdr:twoCellAnchor>
    <xdr:from>
      <xdr:col>17</xdr:col>
      <xdr:colOff>409575</xdr:colOff>
      <xdr:row>105</xdr:row>
      <xdr:rowOff>82550</xdr:rowOff>
    </xdr:from>
    <xdr:to>
      <xdr:col>19</xdr:col>
      <xdr:colOff>85725</xdr:colOff>
      <xdr:row>109</xdr:row>
      <xdr:rowOff>38100</xdr:rowOff>
    </xdr:to>
    <xdr:sp macro="" textlink="">
      <xdr:nvSpPr>
        <xdr:cNvPr id="69" name="正方形/長方形 68"/>
        <xdr:cNvSpPr/>
      </xdr:nvSpPr>
      <xdr:spPr>
        <a:xfrm>
          <a:off x="10772775" y="18751550"/>
          <a:ext cx="895350" cy="6667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リクエスト終了</a:t>
          </a:r>
          <a:r>
            <a:rPr kumimoji="1" lang="en-US" altLang="ja-JP" sz="900">
              <a:solidFill>
                <a:sysClr val="windowText" lastClr="000000"/>
              </a:solidFill>
            </a:rPr>
            <a:t>friend_request_complete</a:t>
          </a:r>
          <a:endParaRPr kumimoji="1" lang="ja-JP" altLang="en-US" sz="900">
            <a:solidFill>
              <a:sysClr val="windowText" lastClr="000000"/>
            </a:solidFill>
          </a:endParaRPr>
        </a:p>
      </xdr:txBody>
    </xdr:sp>
    <xdr:clientData/>
  </xdr:twoCellAnchor>
  <xdr:twoCellAnchor>
    <xdr:from>
      <xdr:col>8</xdr:col>
      <xdr:colOff>0</xdr:colOff>
      <xdr:row>32</xdr:row>
      <xdr:rowOff>101600</xdr:rowOff>
    </xdr:from>
    <xdr:to>
      <xdr:col>9</xdr:col>
      <xdr:colOff>361950</xdr:colOff>
      <xdr:row>36</xdr:row>
      <xdr:rowOff>57150</xdr:rowOff>
    </xdr:to>
    <xdr:sp macro="" textlink="">
      <xdr:nvSpPr>
        <xdr:cNvPr id="70" name="正方形/長方形 69"/>
        <xdr:cNvSpPr/>
      </xdr:nvSpPr>
      <xdr:spPr>
        <a:xfrm>
          <a:off x="4876800" y="5588000"/>
          <a:ext cx="9715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decoration</a:t>
          </a:r>
          <a:endParaRPr kumimoji="1" lang="ja-JP" altLang="en-US" sz="900">
            <a:solidFill>
              <a:sysClr val="windowText" lastClr="000000"/>
            </a:solidFill>
          </a:endParaRPr>
        </a:p>
      </xdr:txBody>
    </xdr:sp>
    <xdr:clientData/>
  </xdr:twoCellAnchor>
  <xdr:twoCellAnchor>
    <xdr:from>
      <xdr:col>15</xdr:col>
      <xdr:colOff>323850</xdr:colOff>
      <xdr:row>8</xdr:row>
      <xdr:rowOff>19050</xdr:rowOff>
    </xdr:from>
    <xdr:to>
      <xdr:col>17</xdr:col>
      <xdr:colOff>0</xdr:colOff>
      <xdr:row>11</xdr:row>
      <xdr:rowOff>152400</xdr:rowOff>
    </xdr:to>
    <xdr:sp macro="" textlink="">
      <xdr:nvSpPr>
        <xdr:cNvPr id="71" name="正方形/長方形 70"/>
        <xdr:cNvSpPr/>
      </xdr:nvSpPr>
      <xdr:spPr>
        <a:xfrm>
          <a:off x="10610850" y="1390650"/>
          <a:ext cx="1047750" cy="647700"/>
        </a:xfrm>
        <a:prstGeom prst="rect">
          <a:avLst/>
        </a:prstGeom>
        <a:solidFill>
          <a:schemeClr val="accent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メニュー</a:t>
          </a:r>
          <a:r>
            <a:rPr kumimoji="1" lang="en-US" altLang="ja-JP" sz="900">
              <a:solidFill>
                <a:sysClr val="windowText" lastClr="000000"/>
              </a:solidFill>
            </a:rPr>
            <a:t>FLASH</a:t>
          </a:r>
        </a:p>
      </xdr:txBody>
    </xdr:sp>
    <xdr:clientData/>
  </xdr:twoCellAnchor>
  <xdr:twoCellAnchor>
    <xdr:from>
      <xdr:col>13</xdr:col>
      <xdr:colOff>82550</xdr:colOff>
      <xdr:row>32</xdr:row>
      <xdr:rowOff>101600</xdr:rowOff>
    </xdr:from>
    <xdr:to>
      <xdr:col>14</xdr:col>
      <xdr:colOff>368300</xdr:colOff>
      <xdr:row>36</xdr:row>
      <xdr:rowOff>57150</xdr:rowOff>
    </xdr:to>
    <xdr:sp macro="" textlink="">
      <xdr:nvSpPr>
        <xdr:cNvPr id="76" name="正方形/長方形 75"/>
        <xdr:cNvSpPr/>
      </xdr:nvSpPr>
      <xdr:spPr>
        <a:xfrm>
          <a:off x="8007350" y="5791200"/>
          <a:ext cx="895350" cy="6667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デコ設置</a:t>
          </a:r>
          <a:endParaRPr kumimoji="1" lang="en-US" altLang="ja-JP" sz="900">
            <a:solidFill>
              <a:sysClr val="windowText" lastClr="000000"/>
            </a:solidFill>
          </a:endParaRPr>
        </a:p>
        <a:p>
          <a:pPr algn="ctr"/>
          <a:r>
            <a:rPr kumimoji="1" lang="en-US" altLang="ja-JP" sz="900">
              <a:solidFill>
                <a:sysClr val="windowText" lastClr="000000"/>
              </a:solidFill>
            </a:rPr>
            <a:t>deco_setting_complete</a:t>
          </a:r>
          <a:endParaRPr kumimoji="1" lang="ja-JP" altLang="en-US" sz="900">
            <a:solidFill>
              <a:sysClr val="windowText" lastClr="000000"/>
            </a:solidFill>
          </a:endParaRPr>
        </a:p>
      </xdr:txBody>
    </xdr:sp>
    <xdr:clientData/>
  </xdr:twoCellAnchor>
  <xdr:twoCellAnchor>
    <xdr:from>
      <xdr:col>5</xdr:col>
      <xdr:colOff>323850</xdr:colOff>
      <xdr:row>44</xdr:row>
      <xdr:rowOff>63500</xdr:rowOff>
    </xdr:from>
    <xdr:to>
      <xdr:col>7</xdr:col>
      <xdr:colOff>0</xdr:colOff>
      <xdr:row>48</xdr:row>
      <xdr:rowOff>19050</xdr:rowOff>
    </xdr:to>
    <xdr:sp macro="" textlink="">
      <xdr:nvSpPr>
        <xdr:cNvPr id="77" name="正方形/長方形 76"/>
        <xdr:cNvSpPr/>
      </xdr:nvSpPr>
      <xdr:spPr>
        <a:xfrm>
          <a:off x="3371850" y="7886700"/>
          <a:ext cx="895350" cy="6667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【SHOP】</a:t>
          </a:r>
          <a:endParaRPr kumimoji="1" lang="ja-JP" altLang="en-US" sz="900">
            <a:solidFill>
              <a:sysClr val="windowText" lastClr="000000"/>
            </a:solidFill>
          </a:endParaRPr>
        </a:p>
      </xdr:txBody>
    </xdr:sp>
    <xdr:clientData/>
  </xdr:twoCellAnchor>
  <xdr:twoCellAnchor>
    <xdr:from>
      <xdr:col>8</xdr:col>
      <xdr:colOff>0</xdr:colOff>
      <xdr:row>44</xdr:row>
      <xdr:rowOff>63500</xdr:rowOff>
    </xdr:from>
    <xdr:to>
      <xdr:col>9</xdr:col>
      <xdr:colOff>361950</xdr:colOff>
      <xdr:row>48</xdr:row>
      <xdr:rowOff>19050</xdr:rowOff>
    </xdr:to>
    <xdr:sp macro="" textlink="">
      <xdr:nvSpPr>
        <xdr:cNvPr id="79" name="正方形/長方形 78"/>
        <xdr:cNvSpPr/>
      </xdr:nvSpPr>
      <xdr:spPr>
        <a:xfrm>
          <a:off x="4876800" y="7886700"/>
          <a:ext cx="971550" cy="6667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ショップデコ</a:t>
          </a:r>
          <a:endParaRPr kumimoji="1" lang="en-US" altLang="ja-JP" sz="900">
            <a:solidFill>
              <a:sysClr val="windowText" lastClr="000000"/>
            </a:solidFill>
          </a:endParaRPr>
        </a:p>
        <a:p>
          <a:pPr algn="ctr"/>
          <a:r>
            <a:rPr kumimoji="1" lang="en-US" altLang="ja-JP" sz="900">
              <a:solidFill>
                <a:sysClr val="windowText" lastClr="000000"/>
              </a:solidFill>
            </a:rPr>
            <a:t>shop_deco</a:t>
          </a:r>
          <a:endParaRPr kumimoji="1" lang="ja-JP" altLang="en-US" sz="900">
            <a:solidFill>
              <a:sysClr val="windowText" lastClr="000000"/>
            </a:solidFill>
          </a:endParaRPr>
        </a:p>
      </xdr:txBody>
    </xdr:sp>
    <xdr:clientData/>
  </xdr:twoCellAnchor>
  <xdr:twoCellAnchor>
    <xdr:from>
      <xdr:col>18</xdr:col>
      <xdr:colOff>0</xdr:colOff>
      <xdr:row>44</xdr:row>
      <xdr:rowOff>63500</xdr:rowOff>
    </xdr:from>
    <xdr:to>
      <xdr:col>19</xdr:col>
      <xdr:colOff>361950</xdr:colOff>
      <xdr:row>48</xdr:row>
      <xdr:rowOff>19050</xdr:rowOff>
    </xdr:to>
    <xdr:sp macro="" textlink="">
      <xdr:nvSpPr>
        <xdr:cNvPr id="86" name="正方形/長方形 85"/>
        <xdr:cNvSpPr/>
      </xdr:nvSpPr>
      <xdr:spPr>
        <a:xfrm>
          <a:off x="10972800" y="7886700"/>
          <a:ext cx="971550" cy="666750"/>
        </a:xfrm>
        <a:prstGeom prst="rect">
          <a:avLst/>
        </a:prstGeom>
        <a:solidFill>
          <a:srgbClr val="FFFF00"/>
        </a:solid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shop_deco</a:t>
          </a:r>
          <a:r>
            <a:rPr kumimoji="1" lang="ja-JP" altLang="en-US" sz="900">
              <a:solidFill>
                <a:sysClr val="windowText" lastClr="000000"/>
              </a:solidFill>
            </a:rPr>
            <a:t>へ</a:t>
          </a:r>
        </a:p>
      </xdr:txBody>
    </xdr:sp>
    <xdr:clientData/>
  </xdr:twoCellAnchor>
  <xdr:twoCellAnchor>
    <xdr:from>
      <xdr:col>10</xdr:col>
      <xdr:colOff>292100</xdr:colOff>
      <xdr:row>44</xdr:row>
      <xdr:rowOff>60325</xdr:rowOff>
    </xdr:from>
    <xdr:to>
      <xdr:col>12</xdr:col>
      <xdr:colOff>44450</xdr:colOff>
      <xdr:row>48</xdr:row>
      <xdr:rowOff>22225</xdr:rowOff>
    </xdr:to>
    <xdr:sp macro="" textlink="">
      <xdr:nvSpPr>
        <xdr:cNvPr id="88" name="正方形/長方形 87"/>
        <xdr:cNvSpPr/>
      </xdr:nvSpPr>
      <xdr:spPr>
        <a:xfrm>
          <a:off x="6388100" y="7883525"/>
          <a:ext cx="971550" cy="673100"/>
        </a:xfrm>
        <a:prstGeom prst="rect">
          <a:avLst/>
        </a:prstGeom>
        <a:solidFill>
          <a:schemeClr val="accent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デコ</a:t>
          </a:r>
          <a:r>
            <a:rPr kumimoji="1" lang="en-US" altLang="ja-JP" sz="900">
              <a:solidFill>
                <a:sysClr val="windowText" lastClr="000000"/>
              </a:solidFill>
            </a:rPr>
            <a:t>setting</a:t>
          </a:r>
        </a:p>
        <a:p>
          <a:pPr algn="ctr"/>
          <a:r>
            <a:rPr kumimoji="1" lang="en-US" altLang="ja-JP" sz="900">
              <a:solidFill>
                <a:sysClr val="windowText" lastClr="000000"/>
              </a:solidFill>
            </a:rPr>
            <a:t>deco_flash</a:t>
          </a:r>
          <a:endParaRPr kumimoji="1" lang="ja-JP" altLang="en-US" sz="900">
            <a:solidFill>
              <a:sysClr val="windowText" lastClr="000000"/>
            </a:solidFill>
          </a:endParaRPr>
        </a:p>
      </xdr:txBody>
    </xdr:sp>
    <xdr:clientData/>
  </xdr:twoCellAnchor>
  <xdr:twoCellAnchor>
    <xdr:from>
      <xdr:col>13</xdr:col>
      <xdr:colOff>82550</xdr:colOff>
      <xdr:row>44</xdr:row>
      <xdr:rowOff>63500</xdr:rowOff>
    </xdr:from>
    <xdr:to>
      <xdr:col>14</xdr:col>
      <xdr:colOff>368300</xdr:colOff>
      <xdr:row>48</xdr:row>
      <xdr:rowOff>19050</xdr:rowOff>
    </xdr:to>
    <xdr:sp macro="" textlink="">
      <xdr:nvSpPr>
        <xdr:cNvPr id="89" name="正方形/長方形 88"/>
        <xdr:cNvSpPr/>
      </xdr:nvSpPr>
      <xdr:spPr>
        <a:xfrm>
          <a:off x="8007350" y="7886700"/>
          <a:ext cx="895350" cy="6667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色選択</a:t>
          </a:r>
          <a:endParaRPr kumimoji="1" lang="en-US" altLang="ja-JP" sz="900">
            <a:solidFill>
              <a:sysClr val="windowText" lastClr="000000"/>
            </a:solidFill>
          </a:endParaRPr>
        </a:p>
        <a:p>
          <a:pPr algn="ctr"/>
          <a:r>
            <a:rPr kumimoji="1" lang="en-US" altLang="ja-JP" sz="900">
              <a:solidFill>
                <a:sysClr val="windowText" lastClr="000000"/>
              </a:solidFill>
            </a:rPr>
            <a:t>shop_deco_confirm</a:t>
          </a:r>
          <a:endParaRPr kumimoji="1" lang="ja-JP" altLang="en-US" sz="900">
            <a:solidFill>
              <a:sysClr val="windowText" lastClr="000000"/>
            </a:solidFill>
          </a:endParaRPr>
        </a:p>
      </xdr:txBody>
    </xdr:sp>
    <xdr:clientData/>
  </xdr:twoCellAnchor>
  <xdr:twoCellAnchor>
    <xdr:from>
      <xdr:col>15</xdr:col>
      <xdr:colOff>323850</xdr:colOff>
      <xdr:row>44</xdr:row>
      <xdr:rowOff>63500</xdr:rowOff>
    </xdr:from>
    <xdr:to>
      <xdr:col>17</xdr:col>
      <xdr:colOff>0</xdr:colOff>
      <xdr:row>48</xdr:row>
      <xdr:rowOff>19050</xdr:rowOff>
    </xdr:to>
    <xdr:sp macro="" textlink="">
      <xdr:nvSpPr>
        <xdr:cNvPr id="90" name="正方形/長方形 89"/>
        <xdr:cNvSpPr/>
      </xdr:nvSpPr>
      <xdr:spPr>
        <a:xfrm>
          <a:off x="9467850" y="7886700"/>
          <a:ext cx="895350" cy="6667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デコ購入</a:t>
          </a:r>
          <a:endParaRPr kumimoji="1" lang="en-US" altLang="ja-JP" sz="900">
            <a:solidFill>
              <a:sysClr val="windowText" lastClr="000000"/>
            </a:solidFill>
          </a:endParaRPr>
        </a:p>
        <a:p>
          <a:pPr algn="ctr"/>
          <a:r>
            <a:rPr kumimoji="1" lang="en-US" altLang="ja-JP" sz="900">
              <a:solidFill>
                <a:sysClr val="windowText" lastClr="000000"/>
              </a:solidFill>
            </a:rPr>
            <a:t>shop_deco_complete</a:t>
          </a:r>
          <a:endParaRPr kumimoji="1" lang="ja-JP" altLang="en-US" sz="900">
            <a:solidFill>
              <a:sysClr val="windowText" lastClr="000000"/>
            </a:solidFill>
          </a:endParaRPr>
        </a:p>
      </xdr:txBody>
    </xdr:sp>
    <xdr:clientData/>
  </xdr:twoCellAnchor>
  <xdr:twoCellAnchor>
    <xdr:from>
      <xdr:col>18</xdr:col>
      <xdr:colOff>0</xdr:colOff>
      <xdr:row>51</xdr:row>
      <xdr:rowOff>38100</xdr:rowOff>
    </xdr:from>
    <xdr:to>
      <xdr:col>19</xdr:col>
      <xdr:colOff>361950</xdr:colOff>
      <xdr:row>55</xdr:row>
      <xdr:rowOff>0</xdr:rowOff>
    </xdr:to>
    <xdr:sp macro="" textlink="">
      <xdr:nvSpPr>
        <xdr:cNvPr id="91" name="正方形/長方形 90"/>
        <xdr:cNvSpPr/>
      </xdr:nvSpPr>
      <xdr:spPr>
        <a:xfrm>
          <a:off x="10972800" y="9105900"/>
          <a:ext cx="971550" cy="673100"/>
        </a:xfrm>
        <a:prstGeom prst="rect">
          <a:avLst/>
        </a:prstGeom>
        <a:solidFill>
          <a:schemeClr val="accent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デコ</a:t>
          </a:r>
          <a:r>
            <a:rPr kumimoji="1" lang="en-US" altLang="ja-JP" sz="900">
              <a:solidFill>
                <a:sysClr val="windowText" lastClr="000000"/>
              </a:solidFill>
            </a:rPr>
            <a:t>setting</a:t>
          </a:r>
        </a:p>
        <a:p>
          <a:pPr algn="ctr"/>
          <a:r>
            <a:rPr kumimoji="1" lang="en-US" altLang="ja-JP" sz="900">
              <a:solidFill>
                <a:sysClr val="windowText" lastClr="000000"/>
              </a:solidFill>
            </a:rPr>
            <a:t>deco_flash</a:t>
          </a:r>
          <a:endParaRPr kumimoji="1" lang="ja-JP" altLang="en-US" sz="900">
            <a:solidFill>
              <a:sysClr val="windowText" lastClr="000000"/>
            </a:solidFill>
          </a:endParaRPr>
        </a:p>
      </xdr:txBody>
    </xdr:sp>
    <xdr:clientData/>
  </xdr:twoCellAnchor>
  <xdr:twoCellAnchor>
    <xdr:from>
      <xdr:col>20</xdr:col>
      <xdr:colOff>400050</xdr:colOff>
      <xdr:row>51</xdr:row>
      <xdr:rowOff>44450</xdr:rowOff>
    </xdr:from>
    <xdr:to>
      <xdr:col>22</xdr:col>
      <xdr:colOff>76200</xdr:colOff>
      <xdr:row>55</xdr:row>
      <xdr:rowOff>0</xdr:rowOff>
    </xdr:to>
    <xdr:sp macro="" textlink="">
      <xdr:nvSpPr>
        <xdr:cNvPr id="92" name="正方形/長方形 91"/>
        <xdr:cNvSpPr/>
      </xdr:nvSpPr>
      <xdr:spPr>
        <a:xfrm>
          <a:off x="12592050" y="9112250"/>
          <a:ext cx="895350" cy="6667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デコ設置</a:t>
          </a:r>
          <a:endParaRPr kumimoji="1" lang="en-US" altLang="ja-JP" sz="900">
            <a:solidFill>
              <a:sysClr val="windowText" lastClr="000000"/>
            </a:solidFill>
          </a:endParaRPr>
        </a:p>
        <a:p>
          <a:pPr algn="ctr"/>
          <a:r>
            <a:rPr kumimoji="1" lang="en-US" altLang="ja-JP" sz="900">
              <a:solidFill>
                <a:sysClr val="windowText" lastClr="000000"/>
              </a:solidFill>
            </a:rPr>
            <a:t>deco_setting_complete</a:t>
          </a:r>
          <a:endParaRPr kumimoji="1" lang="ja-JP" altLang="en-US" sz="900">
            <a:solidFill>
              <a:sysClr val="windowText" lastClr="000000"/>
            </a:solidFill>
          </a:endParaRPr>
        </a:p>
      </xdr:txBody>
    </xdr:sp>
    <xdr:clientData/>
  </xdr:twoCellAnchor>
  <xdr:twoCellAnchor>
    <xdr:from>
      <xdr:col>5</xdr:col>
      <xdr:colOff>333375</xdr:colOff>
      <xdr:row>127</xdr:row>
      <xdr:rowOff>38100</xdr:rowOff>
    </xdr:from>
    <xdr:to>
      <xdr:col>7</xdr:col>
      <xdr:colOff>9525</xdr:colOff>
      <xdr:row>131</xdr:row>
      <xdr:rowOff>6350</xdr:rowOff>
    </xdr:to>
    <xdr:sp macro="" textlink="">
      <xdr:nvSpPr>
        <xdr:cNvPr id="93" name="正方形/長方形 92"/>
        <xdr:cNvSpPr/>
      </xdr:nvSpPr>
      <xdr:spPr>
        <a:xfrm>
          <a:off x="3381375" y="21812250"/>
          <a:ext cx="895350" cy="6540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a:t>
          </a:r>
          <a:r>
            <a:rPr kumimoji="1" lang="ja-JP" altLang="en-US" sz="900">
              <a:solidFill>
                <a:sysClr val="windowText" lastClr="000000"/>
              </a:solidFill>
            </a:rPr>
            <a:t>プロフィール</a:t>
          </a:r>
          <a:r>
            <a:rPr kumimoji="1" lang="en-US" altLang="ja-JP" sz="900">
              <a:solidFill>
                <a:sysClr val="windowText" lastClr="000000"/>
              </a:solidFill>
            </a:rPr>
            <a:t>】</a:t>
          </a:r>
          <a:endParaRPr kumimoji="1" lang="ja-JP" altLang="en-US" sz="900">
            <a:solidFill>
              <a:sysClr val="windowText" lastClr="000000"/>
            </a:solidFill>
          </a:endParaRPr>
        </a:p>
      </xdr:txBody>
    </xdr:sp>
    <xdr:clientData/>
  </xdr:twoCellAnchor>
  <xdr:twoCellAnchor>
    <xdr:from>
      <xdr:col>8</xdr:col>
      <xdr:colOff>0</xdr:colOff>
      <xdr:row>127</xdr:row>
      <xdr:rowOff>38100</xdr:rowOff>
    </xdr:from>
    <xdr:to>
      <xdr:col>9</xdr:col>
      <xdr:colOff>285750</xdr:colOff>
      <xdr:row>131</xdr:row>
      <xdr:rowOff>6350</xdr:rowOff>
    </xdr:to>
    <xdr:sp macro="" textlink="">
      <xdr:nvSpPr>
        <xdr:cNvPr id="94" name="正方形/長方形 93"/>
        <xdr:cNvSpPr/>
      </xdr:nvSpPr>
      <xdr:spPr>
        <a:xfrm>
          <a:off x="4876800" y="21812250"/>
          <a:ext cx="895350" cy="6540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プロフィール</a:t>
          </a:r>
          <a:endParaRPr kumimoji="1" lang="en-US" altLang="ja-JP" sz="900">
            <a:solidFill>
              <a:sysClr val="windowText" lastClr="000000"/>
            </a:solidFill>
          </a:endParaRPr>
        </a:p>
        <a:p>
          <a:pPr algn="ctr"/>
          <a:r>
            <a:rPr kumimoji="1" lang="en-US" altLang="ja-JP" sz="900">
              <a:solidFill>
                <a:sysClr val="windowText" lastClr="000000"/>
              </a:solidFill>
            </a:rPr>
            <a:t>profile</a:t>
          </a:r>
          <a:endParaRPr kumimoji="1" lang="ja-JP" altLang="en-US" sz="900">
            <a:solidFill>
              <a:sysClr val="windowText" lastClr="000000"/>
            </a:solidFill>
          </a:endParaRPr>
        </a:p>
      </xdr:txBody>
    </xdr:sp>
    <xdr:clientData/>
  </xdr:twoCellAnchor>
  <xdr:twoCellAnchor>
    <xdr:from>
      <xdr:col>10</xdr:col>
      <xdr:colOff>323850</xdr:colOff>
      <xdr:row>127</xdr:row>
      <xdr:rowOff>38100</xdr:rowOff>
    </xdr:from>
    <xdr:to>
      <xdr:col>12</xdr:col>
      <xdr:colOff>0</xdr:colOff>
      <xdr:row>131</xdr:row>
      <xdr:rowOff>6350</xdr:rowOff>
    </xdr:to>
    <xdr:sp macro="" textlink="">
      <xdr:nvSpPr>
        <xdr:cNvPr id="95" name="正方形/長方形 94"/>
        <xdr:cNvSpPr/>
      </xdr:nvSpPr>
      <xdr:spPr>
        <a:xfrm>
          <a:off x="6419850" y="21812250"/>
          <a:ext cx="895350" cy="6540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常連客</a:t>
          </a:r>
          <a:endParaRPr kumimoji="1" lang="en-US" altLang="ja-JP" sz="900">
            <a:solidFill>
              <a:sysClr val="windowText" lastClr="000000"/>
            </a:solidFill>
          </a:endParaRPr>
        </a:p>
        <a:p>
          <a:pPr algn="ctr"/>
          <a:r>
            <a:rPr kumimoji="1" lang="en-US" altLang="ja-JP" sz="900">
              <a:solidFill>
                <a:sysClr val="windowText" lastClr="000000"/>
              </a:solidFill>
            </a:rPr>
            <a:t>patron_list</a:t>
          </a:r>
          <a:endParaRPr kumimoji="1" lang="ja-JP" altLang="en-US" sz="900">
            <a:solidFill>
              <a:sysClr val="windowText" lastClr="000000"/>
            </a:solidFill>
          </a:endParaRPr>
        </a:p>
      </xdr:txBody>
    </xdr:sp>
    <xdr:clientData/>
  </xdr:twoCellAnchor>
  <xdr:twoCellAnchor>
    <xdr:from>
      <xdr:col>13</xdr:col>
      <xdr:colOff>31750</xdr:colOff>
      <xdr:row>127</xdr:row>
      <xdr:rowOff>38100</xdr:rowOff>
    </xdr:from>
    <xdr:to>
      <xdr:col>14</xdr:col>
      <xdr:colOff>317500</xdr:colOff>
      <xdr:row>131</xdr:row>
      <xdr:rowOff>6350</xdr:rowOff>
    </xdr:to>
    <xdr:sp macro="" textlink="">
      <xdr:nvSpPr>
        <xdr:cNvPr id="96" name="正方形/長方形 95"/>
        <xdr:cNvSpPr/>
      </xdr:nvSpPr>
      <xdr:spPr>
        <a:xfrm>
          <a:off x="7956550" y="21812250"/>
          <a:ext cx="895350" cy="6540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常連へのコメント</a:t>
          </a:r>
          <a:endParaRPr kumimoji="1" lang="en-US" altLang="ja-JP" sz="900">
            <a:solidFill>
              <a:sysClr val="windowText" lastClr="000000"/>
            </a:solidFill>
          </a:endParaRPr>
        </a:p>
        <a:p>
          <a:pPr algn="ctr"/>
          <a:r>
            <a:rPr kumimoji="1" lang="en-US" altLang="ja-JP" sz="900">
              <a:solidFill>
                <a:sysClr val="windowText" lastClr="000000"/>
              </a:solidFill>
            </a:rPr>
            <a:t>patron_comment</a:t>
          </a:r>
          <a:endParaRPr kumimoji="1" lang="ja-JP" altLang="en-US" sz="900">
            <a:solidFill>
              <a:sysClr val="windowText" lastClr="000000"/>
            </a:solidFill>
          </a:endParaRPr>
        </a:p>
      </xdr:txBody>
    </xdr:sp>
    <xdr:clientData/>
  </xdr:twoCellAnchor>
  <xdr:twoCellAnchor>
    <xdr:from>
      <xdr:col>15</xdr:col>
      <xdr:colOff>323850</xdr:colOff>
      <xdr:row>127</xdr:row>
      <xdr:rowOff>38100</xdr:rowOff>
    </xdr:from>
    <xdr:to>
      <xdr:col>17</xdr:col>
      <xdr:colOff>0</xdr:colOff>
      <xdr:row>131</xdr:row>
      <xdr:rowOff>6350</xdr:rowOff>
    </xdr:to>
    <xdr:sp macro="" textlink="">
      <xdr:nvSpPr>
        <xdr:cNvPr id="97" name="正方形/長方形 96"/>
        <xdr:cNvSpPr/>
      </xdr:nvSpPr>
      <xdr:spPr>
        <a:xfrm>
          <a:off x="9467850" y="21812250"/>
          <a:ext cx="895350" cy="6540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常連へのコメント確認</a:t>
          </a:r>
          <a:endParaRPr kumimoji="1" lang="en-US" altLang="ja-JP" sz="900">
            <a:solidFill>
              <a:sysClr val="windowText" lastClr="000000"/>
            </a:solidFill>
          </a:endParaRPr>
        </a:p>
        <a:p>
          <a:pPr algn="ctr"/>
          <a:r>
            <a:rPr kumimoji="1" lang="en-US" altLang="ja-JP" sz="900">
              <a:solidFill>
                <a:sysClr val="windowText" lastClr="000000"/>
              </a:solidFill>
            </a:rPr>
            <a:t>patron_comment_confirm</a:t>
          </a:r>
          <a:endParaRPr kumimoji="1" lang="ja-JP" altLang="en-US" sz="900">
            <a:solidFill>
              <a:sysClr val="windowText" lastClr="000000"/>
            </a:solidFill>
          </a:endParaRPr>
        </a:p>
      </xdr:txBody>
    </xdr:sp>
    <xdr:clientData/>
  </xdr:twoCellAnchor>
  <xdr:twoCellAnchor>
    <xdr:from>
      <xdr:col>18</xdr:col>
      <xdr:colOff>0</xdr:colOff>
      <xdr:row>127</xdr:row>
      <xdr:rowOff>38100</xdr:rowOff>
    </xdr:from>
    <xdr:to>
      <xdr:col>19</xdr:col>
      <xdr:colOff>285750</xdr:colOff>
      <xdr:row>131</xdr:row>
      <xdr:rowOff>6350</xdr:rowOff>
    </xdr:to>
    <xdr:sp macro="" textlink="">
      <xdr:nvSpPr>
        <xdr:cNvPr id="98" name="正方形/長方形 97"/>
        <xdr:cNvSpPr/>
      </xdr:nvSpPr>
      <xdr:spPr>
        <a:xfrm>
          <a:off x="10972800" y="21812250"/>
          <a:ext cx="895350" cy="6540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常連へのコメント完了</a:t>
          </a:r>
          <a:endParaRPr kumimoji="1" lang="en-US" altLang="ja-JP" sz="900">
            <a:solidFill>
              <a:sysClr val="windowText" lastClr="000000"/>
            </a:solidFill>
          </a:endParaRPr>
        </a:p>
        <a:p>
          <a:pPr algn="ctr"/>
          <a:r>
            <a:rPr kumimoji="1" lang="en-US" altLang="ja-JP" sz="900">
              <a:solidFill>
                <a:sysClr val="windowText" lastClr="000000"/>
              </a:solidFill>
            </a:rPr>
            <a:t>patron_comment_complete</a:t>
          </a:r>
          <a:endParaRPr kumimoji="1" lang="ja-JP" altLang="en-US" sz="900">
            <a:solidFill>
              <a:sysClr val="windowText" lastClr="000000"/>
            </a:solidFill>
          </a:endParaRPr>
        </a:p>
      </xdr:txBody>
    </xdr:sp>
    <xdr:clientData/>
  </xdr:twoCellAnchor>
  <xdr:twoCellAnchor>
    <xdr:from>
      <xdr:col>8</xdr:col>
      <xdr:colOff>0</xdr:colOff>
      <xdr:row>133</xdr:row>
      <xdr:rowOff>6350</xdr:rowOff>
    </xdr:from>
    <xdr:to>
      <xdr:col>9</xdr:col>
      <xdr:colOff>285750</xdr:colOff>
      <xdr:row>136</xdr:row>
      <xdr:rowOff>139700</xdr:rowOff>
    </xdr:to>
    <xdr:sp macro="" textlink="">
      <xdr:nvSpPr>
        <xdr:cNvPr id="99" name="正方形/長方形 98"/>
        <xdr:cNvSpPr/>
      </xdr:nvSpPr>
      <xdr:spPr>
        <a:xfrm>
          <a:off x="4876800" y="2280920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来店履歴</a:t>
          </a:r>
          <a:endParaRPr kumimoji="1" lang="en-US" altLang="ja-JP" sz="900">
            <a:solidFill>
              <a:sysClr val="windowText" lastClr="000000"/>
            </a:solidFill>
          </a:endParaRPr>
        </a:p>
        <a:p>
          <a:pPr algn="ctr"/>
          <a:r>
            <a:rPr kumimoji="1" lang="en-US" altLang="ja-JP" sz="900">
              <a:solidFill>
                <a:sysClr val="windowText" lastClr="000000"/>
              </a:solidFill>
            </a:rPr>
            <a:t>guest_list</a:t>
          </a:r>
          <a:endParaRPr kumimoji="1" lang="ja-JP" altLang="en-US" sz="900">
            <a:solidFill>
              <a:sysClr val="windowText" lastClr="000000"/>
            </a:solidFill>
          </a:endParaRPr>
        </a:p>
      </xdr:txBody>
    </xdr:sp>
    <xdr:clientData/>
  </xdr:twoCellAnchor>
  <xdr:twoCellAnchor>
    <xdr:from>
      <xdr:col>5</xdr:col>
      <xdr:colOff>333375</xdr:colOff>
      <xdr:row>139</xdr:row>
      <xdr:rowOff>38100</xdr:rowOff>
    </xdr:from>
    <xdr:to>
      <xdr:col>7</xdr:col>
      <xdr:colOff>9525</xdr:colOff>
      <xdr:row>143</xdr:row>
      <xdr:rowOff>6350</xdr:rowOff>
    </xdr:to>
    <xdr:sp macro="" textlink="">
      <xdr:nvSpPr>
        <xdr:cNvPr id="100" name="正方形/長方形 99"/>
        <xdr:cNvSpPr/>
      </xdr:nvSpPr>
      <xdr:spPr>
        <a:xfrm>
          <a:off x="3381375" y="23869650"/>
          <a:ext cx="895350" cy="6540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a:t>
          </a:r>
          <a:r>
            <a:rPr kumimoji="1" lang="ja-JP" altLang="en-US" sz="900">
              <a:solidFill>
                <a:sysClr val="windowText" lastClr="000000"/>
              </a:solidFill>
            </a:rPr>
            <a:t>来店コメント</a:t>
          </a:r>
          <a:r>
            <a:rPr kumimoji="1" lang="en-US" altLang="ja-JP" sz="900">
              <a:solidFill>
                <a:sysClr val="windowText" lastClr="000000"/>
              </a:solidFill>
            </a:rPr>
            <a:t>】</a:t>
          </a:r>
          <a:endParaRPr kumimoji="1" lang="ja-JP" altLang="en-US" sz="900">
            <a:solidFill>
              <a:sysClr val="windowText" lastClr="000000"/>
            </a:solidFill>
          </a:endParaRPr>
        </a:p>
      </xdr:txBody>
    </xdr:sp>
    <xdr:clientData/>
  </xdr:twoCellAnchor>
  <xdr:twoCellAnchor>
    <xdr:from>
      <xdr:col>10</xdr:col>
      <xdr:colOff>304800</xdr:colOff>
      <xdr:row>139</xdr:row>
      <xdr:rowOff>38100</xdr:rowOff>
    </xdr:from>
    <xdr:to>
      <xdr:col>11</xdr:col>
      <xdr:colOff>590550</xdr:colOff>
      <xdr:row>143</xdr:row>
      <xdr:rowOff>6350</xdr:rowOff>
    </xdr:to>
    <xdr:sp macro="" textlink="">
      <xdr:nvSpPr>
        <xdr:cNvPr id="101" name="正方形/長方形 100"/>
        <xdr:cNvSpPr/>
      </xdr:nvSpPr>
      <xdr:spPr>
        <a:xfrm>
          <a:off x="6400800" y="23869650"/>
          <a:ext cx="895350" cy="6540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来店コメント削除</a:t>
          </a:r>
          <a:endParaRPr kumimoji="1" lang="en-US" altLang="ja-JP" sz="900">
            <a:solidFill>
              <a:sysClr val="windowText" lastClr="000000"/>
            </a:solidFill>
          </a:endParaRPr>
        </a:p>
        <a:p>
          <a:pPr algn="ctr"/>
          <a:r>
            <a:rPr kumimoji="1" lang="en-US" altLang="ja-JP" sz="900">
              <a:solidFill>
                <a:sysClr val="windowText" lastClr="000000"/>
              </a:solidFill>
            </a:rPr>
            <a:t>delete</a:t>
          </a:r>
          <a:endParaRPr kumimoji="1" lang="ja-JP" altLang="en-US" sz="900">
            <a:solidFill>
              <a:sysClr val="windowText" lastClr="000000"/>
            </a:solidFill>
          </a:endParaRPr>
        </a:p>
      </xdr:txBody>
    </xdr:sp>
    <xdr:clientData/>
  </xdr:twoCellAnchor>
  <xdr:twoCellAnchor>
    <xdr:from>
      <xdr:col>8</xdr:col>
      <xdr:colOff>0</xdr:colOff>
      <xdr:row>139</xdr:row>
      <xdr:rowOff>38100</xdr:rowOff>
    </xdr:from>
    <xdr:to>
      <xdr:col>9</xdr:col>
      <xdr:colOff>285750</xdr:colOff>
      <xdr:row>143</xdr:row>
      <xdr:rowOff>6350</xdr:rowOff>
    </xdr:to>
    <xdr:sp macro="" textlink="">
      <xdr:nvSpPr>
        <xdr:cNvPr id="102" name="正方形/長方形 101"/>
        <xdr:cNvSpPr/>
      </xdr:nvSpPr>
      <xdr:spPr>
        <a:xfrm>
          <a:off x="4876800" y="23869650"/>
          <a:ext cx="895350" cy="6540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コメントリスト</a:t>
          </a:r>
          <a:r>
            <a:rPr kumimoji="1" lang="en-US" altLang="ja-JP" sz="900">
              <a:solidFill>
                <a:sysClr val="windowText" lastClr="000000"/>
              </a:solidFill>
            </a:rPr>
            <a:t>comment_list</a:t>
          </a:r>
          <a:endParaRPr kumimoji="1" lang="ja-JP" altLang="en-US" sz="900">
            <a:solidFill>
              <a:sysClr val="windowText" lastClr="000000"/>
            </a:solidFill>
          </a:endParaRPr>
        </a:p>
      </xdr:txBody>
    </xdr:sp>
    <xdr:clientData/>
  </xdr:twoCellAnchor>
  <xdr:twoCellAnchor>
    <xdr:from>
      <xdr:col>5</xdr:col>
      <xdr:colOff>333375</xdr:colOff>
      <xdr:row>145</xdr:row>
      <xdr:rowOff>88900</xdr:rowOff>
    </xdr:from>
    <xdr:to>
      <xdr:col>7</xdr:col>
      <xdr:colOff>9525</xdr:colOff>
      <xdr:row>149</xdr:row>
      <xdr:rowOff>50800</xdr:rowOff>
    </xdr:to>
    <xdr:sp macro="" textlink="">
      <xdr:nvSpPr>
        <xdr:cNvPr id="104" name="正方形/長方形 103"/>
        <xdr:cNvSpPr/>
      </xdr:nvSpPr>
      <xdr:spPr>
        <a:xfrm>
          <a:off x="3381375" y="2494915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a:t>
          </a:r>
          <a:r>
            <a:rPr kumimoji="1" lang="ja-JP" altLang="en-US" sz="900">
              <a:solidFill>
                <a:sysClr val="windowText" lastClr="000000"/>
              </a:solidFill>
            </a:rPr>
            <a:t>お店の状況</a:t>
          </a:r>
          <a:r>
            <a:rPr kumimoji="1" lang="en-US" altLang="ja-JP" sz="900">
              <a:solidFill>
                <a:sysClr val="windowText" lastClr="000000"/>
              </a:solidFill>
            </a:rPr>
            <a:t>】</a:t>
          </a:r>
          <a:endParaRPr kumimoji="1" lang="ja-JP" altLang="en-US" sz="900">
            <a:solidFill>
              <a:sysClr val="windowText" lastClr="000000"/>
            </a:solidFill>
          </a:endParaRPr>
        </a:p>
      </xdr:txBody>
    </xdr:sp>
    <xdr:clientData/>
  </xdr:twoCellAnchor>
  <xdr:twoCellAnchor>
    <xdr:from>
      <xdr:col>8</xdr:col>
      <xdr:colOff>0</xdr:colOff>
      <xdr:row>145</xdr:row>
      <xdr:rowOff>88900</xdr:rowOff>
    </xdr:from>
    <xdr:to>
      <xdr:col>9</xdr:col>
      <xdr:colOff>285750</xdr:colOff>
      <xdr:row>149</xdr:row>
      <xdr:rowOff>50800</xdr:rowOff>
    </xdr:to>
    <xdr:sp macro="" textlink="">
      <xdr:nvSpPr>
        <xdr:cNvPr id="105" name="正方形/長方形 104"/>
        <xdr:cNvSpPr/>
      </xdr:nvSpPr>
      <xdr:spPr>
        <a:xfrm>
          <a:off x="4876800" y="2494915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コメントリスト</a:t>
          </a:r>
          <a:r>
            <a:rPr kumimoji="1" lang="en-US" altLang="ja-JP" sz="900">
              <a:solidFill>
                <a:sysClr val="windowText" lastClr="000000"/>
              </a:solidFill>
            </a:rPr>
            <a:t>guest_list</a:t>
          </a:r>
          <a:endParaRPr kumimoji="1" lang="ja-JP" altLang="en-US" sz="900">
            <a:solidFill>
              <a:sysClr val="windowText" lastClr="000000"/>
            </a:solidFill>
          </a:endParaRPr>
        </a:p>
      </xdr:txBody>
    </xdr:sp>
    <xdr:clientData/>
  </xdr:twoCellAnchor>
  <xdr:twoCellAnchor>
    <xdr:from>
      <xdr:col>15</xdr:col>
      <xdr:colOff>273050</xdr:colOff>
      <xdr:row>112</xdr:row>
      <xdr:rowOff>12700</xdr:rowOff>
    </xdr:from>
    <xdr:to>
      <xdr:col>17</xdr:col>
      <xdr:colOff>25400</xdr:colOff>
      <xdr:row>115</xdr:row>
      <xdr:rowOff>139700</xdr:rowOff>
    </xdr:to>
    <xdr:sp macro="" textlink="">
      <xdr:nvSpPr>
        <xdr:cNvPr id="106" name="正方形/長方形 105"/>
        <xdr:cNvSpPr/>
      </xdr:nvSpPr>
      <xdr:spPr>
        <a:xfrm>
          <a:off x="9417050" y="19215100"/>
          <a:ext cx="9715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買い出し完了</a:t>
          </a:r>
          <a:endParaRPr kumimoji="1" lang="en-US" altLang="ja-JP" sz="900">
            <a:solidFill>
              <a:sysClr val="windowText" lastClr="000000"/>
            </a:solidFill>
          </a:endParaRPr>
        </a:p>
        <a:p>
          <a:pPr algn="ctr"/>
          <a:r>
            <a:rPr kumimoji="1" lang="en-US" altLang="ja-JP" sz="900">
              <a:solidFill>
                <a:sysClr val="windowText" lastClr="000000"/>
              </a:solidFill>
            </a:rPr>
            <a:t>friend_shopping_complete</a:t>
          </a:r>
        </a:p>
      </xdr:txBody>
    </xdr:sp>
    <xdr:clientData/>
  </xdr:twoCellAnchor>
  <xdr:twoCellAnchor>
    <xdr:from>
      <xdr:col>10</xdr:col>
      <xdr:colOff>355600</xdr:colOff>
      <xdr:row>111</xdr:row>
      <xdr:rowOff>165100</xdr:rowOff>
    </xdr:from>
    <xdr:to>
      <xdr:col>12</xdr:col>
      <xdr:colOff>107950</xdr:colOff>
      <xdr:row>115</xdr:row>
      <xdr:rowOff>120650</xdr:rowOff>
    </xdr:to>
    <xdr:sp macro="" textlink="">
      <xdr:nvSpPr>
        <xdr:cNvPr id="107" name="正方形/長方形 106"/>
        <xdr:cNvSpPr/>
      </xdr:nvSpPr>
      <xdr:spPr>
        <a:xfrm>
          <a:off x="6451600" y="19900900"/>
          <a:ext cx="971550" cy="6667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買出し</a:t>
          </a:r>
          <a:endParaRPr kumimoji="1" lang="en-US" altLang="ja-JP" sz="900">
            <a:solidFill>
              <a:sysClr val="windowText" lastClr="000000"/>
            </a:solidFill>
          </a:endParaRPr>
        </a:p>
        <a:p>
          <a:pPr algn="ctr"/>
          <a:r>
            <a:rPr kumimoji="1" lang="en-US" altLang="ja-JP" sz="900">
              <a:solidFill>
                <a:sysClr val="windowText" lastClr="000000"/>
              </a:solidFill>
            </a:rPr>
            <a:t>friend_shopping</a:t>
          </a:r>
        </a:p>
      </xdr:txBody>
    </xdr:sp>
    <xdr:clientData/>
  </xdr:twoCellAnchor>
  <xdr:twoCellAnchor>
    <xdr:from>
      <xdr:col>5</xdr:col>
      <xdr:colOff>342900</xdr:colOff>
      <xdr:row>1</xdr:row>
      <xdr:rowOff>38100</xdr:rowOff>
    </xdr:from>
    <xdr:to>
      <xdr:col>7</xdr:col>
      <xdr:colOff>19050</xdr:colOff>
      <xdr:row>5</xdr:row>
      <xdr:rowOff>0</xdr:rowOff>
    </xdr:to>
    <xdr:sp macro="" textlink="">
      <xdr:nvSpPr>
        <xdr:cNvPr id="108" name="正方形/長方形 107"/>
        <xdr:cNvSpPr/>
      </xdr:nvSpPr>
      <xdr:spPr>
        <a:xfrm>
          <a:off x="3390900" y="228600"/>
          <a:ext cx="895350" cy="7239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character_select</a:t>
          </a:r>
        </a:p>
      </xdr:txBody>
    </xdr:sp>
    <xdr:clientData/>
  </xdr:twoCellAnchor>
  <xdr:twoCellAnchor>
    <xdr:from>
      <xdr:col>10</xdr:col>
      <xdr:colOff>336550</xdr:colOff>
      <xdr:row>1</xdr:row>
      <xdr:rowOff>38100</xdr:rowOff>
    </xdr:from>
    <xdr:to>
      <xdr:col>12</xdr:col>
      <xdr:colOff>12700</xdr:colOff>
      <xdr:row>5</xdr:row>
      <xdr:rowOff>0</xdr:rowOff>
    </xdr:to>
    <xdr:sp macro="" textlink="">
      <xdr:nvSpPr>
        <xdr:cNvPr id="109" name="正方形/長方形 108"/>
        <xdr:cNvSpPr/>
      </xdr:nvSpPr>
      <xdr:spPr>
        <a:xfrm>
          <a:off x="6432550" y="215900"/>
          <a:ext cx="895350" cy="6731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restaurant</a:t>
          </a:r>
        </a:p>
      </xdr:txBody>
    </xdr:sp>
    <xdr:clientData/>
  </xdr:twoCellAnchor>
  <xdr:twoCellAnchor>
    <xdr:from>
      <xdr:col>13</xdr:col>
      <xdr:colOff>12700</xdr:colOff>
      <xdr:row>1</xdr:row>
      <xdr:rowOff>38100</xdr:rowOff>
    </xdr:from>
    <xdr:to>
      <xdr:col>14</xdr:col>
      <xdr:colOff>298450</xdr:colOff>
      <xdr:row>5</xdr:row>
      <xdr:rowOff>0</xdr:rowOff>
    </xdr:to>
    <xdr:sp macro="" textlink="">
      <xdr:nvSpPr>
        <xdr:cNvPr id="110" name="正方形/長方形 109"/>
        <xdr:cNvSpPr/>
      </xdr:nvSpPr>
      <xdr:spPr>
        <a:xfrm>
          <a:off x="7937500" y="215900"/>
          <a:ext cx="895350" cy="6731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today_menu</a:t>
          </a:r>
        </a:p>
      </xdr:txBody>
    </xdr:sp>
    <xdr:clientData/>
  </xdr:twoCellAnchor>
  <xdr:twoCellAnchor>
    <xdr:from>
      <xdr:col>15</xdr:col>
      <xdr:colOff>336550</xdr:colOff>
      <xdr:row>1</xdr:row>
      <xdr:rowOff>38100</xdr:rowOff>
    </xdr:from>
    <xdr:to>
      <xdr:col>17</xdr:col>
      <xdr:colOff>12700</xdr:colOff>
      <xdr:row>5</xdr:row>
      <xdr:rowOff>0</xdr:rowOff>
    </xdr:to>
    <xdr:sp macro="" textlink="">
      <xdr:nvSpPr>
        <xdr:cNvPr id="111" name="正方形/長方形 110"/>
        <xdr:cNvSpPr/>
      </xdr:nvSpPr>
      <xdr:spPr>
        <a:xfrm>
          <a:off x="9480550" y="215900"/>
          <a:ext cx="895350" cy="6731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today_menu_confirm</a:t>
          </a:r>
        </a:p>
      </xdr:txBody>
    </xdr:sp>
    <xdr:clientData/>
  </xdr:twoCellAnchor>
  <xdr:twoCellAnchor>
    <xdr:from>
      <xdr:col>18</xdr:col>
      <xdr:colOff>12700</xdr:colOff>
      <xdr:row>1</xdr:row>
      <xdr:rowOff>38100</xdr:rowOff>
    </xdr:from>
    <xdr:to>
      <xdr:col>19</xdr:col>
      <xdr:colOff>298450</xdr:colOff>
      <xdr:row>5</xdr:row>
      <xdr:rowOff>0</xdr:rowOff>
    </xdr:to>
    <xdr:sp macro="" textlink="">
      <xdr:nvSpPr>
        <xdr:cNvPr id="112" name="正方形/長方形 111"/>
        <xdr:cNvSpPr/>
      </xdr:nvSpPr>
      <xdr:spPr>
        <a:xfrm>
          <a:off x="10985500" y="215900"/>
          <a:ext cx="895350" cy="6731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today_menu_confirm</a:t>
          </a:r>
        </a:p>
      </xdr:txBody>
    </xdr:sp>
    <xdr:clientData/>
  </xdr:twoCellAnchor>
  <xdr:twoCellAnchor>
    <xdr:from>
      <xdr:col>20</xdr:col>
      <xdr:colOff>171450</xdr:colOff>
      <xdr:row>1</xdr:row>
      <xdr:rowOff>44450</xdr:rowOff>
    </xdr:from>
    <xdr:to>
      <xdr:col>21</xdr:col>
      <xdr:colOff>457200</xdr:colOff>
      <xdr:row>5</xdr:row>
      <xdr:rowOff>0</xdr:rowOff>
    </xdr:to>
    <xdr:sp macro="" textlink="">
      <xdr:nvSpPr>
        <xdr:cNvPr id="113" name="正方形/長方形 112"/>
        <xdr:cNvSpPr/>
      </xdr:nvSpPr>
      <xdr:spPr>
        <a:xfrm>
          <a:off x="12363450" y="222250"/>
          <a:ext cx="895350" cy="666750"/>
        </a:xfrm>
        <a:prstGeom prst="rect">
          <a:avLst/>
        </a:prstGeom>
        <a:solidFill>
          <a:schemeClr val="accent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メニュー</a:t>
          </a:r>
          <a:r>
            <a:rPr kumimoji="1" lang="en-US" altLang="ja-JP" sz="900">
              <a:solidFill>
                <a:sysClr val="windowText" lastClr="000000"/>
              </a:solidFill>
            </a:rPr>
            <a:t>FLASH</a:t>
          </a:r>
        </a:p>
      </xdr:txBody>
    </xdr:sp>
    <xdr:clientData/>
  </xdr:twoCellAnchor>
  <xdr:twoCellAnchor>
    <xdr:from>
      <xdr:col>22</xdr:col>
      <xdr:colOff>514350</xdr:colOff>
      <xdr:row>1</xdr:row>
      <xdr:rowOff>44450</xdr:rowOff>
    </xdr:from>
    <xdr:to>
      <xdr:col>24</xdr:col>
      <xdr:colOff>266700</xdr:colOff>
      <xdr:row>5</xdr:row>
      <xdr:rowOff>0</xdr:rowOff>
    </xdr:to>
    <xdr:sp macro="" textlink="">
      <xdr:nvSpPr>
        <xdr:cNvPr id="119" name="正方形/長方形 118"/>
        <xdr:cNvSpPr/>
      </xdr:nvSpPr>
      <xdr:spPr>
        <a:xfrm>
          <a:off x="13925550" y="215900"/>
          <a:ext cx="9715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npc_friend</a:t>
          </a:r>
        </a:p>
      </xdr:txBody>
    </xdr:sp>
    <xdr:clientData/>
  </xdr:twoCellAnchor>
  <xdr:twoCellAnchor>
    <xdr:from>
      <xdr:col>25</xdr:col>
      <xdr:colOff>317500</xdr:colOff>
      <xdr:row>1</xdr:row>
      <xdr:rowOff>44450</xdr:rowOff>
    </xdr:from>
    <xdr:to>
      <xdr:col>27</xdr:col>
      <xdr:colOff>69850</xdr:colOff>
      <xdr:row>5</xdr:row>
      <xdr:rowOff>0</xdr:rowOff>
    </xdr:to>
    <xdr:sp macro="" textlink="">
      <xdr:nvSpPr>
        <xdr:cNvPr id="120" name="正方形/長方形 119"/>
        <xdr:cNvSpPr/>
      </xdr:nvSpPr>
      <xdr:spPr>
        <a:xfrm>
          <a:off x="15557500" y="215900"/>
          <a:ext cx="9715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npc_friend_menu</a:t>
          </a:r>
        </a:p>
      </xdr:txBody>
    </xdr:sp>
    <xdr:clientData/>
  </xdr:twoCellAnchor>
  <xdr:twoCellAnchor>
    <xdr:from>
      <xdr:col>28</xdr:col>
      <xdr:colOff>69850</xdr:colOff>
      <xdr:row>1</xdr:row>
      <xdr:rowOff>38100</xdr:rowOff>
    </xdr:from>
    <xdr:to>
      <xdr:col>29</xdr:col>
      <xdr:colOff>431800</xdr:colOff>
      <xdr:row>5</xdr:row>
      <xdr:rowOff>0</xdr:rowOff>
    </xdr:to>
    <xdr:sp macro="" textlink="">
      <xdr:nvSpPr>
        <xdr:cNvPr id="127" name="正方形/長方形 126"/>
        <xdr:cNvSpPr/>
      </xdr:nvSpPr>
      <xdr:spPr>
        <a:xfrm>
          <a:off x="17138650" y="209550"/>
          <a:ext cx="9715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メニュー食べる</a:t>
          </a:r>
          <a:endParaRPr kumimoji="1" lang="en-US" altLang="ja-JP" sz="900">
            <a:solidFill>
              <a:sysClr val="windowText" lastClr="000000"/>
            </a:solidFill>
          </a:endParaRPr>
        </a:p>
        <a:p>
          <a:pPr algn="ctr"/>
          <a:r>
            <a:rPr kumimoji="1" lang="en-US" altLang="ja-JP" sz="900">
              <a:solidFill>
                <a:sysClr val="windowText" lastClr="000000"/>
              </a:solidFill>
            </a:rPr>
            <a:t>friend_food_confirm</a:t>
          </a:r>
          <a:endParaRPr kumimoji="1" lang="ja-JP" altLang="en-US" sz="900">
            <a:solidFill>
              <a:sysClr val="windowText" lastClr="000000"/>
            </a:solidFill>
          </a:endParaRPr>
        </a:p>
      </xdr:txBody>
    </xdr:sp>
    <xdr:clientData/>
  </xdr:twoCellAnchor>
  <xdr:twoCellAnchor>
    <xdr:from>
      <xdr:col>30</xdr:col>
      <xdr:colOff>517525</xdr:colOff>
      <xdr:row>1</xdr:row>
      <xdr:rowOff>38100</xdr:rowOff>
    </xdr:from>
    <xdr:to>
      <xdr:col>32</xdr:col>
      <xdr:colOff>193675</xdr:colOff>
      <xdr:row>5</xdr:row>
      <xdr:rowOff>0</xdr:rowOff>
    </xdr:to>
    <xdr:sp macro="" textlink="">
      <xdr:nvSpPr>
        <xdr:cNvPr id="128" name="正方形/長方形 127"/>
        <xdr:cNvSpPr/>
      </xdr:nvSpPr>
      <xdr:spPr>
        <a:xfrm>
          <a:off x="18805525" y="20955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メニュー食べた</a:t>
          </a:r>
          <a:endParaRPr kumimoji="1" lang="en-US" altLang="ja-JP" sz="900">
            <a:solidFill>
              <a:sysClr val="windowText" lastClr="000000"/>
            </a:solidFill>
          </a:endParaRPr>
        </a:p>
        <a:p>
          <a:pPr algn="ctr"/>
          <a:r>
            <a:rPr kumimoji="1" lang="en-US" altLang="ja-JP" sz="900">
              <a:solidFill>
                <a:sysClr val="windowText" lastClr="000000"/>
              </a:solidFill>
            </a:rPr>
            <a:t>friend_food_complete</a:t>
          </a:r>
          <a:endParaRPr kumimoji="1" lang="ja-JP" altLang="en-US" sz="900">
            <a:solidFill>
              <a:sysClr val="windowText" lastClr="000000"/>
            </a:solidFill>
          </a:endParaRPr>
        </a:p>
      </xdr:txBody>
    </xdr:sp>
    <xdr:clientData/>
  </xdr:twoCellAnchor>
  <xdr:twoCellAnchor>
    <xdr:from>
      <xdr:col>33</xdr:col>
      <xdr:colOff>168275</xdr:colOff>
      <xdr:row>1</xdr:row>
      <xdr:rowOff>38100</xdr:rowOff>
    </xdr:from>
    <xdr:to>
      <xdr:col>34</xdr:col>
      <xdr:colOff>530225</xdr:colOff>
      <xdr:row>5</xdr:row>
      <xdr:rowOff>0</xdr:rowOff>
    </xdr:to>
    <xdr:sp macro="" textlink="">
      <xdr:nvSpPr>
        <xdr:cNvPr id="129" name="正方形/長方形 128"/>
        <xdr:cNvSpPr/>
      </xdr:nvSpPr>
      <xdr:spPr>
        <a:xfrm>
          <a:off x="20285075" y="209550"/>
          <a:ext cx="9715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料理習得</a:t>
          </a:r>
          <a:endParaRPr kumimoji="1" lang="en-US" altLang="ja-JP" sz="900">
            <a:solidFill>
              <a:sysClr val="windowText" lastClr="000000"/>
            </a:solidFill>
          </a:endParaRPr>
        </a:p>
        <a:p>
          <a:pPr algn="ctr"/>
          <a:r>
            <a:rPr kumimoji="1" lang="en-US" altLang="ja-JP" sz="900">
              <a:solidFill>
                <a:sysClr val="windowText" lastClr="000000"/>
              </a:solidFill>
            </a:rPr>
            <a:t>get_recipe</a:t>
          </a:r>
          <a:endParaRPr kumimoji="1" lang="ja-JP" altLang="en-US" sz="900">
            <a:solidFill>
              <a:sysClr val="windowText" lastClr="000000"/>
            </a:solidFill>
          </a:endParaRPr>
        </a:p>
      </xdr:txBody>
    </xdr:sp>
    <xdr:clientData/>
  </xdr:twoCellAnchor>
  <xdr:twoCellAnchor>
    <xdr:from>
      <xdr:col>35</xdr:col>
      <xdr:colOff>492125</xdr:colOff>
      <xdr:row>1</xdr:row>
      <xdr:rowOff>38100</xdr:rowOff>
    </xdr:from>
    <xdr:to>
      <xdr:col>37</xdr:col>
      <xdr:colOff>168275</xdr:colOff>
      <xdr:row>5</xdr:row>
      <xdr:rowOff>0</xdr:rowOff>
    </xdr:to>
    <xdr:sp macro="" textlink="">
      <xdr:nvSpPr>
        <xdr:cNvPr id="130" name="正方形/長方形 129"/>
        <xdr:cNvSpPr/>
      </xdr:nvSpPr>
      <xdr:spPr>
        <a:xfrm>
          <a:off x="21828125" y="20955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料理の習得完了</a:t>
          </a:r>
          <a:endParaRPr kumimoji="1" lang="en-US" altLang="ja-JP" sz="900">
            <a:solidFill>
              <a:sysClr val="windowText" lastClr="000000"/>
            </a:solidFill>
          </a:endParaRPr>
        </a:p>
        <a:p>
          <a:pPr algn="ctr"/>
          <a:r>
            <a:rPr kumimoji="1" lang="en-US" altLang="ja-JP" sz="900">
              <a:solidFill>
                <a:sysClr val="windowText" lastClr="000000"/>
              </a:solidFill>
            </a:rPr>
            <a:t>get_complete</a:t>
          </a:r>
          <a:endParaRPr kumimoji="1" lang="ja-JP" altLang="en-US" sz="900">
            <a:solidFill>
              <a:sysClr val="windowText" lastClr="000000"/>
            </a:solidFill>
          </a:endParaRPr>
        </a:p>
      </xdr:txBody>
    </xdr:sp>
    <xdr:clientData/>
  </xdr:twoCellAnchor>
  <xdr:twoCellAnchor>
    <xdr:from>
      <xdr:col>38</xdr:col>
      <xdr:colOff>177800</xdr:colOff>
      <xdr:row>1</xdr:row>
      <xdr:rowOff>38100</xdr:rowOff>
    </xdr:from>
    <xdr:to>
      <xdr:col>39</xdr:col>
      <xdr:colOff>539750</xdr:colOff>
      <xdr:row>5</xdr:row>
      <xdr:rowOff>0</xdr:rowOff>
    </xdr:to>
    <xdr:sp macro="" textlink="">
      <xdr:nvSpPr>
        <xdr:cNvPr id="131" name="正方形/長方形 130"/>
        <xdr:cNvSpPr/>
      </xdr:nvSpPr>
      <xdr:spPr>
        <a:xfrm>
          <a:off x="23342600" y="209550"/>
          <a:ext cx="971550" cy="647700"/>
        </a:xfrm>
        <a:prstGeom prst="rect">
          <a:avLst/>
        </a:prstGeom>
        <a:solidFill>
          <a:srgbClr val="FFFF00"/>
        </a:solid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index</a:t>
          </a:r>
          <a:r>
            <a:rPr kumimoji="1" lang="ja-JP" altLang="en-US" sz="900">
              <a:solidFill>
                <a:sysClr val="windowText" lastClr="000000"/>
              </a:solidFill>
            </a:rPr>
            <a:t>へ</a:t>
          </a:r>
        </a:p>
      </xdr:txBody>
    </xdr:sp>
    <xdr:clientData/>
  </xdr:twoCellAnchor>
  <xdr:twoCellAnchor>
    <xdr:from>
      <xdr:col>8</xdr:col>
      <xdr:colOff>19050</xdr:colOff>
      <xdr:row>1</xdr:row>
      <xdr:rowOff>38100</xdr:rowOff>
    </xdr:from>
    <xdr:to>
      <xdr:col>9</xdr:col>
      <xdr:colOff>304800</xdr:colOff>
      <xdr:row>5</xdr:row>
      <xdr:rowOff>0</xdr:rowOff>
    </xdr:to>
    <xdr:sp macro="" textlink="">
      <xdr:nvSpPr>
        <xdr:cNvPr id="114" name="正方形/長方形 113"/>
        <xdr:cNvSpPr/>
      </xdr:nvSpPr>
      <xdr:spPr>
        <a:xfrm>
          <a:off x="4895850" y="215900"/>
          <a:ext cx="895350" cy="673100"/>
        </a:xfrm>
        <a:prstGeom prst="rect">
          <a:avLst/>
        </a:prstGeom>
        <a:solidFill>
          <a:schemeClr val="accent6">
            <a:lumMod val="40000"/>
            <a:lumOff val="6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フィード飛ばし</a:t>
          </a:r>
          <a:endParaRPr kumimoji="1" lang="en-US" altLang="ja-JP" sz="900">
            <a:solidFill>
              <a:sysClr val="windowText" lastClr="000000"/>
            </a:solidFill>
          </a:endParaRPr>
        </a:p>
        <a:p>
          <a:pPr algn="ctr"/>
          <a:r>
            <a:rPr kumimoji="1" lang="en-US" altLang="ja-JP" sz="900">
              <a:solidFill>
                <a:sysClr val="windowText" lastClr="000000"/>
              </a:solidFill>
            </a:rPr>
            <a:t>feed</a:t>
          </a:r>
        </a:p>
      </xdr:txBody>
    </xdr:sp>
    <xdr:clientData/>
  </xdr:twoCellAnchor>
  <xdr:twoCellAnchor>
    <xdr:from>
      <xdr:col>26</xdr:col>
      <xdr:colOff>574675</xdr:colOff>
      <xdr:row>95</xdr:row>
      <xdr:rowOff>38100</xdr:rowOff>
    </xdr:from>
    <xdr:to>
      <xdr:col>28</xdr:col>
      <xdr:colOff>250825</xdr:colOff>
      <xdr:row>99</xdr:row>
      <xdr:rowOff>0</xdr:rowOff>
    </xdr:to>
    <xdr:sp macro="" textlink="">
      <xdr:nvSpPr>
        <xdr:cNvPr id="121" name="正方形/長方形 120"/>
        <xdr:cNvSpPr/>
      </xdr:nvSpPr>
      <xdr:spPr>
        <a:xfrm>
          <a:off x="16424275" y="16325850"/>
          <a:ext cx="895350" cy="647700"/>
        </a:xfrm>
        <a:prstGeom prst="rect">
          <a:avLst/>
        </a:prstGeom>
        <a:solidFill>
          <a:schemeClr val="accent6">
            <a:lumMod val="40000"/>
            <a:lumOff val="6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フィード飛ばし</a:t>
          </a:r>
          <a:endParaRPr kumimoji="1" lang="en-US" altLang="ja-JP" sz="900">
            <a:solidFill>
              <a:sysClr val="windowText" lastClr="000000"/>
            </a:solidFill>
          </a:endParaRPr>
        </a:p>
        <a:p>
          <a:pPr algn="ctr"/>
          <a:r>
            <a:rPr kumimoji="1" lang="en-US" altLang="ja-JP" sz="900">
              <a:solidFill>
                <a:sysClr val="windowText" lastClr="000000"/>
              </a:solidFill>
            </a:rPr>
            <a:t>feed</a:t>
          </a:r>
        </a:p>
      </xdr:txBody>
    </xdr:sp>
    <xdr:clientData/>
  </xdr:twoCellAnchor>
  <xdr:twoCellAnchor>
    <xdr:from>
      <xdr:col>15</xdr:col>
      <xdr:colOff>304800</xdr:colOff>
      <xdr:row>105</xdr:row>
      <xdr:rowOff>76200</xdr:rowOff>
    </xdr:from>
    <xdr:to>
      <xdr:col>16</xdr:col>
      <xdr:colOff>590550</xdr:colOff>
      <xdr:row>109</xdr:row>
      <xdr:rowOff>38100</xdr:rowOff>
    </xdr:to>
    <xdr:sp macro="" textlink="">
      <xdr:nvSpPr>
        <xdr:cNvPr id="122" name="正方形/長方形 121"/>
        <xdr:cNvSpPr/>
      </xdr:nvSpPr>
      <xdr:spPr>
        <a:xfrm>
          <a:off x="9448800" y="18745200"/>
          <a:ext cx="895350" cy="673100"/>
        </a:xfrm>
        <a:prstGeom prst="rect">
          <a:avLst/>
        </a:prstGeom>
        <a:solidFill>
          <a:schemeClr val="accent6">
            <a:lumMod val="40000"/>
            <a:lumOff val="6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フィード飛ばし</a:t>
          </a:r>
          <a:endParaRPr kumimoji="1" lang="en-US" altLang="ja-JP" sz="900">
            <a:solidFill>
              <a:sysClr val="windowText" lastClr="000000"/>
            </a:solidFill>
          </a:endParaRPr>
        </a:p>
        <a:p>
          <a:pPr algn="ctr"/>
          <a:r>
            <a:rPr kumimoji="1" lang="en-US" altLang="ja-JP" sz="900">
              <a:solidFill>
                <a:sysClr val="windowText" lastClr="000000"/>
              </a:solidFill>
            </a:rPr>
            <a:t>feed</a:t>
          </a:r>
        </a:p>
      </xdr:txBody>
    </xdr:sp>
    <xdr:clientData/>
  </xdr:twoCellAnchor>
  <xdr:twoCellAnchor>
    <xdr:from>
      <xdr:col>13</xdr:col>
      <xdr:colOff>19050</xdr:colOff>
      <xdr:row>112</xdr:row>
      <xdr:rowOff>0</xdr:rowOff>
    </xdr:from>
    <xdr:to>
      <xdr:col>14</xdr:col>
      <xdr:colOff>304800</xdr:colOff>
      <xdr:row>115</xdr:row>
      <xdr:rowOff>139700</xdr:rowOff>
    </xdr:to>
    <xdr:sp macro="" textlink="">
      <xdr:nvSpPr>
        <xdr:cNvPr id="123" name="正方形/長方形 122"/>
        <xdr:cNvSpPr/>
      </xdr:nvSpPr>
      <xdr:spPr>
        <a:xfrm>
          <a:off x="7943850" y="19913600"/>
          <a:ext cx="895350" cy="673100"/>
        </a:xfrm>
        <a:prstGeom prst="rect">
          <a:avLst/>
        </a:prstGeom>
        <a:solidFill>
          <a:schemeClr val="accent6">
            <a:lumMod val="40000"/>
            <a:lumOff val="6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フィード飛ばし</a:t>
          </a:r>
          <a:endParaRPr kumimoji="1" lang="en-US" altLang="ja-JP" sz="900">
            <a:solidFill>
              <a:sysClr val="windowText" lastClr="000000"/>
            </a:solidFill>
          </a:endParaRPr>
        </a:p>
        <a:p>
          <a:pPr algn="ctr"/>
          <a:r>
            <a:rPr kumimoji="1" lang="en-US" altLang="ja-JP" sz="900">
              <a:solidFill>
                <a:sysClr val="windowText" lastClr="000000"/>
              </a:solidFill>
            </a:rPr>
            <a:t>feed</a:t>
          </a:r>
        </a:p>
      </xdr:txBody>
    </xdr:sp>
    <xdr:clientData/>
  </xdr:twoCellAnchor>
  <xdr:twoCellAnchor>
    <xdr:from>
      <xdr:col>0</xdr:col>
      <xdr:colOff>123825</xdr:colOff>
      <xdr:row>1</xdr:row>
      <xdr:rowOff>0</xdr:rowOff>
    </xdr:from>
    <xdr:to>
      <xdr:col>2</xdr:col>
      <xdr:colOff>127000</xdr:colOff>
      <xdr:row>21</xdr:row>
      <xdr:rowOff>76200</xdr:rowOff>
    </xdr:to>
    <xdr:sp macro="" textlink="">
      <xdr:nvSpPr>
        <xdr:cNvPr id="124" name="正方形/長方形 123"/>
        <xdr:cNvSpPr/>
      </xdr:nvSpPr>
      <xdr:spPr>
        <a:xfrm>
          <a:off x="123825" y="177800"/>
          <a:ext cx="1222375" cy="36322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mixi</a:t>
          </a:r>
          <a:r>
            <a:rPr kumimoji="1" lang="ja-JP" altLang="en-US" sz="900">
              <a:solidFill>
                <a:sysClr val="windowText" lastClr="000000"/>
              </a:solidFill>
            </a:rPr>
            <a:t>プラットフォーム</a:t>
          </a:r>
        </a:p>
      </xdr:txBody>
    </xdr:sp>
    <xdr:clientData/>
  </xdr:twoCellAnchor>
  <xdr:twoCellAnchor>
    <xdr:from>
      <xdr:col>2</xdr:col>
      <xdr:colOff>127000</xdr:colOff>
      <xdr:row>3</xdr:row>
      <xdr:rowOff>12700</xdr:rowOff>
    </xdr:from>
    <xdr:to>
      <xdr:col>3</xdr:col>
      <xdr:colOff>0</xdr:colOff>
      <xdr:row>3</xdr:row>
      <xdr:rowOff>19050</xdr:rowOff>
    </xdr:to>
    <xdr:cxnSp macro="">
      <xdr:nvCxnSpPr>
        <xdr:cNvPr id="126" name="直線矢印コネクタ 125"/>
        <xdr:cNvCxnSpPr>
          <a:endCxn id="4" idx="1"/>
        </xdr:cNvCxnSpPr>
      </xdr:nvCxnSpPr>
      <xdr:spPr>
        <a:xfrm>
          <a:off x="1346200" y="546100"/>
          <a:ext cx="482600" cy="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333375</xdr:colOff>
      <xdr:row>3</xdr:row>
      <xdr:rowOff>19050</xdr:rowOff>
    </xdr:from>
    <xdr:to>
      <xdr:col>5</xdr:col>
      <xdr:colOff>342900</xdr:colOff>
      <xdr:row>3</xdr:row>
      <xdr:rowOff>20638</xdr:rowOff>
    </xdr:to>
    <xdr:cxnSp macro="">
      <xdr:nvCxnSpPr>
        <xdr:cNvPr id="133" name="直線矢印コネクタ 132"/>
        <xdr:cNvCxnSpPr>
          <a:stCxn id="4" idx="3"/>
          <a:endCxn id="108" idx="1"/>
        </xdr:cNvCxnSpPr>
      </xdr:nvCxnSpPr>
      <xdr:spPr>
        <a:xfrm>
          <a:off x="2771775" y="552450"/>
          <a:ext cx="61912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xdr:colOff>
      <xdr:row>3</xdr:row>
      <xdr:rowOff>19050</xdr:rowOff>
    </xdr:from>
    <xdr:to>
      <xdr:col>8</xdr:col>
      <xdr:colOff>19050</xdr:colOff>
      <xdr:row>3</xdr:row>
      <xdr:rowOff>20638</xdr:rowOff>
    </xdr:to>
    <xdr:cxnSp macro="">
      <xdr:nvCxnSpPr>
        <xdr:cNvPr id="135" name="直線矢印コネクタ 134"/>
        <xdr:cNvCxnSpPr>
          <a:stCxn id="108" idx="3"/>
          <a:endCxn id="114" idx="1"/>
        </xdr:cNvCxnSpPr>
      </xdr:nvCxnSpPr>
      <xdr:spPr>
        <a:xfrm>
          <a:off x="4286250" y="552450"/>
          <a:ext cx="6096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3</xdr:row>
      <xdr:rowOff>19050</xdr:rowOff>
    </xdr:from>
    <xdr:to>
      <xdr:col>10</xdr:col>
      <xdr:colOff>336550</xdr:colOff>
      <xdr:row>3</xdr:row>
      <xdr:rowOff>20638</xdr:rowOff>
    </xdr:to>
    <xdr:cxnSp macro="">
      <xdr:nvCxnSpPr>
        <xdr:cNvPr id="137" name="直線矢印コネクタ 136"/>
        <xdr:cNvCxnSpPr>
          <a:stCxn id="114" idx="3"/>
          <a:endCxn id="109" idx="1"/>
        </xdr:cNvCxnSpPr>
      </xdr:nvCxnSpPr>
      <xdr:spPr>
        <a:xfrm>
          <a:off x="5791200" y="552450"/>
          <a:ext cx="6413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12700</xdr:colOff>
      <xdr:row>3</xdr:row>
      <xdr:rowOff>19050</xdr:rowOff>
    </xdr:from>
    <xdr:to>
      <xdr:col>13</xdr:col>
      <xdr:colOff>12700</xdr:colOff>
      <xdr:row>3</xdr:row>
      <xdr:rowOff>20638</xdr:rowOff>
    </xdr:to>
    <xdr:cxnSp macro="">
      <xdr:nvCxnSpPr>
        <xdr:cNvPr id="139" name="直線矢印コネクタ 138"/>
        <xdr:cNvCxnSpPr>
          <a:stCxn id="109" idx="3"/>
          <a:endCxn id="110" idx="1"/>
        </xdr:cNvCxnSpPr>
      </xdr:nvCxnSpPr>
      <xdr:spPr>
        <a:xfrm>
          <a:off x="7327900" y="552450"/>
          <a:ext cx="6096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298450</xdr:colOff>
      <xdr:row>3</xdr:row>
      <xdr:rowOff>19050</xdr:rowOff>
    </xdr:from>
    <xdr:to>
      <xdr:col>15</xdr:col>
      <xdr:colOff>336550</xdr:colOff>
      <xdr:row>3</xdr:row>
      <xdr:rowOff>20638</xdr:rowOff>
    </xdr:to>
    <xdr:cxnSp macro="">
      <xdr:nvCxnSpPr>
        <xdr:cNvPr id="141" name="直線矢印コネクタ 140"/>
        <xdr:cNvCxnSpPr>
          <a:stCxn id="110" idx="3"/>
          <a:endCxn id="111" idx="1"/>
        </xdr:cNvCxnSpPr>
      </xdr:nvCxnSpPr>
      <xdr:spPr>
        <a:xfrm>
          <a:off x="8832850" y="552450"/>
          <a:ext cx="6477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12700</xdr:colOff>
      <xdr:row>3</xdr:row>
      <xdr:rowOff>19050</xdr:rowOff>
    </xdr:from>
    <xdr:to>
      <xdr:col>18</xdr:col>
      <xdr:colOff>12700</xdr:colOff>
      <xdr:row>3</xdr:row>
      <xdr:rowOff>20638</xdr:rowOff>
    </xdr:to>
    <xdr:cxnSp macro="">
      <xdr:nvCxnSpPr>
        <xdr:cNvPr id="145" name="直線矢印コネクタ 144"/>
        <xdr:cNvCxnSpPr>
          <a:stCxn id="111" idx="3"/>
          <a:endCxn id="112" idx="1"/>
        </xdr:cNvCxnSpPr>
      </xdr:nvCxnSpPr>
      <xdr:spPr>
        <a:xfrm>
          <a:off x="10375900" y="552450"/>
          <a:ext cx="6096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298450</xdr:colOff>
      <xdr:row>3</xdr:row>
      <xdr:rowOff>19050</xdr:rowOff>
    </xdr:from>
    <xdr:to>
      <xdr:col>20</xdr:col>
      <xdr:colOff>171450</xdr:colOff>
      <xdr:row>3</xdr:row>
      <xdr:rowOff>22225</xdr:rowOff>
    </xdr:to>
    <xdr:cxnSp macro="">
      <xdr:nvCxnSpPr>
        <xdr:cNvPr id="147" name="直線矢印コネクタ 146"/>
        <xdr:cNvCxnSpPr>
          <a:stCxn id="112" idx="3"/>
          <a:endCxn id="113" idx="1"/>
        </xdr:cNvCxnSpPr>
      </xdr:nvCxnSpPr>
      <xdr:spPr>
        <a:xfrm>
          <a:off x="11880850" y="552450"/>
          <a:ext cx="482600" cy="3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457200</xdr:colOff>
      <xdr:row>3</xdr:row>
      <xdr:rowOff>22225</xdr:rowOff>
    </xdr:from>
    <xdr:to>
      <xdr:col>22</xdr:col>
      <xdr:colOff>514350</xdr:colOff>
      <xdr:row>3</xdr:row>
      <xdr:rowOff>23813</xdr:rowOff>
    </xdr:to>
    <xdr:cxnSp macro="">
      <xdr:nvCxnSpPr>
        <xdr:cNvPr id="149" name="直線矢印コネクタ 148"/>
        <xdr:cNvCxnSpPr>
          <a:stCxn id="113" idx="3"/>
          <a:endCxn id="119" idx="1"/>
        </xdr:cNvCxnSpPr>
      </xdr:nvCxnSpPr>
      <xdr:spPr>
        <a:xfrm>
          <a:off x="13258800" y="536575"/>
          <a:ext cx="6667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266700</xdr:colOff>
      <xdr:row>3</xdr:row>
      <xdr:rowOff>22225</xdr:rowOff>
    </xdr:from>
    <xdr:to>
      <xdr:col>25</xdr:col>
      <xdr:colOff>317500</xdr:colOff>
      <xdr:row>3</xdr:row>
      <xdr:rowOff>23813</xdr:rowOff>
    </xdr:to>
    <xdr:cxnSp macro="">
      <xdr:nvCxnSpPr>
        <xdr:cNvPr id="157" name="直線矢印コネクタ 156"/>
        <xdr:cNvCxnSpPr>
          <a:stCxn id="119" idx="3"/>
          <a:endCxn id="120" idx="1"/>
        </xdr:cNvCxnSpPr>
      </xdr:nvCxnSpPr>
      <xdr:spPr>
        <a:xfrm>
          <a:off x="14897100" y="536575"/>
          <a:ext cx="6604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69850</xdr:colOff>
      <xdr:row>3</xdr:row>
      <xdr:rowOff>19050</xdr:rowOff>
    </xdr:from>
    <xdr:to>
      <xdr:col>28</xdr:col>
      <xdr:colOff>69850</xdr:colOff>
      <xdr:row>3</xdr:row>
      <xdr:rowOff>22225</xdr:rowOff>
    </xdr:to>
    <xdr:cxnSp macro="">
      <xdr:nvCxnSpPr>
        <xdr:cNvPr id="159" name="直線矢印コネクタ 158"/>
        <xdr:cNvCxnSpPr>
          <a:stCxn id="120" idx="3"/>
          <a:endCxn id="127" idx="1"/>
        </xdr:cNvCxnSpPr>
      </xdr:nvCxnSpPr>
      <xdr:spPr>
        <a:xfrm flipV="1">
          <a:off x="16529050" y="533400"/>
          <a:ext cx="609600" cy="3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431800</xdr:colOff>
      <xdr:row>3</xdr:row>
      <xdr:rowOff>19050</xdr:rowOff>
    </xdr:from>
    <xdr:to>
      <xdr:col>30</xdr:col>
      <xdr:colOff>517525</xdr:colOff>
      <xdr:row>3</xdr:row>
      <xdr:rowOff>20638</xdr:rowOff>
    </xdr:to>
    <xdr:cxnSp macro="">
      <xdr:nvCxnSpPr>
        <xdr:cNvPr id="161" name="直線矢印コネクタ 160"/>
        <xdr:cNvCxnSpPr>
          <a:stCxn id="127" idx="3"/>
          <a:endCxn id="128" idx="1"/>
        </xdr:cNvCxnSpPr>
      </xdr:nvCxnSpPr>
      <xdr:spPr>
        <a:xfrm>
          <a:off x="18110200" y="533400"/>
          <a:ext cx="69532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193675</xdr:colOff>
      <xdr:row>3</xdr:row>
      <xdr:rowOff>19050</xdr:rowOff>
    </xdr:from>
    <xdr:to>
      <xdr:col>33</xdr:col>
      <xdr:colOff>168275</xdr:colOff>
      <xdr:row>3</xdr:row>
      <xdr:rowOff>20638</xdr:rowOff>
    </xdr:to>
    <xdr:cxnSp macro="">
      <xdr:nvCxnSpPr>
        <xdr:cNvPr id="163" name="直線矢印コネクタ 162"/>
        <xdr:cNvCxnSpPr>
          <a:stCxn id="128" idx="3"/>
          <a:endCxn id="129" idx="1"/>
        </xdr:cNvCxnSpPr>
      </xdr:nvCxnSpPr>
      <xdr:spPr>
        <a:xfrm>
          <a:off x="19700875" y="533400"/>
          <a:ext cx="5842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530225</xdr:colOff>
      <xdr:row>3</xdr:row>
      <xdr:rowOff>19050</xdr:rowOff>
    </xdr:from>
    <xdr:to>
      <xdr:col>35</xdr:col>
      <xdr:colOff>492125</xdr:colOff>
      <xdr:row>3</xdr:row>
      <xdr:rowOff>20638</xdr:rowOff>
    </xdr:to>
    <xdr:cxnSp macro="">
      <xdr:nvCxnSpPr>
        <xdr:cNvPr id="167" name="直線矢印コネクタ 166"/>
        <xdr:cNvCxnSpPr>
          <a:stCxn id="129" idx="3"/>
          <a:endCxn id="130" idx="1"/>
        </xdr:cNvCxnSpPr>
      </xdr:nvCxnSpPr>
      <xdr:spPr>
        <a:xfrm>
          <a:off x="21256625" y="533400"/>
          <a:ext cx="5715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168275</xdr:colOff>
      <xdr:row>3</xdr:row>
      <xdr:rowOff>19050</xdr:rowOff>
    </xdr:from>
    <xdr:to>
      <xdr:col>38</xdr:col>
      <xdr:colOff>177800</xdr:colOff>
      <xdr:row>3</xdr:row>
      <xdr:rowOff>20638</xdr:rowOff>
    </xdr:to>
    <xdr:cxnSp macro="">
      <xdr:nvCxnSpPr>
        <xdr:cNvPr id="169" name="直線矢印コネクタ 168"/>
        <xdr:cNvCxnSpPr>
          <a:stCxn id="130" idx="3"/>
          <a:endCxn id="131" idx="1"/>
        </xdr:cNvCxnSpPr>
      </xdr:nvCxnSpPr>
      <xdr:spPr>
        <a:xfrm>
          <a:off x="22723475" y="533400"/>
          <a:ext cx="61912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9</xdr:row>
      <xdr:rowOff>174625</xdr:rowOff>
    </xdr:from>
    <xdr:to>
      <xdr:col>3</xdr:col>
      <xdr:colOff>0</xdr:colOff>
      <xdr:row>10</xdr:row>
      <xdr:rowOff>0</xdr:rowOff>
    </xdr:to>
    <xdr:cxnSp macro="">
      <xdr:nvCxnSpPr>
        <xdr:cNvPr id="172" name="直線矢印コネクタ 171"/>
        <xdr:cNvCxnSpPr>
          <a:endCxn id="2" idx="1"/>
        </xdr:cNvCxnSpPr>
      </xdr:nvCxnSpPr>
      <xdr:spPr>
        <a:xfrm flipV="1">
          <a:off x="1371600" y="1774825"/>
          <a:ext cx="457200" cy="3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333375</xdr:colOff>
      <xdr:row>9</xdr:row>
      <xdr:rowOff>174625</xdr:rowOff>
    </xdr:from>
    <xdr:to>
      <xdr:col>5</xdr:col>
      <xdr:colOff>333375</xdr:colOff>
      <xdr:row>9</xdr:row>
      <xdr:rowOff>176213</xdr:rowOff>
    </xdr:to>
    <xdr:cxnSp macro="">
      <xdr:nvCxnSpPr>
        <xdr:cNvPr id="175" name="直線矢印コネクタ 174"/>
        <xdr:cNvCxnSpPr>
          <a:stCxn id="2" idx="3"/>
          <a:endCxn id="3" idx="1"/>
        </xdr:cNvCxnSpPr>
      </xdr:nvCxnSpPr>
      <xdr:spPr>
        <a:xfrm>
          <a:off x="2771775" y="1774825"/>
          <a:ext cx="6096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9</xdr:row>
      <xdr:rowOff>174625</xdr:rowOff>
    </xdr:from>
    <xdr:to>
      <xdr:col>8</xdr:col>
      <xdr:colOff>0</xdr:colOff>
      <xdr:row>9</xdr:row>
      <xdr:rowOff>176213</xdr:rowOff>
    </xdr:to>
    <xdr:cxnSp macro="">
      <xdr:nvCxnSpPr>
        <xdr:cNvPr id="177" name="直線矢印コネクタ 176"/>
        <xdr:cNvCxnSpPr>
          <a:stCxn id="3" idx="3"/>
          <a:endCxn id="6" idx="1"/>
        </xdr:cNvCxnSpPr>
      </xdr:nvCxnSpPr>
      <xdr:spPr>
        <a:xfrm>
          <a:off x="4276725" y="1774825"/>
          <a:ext cx="6000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361950</xdr:colOff>
      <xdr:row>9</xdr:row>
      <xdr:rowOff>174625</xdr:rowOff>
    </xdr:from>
    <xdr:to>
      <xdr:col>10</xdr:col>
      <xdr:colOff>323850</xdr:colOff>
      <xdr:row>9</xdr:row>
      <xdr:rowOff>176213</xdr:rowOff>
    </xdr:to>
    <xdr:cxnSp macro="">
      <xdr:nvCxnSpPr>
        <xdr:cNvPr id="179" name="直線矢印コネクタ 178"/>
        <xdr:cNvCxnSpPr>
          <a:stCxn id="6" idx="3"/>
          <a:endCxn id="7" idx="1"/>
        </xdr:cNvCxnSpPr>
      </xdr:nvCxnSpPr>
      <xdr:spPr>
        <a:xfrm>
          <a:off x="5848350" y="1774825"/>
          <a:ext cx="5715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9</xdr:row>
      <xdr:rowOff>174625</xdr:rowOff>
    </xdr:from>
    <xdr:to>
      <xdr:col>13</xdr:col>
      <xdr:colOff>0</xdr:colOff>
      <xdr:row>9</xdr:row>
      <xdr:rowOff>176213</xdr:rowOff>
    </xdr:to>
    <xdr:cxnSp macro="">
      <xdr:nvCxnSpPr>
        <xdr:cNvPr id="181" name="直線矢印コネクタ 180"/>
        <xdr:cNvCxnSpPr>
          <a:stCxn id="7" idx="3"/>
          <a:endCxn id="8" idx="1"/>
        </xdr:cNvCxnSpPr>
      </xdr:nvCxnSpPr>
      <xdr:spPr>
        <a:xfrm>
          <a:off x="7315200" y="1774825"/>
          <a:ext cx="6096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361950</xdr:colOff>
      <xdr:row>9</xdr:row>
      <xdr:rowOff>174625</xdr:rowOff>
    </xdr:from>
    <xdr:to>
      <xdr:col>15</xdr:col>
      <xdr:colOff>323850</xdr:colOff>
      <xdr:row>9</xdr:row>
      <xdr:rowOff>176213</xdr:rowOff>
    </xdr:to>
    <xdr:cxnSp macro="">
      <xdr:nvCxnSpPr>
        <xdr:cNvPr id="183" name="直線矢印コネクタ 182"/>
        <xdr:cNvCxnSpPr>
          <a:stCxn id="8" idx="3"/>
          <a:endCxn id="71" idx="1"/>
        </xdr:cNvCxnSpPr>
      </xdr:nvCxnSpPr>
      <xdr:spPr>
        <a:xfrm>
          <a:off x="8896350" y="1774825"/>
          <a:ext cx="5715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486569</xdr:colOff>
      <xdr:row>11</xdr:row>
      <xdr:rowOff>151606</xdr:rowOff>
    </xdr:from>
    <xdr:to>
      <xdr:col>13</xdr:col>
      <xdr:colOff>486569</xdr:colOff>
      <xdr:row>11</xdr:row>
      <xdr:rowOff>153194</xdr:rowOff>
    </xdr:to>
    <xdr:cxnSp macro="">
      <xdr:nvCxnSpPr>
        <xdr:cNvPr id="195" name="カギ線コネクタ 194"/>
        <xdr:cNvCxnSpPr>
          <a:stCxn id="8" idx="2"/>
          <a:endCxn id="6" idx="2"/>
        </xdr:cNvCxnSpPr>
      </xdr:nvCxnSpPr>
      <xdr:spPr>
        <a:xfrm rot="5400000">
          <a:off x="6886575" y="584200"/>
          <a:ext cx="1588" cy="3048000"/>
        </a:xfrm>
        <a:prstGeom prst="bentConnector3">
          <a:avLst>
            <a:gd name="adj1" fmla="val 1439546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333375</xdr:colOff>
      <xdr:row>9</xdr:row>
      <xdr:rowOff>174625</xdr:rowOff>
    </xdr:from>
    <xdr:to>
      <xdr:col>5</xdr:col>
      <xdr:colOff>333375</xdr:colOff>
      <xdr:row>16</xdr:row>
      <xdr:rowOff>158750</xdr:rowOff>
    </xdr:to>
    <xdr:cxnSp macro="">
      <xdr:nvCxnSpPr>
        <xdr:cNvPr id="197" name="カギ線コネクタ 196"/>
        <xdr:cNvCxnSpPr>
          <a:stCxn id="2" idx="3"/>
          <a:endCxn id="10" idx="1"/>
        </xdr:cNvCxnSpPr>
      </xdr:nvCxnSpPr>
      <xdr:spPr>
        <a:xfrm>
          <a:off x="2771775" y="1774825"/>
          <a:ext cx="609600" cy="122872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16</xdr:row>
      <xdr:rowOff>155575</xdr:rowOff>
    </xdr:from>
    <xdr:to>
      <xdr:col>8</xdr:col>
      <xdr:colOff>0</xdr:colOff>
      <xdr:row>16</xdr:row>
      <xdr:rowOff>158750</xdr:rowOff>
    </xdr:to>
    <xdr:cxnSp macro="">
      <xdr:nvCxnSpPr>
        <xdr:cNvPr id="199" name="直線矢印コネクタ 198"/>
        <xdr:cNvCxnSpPr>
          <a:stCxn id="10" idx="3"/>
          <a:endCxn id="11" idx="1"/>
        </xdr:cNvCxnSpPr>
      </xdr:nvCxnSpPr>
      <xdr:spPr>
        <a:xfrm>
          <a:off x="4276725" y="2898775"/>
          <a:ext cx="600075" cy="3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584200</xdr:colOff>
      <xdr:row>16</xdr:row>
      <xdr:rowOff>158750</xdr:rowOff>
    </xdr:from>
    <xdr:to>
      <xdr:col>10</xdr:col>
      <xdr:colOff>317500</xdr:colOff>
      <xdr:row>16</xdr:row>
      <xdr:rowOff>160338</xdr:rowOff>
    </xdr:to>
    <xdr:cxnSp macro="">
      <xdr:nvCxnSpPr>
        <xdr:cNvPr id="201" name="直線矢印コネクタ 200"/>
        <xdr:cNvCxnSpPr>
          <a:stCxn id="11" idx="3"/>
          <a:endCxn id="13" idx="1"/>
        </xdr:cNvCxnSpPr>
      </xdr:nvCxnSpPr>
      <xdr:spPr>
        <a:xfrm>
          <a:off x="6070600" y="2901950"/>
          <a:ext cx="3429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584200</xdr:colOff>
      <xdr:row>16</xdr:row>
      <xdr:rowOff>158750</xdr:rowOff>
    </xdr:from>
    <xdr:to>
      <xdr:col>10</xdr:col>
      <xdr:colOff>317500</xdr:colOff>
      <xdr:row>24</xdr:row>
      <xdr:rowOff>169587</xdr:rowOff>
    </xdr:to>
    <xdr:cxnSp macro="">
      <xdr:nvCxnSpPr>
        <xdr:cNvPr id="203" name="カギ線コネクタ 202"/>
        <xdr:cNvCxnSpPr>
          <a:stCxn id="11" idx="3"/>
          <a:endCxn id="14" idx="1"/>
        </xdr:cNvCxnSpPr>
      </xdr:nvCxnSpPr>
      <xdr:spPr>
        <a:xfrm>
          <a:off x="6070600" y="2901950"/>
          <a:ext cx="342900" cy="138243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3175</xdr:colOff>
      <xdr:row>16</xdr:row>
      <xdr:rowOff>158750</xdr:rowOff>
    </xdr:from>
    <xdr:to>
      <xdr:col>11</xdr:col>
      <xdr:colOff>387350</xdr:colOff>
      <xdr:row>16</xdr:row>
      <xdr:rowOff>160338</xdr:rowOff>
    </xdr:to>
    <xdr:cxnSp macro="">
      <xdr:nvCxnSpPr>
        <xdr:cNvPr id="205" name="直線矢印コネクタ 204"/>
        <xdr:cNvCxnSpPr>
          <a:stCxn id="13" idx="3"/>
          <a:endCxn id="12" idx="1"/>
        </xdr:cNvCxnSpPr>
      </xdr:nvCxnSpPr>
      <xdr:spPr>
        <a:xfrm>
          <a:off x="6708775" y="2901950"/>
          <a:ext cx="3841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63500</xdr:colOff>
      <xdr:row>16</xdr:row>
      <xdr:rowOff>142875</xdr:rowOff>
    </xdr:from>
    <xdr:to>
      <xdr:col>16</xdr:col>
      <xdr:colOff>85725</xdr:colOff>
      <xdr:row>16</xdr:row>
      <xdr:rowOff>158750</xdr:rowOff>
    </xdr:to>
    <xdr:cxnSp macro="">
      <xdr:nvCxnSpPr>
        <xdr:cNvPr id="207" name="直線矢印コネクタ 206"/>
        <xdr:cNvCxnSpPr>
          <a:stCxn id="12" idx="3"/>
          <a:endCxn id="230" idx="1"/>
        </xdr:cNvCxnSpPr>
      </xdr:nvCxnSpPr>
      <xdr:spPr>
        <a:xfrm flipV="1">
          <a:off x="7988300" y="2886075"/>
          <a:ext cx="1851025" cy="15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600075</xdr:colOff>
      <xdr:row>16</xdr:row>
      <xdr:rowOff>149225</xdr:rowOff>
    </xdr:from>
    <xdr:to>
      <xdr:col>20</xdr:col>
      <xdr:colOff>457200</xdr:colOff>
      <xdr:row>16</xdr:row>
      <xdr:rowOff>150813</xdr:rowOff>
    </xdr:to>
    <xdr:cxnSp macro="">
      <xdr:nvCxnSpPr>
        <xdr:cNvPr id="209" name="直線矢印コネクタ 208"/>
        <xdr:cNvCxnSpPr>
          <a:stCxn id="16" idx="3"/>
          <a:endCxn id="17" idx="1"/>
        </xdr:cNvCxnSpPr>
      </xdr:nvCxnSpPr>
      <xdr:spPr>
        <a:xfrm>
          <a:off x="12182475" y="2892425"/>
          <a:ext cx="46672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355600</xdr:colOff>
      <xdr:row>16</xdr:row>
      <xdr:rowOff>149225</xdr:rowOff>
    </xdr:from>
    <xdr:to>
      <xdr:col>23</xdr:col>
      <xdr:colOff>241300</xdr:colOff>
      <xdr:row>16</xdr:row>
      <xdr:rowOff>150813</xdr:rowOff>
    </xdr:to>
    <xdr:cxnSp macro="">
      <xdr:nvCxnSpPr>
        <xdr:cNvPr id="211" name="直線矢印コネクタ 210"/>
        <xdr:cNvCxnSpPr>
          <a:stCxn id="17" idx="3"/>
          <a:endCxn id="19" idx="1"/>
        </xdr:cNvCxnSpPr>
      </xdr:nvCxnSpPr>
      <xdr:spPr>
        <a:xfrm>
          <a:off x="13766800" y="2892425"/>
          <a:ext cx="4953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574675</xdr:colOff>
      <xdr:row>16</xdr:row>
      <xdr:rowOff>149225</xdr:rowOff>
    </xdr:from>
    <xdr:to>
      <xdr:col>24</xdr:col>
      <xdr:colOff>285750</xdr:colOff>
      <xdr:row>16</xdr:row>
      <xdr:rowOff>150813</xdr:rowOff>
    </xdr:to>
    <xdr:cxnSp macro="">
      <xdr:nvCxnSpPr>
        <xdr:cNvPr id="213" name="直線矢印コネクタ 212"/>
        <xdr:cNvCxnSpPr>
          <a:stCxn id="19" idx="3"/>
          <a:endCxn id="20" idx="1"/>
        </xdr:cNvCxnSpPr>
      </xdr:nvCxnSpPr>
      <xdr:spPr>
        <a:xfrm>
          <a:off x="14595475" y="2892425"/>
          <a:ext cx="3206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406400</xdr:colOff>
      <xdr:row>18</xdr:row>
      <xdr:rowOff>136524</xdr:rowOff>
    </xdr:from>
    <xdr:to>
      <xdr:col>21</xdr:col>
      <xdr:colOff>406401</xdr:colOff>
      <xdr:row>19</xdr:row>
      <xdr:rowOff>160823</xdr:rowOff>
    </xdr:to>
    <xdr:cxnSp macro="">
      <xdr:nvCxnSpPr>
        <xdr:cNvPr id="215" name="直線コネクタ 214"/>
        <xdr:cNvCxnSpPr>
          <a:stCxn id="17" idx="2"/>
          <a:endCxn id="18" idx="0"/>
        </xdr:cNvCxnSpPr>
      </xdr:nvCxnSpPr>
      <xdr:spPr>
        <a:xfrm rot="16200000" flipH="1">
          <a:off x="13110126" y="3320498"/>
          <a:ext cx="195749"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225425</xdr:colOff>
      <xdr:row>18</xdr:row>
      <xdr:rowOff>136526</xdr:rowOff>
    </xdr:from>
    <xdr:to>
      <xdr:col>21</xdr:col>
      <xdr:colOff>239713</xdr:colOff>
      <xdr:row>20</xdr:row>
      <xdr:rowOff>147363</xdr:rowOff>
    </xdr:to>
    <xdr:cxnSp macro="">
      <xdr:nvCxnSpPr>
        <xdr:cNvPr id="219" name="図形 218"/>
        <xdr:cNvCxnSpPr>
          <a:stCxn id="18" idx="1"/>
          <a:endCxn id="12" idx="2"/>
        </xdr:cNvCxnSpPr>
      </xdr:nvCxnSpPr>
      <xdr:spPr>
        <a:xfrm rot="10800000">
          <a:off x="7540625" y="3222626"/>
          <a:ext cx="5500688" cy="35373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3175</xdr:colOff>
      <xdr:row>24</xdr:row>
      <xdr:rowOff>169587</xdr:rowOff>
    </xdr:from>
    <xdr:to>
      <xdr:col>11</xdr:col>
      <xdr:colOff>387350</xdr:colOff>
      <xdr:row>24</xdr:row>
      <xdr:rowOff>171175</xdr:rowOff>
    </xdr:to>
    <xdr:cxnSp macro="">
      <xdr:nvCxnSpPr>
        <xdr:cNvPr id="221" name="直線矢印コネクタ 220"/>
        <xdr:cNvCxnSpPr>
          <a:stCxn id="14" idx="3"/>
          <a:endCxn id="15" idx="1"/>
        </xdr:cNvCxnSpPr>
      </xdr:nvCxnSpPr>
      <xdr:spPr>
        <a:xfrm>
          <a:off x="6708775" y="4284387"/>
          <a:ext cx="3841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63500</xdr:colOff>
      <xdr:row>24</xdr:row>
      <xdr:rowOff>142875</xdr:rowOff>
    </xdr:from>
    <xdr:to>
      <xdr:col>16</xdr:col>
      <xdr:colOff>85725</xdr:colOff>
      <xdr:row>24</xdr:row>
      <xdr:rowOff>169587</xdr:rowOff>
    </xdr:to>
    <xdr:cxnSp macro="">
      <xdr:nvCxnSpPr>
        <xdr:cNvPr id="223" name="直線矢印コネクタ 222"/>
        <xdr:cNvCxnSpPr>
          <a:stCxn id="15" idx="3"/>
          <a:endCxn id="231" idx="1"/>
        </xdr:cNvCxnSpPr>
      </xdr:nvCxnSpPr>
      <xdr:spPr>
        <a:xfrm flipV="1">
          <a:off x="7988300" y="4257675"/>
          <a:ext cx="1851025" cy="267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523875</xdr:colOff>
      <xdr:row>24</xdr:row>
      <xdr:rowOff>160062</xdr:rowOff>
    </xdr:from>
    <xdr:to>
      <xdr:col>20</xdr:col>
      <xdr:colOff>457200</xdr:colOff>
      <xdr:row>24</xdr:row>
      <xdr:rowOff>161650</xdr:rowOff>
    </xdr:to>
    <xdr:cxnSp macro="">
      <xdr:nvCxnSpPr>
        <xdr:cNvPr id="225" name="直線矢印コネクタ 224"/>
        <xdr:cNvCxnSpPr>
          <a:stCxn id="22" idx="3"/>
          <a:endCxn id="23" idx="1"/>
        </xdr:cNvCxnSpPr>
      </xdr:nvCxnSpPr>
      <xdr:spPr>
        <a:xfrm>
          <a:off x="12106275" y="4274862"/>
          <a:ext cx="54292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355600</xdr:colOff>
      <xdr:row>24</xdr:row>
      <xdr:rowOff>160062</xdr:rowOff>
    </xdr:from>
    <xdr:to>
      <xdr:col>23</xdr:col>
      <xdr:colOff>250825</xdr:colOff>
      <xdr:row>24</xdr:row>
      <xdr:rowOff>161650</xdr:rowOff>
    </xdr:to>
    <xdr:cxnSp macro="">
      <xdr:nvCxnSpPr>
        <xdr:cNvPr id="227" name="直線矢印コネクタ 226"/>
        <xdr:cNvCxnSpPr>
          <a:stCxn id="23" idx="3"/>
          <a:endCxn id="25" idx="1"/>
        </xdr:cNvCxnSpPr>
      </xdr:nvCxnSpPr>
      <xdr:spPr>
        <a:xfrm>
          <a:off x="13766800" y="4274862"/>
          <a:ext cx="50482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546100</xdr:colOff>
      <xdr:row>24</xdr:row>
      <xdr:rowOff>160062</xdr:rowOff>
    </xdr:from>
    <xdr:to>
      <xdr:col>24</xdr:col>
      <xdr:colOff>288925</xdr:colOff>
      <xdr:row>24</xdr:row>
      <xdr:rowOff>161650</xdr:rowOff>
    </xdr:to>
    <xdr:cxnSp macro="">
      <xdr:nvCxnSpPr>
        <xdr:cNvPr id="229" name="直線矢印コネクタ 228"/>
        <xdr:cNvCxnSpPr>
          <a:stCxn id="25" idx="3"/>
          <a:endCxn id="26" idx="1"/>
        </xdr:cNvCxnSpPr>
      </xdr:nvCxnSpPr>
      <xdr:spPr>
        <a:xfrm>
          <a:off x="14566900" y="4274862"/>
          <a:ext cx="35242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225425</xdr:colOff>
      <xdr:row>26</xdr:row>
      <xdr:rowOff>147362</xdr:rowOff>
    </xdr:from>
    <xdr:to>
      <xdr:col>21</xdr:col>
      <xdr:colOff>258763</xdr:colOff>
      <xdr:row>28</xdr:row>
      <xdr:rowOff>140462</xdr:rowOff>
    </xdr:to>
    <xdr:cxnSp macro="">
      <xdr:nvCxnSpPr>
        <xdr:cNvPr id="233" name="図形 232"/>
        <xdr:cNvCxnSpPr>
          <a:stCxn id="24" idx="1"/>
          <a:endCxn id="15" idx="2"/>
        </xdr:cNvCxnSpPr>
      </xdr:nvCxnSpPr>
      <xdr:spPr>
        <a:xfrm rot="10800000">
          <a:off x="7540625" y="4605062"/>
          <a:ext cx="5519738" cy="3360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406400</xdr:colOff>
      <xdr:row>26</xdr:row>
      <xdr:rowOff>147361</xdr:rowOff>
    </xdr:from>
    <xdr:to>
      <xdr:col>21</xdr:col>
      <xdr:colOff>406401</xdr:colOff>
      <xdr:row>27</xdr:row>
      <xdr:rowOff>157098</xdr:rowOff>
    </xdr:to>
    <xdr:cxnSp macro="">
      <xdr:nvCxnSpPr>
        <xdr:cNvPr id="235" name="直線矢印コネクタ 234"/>
        <xdr:cNvCxnSpPr>
          <a:stCxn id="23" idx="2"/>
          <a:endCxn id="24" idx="0"/>
        </xdr:cNvCxnSpPr>
      </xdr:nvCxnSpPr>
      <xdr:spPr>
        <a:xfrm rot="16200000" flipH="1">
          <a:off x="13117407" y="4695654"/>
          <a:ext cx="181187" cy="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333375</xdr:colOff>
      <xdr:row>9</xdr:row>
      <xdr:rowOff>174625</xdr:rowOff>
    </xdr:from>
    <xdr:to>
      <xdr:col>5</xdr:col>
      <xdr:colOff>333375</xdr:colOff>
      <xdr:row>34</xdr:row>
      <xdr:rowOff>79375</xdr:rowOff>
    </xdr:to>
    <xdr:cxnSp macro="">
      <xdr:nvCxnSpPr>
        <xdr:cNvPr id="237" name="カギ線コネクタ 236"/>
        <xdr:cNvCxnSpPr>
          <a:stCxn id="2" idx="3"/>
          <a:endCxn id="27" idx="1"/>
        </xdr:cNvCxnSpPr>
      </xdr:nvCxnSpPr>
      <xdr:spPr>
        <a:xfrm>
          <a:off x="2771775" y="1774825"/>
          <a:ext cx="609600" cy="434975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34</xdr:row>
      <xdr:rowOff>79375</xdr:rowOff>
    </xdr:from>
    <xdr:to>
      <xdr:col>8</xdr:col>
      <xdr:colOff>0</xdr:colOff>
      <xdr:row>34</xdr:row>
      <xdr:rowOff>80963</xdr:rowOff>
    </xdr:to>
    <xdr:cxnSp macro="">
      <xdr:nvCxnSpPr>
        <xdr:cNvPr id="239" name="直線矢印コネクタ 238"/>
        <xdr:cNvCxnSpPr>
          <a:stCxn id="27" idx="3"/>
          <a:endCxn id="70" idx="1"/>
        </xdr:cNvCxnSpPr>
      </xdr:nvCxnSpPr>
      <xdr:spPr>
        <a:xfrm>
          <a:off x="4276725" y="6124575"/>
          <a:ext cx="6000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361950</xdr:colOff>
      <xdr:row>34</xdr:row>
      <xdr:rowOff>76200</xdr:rowOff>
    </xdr:from>
    <xdr:to>
      <xdr:col>10</xdr:col>
      <xdr:colOff>292100</xdr:colOff>
      <xdr:row>34</xdr:row>
      <xdr:rowOff>79375</xdr:rowOff>
    </xdr:to>
    <xdr:cxnSp macro="">
      <xdr:nvCxnSpPr>
        <xdr:cNvPr id="241" name="直線矢印コネクタ 240"/>
        <xdr:cNvCxnSpPr>
          <a:stCxn id="70" idx="3"/>
          <a:endCxn id="33" idx="1"/>
        </xdr:cNvCxnSpPr>
      </xdr:nvCxnSpPr>
      <xdr:spPr>
        <a:xfrm flipV="1">
          <a:off x="5848350" y="6121400"/>
          <a:ext cx="539750" cy="3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44450</xdr:colOff>
      <xdr:row>34</xdr:row>
      <xdr:rowOff>76200</xdr:rowOff>
    </xdr:from>
    <xdr:to>
      <xdr:col>13</xdr:col>
      <xdr:colOff>82550</xdr:colOff>
      <xdr:row>34</xdr:row>
      <xdr:rowOff>79375</xdr:rowOff>
    </xdr:to>
    <xdr:cxnSp macro="">
      <xdr:nvCxnSpPr>
        <xdr:cNvPr id="243" name="直線矢印コネクタ 242"/>
        <xdr:cNvCxnSpPr>
          <a:stCxn id="33" idx="3"/>
          <a:endCxn id="76" idx="1"/>
        </xdr:cNvCxnSpPr>
      </xdr:nvCxnSpPr>
      <xdr:spPr>
        <a:xfrm>
          <a:off x="7359650" y="6121400"/>
          <a:ext cx="647700" cy="3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368300</xdr:colOff>
      <xdr:row>34</xdr:row>
      <xdr:rowOff>79375</xdr:rowOff>
    </xdr:from>
    <xdr:to>
      <xdr:col>15</xdr:col>
      <xdr:colOff>381000</xdr:colOff>
      <xdr:row>34</xdr:row>
      <xdr:rowOff>80963</xdr:rowOff>
    </xdr:to>
    <xdr:cxnSp macro="">
      <xdr:nvCxnSpPr>
        <xdr:cNvPr id="245" name="直線矢印コネクタ 244"/>
        <xdr:cNvCxnSpPr>
          <a:stCxn id="76" idx="3"/>
          <a:endCxn id="34" idx="1"/>
        </xdr:cNvCxnSpPr>
      </xdr:nvCxnSpPr>
      <xdr:spPr>
        <a:xfrm>
          <a:off x="8902700" y="6124575"/>
          <a:ext cx="6223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157163</xdr:colOff>
      <xdr:row>36</xdr:row>
      <xdr:rowOff>57150</xdr:rowOff>
    </xdr:from>
    <xdr:to>
      <xdr:col>11</xdr:col>
      <xdr:colOff>168275</xdr:colOff>
      <xdr:row>37</xdr:row>
      <xdr:rowOff>165100</xdr:rowOff>
    </xdr:to>
    <xdr:cxnSp macro="">
      <xdr:nvCxnSpPr>
        <xdr:cNvPr id="247" name="直線矢印コネクタ 246"/>
        <xdr:cNvCxnSpPr>
          <a:stCxn id="33" idx="2"/>
          <a:endCxn id="29" idx="0"/>
        </xdr:cNvCxnSpPr>
      </xdr:nvCxnSpPr>
      <xdr:spPr>
        <a:xfrm rot="5400000">
          <a:off x="6725444" y="6595269"/>
          <a:ext cx="285750" cy="111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46</xdr:row>
      <xdr:rowOff>41275</xdr:rowOff>
    </xdr:from>
    <xdr:to>
      <xdr:col>8</xdr:col>
      <xdr:colOff>0</xdr:colOff>
      <xdr:row>46</xdr:row>
      <xdr:rowOff>42863</xdr:rowOff>
    </xdr:to>
    <xdr:cxnSp macro="">
      <xdr:nvCxnSpPr>
        <xdr:cNvPr id="249" name="直線矢印コネクタ 248"/>
        <xdr:cNvCxnSpPr>
          <a:stCxn id="77" idx="3"/>
          <a:endCxn id="79" idx="1"/>
        </xdr:cNvCxnSpPr>
      </xdr:nvCxnSpPr>
      <xdr:spPr>
        <a:xfrm>
          <a:off x="4267200" y="8220075"/>
          <a:ext cx="6096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361950</xdr:colOff>
      <xdr:row>46</xdr:row>
      <xdr:rowOff>41275</xdr:rowOff>
    </xdr:from>
    <xdr:to>
      <xdr:col>10</xdr:col>
      <xdr:colOff>292100</xdr:colOff>
      <xdr:row>46</xdr:row>
      <xdr:rowOff>42863</xdr:rowOff>
    </xdr:to>
    <xdr:cxnSp macro="">
      <xdr:nvCxnSpPr>
        <xdr:cNvPr id="251" name="直線矢印コネクタ 250"/>
        <xdr:cNvCxnSpPr>
          <a:stCxn id="79" idx="3"/>
          <a:endCxn id="88" idx="1"/>
        </xdr:cNvCxnSpPr>
      </xdr:nvCxnSpPr>
      <xdr:spPr>
        <a:xfrm>
          <a:off x="5848350" y="8220075"/>
          <a:ext cx="5397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44450</xdr:colOff>
      <xdr:row>46</xdr:row>
      <xdr:rowOff>41275</xdr:rowOff>
    </xdr:from>
    <xdr:to>
      <xdr:col>13</xdr:col>
      <xdr:colOff>82550</xdr:colOff>
      <xdr:row>46</xdr:row>
      <xdr:rowOff>42863</xdr:rowOff>
    </xdr:to>
    <xdr:cxnSp macro="">
      <xdr:nvCxnSpPr>
        <xdr:cNvPr id="253" name="直線矢印コネクタ 252"/>
        <xdr:cNvCxnSpPr>
          <a:stCxn id="88" idx="3"/>
          <a:endCxn id="89" idx="1"/>
        </xdr:cNvCxnSpPr>
      </xdr:nvCxnSpPr>
      <xdr:spPr>
        <a:xfrm>
          <a:off x="7359650" y="8220075"/>
          <a:ext cx="6477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368300</xdr:colOff>
      <xdr:row>46</xdr:row>
      <xdr:rowOff>41275</xdr:rowOff>
    </xdr:from>
    <xdr:to>
      <xdr:col>15</xdr:col>
      <xdr:colOff>323850</xdr:colOff>
      <xdr:row>46</xdr:row>
      <xdr:rowOff>42863</xdr:rowOff>
    </xdr:to>
    <xdr:cxnSp macro="">
      <xdr:nvCxnSpPr>
        <xdr:cNvPr id="255" name="直線矢印コネクタ 254"/>
        <xdr:cNvCxnSpPr>
          <a:stCxn id="89" idx="3"/>
          <a:endCxn id="90" idx="1"/>
        </xdr:cNvCxnSpPr>
      </xdr:nvCxnSpPr>
      <xdr:spPr>
        <a:xfrm>
          <a:off x="8902700" y="8220075"/>
          <a:ext cx="5651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46</xdr:row>
      <xdr:rowOff>41275</xdr:rowOff>
    </xdr:from>
    <xdr:to>
      <xdr:col>18</xdr:col>
      <xdr:colOff>0</xdr:colOff>
      <xdr:row>46</xdr:row>
      <xdr:rowOff>42863</xdr:rowOff>
    </xdr:to>
    <xdr:cxnSp macro="">
      <xdr:nvCxnSpPr>
        <xdr:cNvPr id="257" name="直線矢印コネクタ 256"/>
        <xdr:cNvCxnSpPr>
          <a:stCxn id="90" idx="3"/>
          <a:endCxn id="86" idx="1"/>
        </xdr:cNvCxnSpPr>
      </xdr:nvCxnSpPr>
      <xdr:spPr>
        <a:xfrm>
          <a:off x="10363200" y="8220075"/>
          <a:ext cx="6096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161924</xdr:colOff>
      <xdr:row>48</xdr:row>
      <xdr:rowOff>19050</xdr:rowOff>
    </xdr:from>
    <xdr:to>
      <xdr:col>17</xdr:col>
      <xdr:colOff>609599</xdr:colOff>
      <xdr:row>53</xdr:row>
      <xdr:rowOff>19050</xdr:rowOff>
    </xdr:to>
    <xdr:cxnSp macro="">
      <xdr:nvCxnSpPr>
        <xdr:cNvPr id="259" name="図形 258"/>
        <xdr:cNvCxnSpPr>
          <a:stCxn id="90" idx="2"/>
          <a:endCxn id="91" idx="1"/>
        </xdr:cNvCxnSpPr>
      </xdr:nvCxnSpPr>
      <xdr:spPr>
        <a:xfrm rot="16200000" flipH="1">
          <a:off x="9999662" y="8469312"/>
          <a:ext cx="889000" cy="105727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361950</xdr:colOff>
      <xdr:row>53</xdr:row>
      <xdr:rowOff>19050</xdr:rowOff>
    </xdr:from>
    <xdr:to>
      <xdr:col>20</xdr:col>
      <xdr:colOff>400050</xdr:colOff>
      <xdr:row>53</xdr:row>
      <xdr:rowOff>22225</xdr:rowOff>
    </xdr:to>
    <xdr:cxnSp macro="">
      <xdr:nvCxnSpPr>
        <xdr:cNvPr id="261" name="直線矢印コネクタ 260"/>
        <xdr:cNvCxnSpPr>
          <a:stCxn id="91" idx="3"/>
          <a:endCxn id="92" idx="1"/>
        </xdr:cNvCxnSpPr>
      </xdr:nvCxnSpPr>
      <xdr:spPr>
        <a:xfrm>
          <a:off x="11944350" y="9442450"/>
          <a:ext cx="647700" cy="3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46</xdr:row>
      <xdr:rowOff>41275</xdr:rowOff>
    </xdr:from>
    <xdr:to>
      <xdr:col>8</xdr:col>
      <xdr:colOff>0</xdr:colOff>
      <xdr:row>60</xdr:row>
      <xdr:rowOff>117475</xdr:rowOff>
    </xdr:to>
    <xdr:cxnSp macro="">
      <xdr:nvCxnSpPr>
        <xdr:cNvPr id="263" name="カギ線コネクタ 262"/>
        <xdr:cNvCxnSpPr>
          <a:stCxn id="77" idx="3"/>
          <a:endCxn id="37" idx="1"/>
        </xdr:cNvCxnSpPr>
      </xdr:nvCxnSpPr>
      <xdr:spPr>
        <a:xfrm>
          <a:off x="4267200" y="8220075"/>
          <a:ext cx="609600" cy="25654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361950</xdr:colOff>
      <xdr:row>60</xdr:row>
      <xdr:rowOff>117475</xdr:rowOff>
    </xdr:from>
    <xdr:to>
      <xdr:col>10</xdr:col>
      <xdr:colOff>323850</xdr:colOff>
      <xdr:row>60</xdr:row>
      <xdr:rowOff>119063</xdr:rowOff>
    </xdr:to>
    <xdr:cxnSp macro="">
      <xdr:nvCxnSpPr>
        <xdr:cNvPr id="265" name="直線矢印コネクタ 264"/>
        <xdr:cNvCxnSpPr>
          <a:stCxn id="37" idx="3"/>
          <a:endCxn id="38" idx="1"/>
        </xdr:cNvCxnSpPr>
      </xdr:nvCxnSpPr>
      <xdr:spPr>
        <a:xfrm>
          <a:off x="5848350" y="10785475"/>
          <a:ext cx="5715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60</xdr:row>
      <xdr:rowOff>117475</xdr:rowOff>
    </xdr:from>
    <xdr:to>
      <xdr:col>13</xdr:col>
      <xdr:colOff>0</xdr:colOff>
      <xdr:row>60</xdr:row>
      <xdr:rowOff>119063</xdr:rowOff>
    </xdr:to>
    <xdr:cxnSp macro="">
      <xdr:nvCxnSpPr>
        <xdr:cNvPr id="267" name="直線矢印コネクタ 266"/>
        <xdr:cNvCxnSpPr>
          <a:stCxn id="38" idx="3"/>
          <a:endCxn id="40" idx="1"/>
        </xdr:cNvCxnSpPr>
      </xdr:nvCxnSpPr>
      <xdr:spPr>
        <a:xfrm>
          <a:off x="7315200" y="10785475"/>
          <a:ext cx="6096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361950</xdr:colOff>
      <xdr:row>60</xdr:row>
      <xdr:rowOff>117475</xdr:rowOff>
    </xdr:from>
    <xdr:to>
      <xdr:col>15</xdr:col>
      <xdr:colOff>323850</xdr:colOff>
      <xdr:row>60</xdr:row>
      <xdr:rowOff>119063</xdr:rowOff>
    </xdr:to>
    <xdr:cxnSp macro="">
      <xdr:nvCxnSpPr>
        <xdr:cNvPr id="269" name="直線矢印コネクタ 268"/>
        <xdr:cNvCxnSpPr>
          <a:stCxn id="40" idx="3"/>
          <a:endCxn id="42" idx="1"/>
        </xdr:cNvCxnSpPr>
      </xdr:nvCxnSpPr>
      <xdr:spPr>
        <a:xfrm>
          <a:off x="8896350" y="10785475"/>
          <a:ext cx="5715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60</xdr:row>
      <xdr:rowOff>117475</xdr:rowOff>
    </xdr:from>
    <xdr:to>
      <xdr:col>18</xdr:col>
      <xdr:colOff>0</xdr:colOff>
      <xdr:row>60</xdr:row>
      <xdr:rowOff>119063</xdr:rowOff>
    </xdr:to>
    <xdr:cxnSp macro="">
      <xdr:nvCxnSpPr>
        <xdr:cNvPr id="271" name="直線矢印コネクタ 270"/>
        <xdr:cNvCxnSpPr>
          <a:stCxn id="42" idx="3"/>
          <a:endCxn id="44" idx="1"/>
        </xdr:cNvCxnSpPr>
      </xdr:nvCxnSpPr>
      <xdr:spPr>
        <a:xfrm>
          <a:off x="10363200" y="10785475"/>
          <a:ext cx="6096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361950</xdr:colOff>
      <xdr:row>60</xdr:row>
      <xdr:rowOff>117475</xdr:rowOff>
    </xdr:from>
    <xdr:to>
      <xdr:col>10</xdr:col>
      <xdr:colOff>323850</xdr:colOff>
      <xdr:row>67</xdr:row>
      <xdr:rowOff>76200</xdr:rowOff>
    </xdr:to>
    <xdr:cxnSp macro="">
      <xdr:nvCxnSpPr>
        <xdr:cNvPr id="273" name="カギ線コネクタ 272"/>
        <xdr:cNvCxnSpPr>
          <a:stCxn id="37" idx="3"/>
          <a:endCxn id="39" idx="1"/>
        </xdr:cNvCxnSpPr>
      </xdr:nvCxnSpPr>
      <xdr:spPr>
        <a:xfrm>
          <a:off x="5848350" y="10785475"/>
          <a:ext cx="571500" cy="120332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67</xdr:row>
      <xdr:rowOff>76200</xdr:rowOff>
    </xdr:from>
    <xdr:to>
      <xdr:col>13</xdr:col>
      <xdr:colOff>0</xdr:colOff>
      <xdr:row>67</xdr:row>
      <xdr:rowOff>77788</xdr:rowOff>
    </xdr:to>
    <xdr:cxnSp macro="">
      <xdr:nvCxnSpPr>
        <xdr:cNvPr id="275" name="直線矢印コネクタ 274"/>
        <xdr:cNvCxnSpPr>
          <a:stCxn id="39" idx="3"/>
          <a:endCxn id="41" idx="1"/>
        </xdr:cNvCxnSpPr>
      </xdr:nvCxnSpPr>
      <xdr:spPr>
        <a:xfrm>
          <a:off x="7315200" y="11988800"/>
          <a:ext cx="6096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361950</xdr:colOff>
      <xdr:row>67</xdr:row>
      <xdr:rowOff>76200</xdr:rowOff>
    </xdr:from>
    <xdr:to>
      <xdr:col>15</xdr:col>
      <xdr:colOff>323850</xdr:colOff>
      <xdr:row>67</xdr:row>
      <xdr:rowOff>77788</xdr:rowOff>
    </xdr:to>
    <xdr:cxnSp macro="">
      <xdr:nvCxnSpPr>
        <xdr:cNvPr id="277" name="直線矢印コネクタ 276"/>
        <xdr:cNvCxnSpPr>
          <a:stCxn id="41" idx="3"/>
          <a:endCxn id="43" idx="1"/>
        </xdr:cNvCxnSpPr>
      </xdr:nvCxnSpPr>
      <xdr:spPr>
        <a:xfrm>
          <a:off x="8896350" y="11988800"/>
          <a:ext cx="5715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67</xdr:row>
      <xdr:rowOff>76200</xdr:rowOff>
    </xdr:from>
    <xdr:to>
      <xdr:col>18</xdr:col>
      <xdr:colOff>0</xdr:colOff>
      <xdr:row>67</xdr:row>
      <xdr:rowOff>77788</xdr:rowOff>
    </xdr:to>
    <xdr:cxnSp macro="">
      <xdr:nvCxnSpPr>
        <xdr:cNvPr id="279" name="直線矢印コネクタ 278"/>
        <xdr:cNvCxnSpPr>
          <a:stCxn id="43" idx="3"/>
          <a:endCxn id="45" idx="1"/>
        </xdr:cNvCxnSpPr>
      </xdr:nvCxnSpPr>
      <xdr:spPr>
        <a:xfrm>
          <a:off x="10363200" y="11988800"/>
          <a:ext cx="6096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72</xdr:row>
      <xdr:rowOff>114300</xdr:rowOff>
    </xdr:from>
    <xdr:to>
      <xdr:col>8</xdr:col>
      <xdr:colOff>0</xdr:colOff>
      <xdr:row>72</xdr:row>
      <xdr:rowOff>115888</xdr:rowOff>
    </xdr:to>
    <xdr:cxnSp macro="">
      <xdr:nvCxnSpPr>
        <xdr:cNvPr id="281" name="直線矢印コネクタ 280"/>
        <xdr:cNvCxnSpPr>
          <a:stCxn id="46" idx="3"/>
          <a:endCxn id="47" idx="1"/>
        </xdr:cNvCxnSpPr>
      </xdr:nvCxnSpPr>
      <xdr:spPr>
        <a:xfrm>
          <a:off x="4276725" y="12458700"/>
          <a:ext cx="6000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361950</xdr:colOff>
      <xdr:row>72</xdr:row>
      <xdr:rowOff>114300</xdr:rowOff>
    </xdr:from>
    <xdr:to>
      <xdr:col>10</xdr:col>
      <xdr:colOff>323850</xdr:colOff>
      <xdr:row>72</xdr:row>
      <xdr:rowOff>115888</xdr:rowOff>
    </xdr:to>
    <xdr:cxnSp macro="">
      <xdr:nvCxnSpPr>
        <xdr:cNvPr id="283" name="直線矢印コネクタ 282"/>
        <xdr:cNvCxnSpPr>
          <a:stCxn id="47" idx="3"/>
          <a:endCxn id="48" idx="1"/>
        </xdr:cNvCxnSpPr>
      </xdr:nvCxnSpPr>
      <xdr:spPr>
        <a:xfrm>
          <a:off x="5848350" y="12458700"/>
          <a:ext cx="5715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83</xdr:row>
      <xdr:rowOff>19050</xdr:rowOff>
    </xdr:from>
    <xdr:to>
      <xdr:col>8</xdr:col>
      <xdr:colOff>0</xdr:colOff>
      <xdr:row>83</xdr:row>
      <xdr:rowOff>20638</xdr:rowOff>
    </xdr:to>
    <xdr:cxnSp macro="">
      <xdr:nvCxnSpPr>
        <xdr:cNvPr id="285" name="直線矢印コネクタ 284"/>
        <xdr:cNvCxnSpPr>
          <a:stCxn id="49" idx="3"/>
          <a:endCxn id="50" idx="1"/>
        </xdr:cNvCxnSpPr>
      </xdr:nvCxnSpPr>
      <xdr:spPr>
        <a:xfrm>
          <a:off x="4276725" y="14776450"/>
          <a:ext cx="6000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361950</xdr:colOff>
      <xdr:row>83</xdr:row>
      <xdr:rowOff>19050</xdr:rowOff>
    </xdr:from>
    <xdr:to>
      <xdr:col>10</xdr:col>
      <xdr:colOff>323850</xdr:colOff>
      <xdr:row>83</xdr:row>
      <xdr:rowOff>20638</xdr:rowOff>
    </xdr:to>
    <xdr:cxnSp macro="">
      <xdr:nvCxnSpPr>
        <xdr:cNvPr id="287" name="直線矢印コネクタ 286"/>
        <xdr:cNvCxnSpPr>
          <a:stCxn id="50" idx="3"/>
          <a:endCxn id="51" idx="1"/>
        </xdr:cNvCxnSpPr>
      </xdr:nvCxnSpPr>
      <xdr:spPr>
        <a:xfrm>
          <a:off x="5848350" y="14776450"/>
          <a:ext cx="5715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83</xdr:row>
      <xdr:rowOff>19050</xdr:rowOff>
    </xdr:from>
    <xdr:to>
      <xdr:col>13</xdr:col>
      <xdr:colOff>0</xdr:colOff>
      <xdr:row>83</xdr:row>
      <xdr:rowOff>20638</xdr:rowOff>
    </xdr:to>
    <xdr:cxnSp macro="">
      <xdr:nvCxnSpPr>
        <xdr:cNvPr id="289" name="直線矢印コネクタ 288"/>
        <xdr:cNvCxnSpPr>
          <a:stCxn id="51" idx="3"/>
          <a:endCxn id="52" idx="1"/>
        </xdr:cNvCxnSpPr>
      </xdr:nvCxnSpPr>
      <xdr:spPr>
        <a:xfrm>
          <a:off x="7315200" y="14776450"/>
          <a:ext cx="6096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90</xdr:row>
      <xdr:rowOff>19050</xdr:rowOff>
    </xdr:from>
    <xdr:to>
      <xdr:col>8</xdr:col>
      <xdr:colOff>0</xdr:colOff>
      <xdr:row>90</xdr:row>
      <xdr:rowOff>20638</xdr:rowOff>
    </xdr:to>
    <xdr:cxnSp macro="">
      <xdr:nvCxnSpPr>
        <xdr:cNvPr id="293" name="直線矢印コネクタ 292"/>
        <xdr:cNvCxnSpPr>
          <a:stCxn id="53" idx="3"/>
          <a:endCxn id="54" idx="1"/>
        </xdr:cNvCxnSpPr>
      </xdr:nvCxnSpPr>
      <xdr:spPr>
        <a:xfrm>
          <a:off x="4276725" y="16021050"/>
          <a:ext cx="6000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97</xdr:row>
      <xdr:rowOff>19050</xdr:rowOff>
    </xdr:from>
    <xdr:to>
      <xdr:col>8</xdr:col>
      <xdr:colOff>0</xdr:colOff>
      <xdr:row>97</xdr:row>
      <xdr:rowOff>20638</xdr:rowOff>
    </xdr:to>
    <xdr:cxnSp macro="">
      <xdr:nvCxnSpPr>
        <xdr:cNvPr id="295" name="直線矢印コネクタ 294"/>
        <xdr:cNvCxnSpPr>
          <a:stCxn id="55" idx="3"/>
          <a:endCxn id="56" idx="1"/>
        </xdr:cNvCxnSpPr>
      </xdr:nvCxnSpPr>
      <xdr:spPr>
        <a:xfrm>
          <a:off x="4276725" y="17265650"/>
          <a:ext cx="6000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361950</xdr:colOff>
      <xdr:row>97</xdr:row>
      <xdr:rowOff>19050</xdr:rowOff>
    </xdr:from>
    <xdr:to>
      <xdr:col>10</xdr:col>
      <xdr:colOff>323850</xdr:colOff>
      <xdr:row>97</xdr:row>
      <xdr:rowOff>20638</xdr:rowOff>
    </xdr:to>
    <xdr:cxnSp macro="">
      <xdr:nvCxnSpPr>
        <xdr:cNvPr id="297" name="直線矢印コネクタ 296"/>
        <xdr:cNvCxnSpPr>
          <a:stCxn id="56" idx="3"/>
          <a:endCxn id="57" idx="1"/>
        </xdr:cNvCxnSpPr>
      </xdr:nvCxnSpPr>
      <xdr:spPr>
        <a:xfrm>
          <a:off x="5848350" y="17265650"/>
          <a:ext cx="5715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97</xdr:row>
      <xdr:rowOff>19050</xdr:rowOff>
    </xdr:from>
    <xdr:to>
      <xdr:col>13</xdr:col>
      <xdr:colOff>0</xdr:colOff>
      <xdr:row>97</xdr:row>
      <xdr:rowOff>20638</xdr:rowOff>
    </xdr:to>
    <xdr:cxnSp macro="">
      <xdr:nvCxnSpPr>
        <xdr:cNvPr id="299" name="直線矢印コネクタ 298"/>
        <xdr:cNvCxnSpPr>
          <a:stCxn id="57" idx="3"/>
          <a:endCxn id="58" idx="1"/>
        </xdr:cNvCxnSpPr>
      </xdr:nvCxnSpPr>
      <xdr:spPr>
        <a:xfrm>
          <a:off x="7315200" y="17265650"/>
          <a:ext cx="6096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361950</xdr:colOff>
      <xdr:row>97</xdr:row>
      <xdr:rowOff>19050</xdr:rowOff>
    </xdr:from>
    <xdr:to>
      <xdr:col>15</xdr:col>
      <xdr:colOff>323850</xdr:colOff>
      <xdr:row>97</xdr:row>
      <xdr:rowOff>20638</xdr:rowOff>
    </xdr:to>
    <xdr:cxnSp macro="">
      <xdr:nvCxnSpPr>
        <xdr:cNvPr id="301" name="直線矢印コネクタ 300"/>
        <xdr:cNvCxnSpPr>
          <a:stCxn id="58" idx="3"/>
          <a:endCxn id="59" idx="1"/>
        </xdr:cNvCxnSpPr>
      </xdr:nvCxnSpPr>
      <xdr:spPr>
        <a:xfrm>
          <a:off x="8896350" y="17265650"/>
          <a:ext cx="5715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97</xdr:row>
      <xdr:rowOff>19050</xdr:rowOff>
    </xdr:from>
    <xdr:to>
      <xdr:col>17</xdr:col>
      <xdr:colOff>533400</xdr:colOff>
      <xdr:row>97</xdr:row>
      <xdr:rowOff>28575</xdr:rowOff>
    </xdr:to>
    <xdr:cxnSp macro="">
      <xdr:nvCxnSpPr>
        <xdr:cNvPr id="303" name="直線矢印コネクタ 302"/>
        <xdr:cNvCxnSpPr>
          <a:stCxn id="59" idx="3"/>
          <a:endCxn id="60" idx="1"/>
        </xdr:cNvCxnSpPr>
      </xdr:nvCxnSpPr>
      <xdr:spPr>
        <a:xfrm>
          <a:off x="10363200" y="17265650"/>
          <a:ext cx="533400"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431800</xdr:colOff>
      <xdr:row>97</xdr:row>
      <xdr:rowOff>28575</xdr:rowOff>
    </xdr:from>
    <xdr:to>
      <xdr:col>20</xdr:col>
      <xdr:colOff>330200</xdr:colOff>
      <xdr:row>97</xdr:row>
      <xdr:rowOff>37338</xdr:rowOff>
    </xdr:to>
    <xdr:cxnSp macro="">
      <xdr:nvCxnSpPr>
        <xdr:cNvPr id="305" name="直線矢印コネクタ 304"/>
        <xdr:cNvCxnSpPr>
          <a:stCxn id="60" idx="3"/>
          <a:endCxn id="61" idx="1"/>
        </xdr:cNvCxnSpPr>
      </xdr:nvCxnSpPr>
      <xdr:spPr>
        <a:xfrm>
          <a:off x="12014200" y="17275175"/>
          <a:ext cx="508000" cy="8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606425</xdr:colOff>
      <xdr:row>97</xdr:row>
      <xdr:rowOff>19050</xdr:rowOff>
    </xdr:from>
    <xdr:to>
      <xdr:col>22</xdr:col>
      <xdr:colOff>0</xdr:colOff>
      <xdr:row>97</xdr:row>
      <xdr:rowOff>37338</xdr:rowOff>
    </xdr:to>
    <xdr:cxnSp macro="">
      <xdr:nvCxnSpPr>
        <xdr:cNvPr id="307" name="直線矢印コネクタ 306"/>
        <xdr:cNvCxnSpPr>
          <a:stCxn id="61" idx="3"/>
          <a:endCxn id="63" idx="1"/>
        </xdr:cNvCxnSpPr>
      </xdr:nvCxnSpPr>
      <xdr:spPr>
        <a:xfrm flipV="1">
          <a:off x="12798425" y="17265650"/>
          <a:ext cx="612775" cy="182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361950</xdr:colOff>
      <xdr:row>97</xdr:row>
      <xdr:rowOff>19050</xdr:rowOff>
    </xdr:from>
    <xdr:to>
      <xdr:col>24</xdr:col>
      <xdr:colOff>323850</xdr:colOff>
      <xdr:row>97</xdr:row>
      <xdr:rowOff>20638</xdr:rowOff>
    </xdr:to>
    <xdr:cxnSp macro="">
      <xdr:nvCxnSpPr>
        <xdr:cNvPr id="309" name="直線矢印コネクタ 308"/>
        <xdr:cNvCxnSpPr>
          <a:stCxn id="63" idx="3"/>
          <a:endCxn id="232" idx="1"/>
        </xdr:cNvCxnSpPr>
      </xdr:nvCxnSpPr>
      <xdr:spPr>
        <a:xfrm>
          <a:off x="14382750" y="16649700"/>
          <a:ext cx="5715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250825</xdr:colOff>
      <xdr:row>97</xdr:row>
      <xdr:rowOff>19050</xdr:rowOff>
    </xdr:from>
    <xdr:to>
      <xdr:col>29</xdr:col>
      <xdr:colOff>238125</xdr:colOff>
      <xdr:row>97</xdr:row>
      <xdr:rowOff>20638</xdr:rowOff>
    </xdr:to>
    <xdr:cxnSp macro="">
      <xdr:nvCxnSpPr>
        <xdr:cNvPr id="311" name="直線矢印コネクタ 310"/>
        <xdr:cNvCxnSpPr>
          <a:stCxn id="121" idx="3"/>
          <a:endCxn id="65" idx="1"/>
        </xdr:cNvCxnSpPr>
      </xdr:nvCxnSpPr>
      <xdr:spPr>
        <a:xfrm>
          <a:off x="17319625" y="16649700"/>
          <a:ext cx="5969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523875</xdr:colOff>
      <xdr:row>97</xdr:row>
      <xdr:rowOff>19050</xdr:rowOff>
    </xdr:from>
    <xdr:to>
      <xdr:col>31</xdr:col>
      <xdr:colOff>406400</xdr:colOff>
      <xdr:row>97</xdr:row>
      <xdr:rowOff>20638</xdr:rowOff>
    </xdr:to>
    <xdr:cxnSp macro="">
      <xdr:nvCxnSpPr>
        <xdr:cNvPr id="313" name="直線矢印コネクタ 312"/>
        <xdr:cNvCxnSpPr>
          <a:stCxn id="65" idx="3"/>
          <a:endCxn id="66" idx="1"/>
        </xdr:cNvCxnSpPr>
      </xdr:nvCxnSpPr>
      <xdr:spPr>
        <a:xfrm>
          <a:off x="18811875" y="16649700"/>
          <a:ext cx="49212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457200</xdr:colOff>
      <xdr:row>99</xdr:row>
      <xdr:rowOff>19050</xdr:rowOff>
    </xdr:from>
    <xdr:to>
      <xdr:col>18</xdr:col>
      <xdr:colOff>482600</xdr:colOff>
      <xdr:row>101</xdr:row>
      <xdr:rowOff>38100</xdr:rowOff>
    </xdr:to>
    <xdr:cxnSp macro="">
      <xdr:nvCxnSpPr>
        <xdr:cNvPr id="320" name="直線矢印コネクタ 319"/>
        <xdr:cNvCxnSpPr>
          <a:stCxn id="60" idx="2"/>
          <a:endCxn id="62" idx="0"/>
        </xdr:cNvCxnSpPr>
      </xdr:nvCxnSpPr>
      <xdr:spPr>
        <a:xfrm rot="5400000">
          <a:off x="11255375" y="17795875"/>
          <a:ext cx="374650" cy="25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102</xdr:row>
      <xdr:rowOff>19050</xdr:rowOff>
    </xdr:from>
    <xdr:to>
      <xdr:col>20</xdr:col>
      <xdr:colOff>0</xdr:colOff>
      <xdr:row>102</xdr:row>
      <xdr:rowOff>24638</xdr:rowOff>
    </xdr:to>
    <xdr:cxnSp macro="">
      <xdr:nvCxnSpPr>
        <xdr:cNvPr id="322" name="直線矢印コネクタ 321"/>
        <xdr:cNvCxnSpPr>
          <a:stCxn id="62" idx="3"/>
          <a:endCxn id="64" idx="1"/>
        </xdr:cNvCxnSpPr>
      </xdr:nvCxnSpPr>
      <xdr:spPr>
        <a:xfrm flipV="1">
          <a:off x="11582400" y="18154650"/>
          <a:ext cx="609600" cy="5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361950</xdr:colOff>
      <xdr:row>97</xdr:row>
      <xdr:rowOff>19050</xdr:rowOff>
    </xdr:from>
    <xdr:to>
      <xdr:col>10</xdr:col>
      <xdr:colOff>371475</xdr:colOff>
      <xdr:row>107</xdr:row>
      <xdr:rowOff>60325</xdr:rowOff>
    </xdr:to>
    <xdr:cxnSp macro="">
      <xdr:nvCxnSpPr>
        <xdr:cNvPr id="324" name="カギ線コネクタ 323"/>
        <xdr:cNvCxnSpPr>
          <a:stCxn id="56" idx="3"/>
          <a:endCxn id="67" idx="1"/>
        </xdr:cNvCxnSpPr>
      </xdr:nvCxnSpPr>
      <xdr:spPr>
        <a:xfrm>
          <a:off x="5848350" y="17265650"/>
          <a:ext cx="619125" cy="181927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107</xdr:row>
      <xdr:rowOff>60325</xdr:rowOff>
    </xdr:from>
    <xdr:to>
      <xdr:col>13</xdr:col>
      <xdr:colOff>9525</xdr:colOff>
      <xdr:row>107</xdr:row>
      <xdr:rowOff>61913</xdr:rowOff>
    </xdr:to>
    <xdr:cxnSp macro="">
      <xdr:nvCxnSpPr>
        <xdr:cNvPr id="326" name="直線矢印コネクタ 325"/>
        <xdr:cNvCxnSpPr>
          <a:stCxn id="67" idx="3"/>
          <a:endCxn id="68" idx="1"/>
        </xdr:cNvCxnSpPr>
      </xdr:nvCxnSpPr>
      <xdr:spPr>
        <a:xfrm>
          <a:off x="7362825" y="19084925"/>
          <a:ext cx="5715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371475</xdr:colOff>
      <xdr:row>107</xdr:row>
      <xdr:rowOff>57150</xdr:rowOff>
    </xdr:from>
    <xdr:to>
      <xdr:col>15</xdr:col>
      <xdr:colOff>304800</xdr:colOff>
      <xdr:row>107</xdr:row>
      <xdr:rowOff>60325</xdr:rowOff>
    </xdr:to>
    <xdr:cxnSp macro="">
      <xdr:nvCxnSpPr>
        <xdr:cNvPr id="328" name="直線矢印コネクタ 327"/>
        <xdr:cNvCxnSpPr>
          <a:stCxn id="68" idx="3"/>
          <a:endCxn id="122" idx="1"/>
        </xdr:cNvCxnSpPr>
      </xdr:nvCxnSpPr>
      <xdr:spPr>
        <a:xfrm flipV="1">
          <a:off x="8905875" y="19081750"/>
          <a:ext cx="542925" cy="3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590550</xdr:colOff>
      <xdr:row>107</xdr:row>
      <xdr:rowOff>57150</xdr:rowOff>
    </xdr:from>
    <xdr:to>
      <xdr:col>17</xdr:col>
      <xdr:colOff>409575</xdr:colOff>
      <xdr:row>107</xdr:row>
      <xdr:rowOff>60325</xdr:rowOff>
    </xdr:to>
    <xdr:cxnSp macro="">
      <xdr:nvCxnSpPr>
        <xdr:cNvPr id="330" name="直線矢印コネクタ 329"/>
        <xdr:cNvCxnSpPr>
          <a:stCxn id="122" idx="3"/>
          <a:endCxn id="69" idx="1"/>
        </xdr:cNvCxnSpPr>
      </xdr:nvCxnSpPr>
      <xdr:spPr>
        <a:xfrm>
          <a:off x="10344150" y="19081750"/>
          <a:ext cx="428625" cy="3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361950</xdr:colOff>
      <xdr:row>97</xdr:row>
      <xdr:rowOff>19050</xdr:rowOff>
    </xdr:from>
    <xdr:to>
      <xdr:col>10</xdr:col>
      <xdr:colOff>355600</xdr:colOff>
      <xdr:row>113</xdr:row>
      <xdr:rowOff>142875</xdr:rowOff>
    </xdr:to>
    <xdr:cxnSp macro="">
      <xdr:nvCxnSpPr>
        <xdr:cNvPr id="332" name="カギ線コネクタ 331"/>
        <xdr:cNvCxnSpPr>
          <a:stCxn id="56" idx="3"/>
          <a:endCxn id="107" idx="1"/>
        </xdr:cNvCxnSpPr>
      </xdr:nvCxnSpPr>
      <xdr:spPr>
        <a:xfrm>
          <a:off x="5848350" y="17265650"/>
          <a:ext cx="603250" cy="296862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107950</xdr:colOff>
      <xdr:row>113</xdr:row>
      <xdr:rowOff>142875</xdr:rowOff>
    </xdr:from>
    <xdr:to>
      <xdr:col>13</xdr:col>
      <xdr:colOff>19050</xdr:colOff>
      <xdr:row>113</xdr:row>
      <xdr:rowOff>158750</xdr:rowOff>
    </xdr:to>
    <xdr:cxnSp macro="">
      <xdr:nvCxnSpPr>
        <xdr:cNvPr id="334" name="直線矢印コネクタ 333"/>
        <xdr:cNvCxnSpPr>
          <a:stCxn id="107" idx="3"/>
          <a:endCxn id="123" idx="1"/>
        </xdr:cNvCxnSpPr>
      </xdr:nvCxnSpPr>
      <xdr:spPr>
        <a:xfrm>
          <a:off x="7423150" y="20234275"/>
          <a:ext cx="520700" cy="15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304800</xdr:colOff>
      <xdr:row>113</xdr:row>
      <xdr:rowOff>155575</xdr:rowOff>
    </xdr:from>
    <xdr:to>
      <xdr:col>15</xdr:col>
      <xdr:colOff>273050</xdr:colOff>
      <xdr:row>113</xdr:row>
      <xdr:rowOff>161925</xdr:rowOff>
    </xdr:to>
    <xdr:cxnSp macro="">
      <xdr:nvCxnSpPr>
        <xdr:cNvPr id="336" name="直線矢印コネクタ 335"/>
        <xdr:cNvCxnSpPr>
          <a:stCxn id="123" idx="3"/>
          <a:endCxn id="106" idx="1"/>
        </xdr:cNvCxnSpPr>
      </xdr:nvCxnSpPr>
      <xdr:spPr>
        <a:xfrm>
          <a:off x="8839200" y="19529425"/>
          <a:ext cx="577850" cy="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129</xdr:row>
      <xdr:rowOff>22225</xdr:rowOff>
    </xdr:from>
    <xdr:to>
      <xdr:col>8</xdr:col>
      <xdr:colOff>0</xdr:colOff>
      <xdr:row>129</xdr:row>
      <xdr:rowOff>23813</xdr:rowOff>
    </xdr:to>
    <xdr:cxnSp macro="">
      <xdr:nvCxnSpPr>
        <xdr:cNvPr id="338" name="直線矢印コネクタ 337"/>
        <xdr:cNvCxnSpPr>
          <a:stCxn id="93" idx="3"/>
          <a:endCxn id="94" idx="1"/>
        </xdr:cNvCxnSpPr>
      </xdr:nvCxnSpPr>
      <xdr:spPr>
        <a:xfrm>
          <a:off x="4276725" y="22139275"/>
          <a:ext cx="6000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285750</xdr:colOff>
      <xdr:row>129</xdr:row>
      <xdr:rowOff>22225</xdr:rowOff>
    </xdr:from>
    <xdr:to>
      <xdr:col>10</xdr:col>
      <xdr:colOff>323850</xdr:colOff>
      <xdr:row>129</xdr:row>
      <xdr:rowOff>23813</xdr:rowOff>
    </xdr:to>
    <xdr:cxnSp macro="">
      <xdr:nvCxnSpPr>
        <xdr:cNvPr id="340" name="直線矢印コネクタ 339"/>
        <xdr:cNvCxnSpPr>
          <a:stCxn id="94" idx="3"/>
          <a:endCxn id="95" idx="1"/>
        </xdr:cNvCxnSpPr>
      </xdr:nvCxnSpPr>
      <xdr:spPr>
        <a:xfrm>
          <a:off x="5772150" y="22139275"/>
          <a:ext cx="6477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129</xdr:row>
      <xdr:rowOff>22225</xdr:rowOff>
    </xdr:from>
    <xdr:to>
      <xdr:col>13</xdr:col>
      <xdr:colOff>31750</xdr:colOff>
      <xdr:row>129</xdr:row>
      <xdr:rowOff>23813</xdr:rowOff>
    </xdr:to>
    <xdr:cxnSp macro="">
      <xdr:nvCxnSpPr>
        <xdr:cNvPr id="342" name="直線矢印コネクタ 341"/>
        <xdr:cNvCxnSpPr>
          <a:stCxn id="95" idx="3"/>
          <a:endCxn id="96" idx="1"/>
        </xdr:cNvCxnSpPr>
      </xdr:nvCxnSpPr>
      <xdr:spPr>
        <a:xfrm>
          <a:off x="7315200" y="22139275"/>
          <a:ext cx="6413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317500</xdr:colOff>
      <xdr:row>129</xdr:row>
      <xdr:rowOff>22225</xdr:rowOff>
    </xdr:from>
    <xdr:to>
      <xdr:col>15</xdr:col>
      <xdr:colOff>323850</xdr:colOff>
      <xdr:row>129</xdr:row>
      <xdr:rowOff>23813</xdr:rowOff>
    </xdr:to>
    <xdr:cxnSp macro="">
      <xdr:nvCxnSpPr>
        <xdr:cNvPr id="344" name="直線矢印コネクタ 343"/>
        <xdr:cNvCxnSpPr>
          <a:stCxn id="96" idx="3"/>
          <a:endCxn id="97" idx="1"/>
        </xdr:cNvCxnSpPr>
      </xdr:nvCxnSpPr>
      <xdr:spPr>
        <a:xfrm>
          <a:off x="8851900" y="22139275"/>
          <a:ext cx="615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129</xdr:row>
      <xdr:rowOff>22225</xdr:rowOff>
    </xdr:from>
    <xdr:to>
      <xdr:col>18</xdr:col>
      <xdr:colOff>0</xdr:colOff>
      <xdr:row>129</xdr:row>
      <xdr:rowOff>23813</xdr:rowOff>
    </xdr:to>
    <xdr:cxnSp macro="">
      <xdr:nvCxnSpPr>
        <xdr:cNvPr id="346" name="直線矢印コネクタ 345"/>
        <xdr:cNvCxnSpPr>
          <a:stCxn id="97" idx="3"/>
          <a:endCxn id="98" idx="1"/>
        </xdr:cNvCxnSpPr>
      </xdr:nvCxnSpPr>
      <xdr:spPr>
        <a:xfrm>
          <a:off x="10363200" y="22139275"/>
          <a:ext cx="6096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141</xdr:row>
      <xdr:rowOff>22225</xdr:rowOff>
    </xdr:from>
    <xdr:to>
      <xdr:col>8</xdr:col>
      <xdr:colOff>0</xdr:colOff>
      <xdr:row>141</xdr:row>
      <xdr:rowOff>23813</xdr:rowOff>
    </xdr:to>
    <xdr:cxnSp macro="">
      <xdr:nvCxnSpPr>
        <xdr:cNvPr id="350" name="直線矢印コネクタ 349"/>
        <xdr:cNvCxnSpPr>
          <a:stCxn id="100" idx="3"/>
          <a:endCxn id="102" idx="1"/>
        </xdr:cNvCxnSpPr>
      </xdr:nvCxnSpPr>
      <xdr:spPr>
        <a:xfrm>
          <a:off x="4276725" y="24196675"/>
          <a:ext cx="6000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285750</xdr:colOff>
      <xdr:row>141</xdr:row>
      <xdr:rowOff>22225</xdr:rowOff>
    </xdr:from>
    <xdr:to>
      <xdr:col>10</xdr:col>
      <xdr:colOff>304800</xdr:colOff>
      <xdr:row>141</xdr:row>
      <xdr:rowOff>23813</xdr:rowOff>
    </xdr:to>
    <xdr:cxnSp macro="">
      <xdr:nvCxnSpPr>
        <xdr:cNvPr id="352" name="直線矢印コネクタ 351"/>
        <xdr:cNvCxnSpPr>
          <a:stCxn id="102" idx="3"/>
          <a:endCxn id="101" idx="1"/>
        </xdr:cNvCxnSpPr>
      </xdr:nvCxnSpPr>
      <xdr:spPr>
        <a:xfrm>
          <a:off x="5772150" y="24196675"/>
          <a:ext cx="6286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147</xdr:row>
      <xdr:rowOff>69850</xdr:rowOff>
    </xdr:from>
    <xdr:to>
      <xdr:col>8</xdr:col>
      <xdr:colOff>0</xdr:colOff>
      <xdr:row>147</xdr:row>
      <xdr:rowOff>71438</xdr:rowOff>
    </xdr:to>
    <xdr:cxnSp macro="">
      <xdr:nvCxnSpPr>
        <xdr:cNvPr id="354" name="直線矢印コネクタ 353"/>
        <xdr:cNvCxnSpPr>
          <a:stCxn id="104" idx="3"/>
          <a:endCxn id="105" idx="1"/>
        </xdr:cNvCxnSpPr>
      </xdr:nvCxnSpPr>
      <xdr:spPr>
        <a:xfrm>
          <a:off x="4276725" y="25273000"/>
          <a:ext cx="6000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446881</xdr:colOff>
      <xdr:row>131</xdr:row>
      <xdr:rowOff>7144</xdr:rowOff>
    </xdr:from>
    <xdr:to>
      <xdr:col>8</xdr:col>
      <xdr:colOff>448469</xdr:colOff>
      <xdr:row>133</xdr:row>
      <xdr:rowOff>7144</xdr:rowOff>
    </xdr:to>
    <xdr:cxnSp macro="">
      <xdr:nvCxnSpPr>
        <xdr:cNvPr id="356" name="直線矢印コネクタ 355"/>
        <xdr:cNvCxnSpPr>
          <a:stCxn id="94" idx="2"/>
          <a:endCxn id="99" idx="0"/>
        </xdr:cNvCxnSpPr>
      </xdr:nvCxnSpPr>
      <xdr:spPr>
        <a:xfrm rot="5400000">
          <a:off x="5153025" y="22637750"/>
          <a:ext cx="3429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333375</xdr:colOff>
      <xdr:row>9</xdr:row>
      <xdr:rowOff>180975</xdr:rowOff>
    </xdr:from>
    <xdr:to>
      <xdr:col>5</xdr:col>
      <xdr:colOff>323850</xdr:colOff>
      <xdr:row>46</xdr:row>
      <xdr:rowOff>41275</xdr:rowOff>
    </xdr:to>
    <xdr:cxnSp macro="">
      <xdr:nvCxnSpPr>
        <xdr:cNvPr id="359" name="カギ線コネクタ 358"/>
        <xdr:cNvCxnSpPr>
          <a:stCxn id="2" idx="3"/>
          <a:endCxn id="77" idx="1"/>
        </xdr:cNvCxnSpPr>
      </xdr:nvCxnSpPr>
      <xdr:spPr>
        <a:xfrm>
          <a:off x="2771775" y="1895475"/>
          <a:ext cx="600075" cy="69088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333375</xdr:colOff>
      <xdr:row>10</xdr:row>
      <xdr:rowOff>0</xdr:rowOff>
    </xdr:from>
    <xdr:to>
      <xdr:col>5</xdr:col>
      <xdr:colOff>333375</xdr:colOff>
      <xdr:row>72</xdr:row>
      <xdr:rowOff>114300</xdr:rowOff>
    </xdr:to>
    <xdr:cxnSp macro="">
      <xdr:nvCxnSpPr>
        <xdr:cNvPr id="361" name="カギ線コネクタ 360"/>
        <xdr:cNvCxnSpPr>
          <a:stCxn id="2" idx="3"/>
          <a:endCxn id="46" idx="1"/>
        </xdr:cNvCxnSpPr>
      </xdr:nvCxnSpPr>
      <xdr:spPr>
        <a:xfrm>
          <a:off x="2771775" y="1714500"/>
          <a:ext cx="609600" cy="107442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333375</xdr:colOff>
      <xdr:row>9</xdr:row>
      <xdr:rowOff>180975</xdr:rowOff>
    </xdr:from>
    <xdr:to>
      <xdr:col>5</xdr:col>
      <xdr:colOff>333375</xdr:colOff>
      <xdr:row>83</xdr:row>
      <xdr:rowOff>19050</xdr:rowOff>
    </xdr:to>
    <xdr:cxnSp macro="">
      <xdr:nvCxnSpPr>
        <xdr:cNvPr id="363" name="カギ線コネクタ 362"/>
        <xdr:cNvCxnSpPr>
          <a:stCxn id="2" idx="3"/>
          <a:endCxn id="49" idx="1"/>
        </xdr:cNvCxnSpPr>
      </xdr:nvCxnSpPr>
      <xdr:spPr>
        <a:xfrm>
          <a:off x="2771775" y="1895475"/>
          <a:ext cx="609600" cy="1393507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333375</xdr:colOff>
      <xdr:row>9</xdr:row>
      <xdr:rowOff>180975</xdr:rowOff>
    </xdr:from>
    <xdr:to>
      <xdr:col>5</xdr:col>
      <xdr:colOff>333375</xdr:colOff>
      <xdr:row>90</xdr:row>
      <xdr:rowOff>19050</xdr:rowOff>
    </xdr:to>
    <xdr:cxnSp macro="">
      <xdr:nvCxnSpPr>
        <xdr:cNvPr id="365" name="カギ線コネクタ 364"/>
        <xdr:cNvCxnSpPr>
          <a:stCxn id="2" idx="3"/>
          <a:endCxn id="53" idx="1"/>
        </xdr:cNvCxnSpPr>
      </xdr:nvCxnSpPr>
      <xdr:spPr>
        <a:xfrm>
          <a:off x="2771775" y="1895475"/>
          <a:ext cx="609600" cy="1526857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333375</xdr:colOff>
      <xdr:row>9</xdr:row>
      <xdr:rowOff>180975</xdr:rowOff>
    </xdr:from>
    <xdr:to>
      <xdr:col>5</xdr:col>
      <xdr:colOff>333375</xdr:colOff>
      <xdr:row>97</xdr:row>
      <xdr:rowOff>19050</xdr:rowOff>
    </xdr:to>
    <xdr:cxnSp macro="">
      <xdr:nvCxnSpPr>
        <xdr:cNvPr id="367" name="カギ線コネクタ 366"/>
        <xdr:cNvCxnSpPr>
          <a:stCxn id="2" idx="3"/>
          <a:endCxn id="55" idx="1"/>
        </xdr:cNvCxnSpPr>
      </xdr:nvCxnSpPr>
      <xdr:spPr>
        <a:xfrm>
          <a:off x="2771775" y="1895475"/>
          <a:ext cx="609600" cy="1660207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333375</xdr:colOff>
      <xdr:row>10</xdr:row>
      <xdr:rowOff>0</xdr:rowOff>
    </xdr:from>
    <xdr:to>
      <xdr:col>5</xdr:col>
      <xdr:colOff>333375</xdr:colOff>
      <xdr:row>129</xdr:row>
      <xdr:rowOff>22225</xdr:rowOff>
    </xdr:to>
    <xdr:cxnSp macro="">
      <xdr:nvCxnSpPr>
        <xdr:cNvPr id="373" name="図形 372"/>
        <xdr:cNvCxnSpPr>
          <a:stCxn id="2" idx="3"/>
          <a:endCxn id="93" idx="1"/>
        </xdr:cNvCxnSpPr>
      </xdr:nvCxnSpPr>
      <xdr:spPr>
        <a:xfrm>
          <a:off x="2771775" y="1714500"/>
          <a:ext cx="609600" cy="2042477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333375</xdr:colOff>
      <xdr:row>10</xdr:row>
      <xdr:rowOff>0</xdr:rowOff>
    </xdr:from>
    <xdr:to>
      <xdr:col>5</xdr:col>
      <xdr:colOff>333375</xdr:colOff>
      <xdr:row>141</xdr:row>
      <xdr:rowOff>22225</xdr:rowOff>
    </xdr:to>
    <xdr:cxnSp macro="">
      <xdr:nvCxnSpPr>
        <xdr:cNvPr id="376" name="カギ線コネクタ 375"/>
        <xdr:cNvCxnSpPr>
          <a:stCxn id="2" idx="3"/>
          <a:endCxn id="100" idx="1"/>
        </xdr:cNvCxnSpPr>
      </xdr:nvCxnSpPr>
      <xdr:spPr>
        <a:xfrm>
          <a:off x="2771775" y="1714500"/>
          <a:ext cx="609600" cy="2248217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333375</xdr:colOff>
      <xdr:row>10</xdr:row>
      <xdr:rowOff>0</xdr:rowOff>
    </xdr:from>
    <xdr:to>
      <xdr:col>5</xdr:col>
      <xdr:colOff>333375</xdr:colOff>
      <xdr:row>147</xdr:row>
      <xdr:rowOff>69850</xdr:rowOff>
    </xdr:to>
    <xdr:cxnSp macro="">
      <xdr:nvCxnSpPr>
        <xdr:cNvPr id="378" name="図形 377"/>
        <xdr:cNvCxnSpPr>
          <a:stCxn id="2" idx="3"/>
          <a:endCxn id="104" idx="1"/>
        </xdr:cNvCxnSpPr>
      </xdr:nvCxnSpPr>
      <xdr:spPr>
        <a:xfrm>
          <a:off x="2771775" y="1714500"/>
          <a:ext cx="609600" cy="235585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323850</xdr:colOff>
      <xdr:row>95</xdr:row>
      <xdr:rowOff>38100</xdr:rowOff>
    </xdr:from>
    <xdr:to>
      <xdr:col>26</xdr:col>
      <xdr:colOff>0</xdr:colOff>
      <xdr:row>99</xdr:row>
      <xdr:rowOff>0</xdr:rowOff>
    </xdr:to>
    <xdr:sp macro="" textlink="">
      <xdr:nvSpPr>
        <xdr:cNvPr id="232" name="正方形/長方形 231"/>
        <xdr:cNvSpPr/>
      </xdr:nvSpPr>
      <xdr:spPr>
        <a:xfrm>
          <a:off x="14954250" y="16325850"/>
          <a:ext cx="895350" cy="647700"/>
        </a:xfrm>
        <a:prstGeom prst="rect">
          <a:avLst/>
        </a:prstGeom>
        <a:solidFill>
          <a:schemeClr val="accent1">
            <a:lumMod val="75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レシピゲット</a:t>
          </a:r>
          <a:endParaRPr kumimoji="1" lang="en-US" altLang="ja-JP" sz="900">
            <a:solidFill>
              <a:sysClr val="windowText" lastClr="000000"/>
            </a:solidFill>
          </a:endParaRPr>
        </a:p>
        <a:p>
          <a:pPr algn="ctr"/>
          <a:r>
            <a:rPr kumimoji="1" lang="en-US" altLang="ja-JP" sz="900">
              <a:solidFill>
                <a:sysClr val="windowText" lastClr="000000"/>
              </a:solidFill>
            </a:rPr>
            <a:t>FLASH</a:t>
          </a:r>
        </a:p>
      </xdr:txBody>
    </xdr:sp>
    <xdr:clientData/>
  </xdr:twoCellAnchor>
  <xdr:twoCellAnchor>
    <xdr:from>
      <xdr:col>26</xdr:col>
      <xdr:colOff>0</xdr:colOff>
      <xdr:row>97</xdr:row>
      <xdr:rowOff>19050</xdr:rowOff>
    </xdr:from>
    <xdr:to>
      <xdr:col>26</xdr:col>
      <xdr:colOff>574675</xdr:colOff>
      <xdr:row>97</xdr:row>
      <xdr:rowOff>20638</xdr:rowOff>
    </xdr:to>
    <xdr:cxnSp macro="">
      <xdr:nvCxnSpPr>
        <xdr:cNvPr id="238" name="直線矢印コネクタ 237"/>
        <xdr:cNvCxnSpPr>
          <a:stCxn id="232" idx="3"/>
          <a:endCxn id="121" idx="1"/>
        </xdr:cNvCxnSpPr>
      </xdr:nvCxnSpPr>
      <xdr:spPr>
        <a:xfrm>
          <a:off x="15849600" y="16649700"/>
          <a:ext cx="5746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10</xdr:row>
      <xdr:rowOff>0</xdr:rowOff>
    </xdr:from>
    <xdr:to>
      <xdr:col>18</xdr:col>
      <xdr:colOff>285750</xdr:colOff>
      <xdr:row>10</xdr:row>
      <xdr:rowOff>1588</xdr:rowOff>
    </xdr:to>
    <xdr:cxnSp macro="">
      <xdr:nvCxnSpPr>
        <xdr:cNvPr id="242" name="直線矢印コネクタ 241"/>
        <xdr:cNvCxnSpPr>
          <a:stCxn id="71" idx="3"/>
          <a:endCxn id="9" idx="1"/>
        </xdr:cNvCxnSpPr>
      </xdr:nvCxnSpPr>
      <xdr:spPr>
        <a:xfrm>
          <a:off x="10363200" y="1714500"/>
          <a:ext cx="8953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85725</xdr:colOff>
      <xdr:row>14</xdr:row>
      <xdr:rowOff>161925</xdr:rowOff>
    </xdr:from>
    <xdr:to>
      <xdr:col>17</xdr:col>
      <xdr:colOff>371475</xdr:colOff>
      <xdr:row>18</xdr:row>
      <xdr:rowOff>123825</xdr:rowOff>
    </xdr:to>
    <xdr:sp macro="" textlink="">
      <xdr:nvSpPr>
        <xdr:cNvPr id="230" name="正方形/長方形 229"/>
        <xdr:cNvSpPr/>
      </xdr:nvSpPr>
      <xdr:spPr>
        <a:xfrm>
          <a:off x="9839325" y="2562225"/>
          <a:ext cx="895350" cy="647700"/>
        </a:xfrm>
        <a:prstGeom prst="rect">
          <a:avLst/>
        </a:prstGeom>
        <a:solidFill>
          <a:schemeClr val="accent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調理</a:t>
          </a:r>
          <a:r>
            <a:rPr kumimoji="1" lang="en-US" altLang="ja-JP" sz="900">
              <a:solidFill>
                <a:sysClr val="windowText" lastClr="000000"/>
              </a:solidFill>
            </a:rPr>
            <a:t>FLASH</a:t>
          </a:r>
        </a:p>
      </xdr:txBody>
    </xdr:sp>
    <xdr:clientData/>
  </xdr:twoCellAnchor>
  <xdr:twoCellAnchor>
    <xdr:from>
      <xdr:col>16</xdr:col>
      <xdr:colOff>85725</xdr:colOff>
      <xdr:row>22</xdr:row>
      <xdr:rowOff>161925</xdr:rowOff>
    </xdr:from>
    <xdr:to>
      <xdr:col>17</xdr:col>
      <xdr:colOff>371475</xdr:colOff>
      <xdr:row>26</xdr:row>
      <xdr:rowOff>123825</xdr:rowOff>
    </xdr:to>
    <xdr:sp macro="" textlink="">
      <xdr:nvSpPr>
        <xdr:cNvPr id="231" name="正方形/長方形 230"/>
        <xdr:cNvSpPr/>
      </xdr:nvSpPr>
      <xdr:spPr>
        <a:xfrm>
          <a:off x="9839325" y="3933825"/>
          <a:ext cx="895350" cy="647700"/>
        </a:xfrm>
        <a:prstGeom prst="rect">
          <a:avLst/>
        </a:prstGeom>
        <a:solidFill>
          <a:schemeClr val="accent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調理</a:t>
          </a:r>
          <a:r>
            <a:rPr kumimoji="1" lang="en-US" altLang="ja-JP" sz="900">
              <a:solidFill>
                <a:sysClr val="windowText" lastClr="000000"/>
              </a:solidFill>
            </a:rPr>
            <a:t>FLASH</a:t>
          </a:r>
        </a:p>
      </xdr:txBody>
    </xdr:sp>
    <xdr:clientData/>
  </xdr:twoCellAnchor>
  <xdr:twoCellAnchor>
    <xdr:from>
      <xdr:col>17</xdr:col>
      <xdr:colOff>371475</xdr:colOff>
      <xdr:row>16</xdr:row>
      <xdr:rowOff>142875</xdr:rowOff>
    </xdr:from>
    <xdr:to>
      <xdr:col>18</xdr:col>
      <xdr:colOff>238125</xdr:colOff>
      <xdr:row>16</xdr:row>
      <xdr:rowOff>149225</xdr:rowOff>
    </xdr:to>
    <xdr:cxnSp macro="">
      <xdr:nvCxnSpPr>
        <xdr:cNvPr id="244" name="直線矢印コネクタ 243"/>
        <xdr:cNvCxnSpPr>
          <a:stCxn id="230" idx="3"/>
          <a:endCxn id="16" idx="1"/>
        </xdr:cNvCxnSpPr>
      </xdr:nvCxnSpPr>
      <xdr:spPr>
        <a:xfrm>
          <a:off x="10734675" y="2886075"/>
          <a:ext cx="476250" cy="6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371475</xdr:colOff>
      <xdr:row>24</xdr:row>
      <xdr:rowOff>142875</xdr:rowOff>
    </xdr:from>
    <xdr:to>
      <xdr:col>18</xdr:col>
      <xdr:colOff>238125</xdr:colOff>
      <xdr:row>24</xdr:row>
      <xdr:rowOff>160062</xdr:rowOff>
    </xdr:to>
    <xdr:cxnSp macro="">
      <xdr:nvCxnSpPr>
        <xdr:cNvPr id="248" name="直線矢印コネクタ 247"/>
        <xdr:cNvCxnSpPr>
          <a:stCxn id="231" idx="3"/>
          <a:endCxn id="22" idx="1"/>
        </xdr:cNvCxnSpPr>
      </xdr:nvCxnSpPr>
      <xdr:spPr>
        <a:xfrm>
          <a:off x="10734675" y="4257675"/>
          <a:ext cx="476250" cy="17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523875</xdr:colOff>
      <xdr:row>15</xdr:row>
      <xdr:rowOff>9525</xdr:rowOff>
    </xdr:from>
    <xdr:to>
      <xdr:col>15</xdr:col>
      <xdr:colOff>276225</xdr:colOff>
      <xdr:row>18</xdr:row>
      <xdr:rowOff>136525</xdr:rowOff>
    </xdr:to>
    <xdr:sp macro="" textlink="">
      <xdr:nvSpPr>
        <xdr:cNvPr id="250" name="正方形/長方形 249"/>
        <xdr:cNvSpPr/>
      </xdr:nvSpPr>
      <xdr:spPr>
        <a:xfrm>
          <a:off x="8448675" y="2581275"/>
          <a:ext cx="9715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接客確認</a:t>
          </a:r>
          <a:endParaRPr kumimoji="1" lang="en-US" altLang="ja-JP" sz="900">
            <a:solidFill>
              <a:sysClr val="windowText" lastClr="000000"/>
            </a:solidFill>
          </a:endParaRPr>
        </a:p>
        <a:p>
          <a:pPr algn="ctr"/>
          <a:r>
            <a:rPr kumimoji="1" lang="en-US" altLang="ja-JP" sz="900">
              <a:solidFill>
                <a:sysClr val="windowText" lastClr="000000"/>
              </a:solidFill>
            </a:rPr>
            <a:t>service_confirm</a:t>
          </a:r>
          <a:endParaRPr kumimoji="1" lang="ja-JP" altLang="en-US" sz="900">
            <a:solidFill>
              <a:sysClr val="windowText" lastClr="000000"/>
            </a:solidFill>
          </a:endParaRPr>
        </a:p>
      </xdr:txBody>
    </xdr:sp>
    <xdr:clientData/>
  </xdr:twoCellAnchor>
  <xdr:twoCellAnchor>
    <xdr:from>
      <xdr:col>13</xdr:col>
      <xdr:colOff>523875</xdr:colOff>
      <xdr:row>23</xdr:row>
      <xdr:rowOff>20362</xdr:rowOff>
    </xdr:from>
    <xdr:to>
      <xdr:col>15</xdr:col>
      <xdr:colOff>200025</xdr:colOff>
      <xdr:row>26</xdr:row>
      <xdr:rowOff>147362</xdr:rowOff>
    </xdr:to>
    <xdr:sp macro="" textlink="">
      <xdr:nvSpPr>
        <xdr:cNvPr id="252" name="正方形/長方形 251"/>
        <xdr:cNvSpPr/>
      </xdr:nvSpPr>
      <xdr:spPr>
        <a:xfrm>
          <a:off x="8448675" y="3963712"/>
          <a:ext cx="8953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ﾘｸｴｽﾄ確認</a:t>
          </a:r>
          <a:endParaRPr kumimoji="1" lang="en-US" altLang="ja-JP" sz="900">
            <a:solidFill>
              <a:sysClr val="windowText" lastClr="000000"/>
            </a:solidFill>
          </a:endParaRPr>
        </a:p>
        <a:p>
          <a:pPr algn="ctr"/>
          <a:r>
            <a:rPr kumimoji="1" lang="en-US" altLang="ja-JP" sz="900">
              <a:solidFill>
                <a:sysClr val="windowText" lastClr="000000"/>
              </a:solidFill>
            </a:rPr>
            <a:t>request_confirm</a:t>
          </a:r>
          <a:endParaRPr kumimoji="1" lang="ja-JP" altLang="en-US" sz="900">
            <a:solidFill>
              <a:sysClr val="windowText" lastClr="000000"/>
            </a:solidFill>
          </a:endParaRPr>
        </a:p>
      </xdr:txBody>
    </xdr:sp>
    <xdr:clientData/>
  </xdr:twoCellAnchor>
  <xdr:twoCellAnchor>
    <xdr:from>
      <xdr:col>5</xdr:col>
      <xdr:colOff>333375</xdr:colOff>
      <xdr:row>151</xdr:row>
      <xdr:rowOff>127000</xdr:rowOff>
    </xdr:from>
    <xdr:to>
      <xdr:col>7</xdr:col>
      <xdr:colOff>9525</xdr:colOff>
      <xdr:row>155</xdr:row>
      <xdr:rowOff>88900</xdr:rowOff>
    </xdr:to>
    <xdr:sp macro="" textlink="">
      <xdr:nvSpPr>
        <xdr:cNvPr id="240" name="正方形/長方形 239"/>
        <xdr:cNvSpPr/>
      </xdr:nvSpPr>
      <xdr:spPr>
        <a:xfrm>
          <a:off x="3381375" y="2601595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a:t>
          </a:r>
          <a:r>
            <a:rPr kumimoji="1" lang="ja-JP" altLang="en-US" sz="900">
              <a:solidFill>
                <a:sysClr val="windowText" lastClr="000000"/>
              </a:solidFill>
            </a:rPr>
            <a:t>フリーギフト</a:t>
          </a:r>
          <a:r>
            <a:rPr kumimoji="1" lang="en-US" altLang="ja-JP" sz="900">
              <a:solidFill>
                <a:sysClr val="windowText" lastClr="000000"/>
              </a:solidFill>
            </a:rPr>
            <a:t>】</a:t>
          </a:r>
          <a:endParaRPr kumimoji="1" lang="ja-JP" altLang="en-US" sz="900">
            <a:solidFill>
              <a:sysClr val="windowText" lastClr="000000"/>
            </a:solidFill>
          </a:endParaRPr>
        </a:p>
      </xdr:txBody>
    </xdr:sp>
    <xdr:clientData/>
  </xdr:twoCellAnchor>
  <xdr:twoCellAnchor>
    <xdr:from>
      <xdr:col>5</xdr:col>
      <xdr:colOff>333375</xdr:colOff>
      <xdr:row>158</xdr:row>
      <xdr:rowOff>76200</xdr:rowOff>
    </xdr:from>
    <xdr:to>
      <xdr:col>7</xdr:col>
      <xdr:colOff>9525</xdr:colOff>
      <xdr:row>162</xdr:row>
      <xdr:rowOff>38100</xdr:rowOff>
    </xdr:to>
    <xdr:sp macro="" textlink="">
      <xdr:nvSpPr>
        <xdr:cNvPr id="246" name="正方形/長方形 245"/>
        <xdr:cNvSpPr/>
      </xdr:nvSpPr>
      <xdr:spPr>
        <a:xfrm>
          <a:off x="3381375" y="2716530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a:t>
          </a:r>
          <a:r>
            <a:rPr kumimoji="1" lang="ja-JP" altLang="en-US" sz="900">
              <a:solidFill>
                <a:sysClr val="windowText" lastClr="000000"/>
              </a:solidFill>
            </a:rPr>
            <a:t>マイミクの招待</a:t>
          </a:r>
          <a:r>
            <a:rPr kumimoji="1" lang="en-US" altLang="ja-JP" sz="900">
              <a:solidFill>
                <a:sysClr val="windowText" lastClr="000000"/>
              </a:solidFill>
            </a:rPr>
            <a:t>】</a:t>
          </a:r>
          <a:endParaRPr kumimoji="1" lang="ja-JP" altLang="en-US" sz="900">
            <a:solidFill>
              <a:sysClr val="windowText" lastClr="000000"/>
            </a:solidFill>
          </a:endParaRPr>
        </a:p>
      </xdr:txBody>
    </xdr:sp>
    <xdr:clientData/>
  </xdr:twoCellAnchor>
  <xdr:twoCellAnchor>
    <xdr:from>
      <xdr:col>8</xdr:col>
      <xdr:colOff>0</xdr:colOff>
      <xdr:row>158</xdr:row>
      <xdr:rowOff>76200</xdr:rowOff>
    </xdr:from>
    <xdr:to>
      <xdr:col>9</xdr:col>
      <xdr:colOff>285750</xdr:colOff>
      <xdr:row>162</xdr:row>
      <xdr:rowOff>38100</xdr:rowOff>
    </xdr:to>
    <xdr:sp macro="" textlink="">
      <xdr:nvSpPr>
        <xdr:cNvPr id="254" name="正方形/長方形 253"/>
        <xdr:cNvSpPr/>
      </xdr:nvSpPr>
      <xdr:spPr>
        <a:xfrm>
          <a:off x="4876800" y="2716530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invite</a:t>
          </a:r>
          <a:r>
            <a:rPr kumimoji="1" lang="en-US" altLang="ja-JP" sz="900" baseline="0">
              <a:solidFill>
                <a:sysClr val="windowText" lastClr="000000"/>
              </a:solidFill>
            </a:rPr>
            <a:t>_detail</a:t>
          </a:r>
          <a:endParaRPr kumimoji="1" lang="ja-JP" altLang="en-US" sz="900">
            <a:solidFill>
              <a:sysClr val="windowText" lastClr="000000"/>
            </a:solidFill>
          </a:endParaRPr>
        </a:p>
      </xdr:txBody>
    </xdr:sp>
    <xdr:clientData/>
  </xdr:twoCellAnchor>
  <xdr:twoCellAnchor>
    <xdr:from>
      <xdr:col>10</xdr:col>
      <xdr:colOff>323850</xdr:colOff>
      <xdr:row>158</xdr:row>
      <xdr:rowOff>76200</xdr:rowOff>
    </xdr:from>
    <xdr:to>
      <xdr:col>12</xdr:col>
      <xdr:colOff>0</xdr:colOff>
      <xdr:row>162</xdr:row>
      <xdr:rowOff>38100</xdr:rowOff>
    </xdr:to>
    <xdr:sp macro="" textlink="">
      <xdr:nvSpPr>
        <xdr:cNvPr id="256" name="正方形/長方形 255"/>
        <xdr:cNvSpPr/>
      </xdr:nvSpPr>
      <xdr:spPr>
        <a:xfrm>
          <a:off x="6419850" y="2716530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invite</a:t>
          </a:r>
          <a:endParaRPr kumimoji="1" lang="ja-JP" altLang="en-US" sz="900">
            <a:solidFill>
              <a:sysClr val="windowText" lastClr="000000"/>
            </a:solidFill>
          </a:endParaRPr>
        </a:p>
      </xdr:txBody>
    </xdr:sp>
    <xdr:clientData/>
  </xdr:twoCellAnchor>
  <xdr:twoCellAnchor>
    <xdr:from>
      <xdr:col>13</xdr:col>
      <xdr:colOff>0</xdr:colOff>
      <xdr:row>158</xdr:row>
      <xdr:rowOff>76200</xdr:rowOff>
    </xdr:from>
    <xdr:to>
      <xdr:col>14</xdr:col>
      <xdr:colOff>285750</xdr:colOff>
      <xdr:row>162</xdr:row>
      <xdr:rowOff>38100</xdr:rowOff>
    </xdr:to>
    <xdr:sp macro="" textlink="">
      <xdr:nvSpPr>
        <xdr:cNvPr id="258" name="正方形/長方形 257"/>
        <xdr:cNvSpPr/>
      </xdr:nvSpPr>
      <xdr:spPr>
        <a:xfrm>
          <a:off x="7924800" y="2716530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invite_complete</a:t>
          </a:r>
          <a:endParaRPr kumimoji="1" lang="ja-JP" altLang="en-US" sz="900">
            <a:solidFill>
              <a:sysClr val="windowText" lastClr="000000"/>
            </a:solidFill>
          </a:endParaRPr>
        </a:p>
      </xdr:txBody>
    </xdr:sp>
    <xdr:clientData/>
  </xdr:twoCellAnchor>
  <xdr:twoCellAnchor>
    <xdr:from>
      <xdr:col>8</xdr:col>
      <xdr:colOff>0</xdr:colOff>
      <xdr:row>151</xdr:row>
      <xdr:rowOff>127000</xdr:rowOff>
    </xdr:from>
    <xdr:to>
      <xdr:col>9</xdr:col>
      <xdr:colOff>285750</xdr:colOff>
      <xdr:row>155</xdr:row>
      <xdr:rowOff>88900</xdr:rowOff>
    </xdr:to>
    <xdr:sp macro="" textlink="">
      <xdr:nvSpPr>
        <xdr:cNvPr id="260" name="正方形/長方形 259"/>
        <xdr:cNvSpPr/>
      </xdr:nvSpPr>
      <xdr:spPr>
        <a:xfrm>
          <a:off x="4876800" y="2601595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gift_list</a:t>
          </a:r>
          <a:endParaRPr kumimoji="1" lang="ja-JP" altLang="en-US" sz="900">
            <a:solidFill>
              <a:sysClr val="windowText" lastClr="000000"/>
            </a:solidFill>
          </a:endParaRPr>
        </a:p>
      </xdr:txBody>
    </xdr:sp>
    <xdr:clientData/>
  </xdr:twoCellAnchor>
  <xdr:twoCellAnchor>
    <xdr:from>
      <xdr:col>10</xdr:col>
      <xdr:colOff>323850</xdr:colOff>
      <xdr:row>151</xdr:row>
      <xdr:rowOff>127000</xdr:rowOff>
    </xdr:from>
    <xdr:to>
      <xdr:col>12</xdr:col>
      <xdr:colOff>0</xdr:colOff>
      <xdr:row>155</xdr:row>
      <xdr:rowOff>88900</xdr:rowOff>
    </xdr:to>
    <xdr:sp macro="" textlink="">
      <xdr:nvSpPr>
        <xdr:cNvPr id="262" name="正方形/長方形 261"/>
        <xdr:cNvSpPr/>
      </xdr:nvSpPr>
      <xdr:spPr>
        <a:xfrm>
          <a:off x="6419850" y="2601595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gift_detail</a:t>
          </a:r>
          <a:endParaRPr kumimoji="1" lang="ja-JP" altLang="en-US" sz="900">
            <a:solidFill>
              <a:sysClr val="windowText" lastClr="000000"/>
            </a:solidFill>
          </a:endParaRPr>
        </a:p>
      </xdr:txBody>
    </xdr:sp>
    <xdr:clientData/>
  </xdr:twoCellAnchor>
  <xdr:twoCellAnchor>
    <xdr:from>
      <xdr:col>5</xdr:col>
      <xdr:colOff>333375</xdr:colOff>
      <xdr:row>164</xdr:row>
      <xdr:rowOff>38100</xdr:rowOff>
    </xdr:from>
    <xdr:to>
      <xdr:col>7</xdr:col>
      <xdr:colOff>9525</xdr:colOff>
      <xdr:row>168</xdr:row>
      <xdr:rowOff>0</xdr:rowOff>
    </xdr:to>
    <xdr:sp macro="" textlink="">
      <xdr:nvSpPr>
        <xdr:cNvPr id="264" name="正方形/長方形 263"/>
        <xdr:cNvSpPr/>
      </xdr:nvSpPr>
      <xdr:spPr>
        <a:xfrm>
          <a:off x="3381375" y="2815590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a:t>
          </a:r>
          <a:r>
            <a:rPr kumimoji="1" lang="ja-JP" altLang="en-US" sz="900">
              <a:solidFill>
                <a:sysClr val="windowText" lastClr="000000"/>
              </a:solidFill>
            </a:rPr>
            <a:t>リクエストの返答</a:t>
          </a:r>
          <a:r>
            <a:rPr kumimoji="1" lang="en-US" altLang="ja-JP" sz="900">
              <a:solidFill>
                <a:sysClr val="windowText" lastClr="000000"/>
              </a:solidFill>
            </a:rPr>
            <a:t>】</a:t>
          </a:r>
          <a:endParaRPr kumimoji="1" lang="ja-JP" altLang="en-US" sz="900">
            <a:solidFill>
              <a:sysClr val="windowText" lastClr="000000"/>
            </a:solidFill>
          </a:endParaRPr>
        </a:p>
      </xdr:txBody>
    </xdr:sp>
    <xdr:clientData/>
  </xdr:twoCellAnchor>
  <xdr:twoCellAnchor>
    <xdr:from>
      <xdr:col>8</xdr:col>
      <xdr:colOff>0</xdr:colOff>
      <xdr:row>164</xdr:row>
      <xdr:rowOff>38100</xdr:rowOff>
    </xdr:from>
    <xdr:to>
      <xdr:col>9</xdr:col>
      <xdr:colOff>285750</xdr:colOff>
      <xdr:row>168</xdr:row>
      <xdr:rowOff>0</xdr:rowOff>
    </xdr:to>
    <xdr:sp macro="" textlink="">
      <xdr:nvSpPr>
        <xdr:cNvPr id="266" name="正方形/長方形 265"/>
        <xdr:cNvSpPr/>
      </xdr:nvSpPr>
      <xdr:spPr>
        <a:xfrm>
          <a:off x="4876800" y="2815590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answer</a:t>
          </a:r>
          <a:endParaRPr kumimoji="1" lang="ja-JP" altLang="en-US" sz="900">
            <a:solidFill>
              <a:sysClr val="windowText" lastClr="000000"/>
            </a:solidFill>
          </a:endParaRPr>
        </a:p>
      </xdr:txBody>
    </xdr:sp>
    <xdr:clientData/>
  </xdr:twoCellAnchor>
  <xdr:twoCellAnchor>
    <xdr:from>
      <xdr:col>10</xdr:col>
      <xdr:colOff>323850</xdr:colOff>
      <xdr:row>164</xdr:row>
      <xdr:rowOff>38100</xdr:rowOff>
    </xdr:from>
    <xdr:to>
      <xdr:col>12</xdr:col>
      <xdr:colOff>0</xdr:colOff>
      <xdr:row>168</xdr:row>
      <xdr:rowOff>0</xdr:rowOff>
    </xdr:to>
    <xdr:sp macro="" textlink="">
      <xdr:nvSpPr>
        <xdr:cNvPr id="268" name="正方形/長方形 267"/>
        <xdr:cNvSpPr/>
      </xdr:nvSpPr>
      <xdr:spPr>
        <a:xfrm>
          <a:off x="6419850" y="2815590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answer_confirm</a:t>
          </a:r>
          <a:endParaRPr kumimoji="1" lang="ja-JP" altLang="en-US" sz="900">
            <a:solidFill>
              <a:sysClr val="windowText" lastClr="000000"/>
            </a:solidFill>
          </a:endParaRPr>
        </a:p>
      </xdr:txBody>
    </xdr:sp>
    <xdr:clientData/>
  </xdr:twoCellAnchor>
  <xdr:twoCellAnchor>
    <xdr:from>
      <xdr:col>13</xdr:col>
      <xdr:colOff>0</xdr:colOff>
      <xdr:row>164</xdr:row>
      <xdr:rowOff>38100</xdr:rowOff>
    </xdr:from>
    <xdr:to>
      <xdr:col>14</xdr:col>
      <xdr:colOff>285750</xdr:colOff>
      <xdr:row>168</xdr:row>
      <xdr:rowOff>0</xdr:rowOff>
    </xdr:to>
    <xdr:sp macro="" textlink="">
      <xdr:nvSpPr>
        <xdr:cNvPr id="270" name="正方形/長方形 269"/>
        <xdr:cNvSpPr/>
      </xdr:nvSpPr>
      <xdr:spPr>
        <a:xfrm>
          <a:off x="7924800" y="2815590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answer_complete</a:t>
          </a:r>
          <a:endParaRPr kumimoji="1" lang="ja-JP" altLang="en-US" sz="900">
            <a:solidFill>
              <a:sysClr val="windowText" lastClr="000000"/>
            </a:solidFill>
          </a:endParaRPr>
        </a:p>
      </xdr:txBody>
    </xdr:sp>
    <xdr:clientData/>
  </xdr:twoCellAnchor>
  <xdr:twoCellAnchor>
    <xdr:from>
      <xdr:col>13</xdr:col>
      <xdr:colOff>0</xdr:colOff>
      <xdr:row>151</xdr:row>
      <xdr:rowOff>127000</xdr:rowOff>
    </xdr:from>
    <xdr:to>
      <xdr:col>14</xdr:col>
      <xdr:colOff>285750</xdr:colOff>
      <xdr:row>155</xdr:row>
      <xdr:rowOff>88900</xdr:rowOff>
    </xdr:to>
    <xdr:sp macro="" textlink="">
      <xdr:nvSpPr>
        <xdr:cNvPr id="272" name="正方形/長方形 271"/>
        <xdr:cNvSpPr/>
      </xdr:nvSpPr>
      <xdr:spPr>
        <a:xfrm>
          <a:off x="7924800" y="2601595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gift_confirm</a:t>
          </a:r>
          <a:endParaRPr kumimoji="1" lang="ja-JP" altLang="en-US" sz="900">
            <a:solidFill>
              <a:sysClr val="windowText" lastClr="000000"/>
            </a:solidFill>
          </a:endParaRPr>
        </a:p>
      </xdr:txBody>
    </xdr:sp>
    <xdr:clientData/>
  </xdr:twoCellAnchor>
  <xdr:twoCellAnchor>
    <xdr:from>
      <xdr:col>15</xdr:col>
      <xdr:colOff>323850</xdr:colOff>
      <xdr:row>151</xdr:row>
      <xdr:rowOff>127000</xdr:rowOff>
    </xdr:from>
    <xdr:to>
      <xdr:col>17</xdr:col>
      <xdr:colOff>0</xdr:colOff>
      <xdr:row>155</xdr:row>
      <xdr:rowOff>88900</xdr:rowOff>
    </xdr:to>
    <xdr:sp macro="" textlink="">
      <xdr:nvSpPr>
        <xdr:cNvPr id="274" name="正方形/長方形 273"/>
        <xdr:cNvSpPr/>
      </xdr:nvSpPr>
      <xdr:spPr>
        <a:xfrm>
          <a:off x="9467850" y="2601595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gift_complete</a:t>
          </a:r>
          <a:endParaRPr kumimoji="1" lang="ja-JP" altLang="en-US" sz="900">
            <a:solidFill>
              <a:sysClr val="windowText" lastClr="000000"/>
            </a:solidFill>
          </a:endParaRPr>
        </a:p>
      </xdr:txBody>
    </xdr:sp>
    <xdr:clientData/>
  </xdr:twoCellAnchor>
  <xdr:twoCellAnchor>
    <xdr:from>
      <xdr:col>4</xdr:col>
      <xdr:colOff>333375</xdr:colOff>
      <xdr:row>10</xdr:row>
      <xdr:rowOff>0</xdr:rowOff>
    </xdr:from>
    <xdr:to>
      <xdr:col>5</xdr:col>
      <xdr:colOff>333375</xdr:colOff>
      <xdr:row>153</xdr:row>
      <xdr:rowOff>107950</xdr:rowOff>
    </xdr:to>
    <xdr:cxnSp macro="">
      <xdr:nvCxnSpPr>
        <xdr:cNvPr id="278" name="図形 277"/>
        <xdr:cNvCxnSpPr>
          <a:stCxn id="2" idx="3"/>
          <a:endCxn id="240" idx="1"/>
        </xdr:cNvCxnSpPr>
      </xdr:nvCxnSpPr>
      <xdr:spPr>
        <a:xfrm>
          <a:off x="2771775" y="1714500"/>
          <a:ext cx="609600" cy="246253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333375</xdr:colOff>
      <xdr:row>10</xdr:row>
      <xdr:rowOff>0</xdr:rowOff>
    </xdr:from>
    <xdr:to>
      <xdr:col>5</xdr:col>
      <xdr:colOff>333375</xdr:colOff>
      <xdr:row>160</xdr:row>
      <xdr:rowOff>57150</xdr:rowOff>
    </xdr:to>
    <xdr:cxnSp macro="">
      <xdr:nvCxnSpPr>
        <xdr:cNvPr id="284" name="カギ線コネクタ 283"/>
        <xdr:cNvCxnSpPr>
          <a:stCxn id="2" idx="3"/>
          <a:endCxn id="246" idx="1"/>
        </xdr:cNvCxnSpPr>
      </xdr:nvCxnSpPr>
      <xdr:spPr>
        <a:xfrm>
          <a:off x="2771775" y="1714500"/>
          <a:ext cx="609600" cy="2577465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333375</xdr:colOff>
      <xdr:row>10</xdr:row>
      <xdr:rowOff>0</xdr:rowOff>
    </xdr:from>
    <xdr:to>
      <xdr:col>5</xdr:col>
      <xdr:colOff>333375</xdr:colOff>
      <xdr:row>166</xdr:row>
      <xdr:rowOff>19050</xdr:rowOff>
    </xdr:to>
    <xdr:cxnSp macro="">
      <xdr:nvCxnSpPr>
        <xdr:cNvPr id="291" name="図形 290"/>
        <xdr:cNvCxnSpPr>
          <a:stCxn id="2" idx="3"/>
          <a:endCxn id="264" idx="1"/>
        </xdr:cNvCxnSpPr>
      </xdr:nvCxnSpPr>
      <xdr:spPr>
        <a:xfrm>
          <a:off x="2771775" y="1714500"/>
          <a:ext cx="609600" cy="2676525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153</xdr:row>
      <xdr:rowOff>107950</xdr:rowOff>
    </xdr:from>
    <xdr:to>
      <xdr:col>8</xdr:col>
      <xdr:colOff>0</xdr:colOff>
      <xdr:row>153</xdr:row>
      <xdr:rowOff>109538</xdr:rowOff>
    </xdr:to>
    <xdr:cxnSp macro="">
      <xdr:nvCxnSpPr>
        <xdr:cNvPr id="296" name="直線矢印コネクタ 295"/>
        <xdr:cNvCxnSpPr>
          <a:stCxn id="240" idx="3"/>
          <a:endCxn id="260" idx="1"/>
        </xdr:cNvCxnSpPr>
      </xdr:nvCxnSpPr>
      <xdr:spPr>
        <a:xfrm>
          <a:off x="4276725" y="26339800"/>
          <a:ext cx="6000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285750</xdr:colOff>
      <xdr:row>153</xdr:row>
      <xdr:rowOff>107950</xdr:rowOff>
    </xdr:from>
    <xdr:to>
      <xdr:col>10</xdr:col>
      <xdr:colOff>323850</xdr:colOff>
      <xdr:row>153</xdr:row>
      <xdr:rowOff>109538</xdr:rowOff>
    </xdr:to>
    <xdr:cxnSp macro="">
      <xdr:nvCxnSpPr>
        <xdr:cNvPr id="300" name="直線矢印コネクタ 299"/>
        <xdr:cNvCxnSpPr>
          <a:stCxn id="260" idx="3"/>
          <a:endCxn id="262" idx="1"/>
        </xdr:cNvCxnSpPr>
      </xdr:nvCxnSpPr>
      <xdr:spPr>
        <a:xfrm>
          <a:off x="5772150" y="26339800"/>
          <a:ext cx="6477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153</xdr:row>
      <xdr:rowOff>107950</xdr:rowOff>
    </xdr:from>
    <xdr:to>
      <xdr:col>13</xdr:col>
      <xdr:colOff>0</xdr:colOff>
      <xdr:row>153</xdr:row>
      <xdr:rowOff>109538</xdr:rowOff>
    </xdr:to>
    <xdr:cxnSp macro="">
      <xdr:nvCxnSpPr>
        <xdr:cNvPr id="304" name="直線矢印コネクタ 303"/>
        <xdr:cNvCxnSpPr>
          <a:stCxn id="262" idx="3"/>
          <a:endCxn id="272" idx="1"/>
        </xdr:cNvCxnSpPr>
      </xdr:nvCxnSpPr>
      <xdr:spPr>
        <a:xfrm>
          <a:off x="7315200" y="26339800"/>
          <a:ext cx="6096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285750</xdr:colOff>
      <xdr:row>153</xdr:row>
      <xdr:rowOff>107950</xdr:rowOff>
    </xdr:from>
    <xdr:to>
      <xdr:col>15</xdr:col>
      <xdr:colOff>323850</xdr:colOff>
      <xdr:row>153</xdr:row>
      <xdr:rowOff>109538</xdr:rowOff>
    </xdr:to>
    <xdr:cxnSp macro="">
      <xdr:nvCxnSpPr>
        <xdr:cNvPr id="308" name="直線矢印コネクタ 307"/>
        <xdr:cNvCxnSpPr>
          <a:stCxn id="272" idx="3"/>
          <a:endCxn id="274" idx="1"/>
        </xdr:cNvCxnSpPr>
      </xdr:nvCxnSpPr>
      <xdr:spPr>
        <a:xfrm>
          <a:off x="8820150" y="26339800"/>
          <a:ext cx="6477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160</xdr:row>
      <xdr:rowOff>57150</xdr:rowOff>
    </xdr:from>
    <xdr:to>
      <xdr:col>8</xdr:col>
      <xdr:colOff>0</xdr:colOff>
      <xdr:row>160</xdr:row>
      <xdr:rowOff>58738</xdr:rowOff>
    </xdr:to>
    <xdr:cxnSp macro="">
      <xdr:nvCxnSpPr>
        <xdr:cNvPr id="312" name="直線矢印コネクタ 311"/>
        <xdr:cNvCxnSpPr>
          <a:stCxn id="246" idx="3"/>
          <a:endCxn id="254" idx="1"/>
        </xdr:cNvCxnSpPr>
      </xdr:nvCxnSpPr>
      <xdr:spPr>
        <a:xfrm>
          <a:off x="4276725" y="27489150"/>
          <a:ext cx="6000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285750</xdr:colOff>
      <xdr:row>160</xdr:row>
      <xdr:rowOff>57150</xdr:rowOff>
    </xdr:from>
    <xdr:to>
      <xdr:col>10</xdr:col>
      <xdr:colOff>323850</xdr:colOff>
      <xdr:row>160</xdr:row>
      <xdr:rowOff>58738</xdr:rowOff>
    </xdr:to>
    <xdr:cxnSp macro="">
      <xdr:nvCxnSpPr>
        <xdr:cNvPr id="315" name="直線矢印コネクタ 314"/>
        <xdr:cNvCxnSpPr>
          <a:stCxn id="254" idx="3"/>
          <a:endCxn id="256" idx="1"/>
        </xdr:cNvCxnSpPr>
      </xdr:nvCxnSpPr>
      <xdr:spPr>
        <a:xfrm>
          <a:off x="5772150" y="27489150"/>
          <a:ext cx="6477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160</xdr:row>
      <xdr:rowOff>57150</xdr:rowOff>
    </xdr:from>
    <xdr:to>
      <xdr:col>13</xdr:col>
      <xdr:colOff>0</xdr:colOff>
      <xdr:row>160</xdr:row>
      <xdr:rowOff>58738</xdr:rowOff>
    </xdr:to>
    <xdr:cxnSp macro="">
      <xdr:nvCxnSpPr>
        <xdr:cNvPr id="317" name="直線矢印コネクタ 316"/>
        <xdr:cNvCxnSpPr>
          <a:stCxn id="256" idx="3"/>
          <a:endCxn id="258" idx="1"/>
        </xdr:cNvCxnSpPr>
      </xdr:nvCxnSpPr>
      <xdr:spPr>
        <a:xfrm>
          <a:off x="7315200" y="27489150"/>
          <a:ext cx="6096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166</xdr:row>
      <xdr:rowOff>19050</xdr:rowOff>
    </xdr:from>
    <xdr:to>
      <xdr:col>8</xdr:col>
      <xdr:colOff>0</xdr:colOff>
      <xdr:row>166</xdr:row>
      <xdr:rowOff>20638</xdr:rowOff>
    </xdr:to>
    <xdr:cxnSp macro="">
      <xdr:nvCxnSpPr>
        <xdr:cNvPr id="319" name="直線矢印コネクタ 318"/>
        <xdr:cNvCxnSpPr>
          <a:stCxn id="264" idx="3"/>
          <a:endCxn id="266" idx="1"/>
        </xdr:cNvCxnSpPr>
      </xdr:nvCxnSpPr>
      <xdr:spPr>
        <a:xfrm>
          <a:off x="4276725" y="28479750"/>
          <a:ext cx="6000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285750</xdr:colOff>
      <xdr:row>166</xdr:row>
      <xdr:rowOff>19050</xdr:rowOff>
    </xdr:from>
    <xdr:to>
      <xdr:col>10</xdr:col>
      <xdr:colOff>323850</xdr:colOff>
      <xdr:row>166</xdr:row>
      <xdr:rowOff>20638</xdr:rowOff>
    </xdr:to>
    <xdr:cxnSp macro="">
      <xdr:nvCxnSpPr>
        <xdr:cNvPr id="323" name="直線矢印コネクタ 322"/>
        <xdr:cNvCxnSpPr>
          <a:stCxn id="266" idx="3"/>
          <a:endCxn id="268" idx="1"/>
        </xdr:cNvCxnSpPr>
      </xdr:nvCxnSpPr>
      <xdr:spPr>
        <a:xfrm>
          <a:off x="5772150" y="28479750"/>
          <a:ext cx="6477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166</xdr:row>
      <xdr:rowOff>19050</xdr:rowOff>
    </xdr:from>
    <xdr:to>
      <xdr:col>13</xdr:col>
      <xdr:colOff>0</xdr:colOff>
      <xdr:row>166</xdr:row>
      <xdr:rowOff>20638</xdr:rowOff>
    </xdr:to>
    <xdr:cxnSp macro="">
      <xdr:nvCxnSpPr>
        <xdr:cNvPr id="327" name="直線矢印コネクタ 326"/>
        <xdr:cNvCxnSpPr>
          <a:stCxn id="268" idx="3"/>
          <a:endCxn id="270" idx="1"/>
        </xdr:cNvCxnSpPr>
      </xdr:nvCxnSpPr>
      <xdr:spPr>
        <a:xfrm>
          <a:off x="7315200" y="28479750"/>
          <a:ext cx="6096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342900</xdr:colOff>
      <xdr:row>75</xdr:row>
      <xdr:rowOff>133350</xdr:rowOff>
    </xdr:from>
    <xdr:to>
      <xdr:col>12</xdr:col>
      <xdr:colOff>19050</xdr:colOff>
      <xdr:row>79</xdr:row>
      <xdr:rowOff>95250</xdr:rowOff>
    </xdr:to>
    <xdr:sp macro="" textlink="">
      <xdr:nvSpPr>
        <xdr:cNvPr id="339" name="正方形/長方形 338"/>
        <xdr:cNvSpPr/>
      </xdr:nvSpPr>
      <xdr:spPr>
        <a:xfrm>
          <a:off x="6438900" y="1299210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a:t>
          </a:r>
          <a:r>
            <a:rPr kumimoji="1" lang="ja-JP" altLang="en-US" sz="900">
              <a:solidFill>
                <a:sysClr val="windowText" lastClr="000000"/>
              </a:solidFill>
            </a:rPr>
            <a:t>まかない料理</a:t>
          </a:r>
          <a:r>
            <a:rPr kumimoji="1" lang="en-US" altLang="ja-JP" sz="900">
              <a:solidFill>
                <a:sysClr val="windowText" lastClr="000000"/>
              </a:solidFill>
            </a:rPr>
            <a:t>】</a:t>
          </a:r>
          <a:endParaRPr kumimoji="1" lang="ja-JP" altLang="en-US" sz="900">
            <a:solidFill>
              <a:sysClr val="windowText" lastClr="000000"/>
            </a:solidFill>
          </a:endParaRPr>
        </a:p>
      </xdr:txBody>
    </xdr:sp>
    <xdr:clientData/>
  </xdr:twoCellAnchor>
  <xdr:twoCellAnchor>
    <xdr:from>
      <xdr:col>13</xdr:col>
      <xdr:colOff>9525</xdr:colOff>
      <xdr:row>75</xdr:row>
      <xdr:rowOff>133350</xdr:rowOff>
    </xdr:from>
    <xdr:to>
      <xdr:col>14</xdr:col>
      <xdr:colOff>295275</xdr:colOff>
      <xdr:row>79</xdr:row>
      <xdr:rowOff>95250</xdr:rowOff>
    </xdr:to>
    <xdr:sp macro="" textlink="">
      <xdr:nvSpPr>
        <xdr:cNvPr id="341" name="正方形/長方形 340"/>
        <xdr:cNvSpPr/>
      </xdr:nvSpPr>
      <xdr:spPr>
        <a:xfrm>
          <a:off x="7934325" y="1299210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covering</a:t>
          </a:r>
        </a:p>
      </xdr:txBody>
    </xdr:sp>
    <xdr:clientData/>
  </xdr:twoCellAnchor>
  <xdr:twoCellAnchor>
    <xdr:from>
      <xdr:col>15</xdr:col>
      <xdr:colOff>352425</xdr:colOff>
      <xdr:row>75</xdr:row>
      <xdr:rowOff>133350</xdr:rowOff>
    </xdr:from>
    <xdr:to>
      <xdr:col>17</xdr:col>
      <xdr:colOff>28575</xdr:colOff>
      <xdr:row>79</xdr:row>
      <xdr:rowOff>95250</xdr:rowOff>
    </xdr:to>
    <xdr:sp macro="" textlink="">
      <xdr:nvSpPr>
        <xdr:cNvPr id="343" name="正方形/長方形 342"/>
        <xdr:cNvSpPr/>
      </xdr:nvSpPr>
      <xdr:spPr>
        <a:xfrm>
          <a:off x="9496425" y="1299210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covering_confirm</a:t>
          </a:r>
        </a:p>
      </xdr:txBody>
    </xdr:sp>
    <xdr:clientData/>
  </xdr:twoCellAnchor>
  <xdr:twoCellAnchor>
    <xdr:from>
      <xdr:col>18</xdr:col>
      <xdr:colOff>9525</xdr:colOff>
      <xdr:row>75</xdr:row>
      <xdr:rowOff>133350</xdr:rowOff>
    </xdr:from>
    <xdr:to>
      <xdr:col>19</xdr:col>
      <xdr:colOff>295275</xdr:colOff>
      <xdr:row>79</xdr:row>
      <xdr:rowOff>95250</xdr:rowOff>
    </xdr:to>
    <xdr:sp macro="" textlink="">
      <xdr:nvSpPr>
        <xdr:cNvPr id="345" name="正方形/長方形 344"/>
        <xdr:cNvSpPr/>
      </xdr:nvSpPr>
      <xdr:spPr>
        <a:xfrm>
          <a:off x="10982325" y="12992100"/>
          <a:ext cx="895350" cy="647700"/>
        </a:xfrm>
        <a:prstGeom prst="rect">
          <a:avLst/>
        </a:prstGeom>
        <a:solidFill>
          <a:schemeClr val="tx2"/>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covering_swf</a:t>
          </a:r>
        </a:p>
      </xdr:txBody>
    </xdr:sp>
    <xdr:clientData/>
  </xdr:twoCellAnchor>
  <xdr:twoCellAnchor>
    <xdr:from>
      <xdr:col>20</xdr:col>
      <xdr:colOff>333375</xdr:colOff>
      <xdr:row>75</xdr:row>
      <xdr:rowOff>133350</xdr:rowOff>
    </xdr:from>
    <xdr:to>
      <xdr:col>22</xdr:col>
      <xdr:colOff>9525</xdr:colOff>
      <xdr:row>79</xdr:row>
      <xdr:rowOff>95250</xdr:rowOff>
    </xdr:to>
    <xdr:sp macro="" textlink="">
      <xdr:nvSpPr>
        <xdr:cNvPr id="347" name="正方形/長方形 346"/>
        <xdr:cNvSpPr/>
      </xdr:nvSpPr>
      <xdr:spPr>
        <a:xfrm>
          <a:off x="12525375" y="12992100"/>
          <a:ext cx="895350" cy="64770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solidFill>
                <a:sysClr val="windowText" lastClr="000000"/>
              </a:solidFill>
            </a:rPr>
            <a:t>covering_finish</a:t>
          </a:r>
        </a:p>
      </xdr:txBody>
    </xdr:sp>
    <xdr:clientData/>
  </xdr:twoCellAnchor>
  <xdr:twoCellAnchor>
    <xdr:from>
      <xdr:col>12</xdr:col>
      <xdr:colOff>19050</xdr:colOff>
      <xdr:row>77</xdr:row>
      <xdr:rowOff>114300</xdr:rowOff>
    </xdr:from>
    <xdr:to>
      <xdr:col>13</xdr:col>
      <xdr:colOff>9525</xdr:colOff>
      <xdr:row>77</xdr:row>
      <xdr:rowOff>115888</xdr:rowOff>
    </xdr:to>
    <xdr:cxnSp macro="">
      <xdr:nvCxnSpPr>
        <xdr:cNvPr id="348" name="直線矢印コネクタ 347"/>
        <xdr:cNvCxnSpPr>
          <a:stCxn id="339" idx="3"/>
          <a:endCxn id="341" idx="1"/>
        </xdr:cNvCxnSpPr>
      </xdr:nvCxnSpPr>
      <xdr:spPr>
        <a:xfrm>
          <a:off x="7334250" y="13315950"/>
          <a:ext cx="6000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295275</xdr:colOff>
      <xdr:row>77</xdr:row>
      <xdr:rowOff>114300</xdr:rowOff>
    </xdr:from>
    <xdr:to>
      <xdr:col>15</xdr:col>
      <xdr:colOff>352425</xdr:colOff>
      <xdr:row>77</xdr:row>
      <xdr:rowOff>115888</xdr:rowOff>
    </xdr:to>
    <xdr:cxnSp macro="">
      <xdr:nvCxnSpPr>
        <xdr:cNvPr id="349" name="直線矢印コネクタ 348"/>
        <xdr:cNvCxnSpPr>
          <a:stCxn id="341" idx="3"/>
          <a:endCxn id="343" idx="1"/>
        </xdr:cNvCxnSpPr>
      </xdr:nvCxnSpPr>
      <xdr:spPr>
        <a:xfrm>
          <a:off x="8829675" y="13315950"/>
          <a:ext cx="6667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77</xdr:row>
      <xdr:rowOff>114300</xdr:rowOff>
    </xdr:from>
    <xdr:to>
      <xdr:col>18</xdr:col>
      <xdr:colOff>9525</xdr:colOff>
      <xdr:row>77</xdr:row>
      <xdr:rowOff>115888</xdr:rowOff>
    </xdr:to>
    <xdr:cxnSp macro="">
      <xdr:nvCxnSpPr>
        <xdr:cNvPr id="351" name="直線矢印コネクタ 350"/>
        <xdr:cNvCxnSpPr>
          <a:stCxn id="343" idx="3"/>
          <a:endCxn id="345" idx="1"/>
        </xdr:cNvCxnSpPr>
      </xdr:nvCxnSpPr>
      <xdr:spPr>
        <a:xfrm>
          <a:off x="10391775" y="13315950"/>
          <a:ext cx="5905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295275</xdr:colOff>
      <xdr:row>77</xdr:row>
      <xdr:rowOff>114300</xdr:rowOff>
    </xdr:from>
    <xdr:to>
      <xdr:col>20</xdr:col>
      <xdr:colOff>333375</xdr:colOff>
      <xdr:row>77</xdr:row>
      <xdr:rowOff>115888</xdr:rowOff>
    </xdr:to>
    <xdr:cxnSp macro="">
      <xdr:nvCxnSpPr>
        <xdr:cNvPr id="353" name="直線矢印コネクタ 352"/>
        <xdr:cNvCxnSpPr>
          <a:stCxn id="345" idx="3"/>
          <a:endCxn id="347" idx="1"/>
        </xdr:cNvCxnSpPr>
      </xdr:nvCxnSpPr>
      <xdr:spPr>
        <a:xfrm>
          <a:off x="11877675" y="13315950"/>
          <a:ext cx="6477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361950</xdr:colOff>
      <xdr:row>72</xdr:row>
      <xdr:rowOff>114300</xdr:rowOff>
    </xdr:from>
    <xdr:to>
      <xdr:col>10</xdr:col>
      <xdr:colOff>342900</xdr:colOff>
      <xdr:row>77</xdr:row>
      <xdr:rowOff>114300</xdr:rowOff>
    </xdr:to>
    <xdr:cxnSp macro="">
      <xdr:nvCxnSpPr>
        <xdr:cNvPr id="357" name="カギ線コネクタ 356"/>
        <xdr:cNvCxnSpPr>
          <a:stCxn id="47" idx="3"/>
          <a:endCxn id="339" idx="1"/>
        </xdr:cNvCxnSpPr>
      </xdr:nvCxnSpPr>
      <xdr:spPr>
        <a:xfrm>
          <a:off x="5848350" y="12458700"/>
          <a:ext cx="590550" cy="85725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355600</xdr:colOff>
      <xdr:row>118</xdr:row>
      <xdr:rowOff>0</xdr:rowOff>
    </xdr:from>
    <xdr:to>
      <xdr:col>12</xdr:col>
      <xdr:colOff>107950</xdr:colOff>
      <xdr:row>121</xdr:row>
      <xdr:rowOff>127000</xdr:rowOff>
    </xdr:to>
    <xdr:sp macro="" textlink="">
      <xdr:nvSpPr>
        <xdr:cNvPr id="368" name="正方形/長方形 367"/>
        <xdr:cNvSpPr/>
      </xdr:nvSpPr>
      <xdr:spPr>
        <a:xfrm>
          <a:off x="6451600" y="20231100"/>
          <a:ext cx="9715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ｻｰﾋﾞｽﾒﾆｭｰ</a:t>
          </a:r>
          <a:endParaRPr kumimoji="1" lang="en-US" altLang="ja-JP" sz="900">
            <a:solidFill>
              <a:sysClr val="windowText" lastClr="000000"/>
            </a:solidFill>
          </a:endParaRPr>
        </a:p>
        <a:p>
          <a:pPr algn="ctr"/>
          <a:r>
            <a:rPr kumimoji="1" lang="en-US" altLang="ja-JP" sz="900">
              <a:solidFill>
                <a:sysClr val="windowText" lastClr="000000"/>
              </a:solidFill>
            </a:rPr>
            <a:t>service_menu</a:t>
          </a:r>
        </a:p>
      </xdr:txBody>
    </xdr:sp>
    <xdr:clientData/>
  </xdr:twoCellAnchor>
  <xdr:twoCellAnchor>
    <xdr:from>
      <xdr:col>13</xdr:col>
      <xdr:colOff>0</xdr:colOff>
      <xdr:row>118</xdr:row>
      <xdr:rowOff>0</xdr:rowOff>
    </xdr:from>
    <xdr:to>
      <xdr:col>14</xdr:col>
      <xdr:colOff>361950</xdr:colOff>
      <xdr:row>121</xdr:row>
      <xdr:rowOff>127000</xdr:rowOff>
    </xdr:to>
    <xdr:sp macro="" textlink="">
      <xdr:nvSpPr>
        <xdr:cNvPr id="370" name="正方形/長方形 369"/>
        <xdr:cNvSpPr/>
      </xdr:nvSpPr>
      <xdr:spPr>
        <a:xfrm>
          <a:off x="7924800" y="20231100"/>
          <a:ext cx="971550" cy="641350"/>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ﾒﾆｭｰを食べる</a:t>
          </a:r>
          <a:endParaRPr kumimoji="1" lang="en-US" altLang="ja-JP" sz="900">
            <a:solidFill>
              <a:sysClr val="windowText" lastClr="000000"/>
            </a:solidFill>
          </a:endParaRPr>
        </a:p>
        <a:p>
          <a:pPr algn="ctr"/>
          <a:r>
            <a:rPr kumimoji="1" lang="en-US" altLang="ja-JP" sz="900">
              <a:solidFill>
                <a:sysClr val="windowText" lastClr="000000"/>
              </a:solidFill>
            </a:rPr>
            <a:t>service_menu_complete</a:t>
          </a:r>
        </a:p>
      </xdr:txBody>
    </xdr:sp>
    <xdr:clientData/>
  </xdr:twoCellAnchor>
  <xdr:twoCellAnchor>
    <xdr:from>
      <xdr:col>9</xdr:col>
      <xdr:colOff>361950</xdr:colOff>
      <xdr:row>97</xdr:row>
      <xdr:rowOff>19050</xdr:rowOff>
    </xdr:from>
    <xdr:to>
      <xdr:col>10</xdr:col>
      <xdr:colOff>355600</xdr:colOff>
      <xdr:row>119</xdr:row>
      <xdr:rowOff>149225</xdr:rowOff>
    </xdr:to>
    <xdr:cxnSp macro="">
      <xdr:nvCxnSpPr>
        <xdr:cNvPr id="372" name="カギ線コネクタ 371"/>
        <xdr:cNvCxnSpPr>
          <a:stCxn id="56" idx="3"/>
          <a:endCxn id="368" idx="1"/>
        </xdr:cNvCxnSpPr>
      </xdr:nvCxnSpPr>
      <xdr:spPr>
        <a:xfrm>
          <a:off x="5848350" y="16649700"/>
          <a:ext cx="603250" cy="390207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107950</xdr:colOff>
      <xdr:row>119</xdr:row>
      <xdr:rowOff>149225</xdr:rowOff>
    </xdr:from>
    <xdr:to>
      <xdr:col>13</xdr:col>
      <xdr:colOff>0</xdr:colOff>
      <xdr:row>119</xdr:row>
      <xdr:rowOff>150813</xdr:rowOff>
    </xdr:to>
    <xdr:cxnSp macro="">
      <xdr:nvCxnSpPr>
        <xdr:cNvPr id="375" name="直線矢印コネクタ 374"/>
        <xdr:cNvCxnSpPr>
          <a:stCxn id="368" idx="3"/>
          <a:endCxn id="370" idx="1"/>
        </xdr:cNvCxnSpPr>
      </xdr:nvCxnSpPr>
      <xdr:spPr>
        <a:xfrm>
          <a:off x="7423150" y="20551775"/>
          <a:ext cx="5016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431799</xdr:colOff>
      <xdr:row>121</xdr:row>
      <xdr:rowOff>152400</xdr:rowOff>
    </xdr:from>
    <xdr:to>
      <xdr:col>13</xdr:col>
      <xdr:colOff>123824</xdr:colOff>
      <xdr:row>124</xdr:row>
      <xdr:rowOff>28575</xdr:rowOff>
    </xdr:to>
    <xdr:sp macro="" textlink="">
      <xdr:nvSpPr>
        <xdr:cNvPr id="282" name="正方形/長方形 281"/>
        <xdr:cNvSpPr/>
      </xdr:nvSpPr>
      <xdr:spPr>
        <a:xfrm>
          <a:off x="5918199" y="20897850"/>
          <a:ext cx="2130425" cy="39052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サービスメニューは常連になったお店の訪れたとき</a:t>
          </a:r>
          <a:r>
            <a:rPr kumimoji="1" lang="en-US" altLang="ja-JP" sz="900">
              <a:solidFill>
                <a:sysClr val="windowText" lastClr="000000"/>
              </a:solidFill>
            </a:rPr>
            <a:t>30%</a:t>
          </a:r>
          <a:r>
            <a:rPr kumimoji="1" lang="ja-JP" altLang="en-US" sz="900">
              <a:solidFill>
                <a:sysClr val="windowText" lastClr="000000"/>
              </a:solidFill>
            </a:rPr>
            <a:t>の確率で表示する</a:t>
          </a:r>
          <a:endParaRPr kumimoji="1" lang="en-US" altLang="ja-JP" sz="9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w="12700"/>
      </a:spPr>
      <a:bodyPr vertOverflow="clip" rtlCol="0" anchor="ctr"/>
      <a:lstStyle>
        <a:defPPr algn="ctr">
          <a:defRPr kumimoji="1" sz="9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2010.6.30.xls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2010.6.30.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ntrol" Target="../activeX/activeX2.xml"/></Relationships>
</file>

<file path=xl/worksheets/_rels/sheet8.xml.rels><?xml version="1.0" encoding="UTF-8" standalone="yes"?>
<Relationships xmlns="http://schemas.openxmlformats.org/package/2006/relationships"><Relationship Id="rId3" Type="http://schemas.openxmlformats.org/officeDocument/2006/relationships/control" Target="../activeX/activeX3.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ntrol" Target="../activeX/activeX4.xml"/></Relationships>
</file>

<file path=xl/worksheets/sheet1.xml><?xml version="1.0" encoding="utf-8"?>
<worksheet xmlns="http://schemas.openxmlformats.org/spreadsheetml/2006/main" xmlns:r="http://schemas.openxmlformats.org/officeDocument/2006/relationships">
  <dimension ref="A1:BG49"/>
  <sheetViews>
    <sheetView zoomScale="70" zoomScaleNormal="70" workbookViewId="0">
      <pane xSplit="7" ySplit="2" topLeftCell="Z3" activePane="bottomRight" state="frozen"/>
      <selection pane="topRight" activeCell="H1" sqref="H1"/>
      <selection pane="bottomLeft" activeCell="A3" sqref="A3"/>
      <selection pane="bottomRight" activeCell="AV60" sqref="AV60"/>
    </sheetView>
  </sheetViews>
  <sheetFormatPr defaultRowHeight="13.5"/>
  <cols>
    <col min="1" max="1" width="13.85546875" style="1" bestFit="1" customWidth="1"/>
    <col min="2" max="2" width="24.140625" style="1" bestFit="1" customWidth="1"/>
    <col min="3" max="3" width="9.5703125" style="1" customWidth="1"/>
    <col min="4" max="4" width="23.140625" style="5" bestFit="1" customWidth="1"/>
    <col min="5" max="5" width="8.28515625" style="5" customWidth="1"/>
    <col min="6" max="6" width="6.42578125" style="1" bestFit="1" customWidth="1"/>
    <col min="7" max="7" width="8.5703125" style="4" bestFit="1" customWidth="1"/>
    <col min="8" max="8" width="4.85546875" style="3" customWidth="1"/>
    <col min="9" max="11" width="4.85546875" style="1" customWidth="1"/>
    <col min="12" max="14" width="4.85546875" style="2" customWidth="1"/>
    <col min="15" max="16" width="4.85546875" style="1" customWidth="1"/>
    <col min="17" max="18" width="4.85546875" style="2" customWidth="1"/>
    <col min="19" max="23" width="4.85546875" style="1" customWidth="1"/>
    <col min="24" max="25" width="4.85546875" style="2" customWidth="1"/>
    <col min="26" max="28" width="4.85546875" style="1" customWidth="1"/>
    <col min="29" max="30" width="5" style="1" customWidth="1"/>
    <col min="31" max="32" width="5" style="2" customWidth="1"/>
    <col min="33" max="37" width="5" style="1" customWidth="1"/>
    <col min="38" max="39" width="5" style="2" customWidth="1"/>
    <col min="40" max="44" width="5" style="1" customWidth="1"/>
    <col min="45" max="46" width="5" style="2" customWidth="1"/>
    <col min="47" max="51" width="5" style="1" customWidth="1"/>
    <col min="52" max="53" width="5" style="2" customWidth="1"/>
    <col min="54" max="58" width="5" style="1" customWidth="1"/>
    <col min="59" max="59" width="5" style="2" customWidth="1"/>
    <col min="60" max="16384" width="9.140625" style="1"/>
  </cols>
  <sheetData>
    <row r="1" spans="1:59" ht="14.25" thickBot="1">
      <c r="AC1" s="1" t="s">
        <v>89</v>
      </c>
    </row>
    <row r="2" spans="1:59" s="21" customFormat="1" ht="15" thickTop="1" thickBot="1">
      <c r="A2" s="21" t="s">
        <v>88</v>
      </c>
      <c r="B2" s="21" t="s">
        <v>87</v>
      </c>
      <c r="C2" s="21" t="s">
        <v>86</v>
      </c>
      <c r="D2" s="26" t="s">
        <v>85</v>
      </c>
      <c r="E2" s="26" t="s">
        <v>84</v>
      </c>
      <c r="F2" s="21" t="s">
        <v>83</v>
      </c>
      <c r="G2" s="25" t="s">
        <v>82</v>
      </c>
      <c r="H2" s="21" t="s">
        <v>72</v>
      </c>
      <c r="I2" s="23" t="s">
        <v>71</v>
      </c>
      <c r="J2" s="23" t="s">
        <v>70</v>
      </c>
      <c r="K2" s="23" t="s">
        <v>69</v>
      </c>
      <c r="L2" s="24" t="s">
        <v>68</v>
      </c>
      <c r="M2" s="24" t="s">
        <v>67</v>
      </c>
      <c r="N2" s="24" t="s">
        <v>66</v>
      </c>
      <c r="O2" s="23" t="s">
        <v>65</v>
      </c>
      <c r="P2" s="23" t="s">
        <v>64</v>
      </c>
      <c r="Q2" s="24" t="s">
        <v>63</v>
      </c>
      <c r="R2" s="24" t="s">
        <v>62</v>
      </c>
      <c r="S2" s="23" t="s">
        <v>61</v>
      </c>
      <c r="T2" s="23" t="s">
        <v>60</v>
      </c>
      <c r="U2" s="23" t="s">
        <v>59</v>
      </c>
      <c r="V2" s="23" t="s">
        <v>58</v>
      </c>
      <c r="W2" s="23" t="s">
        <v>57</v>
      </c>
      <c r="X2" s="24" t="s">
        <v>56</v>
      </c>
      <c r="Y2" s="24" t="s">
        <v>55</v>
      </c>
      <c r="Z2" s="23" t="s">
        <v>54</v>
      </c>
      <c r="AA2" s="23" t="s">
        <v>53</v>
      </c>
      <c r="AB2" s="23" t="s">
        <v>52</v>
      </c>
      <c r="AC2" s="21" t="s">
        <v>81</v>
      </c>
      <c r="AD2" s="21" t="s">
        <v>80</v>
      </c>
      <c r="AE2" s="22" t="s">
        <v>79</v>
      </c>
      <c r="AF2" s="22" t="s">
        <v>78</v>
      </c>
      <c r="AG2" s="21" t="s">
        <v>77</v>
      </c>
      <c r="AH2" s="21" t="s">
        <v>76</v>
      </c>
      <c r="AI2" s="21" t="s">
        <v>75</v>
      </c>
      <c r="AJ2" s="21" t="s">
        <v>74</v>
      </c>
      <c r="AK2" s="21" t="s">
        <v>73</v>
      </c>
      <c r="AL2" s="22" t="s">
        <v>72</v>
      </c>
      <c r="AM2" s="22" t="s">
        <v>71</v>
      </c>
      <c r="AN2" s="21" t="s">
        <v>70</v>
      </c>
      <c r="AO2" s="21" t="s">
        <v>69</v>
      </c>
      <c r="AP2" s="21" t="s">
        <v>68</v>
      </c>
      <c r="AQ2" s="21" t="s">
        <v>67</v>
      </c>
      <c r="AR2" s="21" t="s">
        <v>66</v>
      </c>
      <c r="AS2" s="22" t="s">
        <v>65</v>
      </c>
      <c r="AT2" s="22" t="s">
        <v>64</v>
      </c>
      <c r="AU2" s="21" t="s">
        <v>63</v>
      </c>
      <c r="AV2" s="21" t="s">
        <v>62</v>
      </c>
      <c r="AW2" s="21" t="s">
        <v>61</v>
      </c>
      <c r="AX2" s="21" t="s">
        <v>60</v>
      </c>
      <c r="AY2" s="21" t="s">
        <v>59</v>
      </c>
      <c r="AZ2" s="22" t="s">
        <v>58</v>
      </c>
      <c r="BA2" s="22" t="s">
        <v>57</v>
      </c>
      <c r="BB2" s="21" t="s">
        <v>56</v>
      </c>
      <c r="BC2" s="21" t="s">
        <v>55</v>
      </c>
      <c r="BD2" s="21" t="s">
        <v>54</v>
      </c>
      <c r="BE2" s="21" t="s">
        <v>53</v>
      </c>
      <c r="BF2" s="21" t="s">
        <v>52</v>
      </c>
      <c r="BG2" s="22" t="s">
        <v>51</v>
      </c>
    </row>
    <row r="3" spans="1:59" s="3" customFormat="1" ht="14.25" thickTop="1">
      <c r="G3" s="4"/>
      <c r="I3" s="20" t="s">
        <v>45</v>
      </c>
      <c r="J3" s="20" t="s">
        <v>44</v>
      </c>
      <c r="K3" s="20" t="s">
        <v>50</v>
      </c>
      <c r="L3" s="19" t="s">
        <v>49</v>
      </c>
      <c r="M3" s="19" t="s">
        <v>48</v>
      </c>
      <c r="N3" s="19" t="s">
        <v>47</v>
      </c>
      <c r="O3" s="20" t="s">
        <v>46</v>
      </c>
      <c r="P3" s="20" t="s">
        <v>45</v>
      </c>
      <c r="Q3" s="19" t="s">
        <v>44</v>
      </c>
      <c r="R3" s="19" t="s">
        <v>50</v>
      </c>
      <c r="S3" s="20" t="s">
        <v>49</v>
      </c>
      <c r="T3" s="20" t="s">
        <v>48</v>
      </c>
      <c r="U3" s="20" t="s">
        <v>47</v>
      </c>
      <c r="V3" s="20" t="s">
        <v>46</v>
      </c>
      <c r="W3" s="20" t="s">
        <v>45</v>
      </c>
      <c r="X3" s="19" t="s">
        <v>44</v>
      </c>
      <c r="Y3" s="19" t="s">
        <v>50</v>
      </c>
      <c r="Z3" s="20" t="s">
        <v>49</v>
      </c>
      <c r="AA3" s="20" t="s">
        <v>48</v>
      </c>
      <c r="AB3" s="20" t="s">
        <v>47</v>
      </c>
      <c r="AC3" s="20" t="s">
        <v>46</v>
      </c>
      <c r="AD3" s="20" t="s">
        <v>45</v>
      </c>
      <c r="AE3" s="19" t="s">
        <v>44</v>
      </c>
      <c r="AF3" s="19" t="s">
        <v>50</v>
      </c>
      <c r="AG3" s="20" t="s">
        <v>49</v>
      </c>
      <c r="AH3" s="20" t="s">
        <v>48</v>
      </c>
      <c r="AI3" s="20" t="s">
        <v>47</v>
      </c>
      <c r="AJ3" s="20" t="s">
        <v>46</v>
      </c>
      <c r="AK3" s="20" t="s">
        <v>45</v>
      </c>
      <c r="AL3" s="19" t="s">
        <v>44</v>
      </c>
      <c r="AM3" s="19" t="s">
        <v>50</v>
      </c>
      <c r="AN3" s="20" t="s">
        <v>49</v>
      </c>
      <c r="AO3" s="20" t="s">
        <v>48</v>
      </c>
      <c r="AP3" s="20" t="s">
        <v>47</v>
      </c>
      <c r="AQ3" s="20" t="s">
        <v>46</v>
      </c>
      <c r="AR3" s="20" t="s">
        <v>45</v>
      </c>
      <c r="AS3" s="19" t="s">
        <v>44</v>
      </c>
      <c r="AT3" s="19" t="s">
        <v>50</v>
      </c>
      <c r="AU3" s="20" t="s">
        <v>49</v>
      </c>
      <c r="AV3" s="20" t="s">
        <v>48</v>
      </c>
      <c r="AW3" s="20" t="s">
        <v>47</v>
      </c>
      <c r="AX3" s="20" t="s">
        <v>46</v>
      </c>
      <c r="AY3" s="20" t="s">
        <v>45</v>
      </c>
      <c r="AZ3" s="19" t="s">
        <v>44</v>
      </c>
      <c r="BA3" s="19" t="s">
        <v>50</v>
      </c>
      <c r="BB3" s="20" t="s">
        <v>49</v>
      </c>
      <c r="BC3" s="20" t="s">
        <v>48</v>
      </c>
      <c r="BD3" s="20" t="s">
        <v>47</v>
      </c>
      <c r="BE3" s="20" t="s">
        <v>46</v>
      </c>
      <c r="BF3" s="20" t="s">
        <v>45</v>
      </c>
      <c r="BG3" s="19" t="s">
        <v>44</v>
      </c>
    </row>
    <row r="4" spans="1:59">
      <c r="B4" s="3" t="s">
        <v>43</v>
      </c>
      <c r="C4" s="3">
        <v>1</v>
      </c>
      <c r="D4" s="18"/>
      <c r="E4" s="18" t="s">
        <v>22</v>
      </c>
      <c r="F4" s="1">
        <v>1</v>
      </c>
      <c r="I4" s="12"/>
    </row>
    <row r="5" spans="1:59">
      <c r="B5" s="1" t="s">
        <v>42</v>
      </c>
      <c r="C5" s="1">
        <v>1</v>
      </c>
      <c r="E5" s="5" t="s">
        <v>22</v>
      </c>
      <c r="F5" s="1">
        <v>2</v>
      </c>
      <c r="J5" s="12"/>
      <c r="K5" s="12"/>
    </row>
    <row r="8" spans="1:59">
      <c r="A8" s="1" t="s">
        <v>41</v>
      </c>
      <c r="B8" s="1" t="s">
        <v>40</v>
      </c>
      <c r="C8" s="1">
        <v>1</v>
      </c>
      <c r="D8" s="5" t="s">
        <v>35</v>
      </c>
      <c r="E8" s="5" t="s">
        <v>22</v>
      </c>
      <c r="F8" s="1">
        <v>2</v>
      </c>
      <c r="I8" s="12"/>
      <c r="J8" s="12"/>
    </row>
    <row r="9" spans="1:59" s="13" customFormat="1">
      <c r="B9" s="13" t="s">
        <v>39</v>
      </c>
      <c r="C9" s="13">
        <v>1</v>
      </c>
      <c r="D9" s="16" t="s">
        <v>35</v>
      </c>
      <c r="E9" s="16" t="s">
        <v>22</v>
      </c>
      <c r="F9" s="13">
        <v>2</v>
      </c>
      <c r="G9" s="15"/>
      <c r="H9" s="14"/>
      <c r="AE9" s="2"/>
      <c r="AF9" s="2"/>
      <c r="AL9" s="2"/>
      <c r="AM9" s="2"/>
      <c r="AS9" s="2"/>
      <c r="AT9" s="2"/>
      <c r="AZ9" s="2"/>
      <c r="BA9" s="2"/>
      <c r="BG9" s="2"/>
    </row>
    <row r="10" spans="1:59">
      <c r="B10" s="1" t="s">
        <v>38</v>
      </c>
      <c r="C10" s="1">
        <v>1</v>
      </c>
      <c r="D10" s="5" t="s">
        <v>35</v>
      </c>
      <c r="E10" s="5" t="s">
        <v>22</v>
      </c>
      <c r="F10" s="1">
        <v>2</v>
      </c>
      <c r="H10" s="17"/>
      <c r="I10" s="12"/>
    </row>
    <row r="11" spans="1:59">
      <c r="B11" s="1" t="s">
        <v>20</v>
      </c>
      <c r="C11" s="1">
        <v>1</v>
      </c>
      <c r="D11" s="5" t="s">
        <v>35</v>
      </c>
      <c r="E11" s="5" t="s">
        <v>22</v>
      </c>
      <c r="F11" s="1">
        <v>1</v>
      </c>
      <c r="H11" s="17"/>
    </row>
    <row r="12" spans="1:59">
      <c r="B12" s="1" t="s">
        <v>37</v>
      </c>
      <c r="C12" s="1">
        <v>1</v>
      </c>
      <c r="E12" s="5" t="s">
        <v>22</v>
      </c>
      <c r="F12" s="1">
        <v>1</v>
      </c>
      <c r="H12" s="17"/>
    </row>
    <row r="13" spans="1:59">
      <c r="B13" s="1" t="s">
        <v>36</v>
      </c>
      <c r="C13" s="1">
        <v>2</v>
      </c>
      <c r="D13" s="5" t="s">
        <v>35</v>
      </c>
      <c r="E13" s="5" t="s">
        <v>22</v>
      </c>
      <c r="F13" s="1">
        <v>1</v>
      </c>
    </row>
    <row r="14" spans="1:59">
      <c r="B14" s="1" t="s">
        <v>18</v>
      </c>
      <c r="C14" s="1">
        <v>2</v>
      </c>
      <c r="D14" s="5" t="s">
        <v>35</v>
      </c>
      <c r="E14" s="5" t="s">
        <v>22</v>
      </c>
      <c r="F14" s="1">
        <v>1</v>
      </c>
    </row>
    <row r="15" spans="1:59">
      <c r="B15" s="1" t="s">
        <v>34</v>
      </c>
      <c r="C15" s="1">
        <v>1</v>
      </c>
      <c r="E15" s="5" t="s">
        <v>22</v>
      </c>
      <c r="F15" s="1">
        <v>1</v>
      </c>
    </row>
    <row r="16" spans="1:59">
      <c r="B16" s="1" t="s">
        <v>33</v>
      </c>
      <c r="C16" s="1">
        <v>1</v>
      </c>
      <c r="E16" s="5" t="s">
        <v>22</v>
      </c>
      <c r="F16" s="1">
        <v>2</v>
      </c>
      <c r="G16" s="1"/>
      <c r="S16" s="12"/>
      <c r="T16" s="12"/>
    </row>
    <row r="17" spans="1:59">
      <c r="B17" s="1" t="s">
        <v>32</v>
      </c>
    </row>
    <row r="18" spans="1:59">
      <c r="B18" s="1" t="s">
        <v>31</v>
      </c>
    </row>
    <row r="20" spans="1:59">
      <c r="A20" s="1" t="s">
        <v>30</v>
      </c>
      <c r="B20" s="1" t="s">
        <v>29</v>
      </c>
      <c r="C20" s="1">
        <v>1</v>
      </c>
      <c r="E20" s="5" t="s">
        <v>22</v>
      </c>
      <c r="F20" s="1">
        <v>2</v>
      </c>
      <c r="J20" s="12"/>
      <c r="K20" s="12"/>
    </row>
    <row r="21" spans="1:59">
      <c r="B21" s="1" t="s">
        <v>28</v>
      </c>
      <c r="C21" s="1">
        <v>1</v>
      </c>
      <c r="E21" s="5" t="s">
        <v>22</v>
      </c>
      <c r="F21" s="1">
        <v>3</v>
      </c>
      <c r="L21" s="12"/>
      <c r="M21" s="12"/>
      <c r="N21" s="12"/>
    </row>
    <row r="22" spans="1:59">
      <c r="B22" s="1" t="s">
        <v>27</v>
      </c>
      <c r="C22" s="1">
        <v>1</v>
      </c>
      <c r="E22" s="5" t="s">
        <v>22</v>
      </c>
      <c r="F22" s="1">
        <v>3</v>
      </c>
      <c r="N22" s="12"/>
      <c r="O22" s="12"/>
      <c r="P22" s="12"/>
    </row>
    <row r="23" spans="1:59">
      <c r="B23" s="1" t="s">
        <v>26</v>
      </c>
      <c r="E23" s="5" t="s">
        <v>22</v>
      </c>
      <c r="F23" s="1">
        <v>1</v>
      </c>
      <c r="V23" s="12"/>
    </row>
    <row r="24" spans="1:59">
      <c r="B24" s="1" t="s">
        <v>25</v>
      </c>
      <c r="C24" s="1">
        <v>1</v>
      </c>
      <c r="D24" s="5" t="s">
        <v>19</v>
      </c>
      <c r="E24" s="5" t="s">
        <v>16</v>
      </c>
      <c r="F24" s="1">
        <v>2</v>
      </c>
    </row>
    <row r="25" spans="1:59" s="13" customFormat="1">
      <c r="B25" s="13" t="s">
        <v>24</v>
      </c>
      <c r="C25" s="13">
        <v>1</v>
      </c>
      <c r="D25" s="16" t="s">
        <v>19</v>
      </c>
      <c r="E25" s="16" t="s">
        <v>16</v>
      </c>
      <c r="F25" s="13">
        <v>2</v>
      </c>
      <c r="G25" s="15"/>
      <c r="H25" s="14"/>
      <c r="AE25" s="2"/>
      <c r="AF25" s="2"/>
      <c r="AL25" s="2"/>
      <c r="AM25" s="2"/>
      <c r="AS25" s="2"/>
      <c r="AT25" s="2"/>
      <c r="AZ25" s="2"/>
      <c r="BA25" s="2"/>
      <c r="BG25" s="2"/>
    </row>
    <row r="26" spans="1:59">
      <c r="B26" s="1" t="s">
        <v>23</v>
      </c>
      <c r="E26" s="5" t="s">
        <v>22</v>
      </c>
      <c r="F26" s="1">
        <v>1</v>
      </c>
      <c r="O26" s="12"/>
      <c r="AG26" s="10"/>
      <c r="AH26" s="10"/>
      <c r="AI26" s="10"/>
    </row>
    <row r="27" spans="1:59">
      <c r="B27" s="1" t="s">
        <v>21</v>
      </c>
      <c r="C27" s="1">
        <v>1</v>
      </c>
      <c r="D27" s="5" t="s">
        <v>19</v>
      </c>
      <c r="E27" s="5" t="s">
        <v>16</v>
      </c>
      <c r="F27" s="1">
        <v>10</v>
      </c>
      <c r="W27" s="10"/>
      <c r="Z27" s="10"/>
      <c r="AA27" s="10"/>
      <c r="AB27" s="10"/>
      <c r="AC27" s="10"/>
      <c r="AD27" s="10"/>
      <c r="AJ27" s="10"/>
      <c r="AK27" s="10"/>
      <c r="AN27" s="10"/>
      <c r="AO27" s="10"/>
      <c r="AP27" s="10"/>
      <c r="AQ27" s="10"/>
      <c r="AR27" s="10"/>
    </row>
    <row r="28" spans="1:59">
      <c r="B28" s="1" t="s">
        <v>20</v>
      </c>
      <c r="C28" s="1">
        <v>1</v>
      </c>
      <c r="D28" s="5" t="s">
        <v>19</v>
      </c>
      <c r="E28" s="5" t="s">
        <v>16</v>
      </c>
      <c r="F28" s="1">
        <v>3</v>
      </c>
      <c r="H28" s="11"/>
      <c r="I28" s="10"/>
      <c r="J28" s="10"/>
    </row>
    <row r="29" spans="1:59">
      <c r="B29" s="1" t="s">
        <v>18</v>
      </c>
      <c r="C29" s="1">
        <v>2</v>
      </c>
      <c r="E29" s="5" t="s">
        <v>16</v>
      </c>
      <c r="F29" s="1">
        <v>2</v>
      </c>
    </row>
    <row r="30" spans="1:59">
      <c r="B30" s="1" t="s">
        <v>17</v>
      </c>
      <c r="C30" s="1">
        <v>1</v>
      </c>
      <c r="E30" s="5" t="s">
        <v>16</v>
      </c>
      <c r="F30" s="1">
        <v>5</v>
      </c>
      <c r="O30" s="10"/>
      <c r="P30" s="10"/>
      <c r="S30" s="10"/>
      <c r="T30" s="10"/>
      <c r="U30" s="10"/>
      <c r="V30" s="10"/>
    </row>
    <row r="32" spans="1:59">
      <c r="A32" s="1" t="s">
        <v>15</v>
      </c>
      <c r="B32" s="1" t="s">
        <v>14</v>
      </c>
      <c r="C32" s="1">
        <v>1</v>
      </c>
      <c r="E32" s="5" t="s">
        <v>22</v>
      </c>
      <c r="F32" s="1">
        <v>3</v>
      </c>
      <c r="J32" s="9"/>
      <c r="K32" s="9"/>
    </row>
    <row r="33" spans="1:58">
      <c r="B33" s="1" t="s">
        <v>696</v>
      </c>
      <c r="AE33" s="12"/>
      <c r="AF33" s="12"/>
    </row>
    <row r="34" spans="1:58">
      <c r="B34" s="47" t="s">
        <v>697</v>
      </c>
    </row>
    <row r="36" spans="1:58" s="2" customFormat="1">
      <c r="A36" s="1" t="s">
        <v>10</v>
      </c>
      <c r="B36" s="1" t="s">
        <v>9</v>
      </c>
      <c r="C36" s="1"/>
      <c r="D36" s="5" t="s">
        <v>8</v>
      </c>
      <c r="E36" s="5"/>
      <c r="F36" s="1">
        <v>3</v>
      </c>
      <c r="G36" s="4"/>
      <c r="H36" s="3"/>
      <c r="I36" s="1"/>
      <c r="J36" s="1"/>
      <c r="K36" s="1"/>
      <c r="O36" s="8"/>
      <c r="P36" s="8"/>
      <c r="S36" s="8"/>
      <c r="T36" s="1"/>
      <c r="U36" s="1"/>
      <c r="V36" s="1"/>
      <c r="W36" s="1"/>
      <c r="Z36" s="1"/>
      <c r="AA36" s="1"/>
      <c r="AB36" s="1"/>
      <c r="AC36" s="1"/>
      <c r="AD36" s="1"/>
      <c r="AG36" s="1"/>
      <c r="AH36" s="1"/>
      <c r="AI36" s="1"/>
      <c r="AJ36" s="1"/>
      <c r="AK36" s="1"/>
      <c r="AN36" s="1"/>
      <c r="AO36" s="1"/>
      <c r="AP36" s="1"/>
      <c r="AQ36" s="1"/>
      <c r="AR36" s="1"/>
      <c r="AU36" s="1"/>
      <c r="AV36" s="1"/>
      <c r="AW36" s="1"/>
      <c r="AX36" s="1"/>
      <c r="AY36" s="1"/>
      <c r="BB36" s="1"/>
      <c r="BC36" s="1"/>
      <c r="BD36" s="1"/>
      <c r="BE36" s="1"/>
      <c r="BF36" s="1"/>
    </row>
    <row r="37" spans="1:58" s="2" customFormat="1">
      <c r="A37" s="1"/>
      <c r="B37" s="1" t="s">
        <v>7</v>
      </c>
      <c r="C37" s="1"/>
      <c r="D37" s="5" t="s">
        <v>6</v>
      </c>
      <c r="E37" s="5"/>
      <c r="F37" s="1">
        <v>2</v>
      </c>
      <c r="G37" s="4"/>
      <c r="H37" s="3"/>
      <c r="I37" s="1"/>
      <c r="J37" s="1"/>
      <c r="K37" s="1"/>
      <c r="O37" s="1"/>
      <c r="P37" s="1"/>
      <c r="S37" s="1"/>
      <c r="T37" s="1"/>
      <c r="U37" s="1"/>
      <c r="V37" s="1"/>
      <c r="W37" s="1"/>
      <c r="Z37" s="1"/>
      <c r="AA37" s="1"/>
      <c r="AB37" s="1"/>
      <c r="AC37" s="1"/>
      <c r="AD37" s="1"/>
      <c r="AG37" s="1"/>
      <c r="AH37" s="1"/>
      <c r="AI37" s="1"/>
      <c r="AJ37" s="1"/>
      <c r="AK37" s="1"/>
      <c r="AN37" s="1"/>
      <c r="AO37" s="1"/>
      <c r="AP37" s="1"/>
      <c r="AQ37" s="1"/>
      <c r="AR37" s="1"/>
      <c r="AU37" s="1"/>
      <c r="AV37" s="1"/>
      <c r="AW37" s="1"/>
      <c r="AX37" s="1"/>
      <c r="AY37" s="1"/>
      <c r="BB37" s="1"/>
      <c r="BC37" s="1"/>
      <c r="BD37" s="1"/>
      <c r="BE37" s="1"/>
      <c r="BF37" s="1"/>
    </row>
    <row r="38" spans="1:58" s="2" customFormat="1">
      <c r="A38" s="1"/>
      <c r="B38" s="1" t="s">
        <v>5</v>
      </c>
      <c r="C38" s="1"/>
      <c r="D38" s="5"/>
      <c r="E38" s="5"/>
      <c r="F38" s="1">
        <v>2</v>
      </c>
      <c r="G38" s="4"/>
      <c r="H38" s="3"/>
      <c r="I38" s="1"/>
      <c r="J38" s="1"/>
      <c r="K38" s="1"/>
      <c r="O38" s="1"/>
      <c r="P38" s="1"/>
      <c r="S38" s="1"/>
      <c r="T38" s="1"/>
      <c r="U38" s="1"/>
      <c r="V38" s="1"/>
      <c r="W38" s="1"/>
      <c r="Z38" s="1"/>
      <c r="AA38" s="1"/>
      <c r="AB38" s="1"/>
      <c r="AC38" s="1"/>
      <c r="AD38" s="1"/>
      <c r="AG38" s="1"/>
      <c r="AH38" s="1"/>
      <c r="AI38" s="1"/>
      <c r="AJ38" s="1"/>
      <c r="AK38" s="1"/>
      <c r="AN38" s="1"/>
      <c r="AO38" s="1"/>
      <c r="AP38" s="1"/>
      <c r="AQ38" s="1"/>
      <c r="AR38" s="1"/>
      <c r="AU38" s="1"/>
      <c r="AV38" s="1"/>
      <c r="AW38" s="1"/>
      <c r="AX38" s="1"/>
      <c r="AY38" s="1"/>
      <c r="BB38" s="1"/>
      <c r="BC38" s="1"/>
      <c r="BD38" s="1"/>
      <c r="BE38" s="1"/>
      <c r="BF38" s="1"/>
    </row>
    <row r="40" spans="1:58" s="2" customFormat="1">
      <c r="A40" s="1" t="s">
        <v>4</v>
      </c>
      <c r="B40" s="1"/>
      <c r="C40" s="1"/>
      <c r="D40" s="5"/>
      <c r="E40" s="5"/>
      <c r="F40" s="1"/>
      <c r="G40" s="4"/>
      <c r="H40" s="3"/>
      <c r="I40" s="1"/>
      <c r="J40" s="1"/>
      <c r="K40" s="1"/>
      <c r="O40" s="1"/>
      <c r="P40" s="1"/>
      <c r="S40" s="1"/>
      <c r="T40" s="1"/>
      <c r="U40" s="1"/>
      <c r="V40" s="1"/>
      <c r="W40" s="1"/>
      <c r="Z40" s="1"/>
      <c r="AA40" s="1"/>
      <c r="AB40" s="1"/>
      <c r="AC40" s="1"/>
      <c r="AD40" s="1"/>
      <c r="AG40" s="1"/>
      <c r="AH40" s="1"/>
      <c r="AI40" s="1"/>
      <c r="AJ40" s="1"/>
      <c r="AK40" s="1"/>
      <c r="AN40" s="1"/>
      <c r="AO40" s="1"/>
      <c r="AP40" s="1"/>
      <c r="AQ40" s="1"/>
      <c r="AR40" s="1"/>
      <c r="AU40" s="1"/>
      <c r="AV40" s="1"/>
      <c r="AW40" s="1"/>
      <c r="AX40" s="1"/>
      <c r="AY40" s="1"/>
      <c r="BB40" s="1"/>
      <c r="BC40" s="1"/>
      <c r="BD40" s="1"/>
      <c r="BE40" s="1"/>
      <c r="BF40" s="1"/>
    </row>
    <row r="41" spans="1:58" s="2" customFormat="1">
      <c r="A41" s="1"/>
      <c r="B41" s="1" t="s">
        <v>3</v>
      </c>
      <c r="C41" s="1">
        <v>1</v>
      </c>
      <c r="D41" s="5"/>
      <c r="E41" s="5" t="s">
        <v>0</v>
      </c>
      <c r="F41" s="1">
        <v>2</v>
      </c>
      <c r="G41" s="4"/>
      <c r="H41" s="3"/>
      <c r="I41" s="1"/>
      <c r="J41" s="1"/>
      <c r="K41" s="1"/>
      <c r="O41" s="1"/>
      <c r="P41" s="1"/>
      <c r="S41" s="1"/>
      <c r="T41" s="1"/>
      <c r="U41" s="1"/>
      <c r="V41" s="1"/>
      <c r="W41" s="1"/>
      <c r="Z41" s="1"/>
      <c r="AA41" s="1"/>
      <c r="AB41" s="1"/>
      <c r="AC41" s="1"/>
      <c r="AD41" s="1"/>
      <c r="AG41" s="1"/>
      <c r="AH41" s="1"/>
      <c r="AI41" s="1"/>
      <c r="AJ41" s="1"/>
      <c r="AK41" s="1"/>
      <c r="AN41" s="1"/>
      <c r="AO41" s="1"/>
      <c r="AP41" s="1"/>
      <c r="AQ41" s="1"/>
      <c r="AR41" s="1"/>
      <c r="AU41" s="1"/>
      <c r="AV41" s="1"/>
      <c r="AW41" s="1"/>
      <c r="AX41" s="1"/>
      <c r="AY41" s="1"/>
      <c r="BB41" s="1"/>
      <c r="BC41" s="1"/>
      <c r="BD41" s="1"/>
      <c r="BE41" s="1"/>
      <c r="BF41" s="1"/>
    </row>
    <row r="42" spans="1:58" s="2" customFormat="1">
      <c r="A42" s="1"/>
      <c r="B42" s="1" t="s">
        <v>2</v>
      </c>
      <c r="C42" s="1">
        <v>1</v>
      </c>
      <c r="D42" s="5"/>
      <c r="E42" s="5" t="s">
        <v>0</v>
      </c>
      <c r="F42" s="1">
        <v>5</v>
      </c>
      <c r="G42" s="4"/>
      <c r="H42" s="3"/>
      <c r="I42" s="1"/>
      <c r="J42" s="1"/>
      <c r="K42" s="1"/>
      <c r="O42" s="1"/>
      <c r="P42" s="6"/>
      <c r="S42" s="1"/>
      <c r="T42" s="1"/>
      <c r="U42" s="1"/>
      <c r="V42" s="1"/>
      <c r="W42" s="1"/>
      <c r="Z42" s="1"/>
      <c r="AA42" s="1"/>
      <c r="AB42" s="1"/>
      <c r="AC42" s="1"/>
      <c r="AD42" s="1"/>
      <c r="AG42" s="1"/>
      <c r="AH42" s="1"/>
      <c r="AI42" s="1"/>
      <c r="AJ42" s="1"/>
      <c r="AK42" s="1"/>
      <c r="AN42" s="1"/>
      <c r="AO42" s="1"/>
      <c r="AP42" s="1"/>
      <c r="AQ42" s="1"/>
      <c r="AR42" s="1"/>
      <c r="AU42" s="1"/>
      <c r="AV42" s="1"/>
      <c r="AW42" s="1"/>
      <c r="AX42" s="1"/>
      <c r="AY42" s="1"/>
      <c r="BB42" s="1"/>
      <c r="BC42" s="1"/>
      <c r="BD42" s="1"/>
      <c r="BE42" s="1"/>
      <c r="BF42" s="1"/>
    </row>
    <row r="43" spans="1:58" s="2" customFormat="1">
      <c r="A43" s="1"/>
      <c r="B43" s="1" t="s">
        <v>1</v>
      </c>
      <c r="C43" s="1">
        <v>1</v>
      </c>
      <c r="D43" s="5"/>
      <c r="E43" s="5" t="s">
        <v>0</v>
      </c>
      <c r="F43" s="1">
        <v>5</v>
      </c>
      <c r="G43" s="4"/>
      <c r="H43" s="7"/>
      <c r="I43" s="6"/>
      <c r="J43" s="6"/>
      <c r="K43" s="6"/>
      <c r="O43" s="6"/>
      <c r="P43" s="1"/>
      <c r="S43" s="1"/>
      <c r="T43" s="1"/>
      <c r="U43" s="1"/>
      <c r="V43" s="1"/>
      <c r="W43" s="1"/>
      <c r="Z43" s="1"/>
      <c r="AA43" s="1"/>
      <c r="AB43" s="1"/>
      <c r="AC43" s="1"/>
      <c r="AD43" s="1"/>
      <c r="AG43" s="1"/>
      <c r="AH43" s="1"/>
      <c r="AI43" s="1"/>
      <c r="AJ43" s="1"/>
      <c r="AK43" s="1"/>
      <c r="AN43" s="1"/>
      <c r="AO43" s="1"/>
      <c r="AP43" s="1"/>
      <c r="AQ43" s="1"/>
      <c r="AR43" s="1"/>
      <c r="AU43" s="1"/>
      <c r="AV43" s="1"/>
      <c r="AW43" s="1"/>
      <c r="AX43" s="1"/>
      <c r="AY43" s="1"/>
      <c r="BB43" s="1"/>
      <c r="BC43" s="1"/>
      <c r="BD43" s="1"/>
      <c r="BE43" s="1"/>
      <c r="BF43" s="1"/>
    </row>
    <row r="44" spans="1:58" s="2" customFormat="1">
      <c r="A44" s="1"/>
      <c r="B44" s="1" t="s">
        <v>689</v>
      </c>
      <c r="C44" s="1">
        <v>1</v>
      </c>
      <c r="D44" s="5"/>
      <c r="E44" s="5" t="s">
        <v>0</v>
      </c>
      <c r="F44" s="1">
        <v>5</v>
      </c>
      <c r="G44" s="4"/>
      <c r="H44" s="3"/>
      <c r="I44" s="1"/>
      <c r="J44" s="1"/>
      <c r="K44" s="1"/>
      <c r="O44" s="1"/>
      <c r="P44" s="1"/>
      <c r="S44" s="6"/>
      <c r="T44" s="6"/>
      <c r="U44" s="6"/>
      <c r="V44" s="6"/>
      <c r="W44" s="6"/>
      <c r="Z44" s="1"/>
      <c r="AA44" s="1"/>
      <c r="AB44" s="1"/>
      <c r="AC44" s="1"/>
      <c r="AD44" s="1"/>
      <c r="AG44" s="1"/>
      <c r="AH44" s="1"/>
      <c r="AI44" s="1"/>
      <c r="AJ44" s="1"/>
      <c r="AK44" s="1"/>
      <c r="AN44" s="1"/>
      <c r="AO44" s="1"/>
      <c r="AP44" s="1"/>
      <c r="AQ44" s="1"/>
      <c r="AR44" s="1"/>
      <c r="AU44" s="1"/>
      <c r="AV44" s="1"/>
      <c r="AW44" s="1"/>
      <c r="AX44" s="1"/>
      <c r="AY44" s="1"/>
      <c r="BB44" s="1"/>
      <c r="BC44" s="1"/>
      <c r="BD44" s="1"/>
      <c r="BE44" s="1"/>
      <c r="BF44" s="1"/>
    </row>
    <row r="45" spans="1:58" s="2" customFormat="1">
      <c r="A45" s="1"/>
      <c r="B45" t="s">
        <v>700</v>
      </c>
      <c r="C45" s="1"/>
      <c r="D45" s="1"/>
      <c r="E45" s="1" t="s">
        <v>715</v>
      </c>
      <c r="F45" s="1">
        <v>1</v>
      </c>
      <c r="G45" s="4"/>
      <c r="H45" s="3"/>
      <c r="I45" s="1"/>
      <c r="J45" s="1"/>
      <c r="K45" s="1"/>
      <c r="O45" s="1"/>
      <c r="P45" s="1"/>
      <c r="S45" s="1"/>
      <c r="T45" s="1"/>
      <c r="U45" s="1"/>
      <c r="V45" s="1"/>
      <c r="W45" s="1"/>
      <c r="Z45" s="1"/>
      <c r="AA45" s="1"/>
      <c r="AB45" s="1"/>
      <c r="AC45" s="1"/>
      <c r="AD45" s="1"/>
      <c r="AG45" s="1"/>
      <c r="AH45" s="1"/>
      <c r="AI45" s="1"/>
      <c r="AJ45" s="1"/>
      <c r="AK45" s="1"/>
      <c r="AN45" s="1"/>
      <c r="AO45" s="1"/>
      <c r="AP45" s="1"/>
      <c r="AQ45" s="1"/>
      <c r="AR45" s="1"/>
      <c r="AU45" s="1"/>
      <c r="AV45" s="1"/>
      <c r="AW45" s="1"/>
      <c r="AX45" s="1"/>
      <c r="AY45" s="1"/>
      <c r="BB45" s="1"/>
      <c r="BC45" s="1"/>
      <c r="BD45" s="1"/>
      <c r="BE45" s="1"/>
      <c r="BF45" s="1"/>
    </row>
    <row r="46" spans="1:58">
      <c r="B46" t="s">
        <v>702</v>
      </c>
      <c r="E46" s="5" t="s">
        <v>714</v>
      </c>
      <c r="F46" s="1">
        <v>1</v>
      </c>
      <c r="AI46" s="49"/>
      <c r="AP46" s="49"/>
      <c r="AW46" s="49"/>
    </row>
    <row r="47" spans="1:58">
      <c r="B47" t="s">
        <v>703</v>
      </c>
      <c r="D47" s="5" t="s">
        <v>716</v>
      </c>
      <c r="E47" s="5" t="s">
        <v>714</v>
      </c>
      <c r="F47" s="1">
        <v>4</v>
      </c>
      <c r="AI47" s="49"/>
      <c r="AP47" s="49"/>
      <c r="AW47" s="49"/>
    </row>
    <row r="48" spans="1:58">
      <c r="B48" t="s">
        <v>706</v>
      </c>
      <c r="E48" s="5" t="s">
        <v>714</v>
      </c>
      <c r="F48" s="1">
        <v>1</v>
      </c>
      <c r="AI48" s="49"/>
      <c r="AP48" s="49"/>
      <c r="AW48" s="49"/>
    </row>
    <row r="49" spans="2:6">
      <c r="B49" t="s">
        <v>710</v>
      </c>
      <c r="E49" s="5" t="s">
        <v>715</v>
      </c>
      <c r="F49" s="1">
        <v>1</v>
      </c>
    </row>
  </sheetData>
  <phoneticPr fontId="2"/>
  <hyperlinks>
    <hyperlink ref="B34"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M254"/>
  <sheetViews>
    <sheetView topLeftCell="A48" zoomScale="115" zoomScaleNormal="115" workbookViewId="0">
      <selection activeCell="A5" sqref="A5:D54"/>
    </sheetView>
  </sheetViews>
  <sheetFormatPr defaultRowHeight="13.5"/>
  <cols>
    <col min="1" max="3" width="9.140625" style="27"/>
    <col min="4" max="4" width="7.85546875" style="27" customWidth="1"/>
    <col min="5" max="5" width="6.28515625" style="27" customWidth="1"/>
    <col min="6" max="6" width="61" style="44" customWidth="1"/>
    <col min="7" max="7" width="16.42578125" style="44" customWidth="1"/>
    <col min="8" max="8" width="12" style="44" bestFit="1" customWidth="1"/>
    <col min="9" max="9" width="10.42578125" style="44" customWidth="1"/>
    <col min="10" max="10" width="9.7109375" style="44" bestFit="1" customWidth="1"/>
    <col min="11" max="11" width="12" style="44" bestFit="1" customWidth="1"/>
    <col min="12" max="12" width="9.7109375" style="44" bestFit="1" customWidth="1"/>
    <col min="13" max="13" width="16.28515625" style="44" bestFit="1" customWidth="1"/>
    <col min="14" max="16384" width="9.140625" style="27"/>
  </cols>
  <sheetData>
    <row r="1" spans="1:13">
      <c r="A1" s="27" t="s">
        <v>473</v>
      </c>
      <c r="M1" s="44" t="s">
        <v>474</v>
      </c>
    </row>
    <row r="2" spans="1:13">
      <c r="M2" s="44" t="s">
        <v>475</v>
      </c>
    </row>
    <row r="3" spans="1:13">
      <c r="A3" s="27" t="s">
        <v>476</v>
      </c>
      <c r="C3" s="27" t="s">
        <v>477</v>
      </c>
      <c r="D3" s="27" t="s">
        <v>478</v>
      </c>
      <c r="F3" s="44" t="s">
        <v>85</v>
      </c>
      <c r="H3" s="44" t="s">
        <v>479</v>
      </c>
      <c r="J3" s="44" t="s">
        <v>480</v>
      </c>
      <c r="K3" s="44" t="s">
        <v>481</v>
      </c>
      <c r="L3" s="44" t="s">
        <v>480</v>
      </c>
      <c r="M3" s="44" t="s">
        <v>482</v>
      </c>
    </row>
    <row r="4" spans="1:13">
      <c r="F4" s="44" t="s">
        <v>483</v>
      </c>
      <c r="G4" s="44" t="s">
        <v>484</v>
      </c>
      <c r="H4" s="44" t="s">
        <v>485</v>
      </c>
      <c r="I4" s="44" t="s">
        <v>486</v>
      </c>
      <c r="J4" s="44" t="s">
        <v>487</v>
      </c>
      <c r="K4" s="44" t="s">
        <v>485</v>
      </c>
      <c r="L4" s="44" t="s">
        <v>487</v>
      </c>
    </row>
    <row r="5" spans="1:13">
      <c r="A5" s="27">
        <v>1</v>
      </c>
      <c r="C5" s="27">
        <v>7</v>
      </c>
      <c r="D5" s="27">
        <v>7</v>
      </c>
      <c r="F5" s="45" t="s">
        <v>488</v>
      </c>
      <c r="G5" s="45">
        <v>2</v>
      </c>
      <c r="H5" s="44">
        <v>0</v>
      </c>
      <c r="I5" s="44">
        <v>30</v>
      </c>
      <c r="J5" s="44">
        <v>4</v>
      </c>
      <c r="K5" s="44">
        <v>0</v>
      </c>
      <c r="L5" s="44">
        <v>4</v>
      </c>
    </row>
    <row r="6" spans="1:13">
      <c r="A6" s="27">
        <v>2</v>
      </c>
      <c r="C6" s="27">
        <v>21</v>
      </c>
      <c r="D6" s="27">
        <v>28</v>
      </c>
      <c r="G6" s="44">
        <v>2</v>
      </c>
      <c r="H6" s="44">
        <v>0</v>
      </c>
      <c r="I6" s="44">
        <f>I5+H6</f>
        <v>30</v>
      </c>
      <c r="J6" s="44">
        <v>5</v>
      </c>
      <c r="K6" s="44">
        <v>2</v>
      </c>
      <c r="L6" s="44">
        <v>5</v>
      </c>
    </row>
    <row r="7" spans="1:13">
      <c r="A7" s="27">
        <v>3</v>
      </c>
      <c r="C7" s="27">
        <v>50</v>
      </c>
      <c r="D7" s="27">
        <v>78</v>
      </c>
      <c r="G7" s="44">
        <v>2</v>
      </c>
      <c r="H7" s="44">
        <v>0</v>
      </c>
      <c r="I7" s="44">
        <f t="shared" ref="I7:I70" si="0">I6+H7</f>
        <v>30</v>
      </c>
      <c r="J7" s="44">
        <v>6</v>
      </c>
      <c r="K7" s="44">
        <v>2</v>
      </c>
      <c r="L7" s="44">
        <v>6</v>
      </c>
    </row>
    <row r="8" spans="1:13">
      <c r="A8" s="27">
        <v>4</v>
      </c>
      <c r="B8" s="27">
        <v>100</v>
      </c>
      <c r="C8" s="27">
        <v>121</v>
      </c>
      <c r="D8" s="27">
        <v>199</v>
      </c>
      <c r="G8" s="44">
        <v>2</v>
      </c>
      <c r="H8" s="44">
        <v>0</v>
      </c>
      <c r="I8" s="44">
        <f t="shared" si="0"/>
        <v>30</v>
      </c>
      <c r="J8" s="44">
        <v>7</v>
      </c>
      <c r="K8" s="44">
        <v>2</v>
      </c>
      <c r="L8" s="44">
        <v>7</v>
      </c>
    </row>
    <row r="9" spans="1:13">
      <c r="A9" s="27">
        <v>5</v>
      </c>
      <c r="C9" s="27">
        <f>$B$8+C8</f>
        <v>221</v>
      </c>
      <c r="D9" s="27">
        <v>420</v>
      </c>
      <c r="F9" s="44" t="s">
        <v>489</v>
      </c>
      <c r="G9" s="44">
        <v>3</v>
      </c>
      <c r="H9" s="44">
        <v>0</v>
      </c>
      <c r="I9" s="44">
        <f t="shared" si="0"/>
        <v>30</v>
      </c>
      <c r="J9" s="44">
        <v>8</v>
      </c>
      <c r="K9" s="44">
        <v>2</v>
      </c>
      <c r="L9" s="44">
        <v>8</v>
      </c>
      <c r="M9" s="44">
        <v>2</v>
      </c>
    </row>
    <row r="10" spans="1:13">
      <c r="A10" s="27">
        <v>6</v>
      </c>
      <c r="C10" s="27">
        <f t="shared" ref="C10:C13" si="1">$B$8+C9</f>
        <v>321</v>
      </c>
      <c r="D10" s="27">
        <v>741</v>
      </c>
      <c r="G10" s="44">
        <v>3</v>
      </c>
      <c r="H10" s="44">
        <v>0</v>
      </c>
      <c r="I10" s="44">
        <f t="shared" si="0"/>
        <v>30</v>
      </c>
      <c r="J10" s="44">
        <v>9</v>
      </c>
      <c r="K10" s="44">
        <v>2</v>
      </c>
      <c r="L10" s="44">
        <v>9</v>
      </c>
    </row>
    <row r="11" spans="1:13">
      <c r="A11" s="27">
        <v>7</v>
      </c>
      <c r="C11" s="27">
        <f t="shared" si="1"/>
        <v>421</v>
      </c>
      <c r="D11" s="27">
        <v>1161</v>
      </c>
      <c r="G11" s="44">
        <v>3</v>
      </c>
      <c r="H11" s="44">
        <v>0</v>
      </c>
      <c r="I11" s="44">
        <f t="shared" si="0"/>
        <v>30</v>
      </c>
      <c r="J11" s="44">
        <v>10</v>
      </c>
      <c r="K11" s="44">
        <v>2</v>
      </c>
      <c r="L11" s="44">
        <v>10</v>
      </c>
    </row>
    <row r="12" spans="1:13">
      <c r="A12" s="27">
        <v>8</v>
      </c>
      <c r="C12" s="27">
        <f t="shared" si="1"/>
        <v>521</v>
      </c>
      <c r="D12" s="27">
        <v>1681</v>
      </c>
      <c r="G12" s="44">
        <v>3</v>
      </c>
      <c r="H12" s="44">
        <v>0</v>
      </c>
      <c r="I12" s="44">
        <f t="shared" si="0"/>
        <v>30</v>
      </c>
      <c r="J12" s="44">
        <v>11</v>
      </c>
      <c r="K12" s="44">
        <v>2</v>
      </c>
      <c r="L12" s="44">
        <v>11</v>
      </c>
    </row>
    <row r="13" spans="1:13">
      <c r="A13" s="27">
        <v>9</v>
      </c>
      <c r="C13" s="27">
        <f t="shared" si="1"/>
        <v>621</v>
      </c>
      <c r="D13" s="27">
        <f t="shared" ref="D13:D76" si="2">C13+D12</f>
        <v>2302</v>
      </c>
      <c r="G13" s="44">
        <v>3</v>
      </c>
      <c r="H13" s="44">
        <v>0</v>
      </c>
      <c r="I13" s="44">
        <f t="shared" si="0"/>
        <v>30</v>
      </c>
      <c r="J13" s="44">
        <v>12</v>
      </c>
      <c r="K13" s="44">
        <v>2</v>
      </c>
      <c r="L13" s="44">
        <v>12</v>
      </c>
    </row>
    <row r="14" spans="1:13" ht="22.5">
      <c r="A14" s="27">
        <v>10</v>
      </c>
      <c r="B14" s="27">
        <v>150</v>
      </c>
      <c r="C14" s="27">
        <f>$B$14+C13</f>
        <v>771</v>
      </c>
      <c r="D14" s="27">
        <f t="shared" si="2"/>
        <v>3073</v>
      </c>
      <c r="F14" s="45" t="s">
        <v>490</v>
      </c>
      <c r="G14" s="45">
        <v>4</v>
      </c>
      <c r="H14" s="44">
        <v>0</v>
      </c>
      <c r="I14" s="44">
        <f t="shared" si="0"/>
        <v>30</v>
      </c>
      <c r="J14" s="44">
        <v>13</v>
      </c>
      <c r="K14" s="44">
        <v>2</v>
      </c>
      <c r="L14" s="44">
        <v>13</v>
      </c>
      <c r="M14" s="44">
        <v>3</v>
      </c>
    </row>
    <row r="15" spans="1:13">
      <c r="A15" s="27">
        <v>11</v>
      </c>
      <c r="C15" s="27">
        <f t="shared" ref="C15:C23" si="3">$B$14+C14</f>
        <v>921</v>
      </c>
      <c r="D15" s="27">
        <f t="shared" si="2"/>
        <v>3994</v>
      </c>
      <c r="G15" s="45">
        <v>4</v>
      </c>
      <c r="H15" s="44">
        <v>0</v>
      </c>
      <c r="I15" s="44">
        <f t="shared" si="0"/>
        <v>30</v>
      </c>
      <c r="J15" s="44">
        <v>14</v>
      </c>
      <c r="K15" s="44">
        <v>2</v>
      </c>
      <c r="L15" s="44">
        <v>14</v>
      </c>
    </row>
    <row r="16" spans="1:13">
      <c r="A16" s="27">
        <v>12</v>
      </c>
      <c r="C16" s="27">
        <f t="shared" si="3"/>
        <v>1071</v>
      </c>
      <c r="D16" s="27">
        <f t="shared" si="2"/>
        <v>5065</v>
      </c>
      <c r="G16" s="45">
        <v>4</v>
      </c>
      <c r="H16" s="44">
        <v>0</v>
      </c>
      <c r="I16" s="44">
        <f t="shared" si="0"/>
        <v>30</v>
      </c>
      <c r="J16" s="44">
        <v>15</v>
      </c>
      <c r="K16" s="44">
        <v>2</v>
      </c>
      <c r="L16" s="44">
        <v>15</v>
      </c>
    </row>
    <row r="17" spans="1:13">
      <c r="A17" s="27">
        <v>13</v>
      </c>
      <c r="C17" s="27">
        <f t="shared" si="3"/>
        <v>1221</v>
      </c>
      <c r="D17" s="27">
        <f t="shared" si="2"/>
        <v>6286</v>
      </c>
      <c r="G17" s="45">
        <v>4</v>
      </c>
      <c r="H17" s="44">
        <v>0</v>
      </c>
      <c r="I17" s="44">
        <f t="shared" si="0"/>
        <v>30</v>
      </c>
      <c r="J17" s="44">
        <v>16</v>
      </c>
      <c r="K17" s="44">
        <v>2</v>
      </c>
      <c r="L17" s="44">
        <v>16</v>
      </c>
    </row>
    <row r="18" spans="1:13">
      <c r="A18" s="27">
        <v>14</v>
      </c>
      <c r="C18" s="27">
        <f t="shared" si="3"/>
        <v>1371</v>
      </c>
      <c r="D18" s="27">
        <f t="shared" si="2"/>
        <v>7657</v>
      </c>
      <c r="G18" s="45">
        <v>4</v>
      </c>
      <c r="H18" s="44">
        <v>0</v>
      </c>
      <c r="I18" s="44">
        <f t="shared" si="0"/>
        <v>30</v>
      </c>
      <c r="J18" s="44">
        <v>17</v>
      </c>
      <c r="K18" s="44">
        <v>2</v>
      </c>
      <c r="L18" s="44">
        <v>17</v>
      </c>
    </row>
    <row r="19" spans="1:13">
      <c r="A19" s="27">
        <v>15</v>
      </c>
      <c r="C19" s="27">
        <f t="shared" si="3"/>
        <v>1521</v>
      </c>
      <c r="D19" s="27">
        <f t="shared" si="2"/>
        <v>9178</v>
      </c>
      <c r="G19" s="45">
        <v>4</v>
      </c>
      <c r="H19" s="44">
        <v>0</v>
      </c>
      <c r="I19" s="44">
        <f t="shared" si="0"/>
        <v>30</v>
      </c>
      <c r="J19" s="44">
        <v>18</v>
      </c>
      <c r="K19" s="44">
        <v>2</v>
      </c>
      <c r="L19" s="44">
        <v>18</v>
      </c>
      <c r="M19" s="44">
        <v>4</v>
      </c>
    </row>
    <row r="20" spans="1:13">
      <c r="A20" s="27">
        <v>16</v>
      </c>
      <c r="C20" s="27">
        <f t="shared" si="3"/>
        <v>1671</v>
      </c>
      <c r="D20" s="27">
        <f t="shared" si="2"/>
        <v>10849</v>
      </c>
      <c r="G20" s="45">
        <v>4</v>
      </c>
      <c r="H20" s="44">
        <v>0</v>
      </c>
      <c r="I20" s="44">
        <f t="shared" si="0"/>
        <v>30</v>
      </c>
      <c r="J20" s="44">
        <v>19</v>
      </c>
      <c r="K20" s="44">
        <v>2</v>
      </c>
      <c r="L20" s="44">
        <v>19</v>
      </c>
    </row>
    <row r="21" spans="1:13">
      <c r="A21" s="27">
        <v>17</v>
      </c>
      <c r="C21" s="27">
        <f t="shared" si="3"/>
        <v>1821</v>
      </c>
      <c r="D21" s="27">
        <f t="shared" si="2"/>
        <v>12670</v>
      </c>
      <c r="G21" s="45">
        <v>4</v>
      </c>
      <c r="H21" s="44">
        <v>0</v>
      </c>
      <c r="I21" s="44">
        <f t="shared" si="0"/>
        <v>30</v>
      </c>
      <c r="J21" s="44">
        <v>20</v>
      </c>
      <c r="K21" s="44">
        <v>2</v>
      </c>
      <c r="L21" s="44">
        <v>20</v>
      </c>
    </row>
    <row r="22" spans="1:13">
      <c r="A22" s="27">
        <v>18</v>
      </c>
      <c r="C22" s="27">
        <f t="shared" si="3"/>
        <v>1971</v>
      </c>
      <c r="D22" s="27">
        <f t="shared" si="2"/>
        <v>14641</v>
      </c>
      <c r="G22" s="45">
        <v>4</v>
      </c>
      <c r="H22" s="44">
        <v>0</v>
      </c>
      <c r="I22" s="44">
        <f t="shared" si="0"/>
        <v>30</v>
      </c>
      <c r="J22" s="44">
        <v>21</v>
      </c>
      <c r="K22" s="44">
        <v>2</v>
      </c>
      <c r="L22" s="44">
        <v>21</v>
      </c>
    </row>
    <row r="23" spans="1:13">
      <c r="A23" s="27">
        <v>19</v>
      </c>
      <c r="C23" s="27">
        <f t="shared" si="3"/>
        <v>2121</v>
      </c>
      <c r="D23" s="27">
        <f t="shared" si="2"/>
        <v>16762</v>
      </c>
      <c r="G23" s="45">
        <v>4</v>
      </c>
      <c r="H23" s="44">
        <v>0</v>
      </c>
      <c r="I23" s="44">
        <f t="shared" si="0"/>
        <v>30</v>
      </c>
      <c r="J23" s="44">
        <v>22</v>
      </c>
      <c r="K23" s="44">
        <v>2</v>
      </c>
      <c r="L23" s="44">
        <v>22</v>
      </c>
    </row>
    <row r="24" spans="1:13">
      <c r="A24" s="27">
        <v>20</v>
      </c>
      <c r="B24" s="27">
        <v>200</v>
      </c>
      <c r="C24" s="27">
        <f>$B$24+C23</f>
        <v>2321</v>
      </c>
      <c r="D24" s="27">
        <f t="shared" si="2"/>
        <v>19083</v>
      </c>
      <c r="F24" s="44" t="s">
        <v>489</v>
      </c>
      <c r="G24" s="44">
        <v>5</v>
      </c>
      <c r="H24" s="44">
        <v>0</v>
      </c>
      <c r="I24" s="44">
        <f t="shared" si="0"/>
        <v>30</v>
      </c>
      <c r="J24" s="44">
        <v>23</v>
      </c>
      <c r="K24" s="44">
        <v>2</v>
      </c>
      <c r="L24" s="44">
        <v>23</v>
      </c>
      <c r="M24" s="44">
        <v>5</v>
      </c>
    </row>
    <row r="25" spans="1:13">
      <c r="A25" s="27">
        <v>21</v>
      </c>
      <c r="C25" s="27">
        <f t="shared" ref="C25:C33" si="4">$B$24+C24</f>
        <v>2521</v>
      </c>
      <c r="D25" s="27">
        <f t="shared" si="2"/>
        <v>21604</v>
      </c>
      <c r="G25" s="44">
        <v>5</v>
      </c>
      <c r="H25" s="44">
        <v>0</v>
      </c>
      <c r="I25" s="44">
        <f t="shared" si="0"/>
        <v>30</v>
      </c>
      <c r="J25" s="44">
        <v>24</v>
      </c>
      <c r="K25" s="44">
        <v>2</v>
      </c>
      <c r="L25" s="44">
        <v>24</v>
      </c>
    </row>
    <row r="26" spans="1:13">
      <c r="A26" s="27">
        <v>22</v>
      </c>
      <c r="C26" s="27">
        <f t="shared" si="4"/>
        <v>2721</v>
      </c>
      <c r="D26" s="27">
        <f t="shared" si="2"/>
        <v>24325</v>
      </c>
      <c r="G26" s="44">
        <v>5</v>
      </c>
      <c r="H26" s="44">
        <v>0</v>
      </c>
      <c r="I26" s="44">
        <f t="shared" si="0"/>
        <v>30</v>
      </c>
      <c r="J26" s="44">
        <v>25</v>
      </c>
      <c r="K26" s="44">
        <v>2</v>
      </c>
      <c r="L26" s="44">
        <v>25</v>
      </c>
    </row>
    <row r="27" spans="1:13">
      <c r="A27" s="27">
        <v>23</v>
      </c>
      <c r="C27" s="27">
        <f t="shared" si="4"/>
        <v>2921</v>
      </c>
      <c r="D27" s="27">
        <f t="shared" si="2"/>
        <v>27246</v>
      </c>
      <c r="G27" s="44">
        <v>5</v>
      </c>
      <c r="H27" s="44">
        <v>0</v>
      </c>
      <c r="I27" s="44">
        <f t="shared" si="0"/>
        <v>30</v>
      </c>
      <c r="J27" s="44">
        <v>26</v>
      </c>
      <c r="K27" s="44">
        <v>2</v>
      </c>
      <c r="L27" s="44">
        <v>26</v>
      </c>
    </row>
    <row r="28" spans="1:13">
      <c r="A28" s="27">
        <v>24</v>
      </c>
      <c r="C28" s="27">
        <f t="shared" si="4"/>
        <v>3121</v>
      </c>
      <c r="D28" s="27">
        <f t="shared" si="2"/>
        <v>30367</v>
      </c>
      <c r="G28" s="44">
        <v>5</v>
      </c>
      <c r="H28" s="44">
        <v>0</v>
      </c>
      <c r="I28" s="44">
        <f t="shared" si="0"/>
        <v>30</v>
      </c>
      <c r="J28" s="44">
        <v>27</v>
      </c>
      <c r="K28" s="44">
        <v>2</v>
      </c>
      <c r="L28" s="44">
        <v>27</v>
      </c>
    </row>
    <row r="29" spans="1:13">
      <c r="A29" s="27">
        <v>25</v>
      </c>
      <c r="C29" s="27">
        <f t="shared" si="4"/>
        <v>3321</v>
      </c>
      <c r="D29" s="27">
        <f t="shared" si="2"/>
        <v>33688</v>
      </c>
      <c r="G29" s="44">
        <v>5</v>
      </c>
      <c r="H29" s="44">
        <v>0</v>
      </c>
      <c r="I29" s="44">
        <f t="shared" si="0"/>
        <v>30</v>
      </c>
      <c r="J29" s="44">
        <v>28</v>
      </c>
      <c r="K29" s="44">
        <v>2</v>
      </c>
      <c r="L29" s="44">
        <v>28</v>
      </c>
      <c r="M29" s="44">
        <v>6</v>
      </c>
    </row>
    <row r="30" spans="1:13">
      <c r="A30" s="27">
        <v>26</v>
      </c>
      <c r="C30" s="27">
        <f t="shared" si="4"/>
        <v>3521</v>
      </c>
      <c r="D30" s="27">
        <f t="shared" si="2"/>
        <v>37209</v>
      </c>
      <c r="G30" s="44">
        <v>5</v>
      </c>
      <c r="H30" s="44">
        <v>0</v>
      </c>
      <c r="I30" s="44">
        <f t="shared" si="0"/>
        <v>30</v>
      </c>
      <c r="J30" s="44">
        <v>29</v>
      </c>
      <c r="K30" s="44">
        <v>2</v>
      </c>
      <c r="L30" s="44">
        <v>29</v>
      </c>
    </row>
    <row r="31" spans="1:13">
      <c r="A31" s="27">
        <v>27</v>
      </c>
      <c r="C31" s="27">
        <f t="shared" si="4"/>
        <v>3721</v>
      </c>
      <c r="D31" s="27">
        <f t="shared" si="2"/>
        <v>40930</v>
      </c>
      <c r="G31" s="44">
        <v>5</v>
      </c>
      <c r="H31" s="44">
        <v>0</v>
      </c>
      <c r="I31" s="44">
        <f t="shared" si="0"/>
        <v>30</v>
      </c>
      <c r="J31" s="44">
        <v>30</v>
      </c>
      <c r="K31" s="44">
        <v>2</v>
      </c>
      <c r="L31" s="44">
        <v>30</v>
      </c>
    </row>
    <row r="32" spans="1:13">
      <c r="A32" s="27">
        <v>28</v>
      </c>
      <c r="C32" s="27">
        <f t="shared" si="4"/>
        <v>3921</v>
      </c>
      <c r="D32" s="27">
        <f t="shared" si="2"/>
        <v>44851</v>
      </c>
      <c r="G32" s="44">
        <v>5</v>
      </c>
      <c r="H32" s="44">
        <v>0</v>
      </c>
      <c r="I32" s="44">
        <f t="shared" si="0"/>
        <v>30</v>
      </c>
      <c r="J32" s="44">
        <v>31</v>
      </c>
      <c r="K32" s="44">
        <v>2</v>
      </c>
      <c r="L32" s="44">
        <v>31</v>
      </c>
    </row>
    <row r="33" spans="1:13">
      <c r="A33" s="27">
        <v>29</v>
      </c>
      <c r="C33" s="27">
        <f t="shared" si="4"/>
        <v>4121</v>
      </c>
      <c r="D33" s="27">
        <f t="shared" si="2"/>
        <v>48972</v>
      </c>
      <c r="G33" s="44">
        <v>5</v>
      </c>
      <c r="H33" s="44">
        <v>0</v>
      </c>
      <c r="I33" s="44">
        <f t="shared" si="0"/>
        <v>30</v>
      </c>
      <c r="J33" s="44">
        <v>32</v>
      </c>
      <c r="K33" s="44">
        <v>2</v>
      </c>
      <c r="L33" s="44">
        <v>32</v>
      </c>
    </row>
    <row r="34" spans="1:13">
      <c r="A34" s="27">
        <v>30</v>
      </c>
      <c r="B34" s="27">
        <v>250</v>
      </c>
      <c r="C34" s="27">
        <f>$B$34+C33</f>
        <v>4371</v>
      </c>
      <c r="D34" s="27">
        <f t="shared" si="2"/>
        <v>53343</v>
      </c>
      <c r="F34" s="44" t="s">
        <v>489</v>
      </c>
      <c r="G34" s="44">
        <v>6</v>
      </c>
      <c r="H34" s="44">
        <v>0</v>
      </c>
      <c r="I34" s="44">
        <f t="shared" si="0"/>
        <v>30</v>
      </c>
      <c r="J34" s="44">
        <v>33</v>
      </c>
      <c r="K34" s="44">
        <v>2</v>
      </c>
      <c r="L34" s="44">
        <v>33</v>
      </c>
      <c r="M34" s="44">
        <v>7</v>
      </c>
    </row>
    <row r="35" spans="1:13">
      <c r="A35" s="27">
        <v>31</v>
      </c>
      <c r="C35" s="27">
        <f t="shared" ref="C35:C43" si="5">$B$34+C34</f>
        <v>4621</v>
      </c>
      <c r="D35" s="27">
        <f t="shared" si="2"/>
        <v>57964</v>
      </c>
      <c r="G35" s="44">
        <v>6</v>
      </c>
      <c r="H35" s="44">
        <v>0</v>
      </c>
      <c r="I35" s="44">
        <f t="shared" si="0"/>
        <v>30</v>
      </c>
      <c r="J35" s="44">
        <v>34</v>
      </c>
      <c r="K35" s="44">
        <v>2</v>
      </c>
      <c r="L35" s="44">
        <v>34</v>
      </c>
    </row>
    <row r="36" spans="1:13">
      <c r="A36" s="27">
        <v>32</v>
      </c>
      <c r="C36" s="27">
        <f t="shared" si="5"/>
        <v>4871</v>
      </c>
      <c r="D36" s="27">
        <f t="shared" si="2"/>
        <v>62835</v>
      </c>
      <c r="G36" s="44">
        <v>6</v>
      </c>
      <c r="H36" s="44">
        <v>0</v>
      </c>
      <c r="I36" s="44">
        <f t="shared" si="0"/>
        <v>30</v>
      </c>
      <c r="J36" s="44">
        <v>35</v>
      </c>
      <c r="K36" s="44">
        <v>2</v>
      </c>
      <c r="L36" s="44">
        <v>35</v>
      </c>
    </row>
    <row r="37" spans="1:13">
      <c r="A37" s="27">
        <v>33</v>
      </c>
      <c r="C37" s="27">
        <f t="shared" si="5"/>
        <v>5121</v>
      </c>
      <c r="D37" s="27">
        <f t="shared" si="2"/>
        <v>67956</v>
      </c>
      <c r="G37" s="44">
        <v>6</v>
      </c>
      <c r="H37" s="44">
        <v>0</v>
      </c>
      <c r="I37" s="44">
        <f t="shared" si="0"/>
        <v>30</v>
      </c>
      <c r="J37" s="44">
        <v>36</v>
      </c>
      <c r="K37" s="44">
        <v>2</v>
      </c>
      <c r="L37" s="44">
        <v>36</v>
      </c>
    </row>
    <row r="38" spans="1:13">
      <c r="A38" s="27">
        <v>34</v>
      </c>
      <c r="C38" s="27">
        <f t="shared" si="5"/>
        <v>5371</v>
      </c>
      <c r="D38" s="27">
        <f t="shared" si="2"/>
        <v>73327</v>
      </c>
      <c r="G38" s="44">
        <v>6</v>
      </c>
      <c r="H38" s="44">
        <v>0</v>
      </c>
      <c r="I38" s="44">
        <f t="shared" si="0"/>
        <v>30</v>
      </c>
      <c r="J38" s="44">
        <v>37</v>
      </c>
      <c r="K38" s="44">
        <v>2</v>
      </c>
      <c r="L38" s="44">
        <v>37</v>
      </c>
    </row>
    <row r="39" spans="1:13">
      <c r="A39" s="27">
        <v>35</v>
      </c>
      <c r="C39" s="27">
        <f t="shared" si="5"/>
        <v>5621</v>
      </c>
      <c r="D39" s="27">
        <f t="shared" si="2"/>
        <v>78948</v>
      </c>
      <c r="G39" s="44">
        <v>6</v>
      </c>
      <c r="H39" s="44">
        <v>0</v>
      </c>
      <c r="I39" s="44">
        <f t="shared" si="0"/>
        <v>30</v>
      </c>
      <c r="J39" s="44">
        <v>38</v>
      </c>
      <c r="K39" s="44">
        <v>2</v>
      </c>
      <c r="L39" s="44">
        <v>38</v>
      </c>
      <c r="M39" s="44">
        <v>8</v>
      </c>
    </row>
    <row r="40" spans="1:13">
      <c r="A40" s="27">
        <v>36</v>
      </c>
      <c r="C40" s="27">
        <f t="shared" si="5"/>
        <v>5871</v>
      </c>
      <c r="D40" s="27">
        <f t="shared" si="2"/>
        <v>84819</v>
      </c>
      <c r="G40" s="44">
        <v>6</v>
      </c>
      <c r="H40" s="44">
        <v>0</v>
      </c>
      <c r="I40" s="44">
        <f t="shared" si="0"/>
        <v>30</v>
      </c>
      <c r="J40" s="44">
        <v>39</v>
      </c>
      <c r="K40" s="44">
        <v>2</v>
      </c>
      <c r="L40" s="44">
        <v>39</v>
      </c>
    </row>
    <row r="41" spans="1:13">
      <c r="A41" s="27">
        <v>37</v>
      </c>
      <c r="C41" s="27">
        <f t="shared" si="5"/>
        <v>6121</v>
      </c>
      <c r="D41" s="27">
        <f t="shared" si="2"/>
        <v>90940</v>
      </c>
      <c r="G41" s="44">
        <v>6</v>
      </c>
      <c r="H41" s="44">
        <v>0</v>
      </c>
      <c r="I41" s="44">
        <f t="shared" si="0"/>
        <v>30</v>
      </c>
      <c r="J41" s="44">
        <v>40</v>
      </c>
      <c r="K41" s="44">
        <v>2</v>
      </c>
      <c r="L41" s="44">
        <v>40</v>
      </c>
    </row>
    <row r="42" spans="1:13">
      <c r="A42" s="27">
        <v>38</v>
      </c>
      <c r="C42" s="27">
        <f t="shared" si="5"/>
        <v>6371</v>
      </c>
      <c r="D42" s="27">
        <f t="shared" si="2"/>
        <v>97311</v>
      </c>
      <c r="G42" s="44">
        <v>6</v>
      </c>
      <c r="H42" s="44">
        <v>0</v>
      </c>
      <c r="I42" s="44">
        <f t="shared" si="0"/>
        <v>30</v>
      </c>
      <c r="J42" s="44">
        <v>41</v>
      </c>
      <c r="K42" s="44">
        <v>2</v>
      </c>
      <c r="L42" s="44">
        <v>41</v>
      </c>
    </row>
    <row r="43" spans="1:13">
      <c r="A43" s="27">
        <v>39</v>
      </c>
      <c r="C43" s="27">
        <f t="shared" si="5"/>
        <v>6621</v>
      </c>
      <c r="D43" s="27">
        <f t="shared" si="2"/>
        <v>103932</v>
      </c>
      <c r="G43" s="44">
        <v>6</v>
      </c>
      <c r="H43" s="44">
        <v>0</v>
      </c>
      <c r="I43" s="44">
        <f t="shared" si="0"/>
        <v>30</v>
      </c>
      <c r="J43" s="44">
        <v>42</v>
      </c>
      <c r="K43" s="44">
        <v>2</v>
      </c>
      <c r="L43" s="44">
        <v>42</v>
      </c>
    </row>
    <row r="44" spans="1:13">
      <c r="A44" s="27">
        <v>40</v>
      </c>
      <c r="B44" s="27">
        <v>300</v>
      </c>
      <c r="C44" s="27">
        <f>$B$44+C43</f>
        <v>6921</v>
      </c>
      <c r="D44" s="27">
        <f t="shared" si="2"/>
        <v>110853</v>
      </c>
      <c r="F44" s="44" t="s">
        <v>489</v>
      </c>
      <c r="G44" s="44">
        <v>7</v>
      </c>
      <c r="H44" s="44">
        <v>0</v>
      </c>
      <c r="I44" s="44">
        <f t="shared" si="0"/>
        <v>30</v>
      </c>
      <c r="J44" s="44">
        <v>43</v>
      </c>
      <c r="K44" s="44">
        <v>2</v>
      </c>
      <c r="L44" s="44">
        <v>43</v>
      </c>
    </row>
    <row r="45" spans="1:13">
      <c r="A45" s="27">
        <v>41</v>
      </c>
      <c r="C45" s="27">
        <f t="shared" ref="C45:C53" si="6">$B$44+C44</f>
        <v>7221</v>
      </c>
      <c r="D45" s="27">
        <f t="shared" si="2"/>
        <v>118074</v>
      </c>
      <c r="G45" s="44">
        <v>7</v>
      </c>
      <c r="H45" s="44">
        <v>0</v>
      </c>
      <c r="I45" s="44">
        <f t="shared" si="0"/>
        <v>30</v>
      </c>
      <c r="J45" s="44">
        <v>44</v>
      </c>
      <c r="K45" s="44">
        <v>2</v>
      </c>
      <c r="L45" s="44">
        <v>44</v>
      </c>
    </row>
    <row r="46" spans="1:13">
      <c r="A46" s="27">
        <v>42</v>
      </c>
      <c r="C46" s="27">
        <f t="shared" si="6"/>
        <v>7521</v>
      </c>
      <c r="D46" s="27">
        <f t="shared" si="2"/>
        <v>125595</v>
      </c>
      <c r="G46" s="44">
        <v>7</v>
      </c>
      <c r="H46" s="44">
        <v>0</v>
      </c>
      <c r="I46" s="44">
        <f t="shared" si="0"/>
        <v>30</v>
      </c>
      <c r="J46" s="44">
        <v>45</v>
      </c>
      <c r="K46" s="44">
        <v>2</v>
      </c>
      <c r="L46" s="44">
        <v>45</v>
      </c>
    </row>
    <row r="47" spans="1:13">
      <c r="A47" s="27">
        <v>43</v>
      </c>
      <c r="C47" s="27">
        <f t="shared" si="6"/>
        <v>7821</v>
      </c>
      <c r="D47" s="27">
        <f t="shared" si="2"/>
        <v>133416</v>
      </c>
      <c r="G47" s="44">
        <v>7</v>
      </c>
      <c r="H47" s="44">
        <v>0</v>
      </c>
      <c r="I47" s="44">
        <f t="shared" si="0"/>
        <v>30</v>
      </c>
      <c r="J47" s="44">
        <v>46</v>
      </c>
      <c r="K47" s="44">
        <v>2</v>
      </c>
      <c r="L47" s="44">
        <v>46</v>
      </c>
    </row>
    <row r="48" spans="1:13">
      <c r="A48" s="27">
        <v>44</v>
      </c>
      <c r="C48" s="27">
        <f t="shared" si="6"/>
        <v>8121</v>
      </c>
      <c r="D48" s="27">
        <f t="shared" si="2"/>
        <v>141537</v>
      </c>
      <c r="G48" s="44">
        <v>7</v>
      </c>
      <c r="H48" s="44">
        <v>0</v>
      </c>
      <c r="I48" s="44">
        <f t="shared" si="0"/>
        <v>30</v>
      </c>
      <c r="J48" s="44">
        <v>47</v>
      </c>
      <c r="K48" s="44">
        <v>2</v>
      </c>
      <c r="L48" s="44">
        <v>47</v>
      </c>
    </row>
    <row r="49" spans="1:12">
      <c r="A49" s="27">
        <v>45</v>
      </c>
      <c r="C49" s="27">
        <f t="shared" si="6"/>
        <v>8421</v>
      </c>
      <c r="D49" s="27">
        <f t="shared" si="2"/>
        <v>149958</v>
      </c>
      <c r="G49" s="44">
        <v>7</v>
      </c>
      <c r="H49" s="44">
        <v>0</v>
      </c>
      <c r="I49" s="44">
        <f t="shared" si="0"/>
        <v>30</v>
      </c>
      <c r="J49" s="44">
        <v>48</v>
      </c>
      <c r="K49" s="44">
        <v>2</v>
      </c>
      <c r="L49" s="44">
        <v>48</v>
      </c>
    </row>
    <row r="50" spans="1:12">
      <c r="A50" s="27">
        <v>46</v>
      </c>
      <c r="C50" s="27">
        <f t="shared" si="6"/>
        <v>8721</v>
      </c>
      <c r="D50" s="27">
        <f t="shared" si="2"/>
        <v>158679</v>
      </c>
      <c r="G50" s="44">
        <v>7</v>
      </c>
      <c r="H50" s="44">
        <v>0</v>
      </c>
      <c r="I50" s="44">
        <f t="shared" si="0"/>
        <v>30</v>
      </c>
      <c r="J50" s="44">
        <v>49</v>
      </c>
      <c r="K50" s="44">
        <v>2</v>
      </c>
      <c r="L50" s="44">
        <v>49</v>
      </c>
    </row>
    <row r="51" spans="1:12">
      <c r="A51" s="27">
        <v>47</v>
      </c>
      <c r="C51" s="27">
        <f t="shared" si="6"/>
        <v>9021</v>
      </c>
      <c r="D51" s="27">
        <f t="shared" si="2"/>
        <v>167700</v>
      </c>
      <c r="G51" s="44">
        <v>7</v>
      </c>
      <c r="H51" s="44">
        <v>0</v>
      </c>
      <c r="I51" s="44">
        <f t="shared" si="0"/>
        <v>30</v>
      </c>
      <c r="J51" s="44">
        <v>50</v>
      </c>
      <c r="K51" s="44">
        <v>2</v>
      </c>
      <c r="L51" s="44">
        <v>50</v>
      </c>
    </row>
    <row r="52" spans="1:12">
      <c r="A52" s="27">
        <v>48</v>
      </c>
      <c r="C52" s="27">
        <f t="shared" si="6"/>
        <v>9321</v>
      </c>
      <c r="D52" s="27">
        <f t="shared" si="2"/>
        <v>177021</v>
      </c>
      <c r="G52" s="44">
        <v>7</v>
      </c>
      <c r="H52" s="44">
        <v>0</v>
      </c>
      <c r="I52" s="44">
        <f t="shared" si="0"/>
        <v>30</v>
      </c>
      <c r="J52" s="44">
        <v>51</v>
      </c>
      <c r="K52" s="44">
        <v>2</v>
      </c>
      <c r="L52" s="44">
        <v>51</v>
      </c>
    </row>
    <row r="53" spans="1:12">
      <c r="A53" s="27">
        <v>49</v>
      </c>
      <c r="C53" s="27">
        <f t="shared" si="6"/>
        <v>9621</v>
      </c>
      <c r="D53" s="27">
        <f t="shared" si="2"/>
        <v>186642</v>
      </c>
      <c r="G53" s="44">
        <v>7</v>
      </c>
      <c r="H53" s="44">
        <v>0</v>
      </c>
      <c r="I53" s="44">
        <f t="shared" si="0"/>
        <v>30</v>
      </c>
      <c r="J53" s="44">
        <v>52</v>
      </c>
      <c r="K53" s="44">
        <v>2</v>
      </c>
      <c r="L53" s="44">
        <v>52</v>
      </c>
    </row>
    <row r="54" spans="1:12">
      <c r="A54" s="27">
        <v>50</v>
      </c>
      <c r="B54" s="27">
        <v>350</v>
      </c>
      <c r="C54" s="27">
        <f>$B$54+C53</f>
        <v>9971</v>
      </c>
      <c r="D54" s="27">
        <f t="shared" si="2"/>
        <v>196613</v>
      </c>
      <c r="F54" s="44" t="s">
        <v>489</v>
      </c>
      <c r="G54" s="44">
        <v>8</v>
      </c>
      <c r="H54" s="44">
        <v>0</v>
      </c>
      <c r="I54" s="44">
        <f t="shared" si="0"/>
        <v>30</v>
      </c>
      <c r="J54" s="44">
        <v>53</v>
      </c>
      <c r="K54" s="44">
        <v>2</v>
      </c>
      <c r="L54" s="44">
        <v>53</v>
      </c>
    </row>
    <row r="55" spans="1:12">
      <c r="A55" s="27">
        <v>51</v>
      </c>
      <c r="D55" s="27">
        <f t="shared" si="2"/>
        <v>196613</v>
      </c>
      <c r="G55" s="44">
        <v>8</v>
      </c>
      <c r="H55" s="44">
        <v>0</v>
      </c>
      <c r="I55" s="44">
        <f t="shared" si="0"/>
        <v>30</v>
      </c>
      <c r="J55" s="44">
        <v>54</v>
      </c>
      <c r="K55" s="44">
        <v>2</v>
      </c>
      <c r="L55" s="44">
        <v>54</v>
      </c>
    </row>
    <row r="56" spans="1:12">
      <c r="A56" s="27">
        <v>52</v>
      </c>
      <c r="D56" s="27">
        <f t="shared" si="2"/>
        <v>196613</v>
      </c>
      <c r="G56" s="44">
        <v>8</v>
      </c>
      <c r="H56" s="44">
        <v>0</v>
      </c>
      <c r="I56" s="44">
        <f t="shared" si="0"/>
        <v>30</v>
      </c>
      <c r="J56" s="44">
        <v>55</v>
      </c>
      <c r="K56" s="44">
        <v>2</v>
      </c>
      <c r="L56" s="44">
        <v>55</v>
      </c>
    </row>
    <row r="57" spans="1:12">
      <c r="A57" s="27">
        <v>53</v>
      </c>
      <c r="D57" s="27">
        <f t="shared" si="2"/>
        <v>196613</v>
      </c>
      <c r="G57" s="44">
        <v>8</v>
      </c>
      <c r="H57" s="44">
        <v>0</v>
      </c>
      <c r="I57" s="44">
        <f t="shared" si="0"/>
        <v>30</v>
      </c>
      <c r="J57" s="44">
        <v>56</v>
      </c>
      <c r="K57" s="44">
        <v>2</v>
      </c>
      <c r="L57" s="44">
        <v>56</v>
      </c>
    </row>
    <row r="58" spans="1:12">
      <c r="A58" s="27">
        <v>54</v>
      </c>
      <c r="D58" s="27">
        <f t="shared" si="2"/>
        <v>196613</v>
      </c>
      <c r="G58" s="44">
        <v>8</v>
      </c>
      <c r="H58" s="44">
        <v>0</v>
      </c>
      <c r="I58" s="44">
        <f t="shared" si="0"/>
        <v>30</v>
      </c>
      <c r="J58" s="44">
        <v>57</v>
      </c>
      <c r="K58" s="44">
        <v>2</v>
      </c>
      <c r="L58" s="44">
        <v>57</v>
      </c>
    </row>
    <row r="59" spans="1:12">
      <c r="A59" s="27">
        <v>55</v>
      </c>
      <c r="D59" s="27">
        <f t="shared" si="2"/>
        <v>196613</v>
      </c>
      <c r="G59" s="44">
        <v>8</v>
      </c>
      <c r="H59" s="44">
        <v>0</v>
      </c>
      <c r="I59" s="44">
        <f t="shared" si="0"/>
        <v>30</v>
      </c>
      <c r="J59" s="44">
        <v>58</v>
      </c>
      <c r="K59" s="44">
        <v>2</v>
      </c>
      <c r="L59" s="44">
        <v>58</v>
      </c>
    </row>
    <row r="60" spans="1:12">
      <c r="A60" s="27">
        <v>56</v>
      </c>
      <c r="D60" s="27">
        <f t="shared" si="2"/>
        <v>196613</v>
      </c>
      <c r="G60" s="44">
        <v>8</v>
      </c>
      <c r="H60" s="44">
        <v>0</v>
      </c>
      <c r="I60" s="44">
        <f t="shared" si="0"/>
        <v>30</v>
      </c>
      <c r="J60" s="44">
        <v>59</v>
      </c>
      <c r="K60" s="44">
        <v>2</v>
      </c>
      <c r="L60" s="44">
        <v>59</v>
      </c>
    </row>
    <row r="61" spans="1:12">
      <c r="A61" s="27">
        <v>57</v>
      </c>
      <c r="D61" s="27">
        <f t="shared" si="2"/>
        <v>196613</v>
      </c>
      <c r="G61" s="44">
        <v>8</v>
      </c>
      <c r="H61" s="44">
        <v>0</v>
      </c>
      <c r="I61" s="44">
        <f t="shared" si="0"/>
        <v>30</v>
      </c>
      <c r="J61" s="44">
        <v>60</v>
      </c>
      <c r="K61" s="44">
        <v>2</v>
      </c>
      <c r="L61" s="44">
        <v>60</v>
      </c>
    </row>
    <row r="62" spans="1:12">
      <c r="A62" s="27">
        <v>58</v>
      </c>
      <c r="D62" s="27">
        <f t="shared" si="2"/>
        <v>196613</v>
      </c>
      <c r="G62" s="44">
        <v>8</v>
      </c>
      <c r="H62" s="44">
        <v>0</v>
      </c>
      <c r="I62" s="44">
        <f t="shared" si="0"/>
        <v>30</v>
      </c>
      <c r="J62" s="44">
        <v>61</v>
      </c>
      <c r="K62" s="44">
        <v>2</v>
      </c>
      <c r="L62" s="44">
        <v>61</v>
      </c>
    </row>
    <row r="63" spans="1:12">
      <c r="A63" s="27">
        <v>59</v>
      </c>
      <c r="D63" s="27">
        <f t="shared" si="2"/>
        <v>196613</v>
      </c>
      <c r="G63" s="44">
        <v>8</v>
      </c>
      <c r="H63" s="44">
        <v>0</v>
      </c>
      <c r="I63" s="44">
        <f t="shared" si="0"/>
        <v>30</v>
      </c>
      <c r="J63" s="44">
        <v>62</v>
      </c>
      <c r="K63" s="44">
        <v>2</v>
      </c>
      <c r="L63" s="44">
        <v>62</v>
      </c>
    </row>
    <row r="64" spans="1:12">
      <c r="A64" s="27">
        <v>60</v>
      </c>
      <c r="D64" s="27">
        <f t="shared" si="2"/>
        <v>196613</v>
      </c>
      <c r="G64" s="44">
        <v>8</v>
      </c>
      <c r="H64" s="44">
        <v>0</v>
      </c>
      <c r="I64" s="44">
        <f t="shared" si="0"/>
        <v>30</v>
      </c>
      <c r="J64" s="44">
        <v>63</v>
      </c>
      <c r="K64" s="44">
        <v>2</v>
      </c>
      <c r="L64" s="44">
        <v>63</v>
      </c>
    </row>
    <row r="65" spans="1:12">
      <c r="A65" s="27">
        <v>61</v>
      </c>
      <c r="D65" s="27">
        <f t="shared" si="2"/>
        <v>196613</v>
      </c>
      <c r="G65" s="44">
        <v>8</v>
      </c>
      <c r="H65" s="44">
        <v>0</v>
      </c>
      <c r="I65" s="44">
        <f t="shared" si="0"/>
        <v>30</v>
      </c>
      <c r="J65" s="44">
        <v>64</v>
      </c>
      <c r="K65" s="44">
        <v>2</v>
      </c>
      <c r="L65" s="44">
        <v>64</v>
      </c>
    </row>
    <row r="66" spans="1:12">
      <c r="A66" s="27">
        <v>62</v>
      </c>
      <c r="D66" s="27">
        <f>C66+D65</f>
        <v>196613</v>
      </c>
      <c r="G66" s="44">
        <v>8</v>
      </c>
      <c r="H66" s="44">
        <v>0</v>
      </c>
      <c r="I66" s="44">
        <f t="shared" si="0"/>
        <v>30</v>
      </c>
      <c r="J66" s="44">
        <v>65</v>
      </c>
      <c r="K66" s="44">
        <v>2</v>
      </c>
      <c r="L66" s="44">
        <v>65</v>
      </c>
    </row>
    <row r="67" spans="1:12">
      <c r="A67" s="27">
        <v>63</v>
      </c>
      <c r="D67" s="27">
        <f t="shared" si="2"/>
        <v>196613</v>
      </c>
      <c r="G67" s="44">
        <v>8</v>
      </c>
      <c r="H67" s="44">
        <v>0</v>
      </c>
      <c r="I67" s="44">
        <f t="shared" si="0"/>
        <v>30</v>
      </c>
      <c r="J67" s="44">
        <v>66</v>
      </c>
      <c r="K67" s="44">
        <v>2</v>
      </c>
      <c r="L67" s="44">
        <v>66</v>
      </c>
    </row>
    <row r="68" spans="1:12">
      <c r="A68" s="27">
        <v>64</v>
      </c>
      <c r="D68" s="27">
        <f t="shared" si="2"/>
        <v>196613</v>
      </c>
      <c r="G68" s="44">
        <v>8</v>
      </c>
      <c r="H68" s="44">
        <v>0</v>
      </c>
      <c r="I68" s="44">
        <f t="shared" si="0"/>
        <v>30</v>
      </c>
      <c r="J68" s="44">
        <v>67</v>
      </c>
      <c r="K68" s="44">
        <v>2</v>
      </c>
      <c r="L68" s="44">
        <v>67</v>
      </c>
    </row>
    <row r="69" spans="1:12">
      <c r="A69" s="27">
        <v>65</v>
      </c>
      <c r="D69" s="27">
        <f t="shared" si="2"/>
        <v>196613</v>
      </c>
      <c r="G69" s="44">
        <v>8</v>
      </c>
      <c r="H69" s="44">
        <v>0</v>
      </c>
      <c r="I69" s="44">
        <f t="shared" si="0"/>
        <v>30</v>
      </c>
      <c r="J69" s="44">
        <v>68</v>
      </c>
      <c r="K69" s="44">
        <v>2</v>
      </c>
      <c r="L69" s="44">
        <v>68</v>
      </c>
    </row>
    <row r="70" spans="1:12">
      <c r="A70" s="27">
        <v>66</v>
      </c>
      <c r="D70" s="27">
        <f t="shared" si="2"/>
        <v>196613</v>
      </c>
      <c r="G70" s="44">
        <v>8</v>
      </c>
      <c r="H70" s="44">
        <v>0</v>
      </c>
      <c r="I70" s="44">
        <f t="shared" si="0"/>
        <v>30</v>
      </c>
      <c r="J70" s="44">
        <v>69</v>
      </c>
      <c r="K70" s="44">
        <v>2</v>
      </c>
      <c r="L70" s="44">
        <v>69</v>
      </c>
    </row>
    <row r="71" spans="1:12">
      <c r="A71" s="27">
        <v>67</v>
      </c>
      <c r="D71" s="27">
        <f t="shared" si="2"/>
        <v>196613</v>
      </c>
      <c r="G71" s="44">
        <v>8</v>
      </c>
      <c r="H71" s="44">
        <v>0</v>
      </c>
      <c r="I71" s="44">
        <f t="shared" ref="I71:I91" si="7">I70+H71</f>
        <v>30</v>
      </c>
      <c r="J71" s="44">
        <v>70</v>
      </c>
      <c r="K71" s="44">
        <v>2</v>
      </c>
      <c r="L71" s="44">
        <v>70</v>
      </c>
    </row>
    <row r="72" spans="1:12">
      <c r="A72" s="27">
        <v>68</v>
      </c>
      <c r="D72" s="27">
        <f t="shared" si="2"/>
        <v>196613</v>
      </c>
      <c r="G72" s="44">
        <v>8</v>
      </c>
      <c r="H72" s="44">
        <v>0</v>
      </c>
      <c r="I72" s="44">
        <f t="shared" si="7"/>
        <v>30</v>
      </c>
      <c r="J72" s="44">
        <v>71</v>
      </c>
      <c r="K72" s="44">
        <v>2</v>
      </c>
      <c r="L72" s="44">
        <v>71</v>
      </c>
    </row>
    <row r="73" spans="1:12">
      <c r="A73" s="27">
        <v>69</v>
      </c>
      <c r="D73" s="27">
        <f t="shared" si="2"/>
        <v>196613</v>
      </c>
      <c r="G73" s="44">
        <v>8</v>
      </c>
      <c r="H73" s="44">
        <v>0</v>
      </c>
      <c r="I73" s="44">
        <f t="shared" si="7"/>
        <v>30</v>
      </c>
      <c r="J73" s="44">
        <v>72</v>
      </c>
      <c r="K73" s="44">
        <v>2</v>
      </c>
      <c r="L73" s="44">
        <v>72</v>
      </c>
    </row>
    <row r="74" spans="1:12">
      <c r="A74" s="27">
        <v>70</v>
      </c>
      <c r="D74" s="27">
        <f t="shared" si="2"/>
        <v>196613</v>
      </c>
      <c r="G74" s="44">
        <v>8</v>
      </c>
      <c r="H74" s="44">
        <v>0</v>
      </c>
      <c r="I74" s="44">
        <f t="shared" si="7"/>
        <v>30</v>
      </c>
      <c r="J74" s="44">
        <v>73</v>
      </c>
      <c r="K74" s="44">
        <v>2</v>
      </c>
      <c r="L74" s="44">
        <v>73</v>
      </c>
    </row>
    <row r="75" spans="1:12">
      <c r="A75" s="27">
        <v>71</v>
      </c>
      <c r="D75" s="27">
        <f t="shared" si="2"/>
        <v>196613</v>
      </c>
      <c r="G75" s="44">
        <v>8</v>
      </c>
      <c r="H75" s="44">
        <v>0</v>
      </c>
      <c r="I75" s="44">
        <f t="shared" si="7"/>
        <v>30</v>
      </c>
      <c r="J75" s="44">
        <v>74</v>
      </c>
      <c r="K75" s="44">
        <v>2</v>
      </c>
      <c r="L75" s="44">
        <v>74</v>
      </c>
    </row>
    <row r="76" spans="1:12">
      <c r="A76" s="27">
        <v>72</v>
      </c>
      <c r="D76" s="27">
        <f t="shared" si="2"/>
        <v>196613</v>
      </c>
      <c r="G76" s="44">
        <v>8</v>
      </c>
      <c r="H76" s="44">
        <v>0</v>
      </c>
      <c r="I76" s="44">
        <f t="shared" si="7"/>
        <v>30</v>
      </c>
      <c r="J76" s="44">
        <v>75</v>
      </c>
      <c r="K76" s="44">
        <v>2</v>
      </c>
      <c r="L76" s="44">
        <v>75</v>
      </c>
    </row>
    <row r="77" spans="1:12">
      <c r="A77" s="27">
        <v>73</v>
      </c>
      <c r="D77" s="27">
        <f t="shared" ref="D77:D104" si="8">C77+D76</f>
        <v>196613</v>
      </c>
      <c r="G77" s="44">
        <v>8</v>
      </c>
      <c r="H77" s="44">
        <v>0</v>
      </c>
      <c r="I77" s="44">
        <f t="shared" si="7"/>
        <v>30</v>
      </c>
      <c r="J77" s="44">
        <v>76</v>
      </c>
      <c r="K77" s="44">
        <v>2</v>
      </c>
      <c r="L77" s="44">
        <v>76</v>
      </c>
    </row>
    <row r="78" spans="1:12">
      <c r="A78" s="27">
        <v>74</v>
      </c>
      <c r="D78" s="27">
        <f t="shared" si="8"/>
        <v>196613</v>
      </c>
      <c r="H78" s="44">
        <v>0</v>
      </c>
      <c r="I78" s="44">
        <f t="shared" si="7"/>
        <v>30</v>
      </c>
      <c r="J78" s="44">
        <v>77</v>
      </c>
      <c r="K78" s="44">
        <v>2</v>
      </c>
      <c r="L78" s="44">
        <v>77</v>
      </c>
    </row>
    <row r="79" spans="1:12">
      <c r="A79" s="27">
        <v>75</v>
      </c>
      <c r="D79" s="27">
        <f t="shared" si="8"/>
        <v>196613</v>
      </c>
      <c r="H79" s="44">
        <v>0</v>
      </c>
      <c r="I79" s="44">
        <f t="shared" si="7"/>
        <v>30</v>
      </c>
      <c r="J79" s="44">
        <v>78</v>
      </c>
      <c r="K79" s="44">
        <v>2</v>
      </c>
      <c r="L79" s="44">
        <v>78</v>
      </c>
    </row>
    <row r="80" spans="1:12">
      <c r="A80" s="27">
        <v>76</v>
      </c>
      <c r="D80" s="27">
        <f t="shared" si="8"/>
        <v>196613</v>
      </c>
      <c r="H80" s="44">
        <v>0</v>
      </c>
      <c r="I80" s="44">
        <f t="shared" si="7"/>
        <v>30</v>
      </c>
      <c r="J80" s="44">
        <v>79</v>
      </c>
      <c r="K80" s="44">
        <v>2</v>
      </c>
      <c r="L80" s="44">
        <v>79</v>
      </c>
    </row>
    <row r="81" spans="1:12">
      <c r="A81" s="27">
        <v>77</v>
      </c>
      <c r="D81" s="27">
        <f t="shared" si="8"/>
        <v>196613</v>
      </c>
      <c r="H81" s="44">
        <v>0</v>
      </c>
      <c r="I81" s="44">
        <f t="shared" si="7"/>
        <v>30</v>
      </c>
      <c r="J81" s="44">
        <v>80</v>
      </c>
      <c r="K81" s="44">
        <v>2</v>
      </c>
      <c r="L81" s="44">
        <v>80</v>
      </c>
    </row>
    <row r="82" spans="1:12">
      <c r="A82" s="27">
        <v>78</v>
      </c>
      <c r="D82" s="27">
        <f>C82+D81</f>
        <v>196613</v>
      </c>
      <c r="H82" s="44">
        <v>0</v>
      </c>
      <c r="I82" s="44">
        <f t="shared" si="7"/>
        <v>30</v>
      </c>
      <c r="J82" s="44">
        <v>81</v>
      </c>
      <c r="K82" s="44">
        <v>2</v>
      </c>
      <c r="L82" s="44">
        <v>81</v>
      </c>
    </row>
    <row r="83" spans="1:12">
      <c r="A83" s="27">
        <v>79</v>
      </c>
      <c r="D83" s="27">
        <f t="shared" si="8"/>
        <v>196613</v>
      </c>
      <c r="H83" s="44">
        <v>0</v>
      </c>
      <c r="I83" s="44">
        <f t="shared" si="7"/>
        <v>30</v>
      </c>
      <c r="J83" s="44">
        <v>82</v>
      </c>
      <c r="K83" s="44">
        <v>2</v>
      </c>
      <c r="L83" s="44">
        <v>82</v>
      </c>
    </row>
    <row r="84" spans="1:12">
      <c r="A84" s="27">
        <v>80</v>
      </c>
      <c r="D84" s="27">
        <f t="shared" si="8"/>
        <v>196613</v>
      </c>
      <c r="H84" s="44">
        <v>0</v>
      </c>
      <c r="I84" s="44">
        <f t="shared" si="7"/>
        <v>30</v>
      </c>
      <c r="J84" s="44">
        <v>83</v>
      </c>
      <c r="K84" s="44">
        <v>2</v>
      </c>
      <c r="L84" s="44">
        <v>83</v>
      </c>
    </row>
    <row r="85" spans="1:12">
      <c r="A85" s="27">
        <v>81</v>
      </c>
      <c r="D85" s="27">
        <f t="shared" si="8"/>
        <v>196613</v>
      </c>
      <c r="H85" s="44">
        <v>0</v>
      </c>
      <c r="I85" s="44">
        <f t="shared" si="7"/>
        <v>30</v>
      </c>
      <c r="J85" s="44">
        <v>84</v>
      </c>
      <c r="K85" s="44">
        <v>2</v>
      </c>
      <c r="L85" s="44">
        <v>84</v>
      </c>
    </row>
    <row r="86" spans="1:12">
      <c r="A86" s="27">
        <v>82</v>
      </c>
      <c r="D86" s="27">
        <f t="shared" si="8"/>
        <v>196613</v>
      </c>
      <c r="H86" s="44">
        <v>0</v>
      </c>
      <c r="I86" s="44">
        <f t="shared" si="7"/>
        <v>30</v>
      </c>
      <c r="J86" s="44">
        <v>85</v>
      </c>
      <c r="K86" s="44">
        <v>2</v>
      </c>
      <c r="L86" s="44">
        <v>85</v>
      </c>
    </row>
    <row r="87" spans="1:12">
      <c r="A87" s="27">
        <v>83</v>
      </c>
      <c r="D87" s="27">
        <f t="shared" si="8"/>
        <v>196613</v>
      </c>
      <c r="H87" s="44">
        <v>0</v>
      </c>
      <c r="I87" s="44">
        <f t="shared" si="7"/>
        <v>30</v>
      </c>
      <c r="J87" s="44">
        <v>86</v>
      </c>
      <c r="K87" s="44">
        <v>2</v>
      </c>
      <c r="L87" s="44">
        <v>86</v>
      </c>
    </row>
    <row r="88" spans="1:12">
      <c r="A88" s="27">
        <v>84</v>
      </c>
      <c r="D88" s="27">
        <f t="shared" si="8"/>
        <v>196613</v>
      </c>
      <c r="H88" s="44">
        <v>0</v>
      </c>
      <c r="I88" s="44">
        <f t="shared" si="7"/>
        <v>30</v>
      </c>
      <c r="J88" s="44">
        <v>87</v>
      </c>
      <c r="K88" s="44">
        <v>2</v>
      </c>
      <c r="L88" s="44">
        <v>87</v>
      </c>
    </row>
    <row r="89" spans="1:12">
      <c r="A89" s="27">
        <v>85</v>
      </c>
      <c r="D89" s="27">
        <f t="shared" si="8"/>
        <v>196613</v>
      </c>
      <c r="H89" s="44">
        <v>0</v>
      </c>
      <c r="I89" s="44">
        <f t="shared" si="7"/>
        <v>30</v>
      </c>
      <c r="J89" s="44">
        <v>88</v>
      </c>
      <c r="K89" s="44">
        <v>2</v>
      </c>
      <c r="L89" s="44">
        <v>88</v>
      </c>
    </row>
    <row r="90" spans="1:12">
      <c r="A90" s="27">
        <v>86</v>
      </c>
      <c r="D90" s="27">
        <f t="shared" si="8"/>
        <v>196613</v>
      </c>
      <c r="H90" s="44">
        <v>0</v>
      </c>
      <c r="I90" s="44">
        <f t="shared" si="7"/>
        <v>30</v>
      </c>
      <c r="J90" s="44">
        <v>89</v>
      </c>
      <c r="K90" s="44">
        <v>2</v>
      </c>
      <c r="L90" s="44">
        <v>89</v>
      </c>
    </row>
    <row r="91" spans="1:12">
      <c r="A91" s="27">
        <v>87</v>
      </c>
      <c r="D91" s="27">
        <f t="shared" si="8"/>
        <v>196613</v>
      </c>
      <c r="H91" s="44">
        <v>0</v>
      </c>
      <c r="I91" s="44">
        <f t="shared" si="7"/>
        <v>30</v>
      </c>
      <c r="J91" s="44">
        <v>90</v>
      </c>
      <c r="K91" s="44">
        <v>2</v>
      </c>
      <c r="L91" s="44">
        <v>90</v>
      </c>
    </row>
    <row r="92" spans="1:12">
      <c r="A92" s="27">
        <v>88</v>
      </c>
      <c r="D92" s="27">
        <f t="shared" si="8"/>
        <v>196613</v>
      </c>
    </row>
    <row r="93" spans="1:12">
      <c r="A93" s="27">
        <v>89</v>
      </c>
      <c r="D93" s="27">
        <f t="shared" si="8"/>
        <v>196613</v>
      </c>
    </row>
    <row r="94" spans="1:12">
      <c r="A94" s="27">
        <v>90</v>
      </c>
      <c r="D94" s="27">
        <f t="shared" si="8"/>
        <v>196613</v>
      </c>
    </row>
    <row r="95" spans="1:12">
      <c r="A95" s="27">
        <v>91</v>
      </c>
      <c r="D95" s="27">
        <f t="shared" si="8"/>
        <v>196613</v>
      </c>
    </row>
    <row r="96" spans="1:12">
      <c r="A96" s="27">
        <v>92</v>
      </c>
      <c r="D96" s="27">
        <f t="shared" si="8"/>
        <v>196613</v>
      </c>
    </row>
    <row r="97" spans="1:4">
      <c r="A97" s="27">
        <v>93</v>
      </c>
      <c r="D97" s="27">
        <f t="shared" si="8"/>
        <v>196613</v>
      </c>
    </row>
    <row r="98" spans="1:4">
      <c r="A98" s="27">
        <v>94</v>
      </c>
      <c r="D98" s="27">
        <f t="shared" si="8"/>
        <v>196613</v>
      </c>
    </row>
    <row r="99" spans="1:4">
      <c r="A99" s="27">
        <v>95</v>
      </c>
      <c r="D99" s="27">
        <f>C99+D98</f>
        <v>196613</v>
      </c>
    </row>
    <row r="100" spans="1:4">
      <c r="A100" s="27">
        <v>96</v>
      </c>
      <c r="D100" s="27">
        <f t="shared" si="8"/>
        <v>196613</v>
      </c>
    </row>
    <row r="101" spans="1:4">
      <c r="A101" s="27">
        <v>97</v>
      </c>
      <c r="D101" s="27">
        <f t="shared" si="8"/>
        <v>196613</v>
      </c>
    </row>
    <row r="102" spans="1:4">
      <c r="A102" s="27">
        <v>98</v>
      </c>
      <c r="D102" s="27">
        <f t="shared" si="8"/>
        <v>196613</v>
      </c>
    </row>
    <row r="103" spans="1:4">
      <c r="A103" s="27">
        <v>99</v>
      </c>
      <c r="D103" s="27">
        <f t="shared" si="8"/>
        <v>196613</v>
      </c>
    </row>
    <row r="104" spans="1:4">
      <c r="A104" s="27">
        <v>100</v>
      </c>
      <c r="D104" s="27">
        <f t="shared" si="8"/>
        <v>196613</v>
      </c>
    </row>
    <row r="105" spans="1:4">
      <c r="A105" s="27">
        <v>101</v>
      </c>
    </row>
    <row r="106" spans="1:4">
      <c r="A106" s="27">
        <v>102</v>
      </c>
    </row>
    <row r="107" spans="1:4">
      <c r="A107" s="27">
        <v>103</v>
      </c>
    </row>
    <row r="108" spans="1:4">
      <c r="A108" s="27">
        <v>104</v>
      </c>
    </row>
    <row r="109" spans="1:4">
      <c r="A109" s="27">
        <v>105</v>
      </c>
    </row>
    <row r="110" spans="1:4">
      <c r="A110" s="27">
        <v>106</v>
      </c>
    </row>
    <row r="111" spans="1:4">
      <c r="A111" s="27">
        <v>107</v>
      </c>
    </row>
    <row r="112" spans="1:4">
      <c r="A112" s="27">
        <v>108</v>
      </c>
    </row>
    <row r="113" spans="1:1">
      <c r="A113" s="27">
        <v>109</v>
      </c>
    </row>
    <row r="114" spans="1:1">
      <c r="A114" s="27">
        <v>110</v>
      </c>
    </row>
    <row r="115" spans="1:1">
      <c r="A115" s="27">
        <v>111</v>
      </c>
    </row>
    <row r="116" spans="1:1">
      <c r="A116" s="27">
        <v>112</v>
      </c>
    </row>
    <row r="117" spans="1:1">
      <c r="A117" s="27">
        <v>113</v>
      </c>
    </row>
    <row r="118" spans="1:1">
      <c r="A118" s="27">
        <v>114</v>
      </c>
    </row>
    <row r="119" spans="1:1">
      <c r="A119" s="27">
        <v>115</v>
      </c>
    </row>
    <row r="120" spans="1:1">
      <c r="A120" s="27">
        <v>116</v>
      </c>
    </row>
    <row r="121" spans="1:1">
      <c r="A121" s="27">
        <v>117</v>
      </c>
    </row>
    <row r="122" spans="1:1">
      <c r="A122" s="27">
        <v>118</v>
      </c>
    </row>
    <row r="123" spans="1:1">
      <c r="A123" s="27">
        <v>119</v>
      </c>
    </row>
    <row r="124" spans="1:1">
      <c r="A124" s="27">
        <v>120</v>
      </c>
    </row>
    <row r="125" spans="1:1">
      <c r="A125" s="27">
        <v>121</v>
      </c>
    </row>
    <row r="126" spans="1:1">
      <c r="A126" s="27">
        <v>122</v>
      </c>
    </row>
    <row r="127" spans="1:1">
      <c r="A127" s="27">
        <v>123</v>
      </c>
    </row>
    <row r="128" spans="1:1">
      <c r="A128" s="27">
        <v>124</v>
      </c>
    </row>
    <row r="129" spans="1:1">
      <c r="A129" s="27">
        <v>125</v>
      </c>
    </row>
    <row r="130" spans="1:1">
      <c r="A130" s="27">
        <v>126</v>
      </c>
    </row>
    <row r="131" spans="1:1">
      <c r="A131" s="27">
        <v>127</v>
      </c>
    </row>
    <row r="132" spans="1:1">
      <c r="A132" s="27">
        <v>128</v>
      </c>
    </row>
    <row r="133" spans="1:1">
      <c r="A133" s="27">
        <v>129</v>
      </c>
    </row>
    <row r="134" spans="1:1">
      <c r="A134" s="27">
        <v>130</v>
      </c>
    </row>
    <row r="135" spans="1:1">
      <c r="A135" s="27">
        <v>131</v>
      </c>
    </row>
    <row r="136" spans="1:1">
      <c r="A136" s="27">
        <v>132</v>
      </c>
    </row>
    <row r="137" spans="1:1">
      <c r="A137" s="27">
        <v>133</v>
      </c>
    </row>
    <row r="138" spans="1:1">
      <c r="A138" s="27">
        <v>134</v>
      </c>
    </row>
    <row r="139" spans="1:1">
      <c r="A139" s="27">
        <v>135</v>
      </c>
    </row>
    <row r="140" spans="1:1">
      <c r="A140" s="27">
        <v>136</v>
      </c>
    </row>
    <row r="141" spans="1:1">
      <c r="A141" s="27">
        <v>137</v>
      </c>
    </row>
    <row r="142" spans="1:1">
      <c r="A142" s="27">
        <v>138</v>
      </c>
    </row>
    <row r="143" spans="1:1">
      <c r="A143" s="27">
        <v>139</v>
      </c>
    </row>
    <row r="144" spans="1:1">
      <c r="A144" s="27">
        <v>140</v>
      </c>
    </row>
    <row r="145" spans="1:1">
      <c r="A145" s="27">
        <v>141</v>
      </c>
    </row>
    <row r="146" spans="1:1">
      <c r="A146" s="27">
        <v>142</v>
      </c>
    </row>
    <row r="147" spans="1:1">
      <c r="A147" s="27">
        <v>143</v>
      </c>
    </row>
    <row r="148" spans="1:1">
      <c r="A148" s="27">
        <v>144</v>
      </c>
    </row>
    <row r="149" spans="1:1">
      <c r="A149" s="27">
        <v>145</v>
      </c>
    </row>
    <row r="150" spans="1:1">
      <c r="A150" s="27">
        <v>146</v>
      </c>
    </row>
    <row r="151" spans="1:1">
      <c r="A151" s="27">
        <v>147</v>
      </c>
    </row>
    <row r="152" spans="1:1">
      <c r="A152" s="27">
        <v>148</v>
      </c>
    </row>
    <row r="153" spans="1:1">
      <c r="A153" s="27">
        <v>149</v>
      </c>
    </row>
    <row r="154" spans="1:1">
      <c r="A154" s="27">
        <v>150</v>
      </c>
    </row>
    <row r="155" spans="1:1">
      <c r="A155" s="27">
        <v>151</v>
      </c>
    </row>
    <row r="156" spans="1:1">
      <c r="A156" s="27">
        <v>152</v>
      </c>
    </row>
    <row r="157" spans="1:1">
      <c r="A157" s="27">
        <v>153</v>
      </c>
    </row>
    <row r="158" spans="1:1">
      <c r="A158" s="27">
        <v>154</v>
      </c>
    </row>
    <row r="159" spans="1:1">
      <c r="A159" s="27">
        <v>155</v>
      </c>
    </row>
    <row r="160" spans="1:1">
      <c r="A160" s="27">
        <v>156</v>
      </c>
    </row>
    <row r="161" spans="1:1">
      <c r="A161" s="27">
        <v>157</v>
      </c>
    </row>
    <row r="162" spans="1:1">
      <c r="A162" s="27">
        <v>158</v>
      </c>
    </row>
    <row r="163" spans="1:1">
      <c r="A163" s="27">
        <v>159</v>
      </c>
    </row>
    <row r="164" spans="1:1">
      <c r="A164" s="27">
        <v>160</v>
      </c>
    </row>
    <row r="165" spans="1:1">
      <c r="A165" s="27">
        <v>161</v>
      </c>
    </row>
    <row r="166" spans="1:1">
      <c r="A166" s="27">
        <v>162</v>
      </c>
    </row>
    <row r="167" spans="1:1">
      <c r="A167" s="27">
        <v>163</v>
      </c>
    </row>
    <row r="168" spans="1:1">
      <c r="A168" s="27">
        <v>164</v>
      </c>
    </row>
    <row r="169" spans="1:1">
      <c r="A169" s="27">
        <v>165</v>
      </c>
    </row>
    <row r="170" spans="1:1">
      <c r="A170" s="27">
        <v>166</v>
      </c>
    </row>
    <row r="171" spans="1:1">
      <c r="A171" s="27">
        <v>167</v>
      </c>
    </row>
    <row r="172" spans="1:1">
      <c r="A172" s="27">
        <v>168</v>
      </c>
    </row>
    <row r="173" spans="1:1">
      <c r="A173" s="27">
        <v>169</v>
      </c>
    </row>
    <row r="174" spans="1:1">
      <c r="A174" s="27">
        <v>170</v>
      </c>
    </row>
    <row r="175" spans="1:1">
      <c r="A175" s="27">
        <v>171</v>
      </c>
    </row>
    <row r="176" spans="1:1">
      <c r="A176" s="27">
        <v>172</v>
      </c>
    </row>
    <row r="177" spans="1:1">
      <c r="A177" s="27">
        <v>173</v>
      </c>
    </row>
    <row r="178" spans="1:1">
      <c r="A178" s="27">
        <v>174</v>
      </c>
    </row>
    <row r="179" spans="1:1">
      <c r="A179" s="27">
        <v>175</v>
      </c>
    </row>
    <row r="180" spans="1:1">
      <c r="A180" s="27">
        <v>176</v>
      </c>
    </row>
    <row r="181" spans="1:1">
      <c r="A181" s="27">
        <v>177</v>
      </c>
    </row>
    <row r="182" spans="1:1">
      <c r="A182" s="27">
        <v>178</v>
      </c>
    </row>
    <row r="183" spans="1:1">
      <c r="A183" s="27">
        <v>179</v>
      </c>
    </row>
    <row r="184" spans="1:1">
      <c r="A184" s="27">
        <v>180</v>
      </c>
    </row>
    <row r="185" spans="1:1">
      <c r="A185" s="27">
        <v>181</v>
      </c>
    </row>
    <row r="186" spans="1:1">
      <c r="A186" s="27">
        <v>182</v>
      </c>
    </row>
    <row r="187" spans="1:1">
      <c r="A187" s="27">
        <v>183</v>
      </c>
    </row>
    <row r="188" spans="1:1">
      <c r="A188" s="27">
        <v>184</v>
      </c>
    </row>
    <row r="189" spans="1:1">
      <c r="A189" s="27">
        <v>185</v>
      </c>
    </row>
    <row r="190" spans="1:1">
      <c r="A190" s="27">
        <v>186</v>
      </c>
    </row>
    <row r="191" spans="1:1">
      <c r="A191" s="27">
        <v>187</v>
      </c>
    </row>
    <row r="192" spans="1:1">
      <c r="A192" s="27">
        <v>188</v>
      </c>
    </row>
    <row r="193" spans="1:1">
      <c r="A193" s="27">
        <v>189</v>
      </c>
    </row>
    <row r="194" spans="1:1">
      <c r="A194" s="27">
        <v>190</v>
      </c>
    </row>
    <row r="195" spans="1:1">
      <c r="A195" s="27">
        <v>191</v>
      </c>
    </row>
    <row r="196" spans="1:1">
      <c r="A196" s="27">
        <v>192</v>
      </c>
    </row>
    <row r="197" spans="1:1">
      <c r="A197" s="27">
        <v>193</v>
      </c>
    </row>
    <row r="198" spans="1:1">
      <c r="A198" s="27">
        <v>194</v>
      </c>
    </row>
    <row r="199" spans="1:1">
      <c r="A199" s="27">
        <v>195</v>
      </c>
    </row>
    <row r="200" spans="1:1">
      <c r="A200" s="27">
        <v>196</v>
      </c>
    </row>
    <row r="201" spans="1:1">
      <c r="A201" s="27">
        <v>197</v>
      </c>
    </row>
    <row r="202" spans="1:1">
      <c r="A202" s="27">
        <v>198</v>
      </c>
    </row>
    <row r="203" spans="1:1">
      <c r="A203" s="27">
        <v>199</v>
      </c>
    </row>
    <row r="204" spans="1:1">
      <c r="A204" s="27">
        <v>200</v>
      </c>
    </row>
    <row r="205" spans="1:1">
      <c r="A205" s="27">
        <v>201</v>
      </c>
    </row>
    <row r="206" spans="1:1">
      <c r="A206" s="27">
        <v>202</v>
      </c>
    </row>
    <row r="207" spans="1:1">
      <c r="A207" s="27">
        <v>203</v>
      </c>
    </row>
    <row r="208" spans="1:1">
      <c r="A208" s="27">
        <v>204</v>
      </c>
    </row>
    <row r="209" spans="1:1">
      <c r="A209" s="27">
        <v>205</v>
      </c>
    </row>
    <row r="210" spans="1:1">
      <c r="A210" s="27">
        <v>206</v>
      </c>
    </row>
    <row r="211" spans="1:1">
      <c r="A211" s="27">
        <v>207</v>
      </c>
    </row>
    <row r="212" spans="1:1">
      <c r="A212" s="27">
        <v>208</v>
      </c>
    </row>
    <row r="213" spans="1:1">
      <c r="A213" s="27">
        <v>209</v>
      </c>
    </row>
    <row r="214" spans="1:1">
      <c r="A214" s="27">
        <v>210</v>
      </c>
    </row>
    <row r="215" spans="1:1">
      <c r="A215" s="27">
        <v>211</v>
      </c>
    </row>
    <row r="216" spans="1:1">
      <c r="A216" s="27">
        <v>212</v>
      </c>
    </row>
    <row r="217" spans="1:1">
      <c r="A217" s="27">
        <v>213</v>
      </c>
    </row>
    <row r="218" spans="1:1">
      <c r="A218" s="27">
        <v>214</v>
      </c>
    </row>
    <row r="219" spans="1:1">
      <c r="A219" s="27">
        <v>215</v>
      </c>
    </row>
    <row r="220" spans="1:1">
      <c r="A220" s="27">
        <v>216</v>
      </c>
    </row>
    <row r="221" spans="1:1">
      <c r="A221" s="27">
        <v>217</v>
      </c>
    </row>
    <row r="222" spans="1:1">
      <c r="A222" s="27">
        <v>218</v>
      </c>
    </row>
    <row r="223" spans="1:1">
      <c r="A223" s="27">
        <v>219</v>
      </c>
    </row>
    <row r="224" spans="1:1">
      <c r="A224" s="27">
        <v>220</v>
      </c>
    </row>
    <row r="225" spans="1:1">
      <c r="A225" s="27">
        <v>221</v>
      </c>
    </row>
    <row r="226" spans="1:1">
      <c r="A226" s="27">
        <v>222</v>
      </c>
    </row>
    <row r="227" spans="1:1">
      <c r="A227" s="27">
        <v>223</v>
      </c>
    </row>
    <row r="228" spans="1:1">
      <c r="A228" s="27">
        <v>224</v>
      </c>
    </row>
    <row r="229" spans="1:1">
      <c r="A229" s="27">
        <v>225</v>
      </c>
    </row>
    <row r="230" spans="1:1">
      <c r="A230" s="27">
        <v>226</v>
      </c>
    </row>
    <row r="231" spans="1:1">
      <c r="A231" s="27">
        <v>227</v>
      </c>
    </row>
    <row r="232" spans="1:1">
      <c r="A232" s="27">
        <v>228</v>
      </c>
    </row>
    <row r="233" spans="1:1">
      <c r="A233" s="27">
        <v>229</v>
      </c>
    </row>
    <row r="234" spans="1:1">
      <c r="A234" s="27">
        <v>230</v>
      </c>
    </row>
    <row r="235" spans="1:1">
      <c r="A235" s="27">
        <v>231</v>
      </c>
    </row>
    <row r="236" spans="1:1">
      <c r="A236" s="27">
        <v>232</v>
      </c>
    </row>
    <row r="237" spans="1:1">
      <c r="A237" s="27">
        <v>233</v>
      </c>
    </row>
    <row r="238" spans="1:1">
      <c r="A238" s="27">
        <v>234</v>
      </c>
    </row>
    <row r="239" spans="1:1">
      <c r="A239" s="27">
        <v>235</v>
      </c>
    </row>
    <row r="240" spans="1:1">
      <c r="A240" s="27">
        <v>236</v>
      </c>
    </row>
    <row r="241" spans="1:1">
      <c r="A241" s="27">
        <v>237</v>
      </c>
    </row>
    <row r="242" spans="1:1">
      <c r="A242" s="27">
        <v>238</v>
      </c>
    </row>
    <row r="243" spans="1:1">
      <c r="A243" s="27">
        <v>239</v>
      </c>
    </row>
    <row r="244" spans="1:1">
      <c r="A244" s="27">
        <v>240</v>
      </c>
    </row>
    <row r="245" spans="1:1">
      <c r="A245" s="27">
        <v>241</v>
      </c>
    </row>
    <row r="246" spans="1:1">
      <c r="A246" s="27">
        <v>242</v>
      </c>
    </row>
    <row r="247" spans="1:1">
      <c r="A247" s="27">
        <v>243</v>
      </c>
    </row>
    <row r="248" spans="1:1">
      <c r="A248" s="27">
        <v>244</v>
      </c>
    </row>
    <row r="249" spans="1:1">
      <c r="A249" s="27">
        <v>245</v>
      </c>
    </row>
    <row r="250" spans="1:1">
      <c r="A250" s="27">
        <v>246</v>
      </c>
    </row>
    <row r="251" spans="1:1">
      <c r="A251" s="27">
        <v>247</v>
      </c>
    </row>
    <row r="252" spans="1:1">
      <c r="A252" s="27">
        <v>248</v>
      </c>
    </row>
    <row r="253" spans="1:1">
      <c r="A253" s="27">
        <v>249</v>
      </c>
    </row>
    <row r="254" spans="1:1">
      <c r="A254" s="27">
        <v>250</v>
      </c>
    </row>
  </sheetData>
  <phoneticPr fontId="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E254"/>
  <sheetViews>
    <sheetView zoomScale="115" zoomScaleNormal="115" workbookViewId="0">
      <selection activeCell="E11" sqref="E11"/>
    </sheetView>
  </sheetViews>
  <sheetFormatPr defaultRowHeight="13.5"/>
  <cols>
    <col min="1" max="3" width="9.140625" style="44"/>
    <col min="4" max="4" width="7.85546875" style="44" customWidth="1"/>
    <col min="5" max="5" width="35.7109375" style="44" customWidth="1"/>
    <col min="6" max="16384" width="9.140625" style="27"/>
  </cols>
  <sheetData>
    <row r="1" spans="1:5">
      <c r="A1" s="44" t="s">
        <v>473</v>
      </c>
    </row>
    <row r="3" spans="1:5">
      <c r="A3" s="44" t="s">
        <v>476</v>
      </c>
      <c r="C3" s="44" t="s">
        <v>477</v>
      </c>
      <c r="D3" s="44" t="s">
        <v>478</v>
      </c>
      <c r="E3" s="44" t="s">
        <v>691</v>
      </c>
    </row>
    <row r="5" spans="1:5">
      <c r="A5" s="44">
        <v>1</v>
      </c>
      <c r="C5" s="44">
        <v>7</v>
      </c>
      <c r="D5" s="44">
        <v>7</v>
      </c>
      <c r="E5" s="44" t="s">
        <v>692</v>
      </c>
    </row>
    <row r="6" spans="1:5">
      <c r="A6" s="44">
        <v>2</v>
      </c>
      <c r="C6" s="44">
        <v>21</v>
      </c>
      <c r="D6" s="44">
        <v>28</v>
      </c>
    </row>
    <row r="7" spans="1:5">
      <c r="A7" s="44">
        <v>3</v>
      </c>
      <c r="C7" s="44">
        <v>50</v>
      </c>
      <c r="D7" s="44">
        <v>78</v>
      </c>
      <c r="E7" s="44" t="s">
        <v>693</v>
      </c>
    </row>
    <row r="8" spans="1:5">
      <c r="A8" s="44">
        <v>4</v>
      </c>
      <c r="B8" s="44">
        <v>100</v>
      </c>
      <c r="C8" s="44">
        <v>121</v>
      </c>
      <c r="D8" s="44">
        <v>199</v>
      </c>
    </row>
    <row r="9" spans="1:5">
      <c r="A9" s="44">
        <v>5</v>
      </c>
      <c r="C9" s="44">
        <f>$B$8+C8</f>
        <v>221</v>
      </c>
      <c r="D9" s="44">
        <v>420</v>
      </c>
    </row>
    <row r="10" spans="1:5">
      <c r="A10" s="44">
        <v>6</v>
      </c>
      <c r="C10" s="44">
        <f t="shared" ref="C10:C13" si="0">$B$8+C9</f>
        <v>321</v>
      </c>
      <c r="D10" s="44">
        <v>741</v>
      </c>
      <c r="E10" s="44" t="s">
        <v>685</v>
      </c>
    </row>
    <row r="11" spans="1:5">
      <c r="A11" s="44">
        <v>7</v>
      </c>
      <c r="C11" s="44">
        <f t="shared" si="0"/>
        <v>421</v>
      </c>
      <c r="D11" s="44">
        <v>1161</v>
      </c>
    </row>
    <row r="12" spans="1:5">
      <c r="A12" s="44">
        <v>8</v>
      </c>
      <c r="C12" s="44">
        <f t="shared" si="0"/>
        <v>521</v>
      </c>
      <c r="D12" s="44">
        <v>1681</v>
      </c>
    </row>
    <row r="13" spans="1:5">
      <c r="A13" s="44">
        <v>9</v>
      </c>
      <c r="C13" s="44">
        <f t="shared" si="0"/>
        <v>621</v>
      </c>
      <c r="D13" s="44">
        <f t="shared" ref="D13:D76" si="1">C13+D12</f>
        <v>2302</v>
      </c>
    </row>
    <row r="14" spans="1:5">
      <c r="A14" s="44">
        <v>10</v>
      </c>
      <c r="B14" s="44">
        <v>150</v>
      </c>
      <c r="C14" s="44">
        <f>$B$14+C13</f>
        <v>771</v>
      </c>
      <c r="D14" s="44">
        <f t="shared" si="1"/>
        <v>3073</v>
      </c>
      <c r="E14" s="44" t="s">
        <v>688</v>
      </c>
    </row>
    <row r="15" spans="1:5">
      <c r="A15" s="44">
        <v>11</v>
      </c>
      <c r="C15" s="44">
        <f t="shared" ref="C15:C23" si="2">$B$14+C14</f>
        <v>921</v>
      </c>
      <c r="D15" s="44">
        <f t="shared" si="1"/>
        <v>3994</v>
      </c>
    </row>
    <row r="16" spans="1:5">
      <c r="A16" s="44">
        <v>12</v>
      </c>
      <c r="C16" s="44">
        <f t="shared" si="2"/>
        <v>1071</v>
      </c>
      <c r="D16" s="44">
        <f t="shared" si="1"/>
        <v>5065</v>
      </c>
    </row>
    <row r="17" spans="1:4">
      <c r="A17" s="44">
        <v>13</v>
      </c>
      <c r="C17" s="44">
        <f t="shared" si="2"/>
        <v>1221</v>
      </c>
      <c r="D17" s="44">
        <f t="shared" si="1"/>
        <v>6286</v>
      </c>
    </row>
    <row r="18" spans="1:4">
      <c r="A18" s="44">
        <v>14</v>
      </c>
      <c r="C18" s="44">
        <f t="shared" si="2"/>
        <v>1371</v>
      </c>
      <c r="D18" s="44">
        <f t="shared" si="1"/>
        <v>7657</v>
      </c>
    </row>
    <row r="19" spans="1:4">
      <c r="A19" s="44">
        <v>15</v>
      </c>
      <c r="C19" s="44">
        <f t="shared" si="2"/>
        <v>1521</v>
      </c>
      <c r="D19" s="44">
        <f t="shared" si="1"/>
        <v>9178</v>
      </c>
    </row>
    <row r="20" spans="1:4">
      <c r="A20" s="44">
        <v>16</v>
      </c>
      <c r="C20" s="44">
        <f t="shared" si="2"/>
        <v>1671</v>
      </c>
      <c r="D20" s="44">
        <f t="shared" si="1"/>
        <v>10849</v>
      </c>
    </row>
    <row r="21" spans="1:4">
      <c r="A21" s="44">
        <v>17</v>
      </c>
      <c r="C21" s="44">
        <f t="shared" si="2"/>
        <v>1821</v>
      </c>
      <c r="D21" s="44">
        <f t="shared" si="1"/>
        <v>12670</v>
      </c>
    </row>
    <row r="22" spans="1:4">
      <c r="A22" s="44">
        <v>18</v>
      </c>
      <c r="C22" s="44">
        <f t="shared" si="2"/>
        <v>1971</v>
      </c>
      <c r="D22" s="44">
        <f t="shared" si="1"/>
        <v>14641</v>
      </c>
    </row>
    <row r="23" spans="1:4">
      <c r="A23" s="44">
        <v>19</v>
      </c>
      <c r="C23" s="44">
        <f t="shared" si="2"/>
        <v>2121</v>
      </c>
      <c r="D23" s="44">
        <f t="shared" si="1"/>
        <v>16762</v>
      </c>
    </row>
    <row r="24" spans="1:4">
      <c r="A24" s="44">
        <v>20</v>
      </c>
      <c r="B24" s="44">
        <v>200</v>
      </c>
      <c r="C24" s="44">
        <f>$B$24+C23</f>
        <v>2321</v>
      </c>
      <c r="D24" s="44">
        <f t="shared" si="1"/>
        <v>19083</v>
      </c>
    </row>
    <row r="25" spans="1:4">
      <c r="A25" s="44">
        <v>21</v>
      </c>
      <c r="C25" s="44">
        <f t="shared" ref="C25:C33" si="3">$B$24+C24</f>
        <v>2521</v>
      </c>
      <c r="D25" s="44">
        <f t="shared" si="1"/>
        <v>21604</v>
      </c>
    </row>
    <row r="26" spans="1:4">
      <c r="A26" s="44">
        <v>22</v>
      </c>
      <c r="C26" s="44">
        <f t="shared" si="3"/>
        <v>2721</v>
      </c>
      <c r="D26" s="44">
        <f t="shared" si="1"/>
        <v>24325</v>
      </c>
    </row>
    <row r="27" spans="1:4">
      <c r="A27" s="44">
        <v>23</v>
      </c>
      <c r="C27" s="44">
        <f t="shared" si="3"/>
        <v>2921</v>
      </c>
      <c r="D27" s="44">
        <f t="shared" si="1"/>
        <v>27246</v>
      </c>
    </row>
    <row r="28" spans="1:4">
      <c r="A28" s="44">
        <v>24</v>
      </c>
      <c r="C28" s="44">
        <f t="shared" si="3"/>
        <v>3121</v>
      </c>
      <c r="D28" s="44">
        <f t="shared" si="1"/>
        <v>30367</v>
      </c>
    </row>
    <row r="29" spans="1:4">
      <c r="A29" s="44">
        <v>25</v>
      </c>
      <c r="C29" s="44">
        <f t="shared" si="3"/>
        <v>3321</v>
      </c>
      <c r="D29" s="44">
        <f t="shared" si="1"/>
        <v>33688</v>
      </c>
    </row>
    <row r="30" spans="1:4">
      <c r="A30" s="44">
        <v>26</v>
      </c>
      <c r="C30" s="44">
        <f t="shared" si="3"/>
        <v>3521</v>
      </c>
      <c r="D30" s="44">
        <f t="shared" si="1"/>
        <v>37209</v>
      </c>
    </row>
    <row r="31" spans="1:4">
      <c r="A31" s="44">
        <v>27</v>
      </c>
      <c r="C31" s="44">
        <f t="shared" si="3"/>
        <v>3721</v>
      </c>
      <c r="D31" s="44">
        <f t="shared" si="1"/>
        <v>40930</v>
      </c>
    </row>
    <row r="32" spans="1:4">
      <c r="A32" s="44">
        <v>28</v>
      </c>
      <c r="C32" s="44">
        <f t="shared" si="3"/>
        <v>3921</v>
      </c>
      <c r="D32" s="44">
        <f t="shared" si="1"/>
        <v>44851</v>
      </c>
    </row>
    <row r="33" spans="1:4">
      <c r="A33" s="44">
        <v>29</v>
      </c>
      <c r="C33" s="44">
        <f t="shared" si="3"/>
        <v>4121</v>
      </c>
      <c r="D33" s="44">
        <f t="shared" si="1"/>
        <v>48972</v>
      </c>
    </row>
    <row r="34" spans="1:4">
      <c r="A34" s="44">
        <v>30</v>
      </c>
      <c r="B34" s="44">
        <v>250</v>
      </c>
      <c r="C34" s="44">
        <f>$B$34+C33</f>
        <v>4371</v>
      </c>
      <c r="D34" s="44">
        <f t="shared" si="1"/>
        <v>53343</v>
      </c>
    </row>
    <row r="35" spans="1:4">
      <c r="A35" s="44">
        <v>31</v>
      </c>
      <c r="C35" s="44">
        <f t="shared" ref="C35:C43" si="4">$B$34+C34</f>
        <v>4621</v>
      </c>
      <c r="D35" s="44">
        <f t="shared" si="1"/>
        <v>57964</v>
      </c>
    </row>
    <row r="36" spans="1:4">
      <c r="A36" s="44">
        <v>32</v>
      </c>
      <c r="C36" s="44">
        <f t="shared" si="4"/>
        <v>4871</v>
      </c>
      <c r="D36" s="44">
        <f t="shared" si="1"/>
        <v>62835</v>
      </c>
    </row>
    <row r="37" spans="1:4">
      <c r="A37" s="44">
        <v>33</v>
      </c>
      <c r="C37" s="44">
        <f t="shared" si="4"/>
        <v>5121</v>
      </c>
      <c r="D37" s="44">
        <f t="shared" si="1"/>
        <v>67956</v>
      </c>
    </row>
    <row r="38" spans="1:4">
      <c r="A38" s="44">
        <v>34</v>
      </c>
      <c r="C38" s="44">
        <f t="shared" si="4"/>
        <v>5371</v>
      </c>
      <c r="D38" s="44">
        <f t="shared" si="1"/>
        <v>73327</v>
      </c>
    </row>
    <row r="39" spans="1:4">
      <c r="A39" s="44">
        <v>35</v>
      </c>
      <c r="C39" s="44">
        <f t="shared" si="4"/>
        <v>5621</v>
      </c>
      <c r="D39" s="44">
        <f t="shared" si="1"/>
        <v>78948</v>
      </c>
    </row>
    <row r="40" spans="1:4">
      <c r="A40" s="44">
        <v>36</v>
      </c>
      <c r="C40" s="44">
        <f t="shared" si="4"/>
        <v>5871</v>
      </c>
      <c r="D40" s="44">
        <f t="shared" si="1"/>
        <v>84819</v>
      </c>
    </row>
    <row r="41" spans="1:4">
      <c r="A41" s="44">
        <v>37</v>
      </c>
      <c r="C41" s="44">
        <f t="shared" si="4"/>
        <v>6121</v>
      </c>
      <c r="D41" s="44">
        <f t="shared" si="1"/>
        <v>90940</v>
      </c>
    </row>
    <row r="42" spans="1:4">
      <c r="A42" s="44">
        <v>38</v>
      </c>
      <c r="C42" s="44">
        <f t="shared" si="4"/>
        <v>6371</v>
      </c>
      <c r="D42" s="44">
        <f t="shared" si="1"/>
        <v>97311</v>
      </c>
    </row>
    <row r="43" spans="1:4">
      <c r="A43" s="44">
        <v>39</v>
      </c>
      <c r="C43" s="44">
        <f t="shared" si="4"/>
        <v>6621</v>
      </c>
      <c r="D43" s="44">
        <f t="shared" si="1"/>
        <v>103932</v>
      </c>
    </row>
    <row r="44" spans="1:4">
      <c r="A44" s="44">
        <v>40</v>
      </c>
      <c r="B44" s="44">
        <v>300</v>
      </c>
      <c r="C44" s="44">
        <f>$B$44+C43</f>
        <v>6921</v>
      </c>
      <c r="D44" s="44">
        <f t="shared" si="1"/>
        <v>110853</v>
      </c>
    </row>
    <row r="45" spans="1:4">
      <c r="A45" s="44">
        <v>41</v>
      </c>
      <c r="C45" s="44">
        <f t="shared" ref="C45:C53" si="5">$B$44+C44</f>
        <v>7221</v>
      </c>
      <c r="D45" s="44">
        <f t="shared" si="1"/>
        <v>118074</v>
      </c>
    </row>
    <row r="46" spans="1:4">
      <c r="A46" s="44">
        <v>42</v>
      </c>
      <c r="C46" s="44">
        <f t="shared" si="5"/>
        <v>7521</v>
      </c>
      <c r="D46" s="44">
        <f t="shared" si="1"/>
        <v>125595</v>
      </c>
    </row>
    <row r="47" spans="1:4">
      <c r="A47" s="44">
        <v>43</v>
      </c>
      <c r="C47" s="44">
        <f t="shared" si="5"/>
        <v>7821</v>
      </c>
      <c r="D47" s="44">
        <f t="shared" si="1"/>
        <v>133416</v>
      </c>
    </row>
    <row r="48" spans="1:4">
      <c r="A48" s="44">
        <v>44</v>
      </c>
      <c r="C48" s="44">
        <f t="shared" si="5"/>
        <v>8121</v>
      </c>
      <c r="D48" s="44">
        <f t="shared" si="1"/>
        <v>141537</v>
      </c>
    </row>
    <row r="49" spans="1:4">
      <c r="A49" s="44">
        <v>45</v>
      </c>
      <c r="C49" s="44">
        <f t="shared" si="5"/>
        <v>8421</v>
      </c>
      <c r="D49" s="44">
        <f t="shared" si="1"/>
        <v>149958</v>
      </c>
    </row>
    <row r="50" spans="1:4">
      <c r="A50" s="44">
        <v>46</v>
      </c>
      <c r="C50" s="44">
        <f t="shared" si="5"/>
        <v>8721</v>
      </c>
      <c r="D50" s="44">
        <f t="shared" si="1"/>
        <v>158679</v>
      </c>
    </row>
    <row r="51" spans="1:4">
      <c r="A51" s="44">
        <v>47</v>
      </c>
      <c r="C51" s="44">
        <f t="shared" si="5"/>
        <v>9021</v>
      </c>
      <c r="D51" s="44">
        <f t="shared" si="1"/>
        <v>167700</v>
      </c>
    </row>
    <row r="52" spans="1:4">
      <c r="A52" s="44">
        <v>48</v>
      </c>
      <c r="C52" s="44">
        <f t="shared" si="5"/>
        <v>9321</v>
      </c>
      <c r="D52" s="44">
        <f t="shared" si="1"/>
        <v>177021</v>
      </c>
    </row>
    <row r="53" spans="1:4">
      <c r="A53" s="44">
        <v>49</v>
      </c>
      <c r="C53" s="44">
        <f t="shared" si="5"/>
        <v>9621</v>
      </c>
      <c r="D53" s="44">
        <f t="shared" si="1"/>
        <v>186642</v>
      </c>
    </row>
    <row r="54" spans="1:4">
      <c r="A54" s="44">
        <v>50</v>
      </c>
      <c r="B54" s="44">
        <v>350</v>
      </c>
      <c r="C54" s="44">
        <f>$B$54+C53</f>
        <v>9971</v>
      </c>
      <c r="D54" s="44">
        <f t="shared" si="1"/>
        <v>196613</v>
      </c>
    </row>
    <row r="55" spans="1:4">
      <c r="A55" s="44">
        <v>51</v>
      </c>
      <c r="D55" s="44">
        <f t="shared" si="1"/>
        <v>196613</v>
      </c>
    </row>
    <row r="56" spans="1:4">
      <c r="A56" s="44">
        <v>52</v>
      </c>
      <c r="D56" s="44">
        <f t="shared" si="1"/>
        <v>196613</v>
      </c>
    </row>
    <row r="57" spans="1:4">
      <c r="A57" s="44">
        <v>53</v>
      </c>
      <c r="D57" s="44">
        <f t="shared" si="1"/>
        <v>196613</v>
      </c>
    </row>
    <row r="58" spans="1:4">
      <c r="A58" s="44">
        <v>54</v>
      </c>
      <c r="D58" s="44">
        <f t="shared" si="1"/>
        <v>196613</v>
      </c>
    </row>
    <row r="59" spans="1:4">
      <c r="A59" s="44">
        <v>55</v>
      </c>
      <c r="D59" s="44">
        <f t="shared" si="1"/>
        <v>196613</v>
      </c>
    </row>
    <row r="60" spans="1:4">
      <c r="A60" s="44">
        <v>56</v>
      </c>
      <c r="D60" s="44">
        <f t="shared" si="1"/>
        <v>196613</v>
      </c>
    </row>
    <row r="61" spans="1:4">
      <c r="A61" s="44">
        <v>57</v>
      </c>
      <c r="D61" s="44">
        <f t="shared" si="1"/>
        <v>196613</v>
      </c>
    </row>
    <row r="62" spans="1:4">
      <c r="A62" s="44">
        <v>58</v>
      </c>
      <c r="D62" s="44">
        <f t="shared" si="1"/>
        <v>196613</v>
      </c>
    </row>
    <row r="63" spans="1:4">
      <c r="A63" s="44">
        <v>59</v>
      </c>
      <c r="D63" s="44">
        <f t="shared" si="1"/>
        <v>196613</v>
      </c>
    </row>
    <row r="64" spans="1:4">
      <c r="A64" s="44">
        <v>60</v>
      </c>
      <c r="D64" s="44">
        <f t="shared" si="1"/>
        <v>196613</v>
      </c>
    </row>
    <row r="65" spans="1:4">
      <c r="A65" s="44">
        <v>61</v>
      </c>
      <c r="D65" s="44">
        <f t="shared" si="1"/>
        <v>196613</v>
      </c>
    </row>
    <row r="66" spans="1:4">
      <c r="A66" s="44">
        <v>62</v>
      </c>
      <c r="D66" s="44">
        <f>C66+D65</f>
        <v>196613</v>
      </c>
    </row>
    <row r="67" spans="1:4">
      <c r="A67" s="44">
        <v>63</v>
      </c>
      <c r="D67" s="44">
        <f t="shared" si="1"/>
        <v>196613</v>
      </c>
    </row>
    <row r="68" spans="1:4">
      <c r="A68" s="44">
        <v>64</v>
      </c>
      <c r="D68" s="44">
        <f t="shared" si="1"/>
        <v>196613</v>
      </c>
    </row>
    <row r="69" spans="1:4">
      <c r="A69" s="44">
        <v>65</v>
      </c>
      <c r="D69" s="44">
        <f t="shared" si="1"/>
        <v>196613</v>
      </c>
    </row>
    <row r="70" spans="1:4">
      <c r="A70" s="44">
        <v>66</v>
      </c>
      <c r="D70" s="44">
        <f t="shared" si="1"/>
        <v>196613</v>
      </c>
    </row>
    <row r="71" spans="1:4">
      <c r="A71" s="44">
        <v>67</v>
      </c>
      <c r="D71" s="44">
        <f t="shared" si="1"/>
        <v>196613</v>
      </c>
    </row>
    <row r="72" spans="1:4">
      <c r="A72" s="44">
        <v>68</v>
      </c>
      <c r="D72" s="44">
        <f t="shared" si="1"/>
        <v>196613</v>
      </c>
    </row>
    <row r="73" spans="1:4">
      <c r="A73" s="44">
        <v>69</v>
      </c>
      <c r="D73" s="44">
        <f t="shared" si="1"/>
        <v>196613</v>
      </c>
    </row>
    <row r="74" spans="1:4">
      <c r="A74" s="44">
        <v>70</v>
      </c>
      <c r="D74" s="44">
        <f t="shared" si="1"/>
        <v>196613</v>
      </c>
    </row>
    <row r="75" spans="1:4">
      <c r="A75" s="44">
        <v>71</v>
      </c>
      <c r="D75" s="44">
        <f t="shared" si="1"/>
        <v>196613</v>
      </c>
    </row>
    <row r="76" spans="1:4">
      <c r="A76" s="44">
        <v>72</v>
      </c>
      <c r="D76" s="44">
        <f t="shared" si="1"/>
        <v>196613</v>
      </c>
    </row>
    <row r="77" spans="1:4">
      <c r="A77" s="44">
        <v>73</v>
      </c>
      <c r="D77" s="44">
        <f t="shared" ref="D77:D104" si="6">C77+D76</f>
        <v>196613</v>
      </c>
    </row>
    <row r="78" spans="1:4">
      <c r="A78" s="44">
        <v>74</v>
      </c>
      <c r="D78" s="44">
        <f t="shared" si="6"/>
        <v>196613</v>
      </c>
    </row>
    <row r="79" spans="1:4">
      <c r="A79" s="44">
        <v>75</v>
      </c>
      <c r="D79" s="44">
        <f t="shared" si="6"/>
        <v>196613</v>
      </c>
    </row>
    <row r="80" spans="1:4">
      <c r="A80" s="44">
        <v>76</v>
      </c>
      <c r="D80" s="44">
        <f t="shared" si="6"/>
        <v>196613</v>
      </c>
    </row>
    <row r="81" spans="1:4">
      <c r="A81" s="44">
        <v>77</v>
      </c>
      <c r="D81" s="44">
        <f t="shared" si="6"/>
        <v>196613</v>
      </c>
    </row>
    <row r="82" spans="1:4">
      <c r="A82" s="44">
        <v>78</v>
      </c>
      <c r="D82" s="44">
        <f>C82+D81</f>
        <v>196613</v>
      </c>
    </row>
    <row r="83" spans="1:4">
      <c r="A83" s="44">
        <v>79</v>
      </c>
      <c r="D83" s="44">
        <f t="shared" si="6"/>
        <v>196613</v>
      </c>
    </row>
    <row r="84" spans="1:4">
      <c r="A84" s="44">
        <v>80</v>
      </c>
      <c r="D84" s="44">
        <f t="shared" si="6"/>
        <v>196613</v>
      </c>
    </row>
    <row r="85" spans="1:4">
      <c r="A85" s="44">
        <v>81</v>
      </c>
      <c r="D85" s="44">
        <f t="shared" si="6"/>
        <v>196613</v>
      </c>
    </row>
    <row r="86" spans="1:4">
      <c r="A86" s="44">
        <v>82</v>
      </c>
      <c r="D86" s="44">
        <f t="shared" si="6"/>
        <v>196613</v>
      </c>
    </row>
    <row r="87" spans="1:4">
      <c r="A87" s="44">
        <v>83</v>
      </c>
      <c r="D87" s="44">
        <f t="shared" si="6"/>
        <v>196613</v>
      </c>
    </row>
    <row r="88" spans="1:4">
      <c r="A88" s="44">
        <v>84</v>
      </c>
      <c r="D88" s="44">
        <f t="shared" si="6"/>
        <v>196613</v>
      </c>
    </row>
    <row r="89" spans="1:4">
      <c r="A89" s="44">
        <v>85</v>
      </c>
      <c r="D89" s="44">
        <f t="shared" si="6"/>
        <v>196613</v>
      </c>
    </row>
    <row r="90" spans="1:4">
      <c r="A90" s="44">
        <v>86</v>
      </c>
      <c r="D90" s="44">
        <f t="shared" si="6"/>
        <v>196613</v>
      </c>
    </row>
    <row r="91" spans="1:4">
      <c r="A91" s="44">
        <v>87</v>
      </c>
      <c r="D91" s="44">
        <f t="shared" si="6"/>
        <v>196613</v>
      </c>
    </row>
    <row r="92" spans="1:4">
      <c r="A92" s="44">
        <v>88</v>
      </c>
      <c r="D92" s="44">
        <f t="shared" si="6"/>
        <v>196613</v>
      </c>
    </row>
    <row r="93" spans="1:4">
      <c r="A93" s="44">
        <v>89</v>
      </c>
      <c r="D93" s="44">
        <f t="shared" si="6"/>
        <v>196613</v>
      </c>
    </row>
    <row r="94" spans="1:4">
      <c r="A94" s="44">
        <v>90</v>
      </c>
      <c r="D94" s="44">
        <f t="shared" si="6"/>
        <v>196613</v>
      </c>
    </row>
    <row r="95" spans="1:4">
      <c r="A95" s="44">
        <v>91</v>
      </c>
      <c r="D95" s="44">
        <f t="shared" si="6"/>
        <v>196613</v>
      </c>
    </row>
    <row r="96" spans="1:4">
      <c r="A96" s="44">
        <v>92</v>
      </c>
      <c r="D96" s="44">
        <f t="shared" si="6"/>
        <v>196613</v>
      </c>
    </row>
    <row r="97" spans="1:4">
      <c r="A97" s="44">
        <v>93</v>
      </c>
      <c r="D97" s="44">
        <f t="shared" si="6"/>
        <v>196613</v>
      </c>
    </row>
    <row r="98" spans="1:4">
      <c r="A98" s="44">
        <v>94</v>
      </c>
      <c r="D98" s="44">
        <f t="shared" si="6"/>
        <v>196613</v>
      </c>
    </row>
    <row r="99" spans="1:4">
      <c r="A99" s="44">
        <v>95</v>
      </c>
      <c r="D99" s="44">
        <f>C99+D98</f>
        <v>196613</v>
      </c>
    </row>
    <row r="100" spans="1:4">
      <c r="A100" s="44">
        <v>96</v>
      </c>
      <c r="D100" s="44">
        <f t="shared" si="6"/>
        <v>196613</v>
      </c>
    </row>
    <row r="101" spans="1:4">
      <c r="A101" s="44">
        <v>97</v>
      </c>
      <c r="D101" s="44">
        <f t="shared" si="6"/>
        <v>196613</v>
      </c>
    </row>
    <row r="102" spans="1:4">
      <c r="A102" s="44">
        <v>98</v>
      </c>
      <c r="D102" s="44">
        <f t="shared" si="6"/>
        <v>196613</v>
      </c>
    </row>
    <row r="103" spans="1:4">
      <c r="A103" s="44">
        <v>99</v>
      </c>
      <c r="D103" s="44">
        <f t="shared" si="6"/>
        <v>196613</v>
      </c>
    </row>
    <row r="104" spans="1:4">
      <c r="A104" s="44">
        <v>100</v>
      </c>
      <c r="D104" s="44">
        <f t="shared" si="6"/>
        <v>196613</v>
      </c>
    </row>
    <row r="105" spans="1:4">
      <c r="A105" s="44">
        <v>101</v>
      </c>
    </row>
    <row r="106" spans="1:4">
      <c r="A106" s="44">
        <v>102</v>
      </c>
    </row>
    <row r="107" spans="1:4">
      <c r="A107" s="44">
        <v>103</v>
      </c>
    </row>
    <row r="108" spans="1:4">
      <c r="A108" s="44">
        <v>104</v>
      </c>
    </row>
    <row r="109" spans="1:4">
      <c r="A109" s="44">
        <v>105</v>
      </c>
    </row>
    <row r="110" spans="1:4">
      <c r="A110" s="44">
        <v>106</v>
      </c>
    </row>
    <row r="111" spans="1:4">
      <c r="A111" s="44">
        <v>107</v>
      </c>
    </row>
    <row r="112" spans="1:4">
      <c r="A112" s="44">
        <v>108</v>
      </c>
    </row>
    <row r="113" spans="1:1">
      <c r="A113" s="44">
        <v>109</v>
      </c>
    </row>
    <row r="114" spans="1:1">
      <c r="A114" s="44">
        <v>110</v>
      </c>
    </row>
    <row r="115" spans="1:1">
      <c r="A115" s="44">
        <v>111</v>
      </c>
    </row>
    <row r="116" spans="1:1">
      <c r="A116" s="44">
        <v>112</v>
      </c>
    </row>
    <row r="117" spans="1:1">
      <c r="A117" s="44">
        <v>113</v>
      </c>
    </row>
    <row r="118" spans="1:1">
      <c r="A118" s="44">
        <v>114</v>
      </c>
    </row>
    <row r="119" spans="1:1">
      <c r="A119" s="44">
        <v>115</v>
      </c>
    </row>
    <row r="120" spans="1:1">
      <c r="A120" s="44">
        <v>116</v>
      </c>
    </row>
    <row r="121" spans="1:1">
      <c r="A121" s="44">
        <v>117</v>
      </c>
    </row>
    <row r="122" spans="1:1">
      <c r="A122" s="44">
        <v>118</v>
      </c>
    </row>
    <row r="123" spans="1:1">
      <c r="A123" s="44">
        <v>119</v>
      </c>
    </row>
    <row r="124" spans="1:1">
      <c r="A124" s="44">
        <v>120</v>
      </c>
    </row>
    <row r="125" spans="1:1">
      <c r="A125" s="44">
        <v>121</v>
      </c>
    </row>
    <row r="126" spans="1:1">
      <c r="A126" s="44">
        <v>122</v>
      </c>
    </row>
    <row r="127" spans="1:1">
      <c r="A127" s="44">
        <v>123</v>
      </c>
    </row>
    <row r="128" spans="1:1">
      <c r="A128" s="44">
        <v>124</v>
      </c>
    </row>
    <row r="129" spans="1:1">
      <c r="A129" s="44">
        <v>125</v>
      </c>
    </row>
    <row r="130" spans="1:1">
      <c r="A130" s="44">
        <v>126</v>
      </c>
    </row>
    <row r="131" spans="1:1">
      <c r="A131" s="44">
        <v>127</v>
      </c>
    </row>
    <row r="132" spans="1:1">
      <c r="A132" s="44">
        <v>128</v>
      </c>
    </row>
    <row r="133" spans="1:1">
      <c r="A133" s="44">
        <v>129</v>
      </c>
    </row>
    <row r="134" spans="1:1">
      <c r="A134" s="44">
        <v>130</v>
      </c>
    </row>
    <row r="135" spans="1:1">
      <c r="A135" s="44">
        <v>131</v>
      </c>
    </row>
    <row r="136" spans="1:1">
      <c r="A136" s="44">
        <v>132</v>
      </c>
    </row>
    <row r="137" spans="1:1">
      <c r="A137" s="44">
        <v>133</v>
      </c>
    </row>
    <row r="138" spans="1:1">
      <c r="A138" s="44">
        <v>134</v>
      </c>
    </row>
    <row r="139" spans="1:1">
      <c r="A139" s="44">
        <v>135</v>
      </c>
    </row>
    <row r="140" spans="1:1">
      <c r="A140" s="44">
        <v>136</v>
      </c>
    </row>
    <row r="141" spans="1:1">
      <c r="A141" s="44">
        <v>137</v>
      </c>
    </row>
    <row r="142" spans="1:1">
      <c r="A142" s="44">
        <v>138</v>
      </c>
    </row>
    <row r="143" spans="1:1">
      <c r="A143" s="44">
        <v>139</v>
      </c>
    </row>
    <row r="144" spans="1:1">
      <c r="A144" s="44">
        <v>140</v>
      </c>
    </row>
    <row r="145" spans="1:1">
      <c r="A145" s="44">
        <v>141</v>
      </c>
    </row>
    <row r="146" spans="1:1">
      <c r="A146" s="44">
        <v>142</v>
      </c>
    </row>
    <row r="147" spans="1:1">
      <c r="A147" s="44">
        <v>143</v>
      </c>
    </row>
    <row r="148" spans="1:1">
      <c r="A148" s="44">
        <v>144</v>
      </c>
    </row>
    <row r="149" spans="1:1">
      <c r="A149" s="44">
        <v>145</v>
      </c>
    </row>
    <row r="150" spans="1:1">
      <c r="A150" s="44">
        <v>146</v>
      </c>
    </row>
    <row r="151" spans="1:1">
      <c r="A151" s="44">
        <v>147</v>
      </c>
    </row>
    <row r="152" spans="1:1">
      <c r="A152" s="44">
        <v>148</v>
      </c>
    </row>
    <row r="153" spans="1:1">
      <c r="A153" s="44">
        <v>149</v>
      </c>
    </row>
    <row r="154" spans="1:1">
      <c r="A154" s="44">
        <v>150</v>
      </c>
    </row>
    <row r="155" spans="1:1">
      <c r="A155" s="44">
        <v>151</v>
      </c>
    </row>
    <row r="156" spans="1:1">
      <c r="A156" s="44">
        <v>152</v>
      </c>
    </row>
    <row r="157" spans="1:1">
      <c r="A157" s="44">
        <v>153</v>
      </c>
    </row>
    <row r="158" spans="1:1">
      <c r="A158" s="44">
        <v>154</v>
      </c>
    </row>
    <row r="159" spans="1:1">
      <c r="A159" s="44">
        <v>155</v>
      </c>
    </row>
    <row r="160" spans="1:1">
      <c r="A160" s="44">
        <v>156</v>
      </c>
    </row>
    <row r="161" spans="1:1">
      <c r="A161" s="44">
        <v>157</v>
      </c>
    </row>
    <row r="162" spans="1:1">
      <c r="A162" s="44">
        <v>158</v>
      </c>
    </row>
    <row r="163" spans="1:1">
      <c r="A163" s="44">
        <v>159</v>
      </c>
    </row>
    <row r="164" spans="1:1">
      <c r="A164" s="44">
        <v>160</v>
      </c>
    </row>
    <row r="165" spans="1:1">
      <c r="A165" s="44">
        <v>161</v>
      </c>
    </row>
    <row r="166" spans="1:1">
      <c r="A166" s="44">
        <v>162</v>
      </c>
    </row>
    <row r="167" spans="1:1">
      <c r="A167" s="44">
        <v>163</v>
      </c>
    </row>
    <row r="168" spans="1:1">
      <c r="A168" s="44">
        <v>164</v>
      </c>
    </row>
    <row r="169" spans="1:1">
      <c r="A169" s="44">
        <v>165</v>
      </c>
    </row>
    <row r="170" spans="1:1">
      <c r="A170" s="44">
        <v>166</v>
      </c>
    </row>
    <row r="171" spans="1:1">
      <c r="A171" s="44">
        <v>167</v>
      </c>
    </row>
    <row r="172" spans="1:1">
      <c r="A172" s="44">
        <v>168</v>
      </c>
    </row>
    <row r="173" spans="1:1">
      <c r="A173" s="44">
        <v>169</v>
      </c>
    </row>
    <row r="174" spans="1:1">
      <c r="A174" s="44">
        <v>170</v>
      </c>
    </row>
    <row r="175" spans="1:1">
      <c r="A175" s="44">
        <v>171</v>
      </c>
    </row>
    <row r="176" spans="1:1">
      <c r="A176" s="44">
        <v>172</v>
      </c>
    </row>
    <row r="177" spans="1:1">
      <c r="A177" s="44">
        <v>173</v>
      </c>
    </row>
    <row r="178" spans="1:1">
      <c r="A178" s="44">
        <v>174</v>
      </c>
    </row>
    <row r="179" spans="1:1">
      <c r="A179" s="44">
        <v>175</v>
      </c>
    </row>
    <row r="180" spans="1:1">
      <c r="A180" s="44">
        <v>176</v>
      </c>
    </row>
    <row r="181" spans="1:1">
      <c r="A181" s="44">
        <v>177</v>
      </c>
    </row>
    <row r="182" spans="1:1">
      <c r="A182" s="44">
        <v>178</v>
      </c>
    </row>
    <row r="183" spans="1:1">
      <c r="A183" s="44">
        <v>179</v>
      </c>
    </row>
    <row r="184" spans="1:1">
      <c r="A184" s="44">
        <v>180</v>
      </c>
    </row>
    <row r="185" spans="1:1">
      <c r="A185" s="44">
        <v>181</v>
      </c>
    </row>
    <row r="186" spans="1:1">
      <c r="A186" s="44">
        <v>182</v>
      </c>
    </row>
    <row r="187" spans="1:1">
      <c r="A187" s="44">
        <v>183</v>
      </c>
    </row>
    <row r="188" spans="1:1">
      <c r="A188" s="44">
        <v>184</v>
      </c>
    </row>
    <row r="189" spans="1:1">
      <c r="A189" s="44">
        <v>185</v>
      </c>
    </row>
    <row r="190" spans="1:1">
      <c r="A190" s="44">
        <v>186</v>
      </c>
    </row>
    <row r="191" spans="1:1">
      <c r="A191" s="44">
        <v>187</v>
      </c>
    </row>
    <row r="192" spans="1:1">
      <c r="A192" s="44">
        <v>188</v>
      </c>
    </row>
    <row r="193" spans="1:1">
      <c r="A193" s="44">
        <v>189</v>
      </c>
    </row>
    <row r="194" spans="1:1">
      <c r="A194" s="44">
        <v>190</v>
      </c>
    </row>
    <row r="195" spans="1:1">
      <c r="A195" s="44">
        <v>191</v>
      </c>
    </row>
    <row r="196" spans="1:1">
      <c r="A196" s="44">
        <v>192</v>
      </c>
    </row>
    <row r="197" spans="1:1">
      <c r="A197" s="44">
        <v>193</v>
      </c>
    </row>
    <row r="198" spans="1:1">
      <c r="A198" s="44">
        <v>194</v>
      </c>
    </row>
    <row r="199" spans="1:1">
      <c r="A199" s="44">
        <v>195</v>
      </c>
    </row>
    <row r="200" spans="1:1">
      <c r="A200" s="44">
        <v>196</v>
      </c>
    </row>
    <row r="201" spans="1:1">
      <c r="A201" s="44">
        <v>197</v>
      </c>
    </row>
    <row r="202" spans="1:1">
      <c r="A202" s="44">
        <v>198</v>
      </c>
    </row>
    <row r="203" spans="1:1">
      <c r="A203" s="44">
        <v>199</v>
      </c>
    </row>
    <row r="204" spans="1:1">
      <c r="A204" s="44">
        <v>200</v>
      </c>
    </row>
    <row r="205" spans="1:1">
      <c r="A205" s="44">
        <v>201</v>
      </c>
    </row>
    <row r="206" spans="1:1">
      <c r="A206" s="44">
        <v>202</v>
      </c>
    </row>
    <row r="207" spans="1:1">
      <c r="A207" s="44">
        <v>203</v>
      </c>
    </row>
    <row r="208" spans="1:1">
      <c r="A208" s="44">
        <v>204</v>
      </c>
    </row>
    <row r="209" spans="1:1">
      <c r="A209" s="44">
        <v>205</v>
      </c>
    </row>
    <row r="210" spans="1:1">
      <c r="A210" s="44">
        <v>206</v>
      </c>
    </row>
    <row r="211" spans="1:1">
      <c r="A211" s="44">
        <v>207</v>
      </c>
    </row>
    <row r="212" spans="1:1">
      <c r="A212" s="44">
        <v>208</v>
      </c>
    </row>
    <row r="213" spans="1:1">
      <c r="A213" s="44">
        <v>209</v>
      </c>
    </row>
    <row r="214" spans="1:1">
      <c r="A214" s="44">
        <v>210</v>
      </c>
    </row>
    <row r="215" spans="1:1">
      <c r="A215" s="44">
        <v>211</v>
      </c>
    </row>
    <row r="216" spans="1:1">
      <c r="A216" s="44">
        <v>212</v>
      </c>
    </row>
    <row r="217" spans="1:1">
      <c r="A217" s="44">
        <v>213</v>
      </c>
    </row>
    <row r="218" spans="1:1">
      <c r="A218" s="44">
        <v>214</v>
      </c>
    </row>
    <row r="219" spans="1:1">
      <c r="A219" s="44">
        <v>215</v>
      </c>
    </row>
    <row r="220" spans="1:1">
      <c r="A220" s="44">
        <v>216</v>
      </c>
    </row>
    <row r="221" spans="1:1">
      <c r="A221" s="44">
        <v>217</v>
      </c>
    </row>
    <row r="222" spans="1:1">
      <c r="A222" s="44">
        <v>218</v>
      </c>
    </row>
    <row r="223" spans="1:1">
      <c r="A223" s="44">
        <v>219</v>
      </c>
    </row>
    <row r="224" spans="1:1">
      <c r="A224" s="44">
        <v>220</v>
      </c>
    </row>
    <row r="225" spans="1:1">
      <c r="A225" s="44">
        <v>221</v>
      </c>
    </row>
    <row r="226" spans="1:1">
      <c r="A226" s="44">
        <v>222</v>
      </c>
    </row>
    <row r="227" spans="1:1">
      <c r="A227" s="44">
        <v>223</v>
      </c>
    </row>
    <row r="228" spans="1:1">
      <c r="A228" s="44">
        <v>224</v>
      </c>
    </row>
    <row r="229" spans="1:1">
      <c r="A229" s="44">
        <v>225</v>
      </c>
    </row>
    <row r="230" spans="1:1">
      <c r="A230" s="44">
        <v>226</v>
      </c>
    </row>
    <row r="231" spans="1:1">
      <c r="A231" s="44">
        <v>227</v>
      </c>
    </row>
    <row r="232" spans="1:1">
      <c r="A232" s="44">
        <v>228</v>
      </c>
    </row>
    <row r="233" spans="1:1">
      <c r="A233" s="44">
        <v>229</v>
      </c>
    </row>
    <row r="234" spans="1:1">
      <c r="A234" s="44">
        <v>230</v>
      </c>
    </row>
    <row r="235" spans="1:1">
      <c r="A235" s="44">
        <v>231</v>
      </c>
    </row>
    <row r="236" spans="1:1">
      <c r="A236" s="44">
        <v>232</v>
      </c>
    </row>
    <row r="237" spans="1:1">
      <c r="A237" s="44">
        <v>233</v>
      </c>
    </row>
    <row r="238" spans="1:1">
      <c r="A238" s="44">
        <v>234</v>
      </c>
    </row>
    <row r="239" spans="1:1">
      <c r="A239" s="44">
        <v>235</v>
      </c>
    </row>
    <row r="240" spans="1:1">
      <c r="A240" s="44">
        <v>236</v>
      </c>
    </row>
    <row r="241" spans="1:1">
      <c r="A241" s="44">
        <v>237</v>
      </c>
    </row>
    <row r="242" spans="1:1">
      <c r="A242" s="44">
        <v>238</v>
      </c>
    </row>
    <row r="243" spans="1:1">
      <c r="A243" s="44">
        <v>239</v>
      </c>
    </row>
    <row r="244" spans="1:1">
      <c r="A244" s="44">
        <v>240</v>
      </c>
    </row>
    <row r="245" spans="1:1">
      <c r="A245" s="44">
        <v>241</v>
      </c>
    </row>
    <row r="246" spans="1:1">
      <c r="A246" s="44">
        <v>242</v>
      </c>
    </row>
    <row r="247" spans="1:1">
      <c r="A247" s="44">
        <v>243</v>
      </c>
    </row>
    <row r="248" spans="1:1">
      <c r="A248" s="44">
        <v>244</v>
      </c>
    </row>
    <row r="249" spans="1:1">
      <c r="A249" s="44">
        <v>245</v>
      </c>
    </row>
    <row r="250" spans="1:1">
      <c r="A250" s="44">
        <v>246</v>
      </c>
    </row>
    <row r="251" spans="1:1">
      <c r="A251" s="44">
        <v>247</v>
      </c>
    </row>
    <row r="252" spans="1:1">
      <c r="A252" s="44">
        <v>248</v>
      </c>
    </row>
    <row r="253" spans="1:1">
      <c r="A253" s="44">
        <v>249</v>
      </c>
    </row>
    <row r="254" spans="1:1">
      <c r="A254" s="44">
        <v>250</v>
      </c>
    </row>
  </sheetData>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G92"/>
  <sheetViews>
    <sheetView topLeftCell="A27" zoomScaleNormal="100" workbookViewId="0">
      <selection activeCell="A44" sqref="A44"/>
    </sheetView>
  </sheetViews>
  <sheetFormatPr defaultRowHeight="13.5"/>
  <cols>
    <col min="1" max="1" width="9.140625" style="27"/>
    <col min="2" max="2" width="4" style="27" bestFit="1" customWidth="1"/>
    <col min="3" max="3" width="42.42578125" style="27" bestFit="1" customWidth="1"/>
    <col min="4" max="5" width="9.140625" style="27"/>
    <col min="6" max="6" width="71" style="27" customWidth="1"/>
    <col min="7" max="7" width="40.42578125" style="27" bestFit="1" customWidth="1"/>
    <col min="8" max="16384" width="9.140625" style="27"/>
  </cols>
  <sheetData>
    <row r="1" spans="1:7">
      <c r="B1" s="27" t="s">
        <v>449</v>
      </c>
      <c r="C1" s="27" t="s">
        <v>491</v>
      </c>
      <c r="D1" s="27" t="s">
        <v>492</v>
      </c>
      <c r="E1" s="27" t="s">
        <v>469</v>
      </c>
      <c r="F1" s="27" t="s">
        <v>471</v>
      </c>
      <c r="G1" s="27" t="s">
        <v>468</v>
      </c>
    </row>
    <row r="2" spans="1:7">
      <c r="A2" s="27" t="s">
        <v>493</v>
      </c>
      <c r="B2" s="27">
        <v>1</v>
      </c>
      <c r="C2" s="27" t="s">
        <v>494</v>
      </c>
      <c r="D2" s="27">
        <v>0</v>
      </c>
      <c r="E2" s="27">
        <v>0</v>
      </c>
      <c r="F2" s="27" t="s">
        <v>495</v>
      </c>
    </row>
    <row r="3" spans="1:7">
      <c r="B3" s="27">
        <v>2</v>
      </c>
      <c r="C3" s="27" t="s">
        <v>496</v>
      </c>
      <c r="D3" s="27">
        <v>3000</v>
      </c>
      <c r="F3" s="27" t="s">
        <v>497</v>
      </c>
      <c r="G3" s="27" t="s">
        <v>498</v>
      </c>
    </row>
    <row r="4" spans="1:7">
      <c r="B4" s="27">
        <v>3</v>
      </c>
      <c r="C4" s="27" t="s">
        <v>499</v>
      </c>
      <c r="D4" s="27">
        <v>5000</v>
      </c>
      <c r="F4" s="27" t="s">
        <v>500</v>
      </c>
      <c r="G4" s="27" t="s">
        <v>498</v>
      </c>
    </row>
    <row r="5" spans="1:7">
      <c r="B5" s="27">
        <v>4</v>
      </c>
      <c r="C5" s="27" t="s">
        <v>501</v>
      </c>
      <c r="D5" s="27">
        <v>8000</v>
      </c>
      <c r="F5" s="27" t="s">
        <v>502</v>
      </c>
      <c r="G5" s="27" t="s">
        <v>498</v>
      </c>
    </row>
    <row r="6" spans="1:7">
      <c r="B6" s="27">
        <v>5</v>
      </c>
      <c r="C6" s="27" t="s">
        <v>503</v>
      </c>
      <c r="D6" s="27">
        <v>10000</v>
      </c>
      <c r="F6" s="27" t="s">
        <v>504</v>
      </c>
      <c r="G6" s="27" t="s">
        <v>498</v>
      </c>
    </row>
    <row r="7" spans="1:7">
      <c r="B7" s="27">
        <v>6</v>
      </c>
      <c r="C7" s="27" t="s">
        <v>505</v>
      </c>
    </row>
    <row r="8" spans="1:7">
      <c r="B8" s="27">
        <v>7</v>
      </c>
      <c r="C8" s="27" t="s">
        <v>506</v>
      </c>
    </row>
    <row r="9" spans="1:7">
      <c r="B9" s="27">
        <v>8</v>
      </c>
      <c r="C9" s="27" t="s">
        <v>507</v>
      </c>
    </row>
    <row r="10" spans="1:7">
      <c r="B10" s="27">
        <v>9</v>
      </c>
      <c r="C10" s="27" t="s">
        <v>508</v>
      </c>
    </row>
    <row r="11" spans="1:7">
      <c r="B11" s="27">
        <v>10</v>
      </c>
      <c r="C11" s="27" t="s">
        <v>509</v>
      </c>
    </row>
    <row r="12" spans="1:7">
      <c r="B12" s="27">
        <v>11</v>
      </c>
      <c r="C12" s="27" t="s">
        <v>510</v>
      </c>
    </row>
    <row r="13" spans="1:7">
      <c r="B13" s="27">
        <v>12</v>
      </c>
      <c r="C13" s="27" t="s">
        <v>511</v>
      </c>
    </row>
    <row r="14" spans="1:7">
      <c r="B14" s="27">
        <v>13</v>
      </c>
      <c r="C14" s="27" t="s">
        <v>512</v>
      </c>
    </row>
    <row r="15" spans="1:7">
      <c r="B15" s="27">
        <v>14</v>
      </c>
      <c r="C15" s="27" t="s">
        <v>513</v>
      </c>
    </row>
    <row r="16" spans="1:7">
      <c r="A16" s="27" t="s">
        <v>727</v>
      </c>
      <c r="B16" s="27">
        <v>15</v>
      </c>
      <c r="C16" s="27" t="s">
        <v>516</v>
      </c>
      <c r="D16" s="27">
        <v>0</v>
      </c>
      <c r="E16" s="27">
        <v>0</v>
      </c>
      <c r="F16" s="27" t="s">
        <v>517</v>
      </c>
    </row>
    <row r="17" spans="1:6">
      <c r="B17" s="27">
        <v>16</v>
      </c>
      <c r="C17" s="27" t="s">
        <v>519</v>
      </c>
      <c r="D17" s="27">
        <v>1000</v>
      </c>
      <c r="F17" s="27" t="s">
        <v>520</v>
      </c>
    </row>
    <row r="18" spans="1:6">
      <c r="B18" s="27">
        <v>17</v>
      </c>
      <c r="C18" s="27" t="s">
        <v>522</v>
      </c>
      <c r="D18" s="27">
        <v>3000</v>
      </c>
      <c r="F18" s="27" t="s">
        <v>523</v>
      </c>
    </row>
    <row r="19" spans="1:6">
      <c r="B19" s="27">
        <v>18</v>
      </c>
      <c r="C19" s="27" t="s">
        <v>525</v>
      </c>
      <c r="D19" s="27">
        <v>5000</v>
      </c>
      <c r="F19" s="27" t="s">
        <v>526</v>
      </c>
    </row>
    <row r="20" spans="1:6">
      <c r="B20" s="27">
        <v>19</v>
      </c>
      <c r="C20" s="27" t="s">
        <v>528</v>
      </c>
      <c r="D20" s="27">
        <v>7000</v>
      </c>
      <c r="F20" s="27" t="s">
        <v>529</v>
      </c>
    </row>
    <row r="21" spans="1:6">
      <c r="B21" s="27">
        <v>20</v>
      </c>
      <c r="C21" s="27" t="s">
        <v>530</v>
      </c>
    </row>
    <row r="22" spans="1:6">
      <c r="B22" s="27">
        <v>21</v>
      </c>
      <c r="C22" s="27" t="s">
        <v>506</v>
      </c>
    </row>
    <row r="23" spans="1:6">
      <c r="B23" s="27">
        <v>22</v>
      </c>
      <c r="C23" s="27" t="s">
        <v>507</v>
      </c>
    </row>
    <row r="24" spans="1:6">
      <c r="B24" s="27">
        <v>23</v>
      </c>
      <c r="C24" s="27" t="s">
        <v>508</v>
      </c>
    </row>
    <row r="25" spans="1:6">
      <c r="B25" s="27">
        <v>24</v>
      </c>
      <c r="C25" s="27" t="s">
        <v>509</v>
      </c>
    </row>
    <row r="26" spans="1:6">
      <c r="B26" s="27">
        <v>25</v>
      </c>
      <c r="C26" s="27" t="s">
        <v>510</v>
      </c>
    </row>
    <row r="27" spans="1:6">
      <c r="B27" s="27">
        <v>26</v>
      </c>
      <c r="C27" s="27" t="s">
        <v>511</v>
      </c>
    </row>
    <row r="28" spans="1:6">
      <c r="B28" s="27">
        <v>27</v>
      </c>
      <c r="C28" s="27" t="s">
        <v>512</v>
      </c>
    </row>
    <row r="29" spans="1:6">
      <c r="B29" s="27">
        <v>28</v>
      </c>
      <c r="C29" s="27" t="s">
        <v>513</v>
      </c>
    </row>
    <row r="30" spans="1:6">
      <c r="A30" s="27" t="s">
        <v>728</v>
      </c>
      <c r="B30" s="27">
        <v>29</v>
      </c>
      <c r="C30" s="27" t="s">
        <v>532</v>
      </c>
      <c r="D30" s="27">
        <v>0</v>
      </c>
      <c r="E30" s="27" t="s">
        <v>533</v>
      </c>
    </row>
    <row r="31" spans="1:6">
      <c r="B31" s="27">
        <v>30</v>
      </c>
      <c r="C31" s="27" t="s">
        <v>535</v>
      </c>
    </row>
    <row r="32" spans="1:6">
      <c r="B32" s="27">
        <v>31</v>
      </c>
      <c r="C32" s="27" t="s">
        <v>537</v>
      </c>
    </row>
    <row r="33" spans="1:3">
      <c r="B33" s="27">
        <v>32</v>
      </c>
      <c r="C33" s="27" t="s">
        <v>539</v>
      </c>
    </row>
    <row r="34" spans="1:3">
      <c r="B34" s="27">
        <v>33</v>
      </c>
      <c r="C34" s="27" t="s">
        <v>541</v>
      </c>
    </row>
    <row r="35" spans="1:3">
      <c r="B35" s="27">
        <v>34</v>
      </c>
      <c r="C35" s="27" t="s">
        <v>542</v>
      </c>
    </row>
    <row r="36" spans="1:3">
      <c r="B36" s="27">
        <v>35</v>
      </c>
      <c r="C36" s="27" t="s">
        <v>543</v>
      </c>
    </row>
    <row r="37" spans="1:3">
      <c r="B37" s="27">
        <v>36</v>
      </c>
      <c r="C37" s="27" t="s">
        <v>544</v>
      </c>
    </row>
    <row r="38" spans="1:3">
      <c r="B38" s="27">
        <v>37</v>
      </c>
      <c r="C38" s="27" t="s">
        <v>545</v>
      </c>
    </row>
    <row r="39" spans="1:3">
      <c r="B39" s="27">
        <v>38</v>
      </c>
      <c r="C39" s="27" t="s">
        <v>546</v>
      </c>
    </row>
    <row r="40" spans="1:3">
      <c r="B40" s="27">
        <v>39</v>
      </c>
      <c r="C40" s="27" t="s">
        <v>547</v>
      </c>
    </row>
    <row r="41" spans="1:3">
      <c r="B41" s="27">
        <v>40</v>
      </c>
      <c r="C41" s="27" t="s">
        <v>548</v>
      </c>
    </row>
    <row r="42" spans="1:3">
      <c r="B42" s="27">
        <v>41</v>
      </c>
      <c r="C42" s="27" t="s">
        <v>549</v>
      </c>
    </row>
    <row r="43" spans="1:3">
      <c r="A43" s="27" t="s">
        <v>729</v>
      </c>
      <c r="B43" s="27">
        <v>42</v>
      </c>
      <c r="C43" s="27" t="s">
        <v>551</v>
      </c>
    </row>
    <row r="44" spans="1:3">
      <c r="B44" s="27">
        <v>43</v>
      </c>
      <c r="C44" s="27" t="s">
        <v>553</v>
      </c>
    </row>
    <row r="45" spans="1:3">
      <c r="B45" s="27">
        <v>44</v>
      </c>
      <c r="C45" s="27" t="s">
        <v>555</v>
      </c>
    </row>
    <row r="46" spans="1:3">
      <c r="B46" s="27">
        <v>45</v>
      </c>
      <c r="C46" s="27" t="s">
        <v>557</v>
      </c>
    </row>
    <row r="47" spans="1:3">
      <c r="B47" s="27">
        <v>46</v>
      </c>
      <c r="C47" s="27" t="s">
        <v>558</v>
      </c>
    </row>
    <row r="48" spans="1:3">
      <c r="B48" s="27">
        <v>47</v>
      </c>
      <c r="C48" s="27" t="s">
        <v>542</v>
      </c>
    </row>
    <row r="49" spans="1:6">
      <c r="B49" s="27">
        <v>48</v>
      </c>
      <c r="C49" s="27" t="s">
        <v>543</v>
      </c>
    </row>
    <row r="50" spans="1:6">
      <c r="B50" s="27">
        <v>49</v>
      </c>
      <c r="C50" s="27" t="s">
        <v>544</v>
      </c>
    </row>
    <row r="51" spans="1:6">
      <c r="B51" s="27">
        <v>50</v>
      </c>
      <c r="C51" s="27" t="s">
        <v>545</v>
      </c>
    </row>
    <row r="52" spans="1:6">
      <c r="B52" s="27">
        <v>51</v>
      </c>
      <c r="C52" s="27" t="s">
        <v>546</v>
      </c>
    </row>
    <row r="53" spans="1:6">
      <c r="B53" s="27">
        <v>52</v>
      </c>
      <c r="C53" s="27" t="s">
        <v>547</v>
      </c>
    </row>
    <row r="54" spans="1:6">
      <c r="B54" s="27">
        <v>53</v>
      </c>
      <c r="C54" s="27" t="s">
        <v>548</v>
      </c>
    </row>
    <row r="55" spans="1:6">
      <c r="B55" s="27">
        <v>54</v>
      </c>
      <c r="C55" s="27" t="s">
        <v>549</v>
      </c>
    </row>
    <row r="56" spans="1:6">
      <c r="B56" s="27">
        <v>55</v>
      </c>
      <c r="C56" s="27" t="s">
        <v>559</v>
      </c>
    </row>
    <row r="57" spans="1:6">
      <c r="A57" s="27" t="s">
        <v>726</v>
      </c>
      <c r="B57" s="27">
        <v>56</v>
      </c>
      <c r="C57" s="27" t="s">
        <v>561</v>
      </c>
      <c r="F57" s="27" t="s">
        <v>562</v>
      </c>
    </row>
    <row r="58" spans="1:6">
      <c r="B58" s="27">
        <v>57</v>
      </c>
      <c r="C58" s="27" t="s">
        <v>564</v>
      </c>
      <c r="F58" s="27" t="s">
        <v>11</v>
      </c>
    </row>
    <row r="59" spans="1:6">
      <c r="B59" s="27">
        <v>58</v>
      </c>
      <c r="C59" s="27" t="s">
        <v>566</v>
      </c>
    </row>
    <row r="60" spans="1:6">
      <c r="B60" s="27">
        <v>59</v>
      </c>
      <c r="C60" s="27" t="s">
        <v>568</v>
      </c>
    </row>
    <row r="61" spans="1:6">
      <c r="B61" s="27">
        <v>60</v>
      </c>
      <c r="C61" s="27" t="s">
        <v>570</v>
      </c>
    </row>
    <row r="62" spans="1:6">
      <c r="B62" s="27">
        <v>61</v>
      </c>
      <c r="C62" s="27" t="s">
        <v>572</v>
      </c>
    </row>
    <row r="63" spans="1:6">
      <c r="B63" s="27">
        <v>62</v>
      </c>
      <c r="C63" s="46" t="s">
        <v>574</v>
      </c>
    </row>
    <row r="64" spans="1:6">
      <c r="B64" s="27">
        <v>63</v>
      </c>
      <c r="C64" s="27" t="s">
        <v>576</v>
      </c>
    </row>
    <row r="65" spans="2:3">
      <c r="B65" s="27">
        <v>64</v>
      </c>
      <c r="C65" s="27" t="s">
        <v>578</v>
      </c>
    </row>
    <row r="66" spans="2:3">
      <c r="B66" s="27">
        <v>65</v>
      </c>
      <c r="C66" s="27" t="s">
        <v>581</v>
      </c>
    </row>
    <row r="67" spans="2:3">
      <c r="B67" s="27">
        <v>66</v>
      </c>
      <c r="C67" s="27" t="s">
        <v>583</v>
      </c>
    </row>
    <row r="68" spans="2:3">
      <c r="B68" s="27">
        <v>67</v>
      </c>
      <c r="C68" s="27" t="s">
        <v>585</v>
      </c>
    </row>
    <row r="69" spans="2:3">
      <c r="B69" s="27">
        <v>68</v>
      </c>
      <c r="C69" s="27" t="s">
        <v>587</v>
      </c>
    </row>
    <row r="70" spans="2:3">
      <c r="B70" s="27">
        <v>69</v>
      </c>
      <c r="C70" s="27" t="s">
        <v>589</v>
      </c>
    </row>
    <row r="71" spans="2:3">
      <c r="B71" s="27">
        <v>70</v>
      </c>
      <c r="C71" s="27" t="s">
        <v>591</v>
      </c>
    </row>
    <row r="72" spans="2:3">
      <c r="B72" s="27">
        <v>71</v>
      </c>
      <c r="C72" s="27" t="s">
        <v>593</v>
      </c>
    </row>
    <row r="73" spans="2:3">
      <c r="B73" s="27">
        <v>72</v>
      </c>
      <c r="C73" s="27" t="s">
        <v>595</v>
      </c>
    </row>
    <row r="74" spans="2:3">
      <c r="B74" s="27">
        <v>73</v>
      </c>
      <c r="C74" s="27" t="s">
        <v>597</v>
      </c>
    </row>
    <row r="75" spans="2:3">
      <c r="B75" s="27">
        <v>74</v>
      </c>
      <c r="C75" s="27" t="s">
        <v>599</v>
      </c>
    </row>
    <row r="76" spans="2:3">
      <c r="B76" s="27">
        <v>75</v>
      </c>
      <c r="C76" s="27" t="s">
        <v>601</v>
      </c>
    </row>
    <row r="77" spans="2:3">
      <c r="B77" s="27">
        <v>76</v>
      </c>
      <c r="C77" s="27" t="s">
        <v>603</v>
      </c>
    </row>
    <row r="78" spans="2:3">
      <c r="B78" s="27">
        <v>77</v>
      </c>
      <c r="C78" s="27" t="s">
        <v>605</v>
      </c>
    </row>
    <row r="79" spans="2:3">
      <c r="B79" s="27">
        <v>78</v>
      </c>
      <c r="C79" s="27" t="s">
        <v>607</v>
      </c>
    </row>
    <row r="80" spans="2:3">
      <c r="B80" s="27">
        <v>79</v>
      </c>
      <c r="C80" s="27" t="s">
        <v>609</v>
      </c>
    </row>
    <row r="81" spans="2:3">
      <c r="B81" s="27">
        <v>80</v>
      </c>
      <c r="C81" s="27" t="s">
        <v>611</v>
      </c>
    </row>
    <row r="82" spans="2:3">
      <c r="B82" s="27">
        <v>81</v>
      </c>
      <c r="C82" s="27" t="s">
        <v>613</v>
      </c>
    </row>
    <row r="83" spans="2:3">
      <c r="B83" s="27">
        <v>82</v>
      </c>
      <c r="C83" s="27" t="s">
        <v>615</v>
      </c>
    </row>
    <row r="84" spans="2:3">
      <c r="B84" s="27">
        <v>83</v>
      </c>
      <c r="C84" s="27" t="s">
        <v>617</v>
      </c>
    </row>
    <row r="85" spans="2:3">
      <c r="B85" s="27">
        <v>84</v>
      </c>
      <c r="C85" s="27" t="s">
        <v>619</v>
      </c>
    </row>
    <row r="86" spans="2:3">
      <c r="B86" s="27">
        <v>85</v>
      </c>
      <c r="C86" s="27" t="s">
        <v>620</v>
      </c>
    </row>
    <row r="87" spans="2:3">
      <c r="B87" s="27">
        <v>86</v>
      </c>
      <c r="C87" s="27" t="s">
        <v>621</v>
      </c>
    </row>
    <row r="88" spans="2:3">
      <c r="B88" s="27">
        <v>87</v>
      </c>
      <c r="C88" s="27" t="s">
        <v>622</v>
      </c>
    </row>
    <row r="89" spans="2:3">
      <c r="B89" s="27">
        <v>88</v>
      </c>
      <c r="C89" s="27" t="s">
        <v>623</v>
      </c>
    </row>
    <row r="90" spans="2:3">
      <c r="B90" s="27">
        <v>89</v>
      </c>
      <c r="C90" s="27" t="s">
        <v>624</v>
      </c>
    </row>
    <row r="91" spans="2:3">
      <c r="B91" s="27">
        <v>90</v>
      </c>
      <c r="C91" s="27" t="s">
        <v>625</v>
      </c>
    </row>
    <row r="92" spans="2:3">
      <c r="B92" s="27">
        <v>91</v>
      </c>
      <c r="C92" s="27" t="s">
        <v>626</v>
      </c>
    </row>
  </sheetData>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G50"/>
  <sheetViews>
    <sheetView topLeftCell="A3" workbookViewId="0">
      <selection activeCell="A16" sqref="A16:F79"/>
    </sheetView>
  </sheetViews>
  <sheetFormatPr defaultRowHeight="13.5"/>
  <cols>
    <col min="1" max="2" width="9.140625" style="27"/>
    <col min="3" max="3" width="42.42578125" style="27" bestFit="1" customWidth="1"/>
    <col min="4" max="5" width="9.140625" style="27"/>
    <col min="6" max="6" width="71" style="27" customWidth="1"/>
    <col min="7" max="7" width="40.42578125" style="27" bestFit="1" customWidth="1"/>
    <col min="8" max="16384" width="9.140625" style="27"/>
  </cols>
  <sheetData>
    <row r="1" spans="1:7">
      <c r="B1" s="27" t="s">
        <v>449</v>
      </c>
      <c r="C1" s="27" t="s">
        <v>491</v>
      </c>
      <c r="D1" s="27" t="s">
        <v>492</v>
      </c>
      <c r="E1" s="27" t="s">
        <v>469</v>
      </c>
      <c r="F1" s="27" t="s">
        <v>471</v>
      </c>
      <c r="G1" s="27" t="s">
        <v>468</v>
      </c>
    </row>
    <row r="2" spans="1:7">
      <c r="A2" s="27" t="s">
        <v>493</v>
      </c>
      <c r="B2" s="27">
        <v>1</v>
      </c>
      <c r="C2" s="27" t="s">
        <v>494</v>
      </c>
      <c r="D2" s="27">
        <v>0</v>
      </c>
      <c r="E2" s="27">
        <v>0</v>
      </c>
      <c r="F2" s="27" t="s">
        <v>495</v>
      </c>
    </row>
    <row r="3" spans="1:7">
      <c r="B3" s="27">
        <v>2</v>
      </c>
      <c r="C3" s="27" t="s">
        <v>496</v>
      </c>
      <c r="D3" s="27">
        <v>3000</v>
      </c>
      <c r="F3" s="27" t="s">
        <v>497</v>
      </c>
      <c r="G3" s="27" t="s">
        <v>498</v>
      </c>
    </row>
    <row r="4" spans="1:7">
      <c r="B4" s="27">
        <v>3</v>
      </c>
      <c r="C4" s="27" t="s">
        <v>499</v>
      </c>
      <c r="D4" s="27">
        <v>5000</v>
      </c>
      <c r="F4" s="27" t="s">
        <v>500</v>
      </c>
      <c r="G4" s="27" t="s">
        <v>498</v>
      </c>
    </row>
    <row r="5" spans="1:7">
      <c r="B5" s="27">
        <v>4</v>
      </c>
      <c r="C5" s="27" t="s">
        <v>501</v>
      </c>
      <c r="D5" s="27">
        <v>8000</v>
      </c>
      <c r="F5" s="27" t="s">
        <v>502</v>
      </c>
      <c r="G5" s="27" t="s">
        <v>498</v>
      </c>
    </row>
    <row r="6" spans="1:7">
      <c r="B6" s="27">
        <v>5</v>
      </c>
      <c r="C6" s="27" t="s">
        <v>503</v>
      </c>
      <c r="D6" s="27">
        <v>10000</v>
      </c>
      <c r="F6" s="27" t="s">
        <v>504</v>
      </c>
      <c r="G6" s="27" t="s">
        <v>498</v>
      </c>
    </row>
    <row r="7" spans="1:7">
      <c r="B7" s="27">
        <v>6</v>
      </c>
      <c r="C7" s="27" t="s">
        <v>505</v>
      </c>
    </row>
    <row r="8" spans="1:7">
      <c r="B8" s="27">
        <v>7</v>
      </c>
      <c r="C8" s="27" t="s">
        <v>506</v>
      </c>
    </row>
    <row r="9" spans="1:7">
      <c r="B9" s="27">
        <v>8</v>
      </c>
      <c r="C9" s="27" t="s">
        <v>507</v>
      </c>
    </row>
    <row r="10" spans="1:7">
      <c r="B10" s="27">
        <v>9</v>
      </c>
      <c r="C10" s="27" t="s">
        <v>508</v>
      </c>
    </row>
    <row r="11" spans="1:7">
      <c r="B11" s="27">
        <v>10</v>
      </c>
      <c r="C11" s="27" t="s">
        <v>509</v>
      </c>
    </row>
    <row r="12" spans="1:7">
      <c r="B12" s="27">
        <v>11</v>
      </c>
      <c r="C12" s="27" t="s">
        <v>510</v>
      </c>
    </row>
    <row r="13" spans="1:7">
      <c r="B13" s="27">
        <v>12</v>
      </c>
      <c r="C13" s="27" t="s">
        <v>511</v>
      </c>
    </row>
    <row r="14" spans="1:7">
      <c r="B14" s="27">
        <v>13</v>
      </c>
      <c r="C14" s="27" t="s">
        <v>512</v>
      </c>
    </row>
    <row r="15" spans="1:7">
      <c r="B15" s="27">
        <v>14</v>
      </c>
      <c r="C15" s="27" t="s">
        <v>513</v>
      </c>
    </row>
    <row r="50" spans="3:3">
      <c r="C50" s="46"/>
    </row>
  </sheetData>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G7"/>
  <sheetViews>
    <sheetView workbookViewId="0">
      <selection activeCell="B2" sqref="B2:F7"/>
    </sheetView>
  </sheetViews>
  <sheetFormatPr defaultRowHeight="13.5"/>
  <cols>
    <col min="1" max="2" width="9.140625" style="27"/>
    <col min="3" max="3" width="19.85546875" style="27" customWidth="1"/>
    <col min="4" max="5" width="9.140625" style="27"/>
    <col min="6" max="6" width="71" style="27" customWidth="1"/>
    <col min="7" max="7" width="40.42578125" style="27" bestFit="1" customWidth="1"/>
    <col min="8" max="16384" width="9.140625" style="27"/>
  </cols>
  <sheetData>
    <row r="1" spans="1:7">
      <c r="B1" s="27" t="s">
        <v>449</v>
      </c>
      <c r="C1" s="27" t="s">
        <v>491</v>
      </c>
      <c r="D1" s="27" t="s">
        <v>492</v>
      </c>
      <c r="E1" s="27" t="s">
        <v>469</v>
      </c>
      <c r="F1" s="27" t="s">
        <v>471</v>
      </c>
      <c r="G1" s="27" t="s">
        <v>468</v>
      </c>
    </row>
    <row r="2" spans="1:7">
      <c r="A2" s="27" t="s">
        <v>514</v>
      </c>
      <c r="B2" s="27" t="s">
        <v>515</v>
      </c>
      <c r="C2" s="27" t="s">
        <v>516</v>
      </c>
      <c r="D2" s="27">
        <v>0</v>
      </c>
      <c r="E2" s="27">
        <v>0</v>
      </c>
      <c r="F2" s="27" t="s">
        <v>517</v>
      </c>
    </row>
    <row r="3" spans="1:7">
      <c r="B3" s="27" t="s">
        <v>518</v>
      </c>
      <c r="C3" s="27" t="s">
        <v>519</v>
      </c>
      <c r="D3" s="27">
        <v>1000</v>
      </c>
      <c r="F3" s="27" t="s">
        <v>520</v>
      </c>
    </row>
    <row r="4" spans="1:7">
      <c r="B4" s="27" t="s">
        <v>521</v>
      </c>
      <c r="C4" s="27" t="s">
        <v>522</v>
      </c>
      <c r="D4" s="27">
        <v>3000</v>
      </c>
      <c r="F4" s="27" t="s">
        <v>523</v>
      </c>
    </row>
    <row r="5" spans="1:7">
      <c r="B5" s="27" t="s">
        <v>524</v>
      </c>
      <c r="C5" s="27" t="s">
        <v>525</v>
      </c>
      <c r="D5" s="27">
        <v>5000</v>
      </c>
      <c r="F5" s="27" t="s">
        <v>526</v>
      </c>
    </row>
    <row r="6" spans="1:7">
      <c r="B6" s="27" t="s">
        <v>527</v>
      </c>
      <c r="C6" s="27" t="s">
        <v>528</v>
      </c>
      <c r="D6" s="27">
        <v>7000</v>
      </c>
      <c r="F6" s="27" t="s">
        <v>529</v>
      </c>
    </row>
    <row r="7" spans="1:7">
      <c r="C7" s="27" t="s">
        <v>530</v>
      </c>
    </row>
  </sheetData>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E14"/>
  <sheetViews>
    <sheetView workbookViewId="0">
      <selection activeCell="A2" sqref="A2:D14"/>
    </sheetView>
  </sheetViews>
  <sheetFormatPr defaultRowHeight="13.5"/>
  <cols>
    <col min="1" max="1" width="9.140625" style="27"/>
    <col min="2" max="2" width="19.85546875" style="27" customWidth="1"/>
    <col min="3" max="3" width="9.140625" style="27"/>
    <col min="4" max="4" width="27.85546875" style="27" customWidth="1"/>
    <col min="5" max="5" width="71" style="27" customWidth="1"/>
    <col min="6" max="16384" width="9.140625" style="27"/>
  </cols>
  <sheetData>
    <row r="1" spans="1:5">
      <c r="A1" s="27" t="s">
        <v>449</v>
      </c>
      <c r="B1" s="27" t="s">
        <v>491</v>
      </c>
      <c r="C1" s="27" t="s">
        <v>492</v>
      </c>
      <c r="D1" s="27" t="s">
        <v>468</v>
      </c>
      <c r="E1" s="27" t="s">
        <v>471</v>
      </c>
    </row>
    <row r="2" spans="1:5">
      <c r="A2" s="27" t="s">
        <v>531</v>
      </c>
      <c r="B2" s="27" t="s">
        <v>532</v>
      </c>
      <c r="C2" s="27">
        <v>0</v>
      </c>
      <c r="D2" s="27" t="s">
        <v>533</v>
      </c>
    </row>
    <row r="3" spans="1:5">
      <c r="A3" s="27" t="s">
        <v>534</v>
      </c>
      <c r="B3" s="27" t="s">
        <v>535</v>
      </c>
    </row>
    <row r="4" spans="1:5">
      <c r="A4" s="27" t="s">
        <v>536</v>
      </c>
      <c r="B4" s="27" t="s">
        <v>537</v>
      </c>
    </row>
    <row r="5" spans="1:5">
      <c r="A5" s="27" t="s">
        <v>538</v>
      </c>
      <c r="B5" s="27" t="s">
        <v>539</v>
      </c>
    </row>
    <row r="6" spans="1:5">
      <c r="A6" s="27" t="s">
        <v>540</v>
      </c>
      <c r="B6" s="27" t="s">
        <v>541</v>
      </c>
    </row>
    <row r="7" spans="1:5">
      <c r="B7" s="27" t="s">
        <v>542</v>
      </c>
    </row>
    <row r="8" spans="1:5">
      <c r="B8" s="27" t="s">
        <v>543</v>
      </c>
    </row>
    <row r="9" spans="1:5">
      <c r="B9" s="27" t="s">
        <v>544</v>
      </c>
    </row>
    <row r="10" spans="1:5">
      <c r="B10" s="27" t="s">
        <v>545</v>
      </c>
    </row>
    <row r="11" spans="1:5">
      <c r="B11" s="27" t="s">
        <v>546</v>
      </c>
    </row>
    <row r="12" spans="1:5">
      <c r="B12" s="27" t="s">
        <v>547</v>
      </c>
    </row>
    <row r="13" spans="1:5">
      <c r="B13" s="27" t="s">
        <v>548</v>
      </c>
    </row>
    <row r="14" spans="1:5">
      <c r="B14" s="27" t="s">
        <v>549</v>
      </c>
    </row>
  </sheetData>
  <phoneticPr fontId="2"/>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E15"/>
  <sheetViews>
    <sheetView workbookViewId="0">
      <selection activeCell="A2" sqref="A2:B15"/>
    </sheetView>
  </sheetViews>
  <sheetFormatPr defaultRowHeight="13.5"/>
  <cols>
    <col min="1" max="1" width="9.140625" style="27"/>
    <col min="2" max="2" width="19.85546875" style="27" customWidth="1"/>
    <col min="3" max="3" width="9.140625" style="27"/>
    <col min="4" max="4" width="27.85546875" style="27" customWidth="1"/>
    <col min="5" max="5" width="71" style="27" customWidth="1"/>
    <col min="6" max="16384" width="9.140625" style="27"/>
  </cols>
  <sheetData>
    <row r="1" spans="1:5">
      <c r="A1" s="27" t="s">
        <v>449</v>
      </c>
      <c r="B1" s="27" t="s">
        <v>491</v>
      </c>
      <c r="C1" s="27" t="s">
        <v>492</v>
      </c>
      <c r="D1" s="27" t="s">
        <v>468</v>
      </c>
      <c r="E1" s="27" t="s">
        <v>471</v>
      </c>
    </row>
    <row r="2" spans="1:5">
      <c r="A2" s="27" t="s">
        <v>550</v>
      </c>
      <c r="B2" s="27" t="s">
        <v>551</v>
      </c>
    </row>
    <row r="3" spans="1:5">
      <c r="A3" s="27" t="s">
        <v>552</v>
      </c>
      <c r="B3" s="27" t="s">
        <v>553</v>
      </c>
    </row>
    <row r="4" spans="1:5">
      <c r="A4" s="27" t="s">
        <v>554</v>
      </c>
      <c r="B4" s="27" t="s">
        <v>555</v>
      </c>
    </row>
    <row r="5" spans="1:5">
      <c r="A5" s="27" t="s">
        <v>556</v>
      </c>
      <c r="B5" s="27" t="s">
        <v>557</v>
      </c>
    </row>
    <row r="6" spans="1:5">
      <c r="B6" s="27" t="s">
        <v>558</v>
      </c>
    </row>
    <row r="7" spans="1:5">
      <c r="B7" s="27" t="s">
        <v>542</v>
      </c>
    </row>
    <row r="8" spans="1:5">
      <c r="B8" s="27" t="s">
        <v>543</v>
      </c>
    </row>
    <row r="9" spans="1:5">
      <c r="B9" s="27" t="s">
        <v>544</v>
      </c>
    </row>
    <row r="10" spans="1:5">
      <c r="B10" s="27" t="s">
        <v>545</v>
      </c>
    </row>
    <row r="11" spans="1:5">
      <c r="B11" s="27" t="s">
        <v>546</v>
      </c>
    </row>
    <row r="12" spans="1:5">
      <c r="B12" s="27" t="s">
        <v>547</v>
      </c>
    </row>
    <row r="13" spans="1:5">
      <c r="B13" s="27" t="s">
        <v>548</v>
      </c>
    </row>
    <row r="14" spans="1:5">
      <c r="B14" s="27" t="s">
        <v>549</v>
      </c>
    </row>
    <row r="15" spans="1:5">
      <c r="B15" s="27" t="s">
        <v>559</v>
      </c>
    </row>
  </sheetData>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E38"/>
  <sheetViews>
    <sheetView topLeftCell="A19" workbookViewId="0">
      <selection activeCell="A2" sqref="A2:E38"/>
    </sheetView>
  </sheetViews>
  <sheetFormatPr defaultRowHeight="13.5"/>
  <cols>
    <col min="1" max="1" width="9.140625" style="27"/>
    <col min="2" max="2" width="41.85546875" style="27" bestFit="1" customWidth="1"/>
    <col min="3" max="3" width="9.140625" style="27"/>
    <col min="4" max="4" width="27.85546875" style="27" customWidth="1"/>
    <col min="5" max="5" width="71" style="27" customWidth="1"/>
    <col min="6" max="16384" width="9.140625" style="27"/>
  </cols>
  <sheetData>
    <row r="1" spans="1:5">
      <c r="A1" s="27" t="s">
        <v>449</v>
      </c>
      <c r="B1" s="27" t="s">
        <v>491</v>
      </c>
      <c r="C1" s="27" t="s">
        <v>492</v>
      </c>
      <c r="D1" s="27" t="s">
        <v>468</v>
      </c>
      <c r="E1" s="27" t="s">
        <v>471</v>
      </c>
    </row>
    <row r="2" spans="1:5">
      <c r="A2" s="27" t="s">
        <v>560</v>
      </c>
      <c r="B2" s="27" t="s">
        <v>561</v>
      </c>
      <c r="E2" s="27" t="s">
        <v>562</v>
      </c>
    </row>
    <row r="3" spans="1:5">
      <c r="A3" s="27" t="s">
        <v>563</v>
      </c>
      <c r="B3" s="27" t="s">
        <v>564</v>
      </c>
      <c r="E3" s="27" t="s">
        <v>11</v>
      </c>
    </row>
    <row r="4" spans="1:5">
      <c r="A4" s="27" t="s">
        <v>565</v>
      </c>
      <c r="B4" s="27" t="s">
        <v>566</v>
      </c>
    </row>
    <row r="5" spans="1:5">
      <c r="A5" s="27" t="s">
        <v>567</v>
      </c>
      <c r="B5" s="27" t="s">
        <v>568</v>
      </c>
    </row>
    <row r="6" spans="1:5">
      <c r="A6" s="27" t="s">
        <v>569</v>
      </c>
      <c r="B6" s="27" t="s">
        <v>570</v>
      </c>
    </row>
    <row r="7" spans="1:5">
      <c r="A7" s="27" t="s">
        <v>571</v>
      </c>
      <c r="B7" s="27" t="s">
        <v>572</v>
      </c>
    </row>
    <row r="8" spans="1:5">
      <c r="A8" s="27" t="s">
        <v>573</v>
      </c>
      <c r="B8" s="46" t="s">
        <v>574</v>
      </c>
    </row>
    <row r="9" spans="1:5">
      <c r="A9" s="27" t="s">
        <v>575</v>
      </c>
      <c r="B9" s="27" t="s">
        <v>576</v>
      </c>
    </row>
    <row r="10" spans="1:5">
      <c r="A10" s="27" t="s">
        <v>577</v>
      </c>
      <c r="B10" s="27" t="s">
        <v>578</v>
      </c>
    </row>
    <row r="11" spans="1:5">
      <c r="A11" s="27" t="s">
        <v>579</v>
      </c>
    </row>
    <row r="12" spans="1:5">
      <c r="A12" s="27" t="s">
        <v>580</v>
      </c>
      <c r="B12" s="27" t="s">
        <v>581</v>
      </c>
    </row>
    <row r="13" spans="1:5">
      <c r="A13" s="27" t="s">
        <v>582</v>
      </c>
      <c r="B13" s="27" t="s">
        <v>583</v>
      </c>
    </row>
    <row r="14" spans="1:5">
      <c r="A14" s="27" t="s">
        <v>584</v>
      </c>
      <c r="B14" s="27" t="s">
        <v>585</v>
      </c>
    </row>
    <row r="15" spans="1:5">
      <c r="A15" s="27" t="s">
        <v>586</v>
      </c>
      <c r="B15" s="27" t="s">
        <v>587</v>
      </c>
    </row>
    <row r="16" spans="1:5">
      <c r="A16" s="27" t="s">
        <v>588</v>
      </c>
      <c r="B16" s="27" t="s">
        <v>589</v>
      </c>
    </row>
    <row r="17" spans="1:2">
      <c r="A17" s="27" t="s">
        <v>590</v>
      </c>
      <c r="B17" s="27" t="s">
        <v>591</v>
      </c>
    </row>
    <row r="18" spans="1:2">
      <c r="A18" s="27" t="s">
        <v>592</v>
      </c>
      <c r="B18" s="27" t="s">
        <v>593</v>
      </c>
    </row>
    <row r="19" spans="1:2">
      <c r="A19" s="27" t="s">
        <v>594</v>
      </c>
      <c r="B19" s="27" t="s">
        <v>595</v>
      </c>
    </row>
    <row r="20" spans="1:2">
      <c r="A20" s="27" t="s">
        <v>596</v>
      </c>
      <c r="B20" s="27" t="s">
        <v>597</v>
      </c>
    </row>
    <row r="21" spans="1:2">
      <c r="A21" s="27" t="s">
        <v>598</v>
      </c>
      <c r="B21" s="27" t="s">
        <v>599</v>
      </c>
    </row>
    <row r="22" spans="1:2">
      <c r="A22" s="27" t="s">
        <v>600</v>
      </c>
      <c r="B22" s="27" t="s">
        <v>601</v>
      </c>
    </row>
    <row r="23" spans="1:2">
      <c r="A23" s="27" t="s">
        <v>602</v>
      </c>
      <c r="B23" s="27" t="s">
        <v>603</v>
      </c>
    </row>
    <row r="24" spans="1:2">
      <c r="A24" s="27" t="s">
        <v>604</v>
      </c>
      <c r="B24" s="27" t="s">
        <v>605</v>
      </c>
    </row>
    <row r="25" spans="1:2">
      <c r="A25" s="27" t="s">
        <v>606</v>
      </c>
      <c r="B25" s="27" t="s">
        <v>607</v>
      </c>
    </row>
    <row r="26" spans="1:2">
      <c r="A26" s="27" t="s">
        <v>608</v>
      </c>
      <c r="B26" s="27" t="s">
        <v>609</v>
      </c>
    </row>
    <row r="27" spans="1:2">
      <c r="A27" s="27" t="s">
        <v>610</v>
      </c>
      <c r="B27" s="27" t="s">
        <v>611</v>
      </c>
    </row>
    <row r="28" spans="1:2">
      <c r="A28" s="27" t="s">
        <v>612</v>
      </c>
      <c r="B28" s="27" t="s">
        <v>613</v>
      </c>
    </row>
    <row r="29" spans="1:2">
      <c r="A29" s="27" t="s">
        <v>614</v>
      </c>
      <c r="B29" s="27" t="s">
        <v>615</v>
      </c>
    </row>
    <row r="30" spans="1:2">
      <c r="A30" s="27" t="s">
        <v>616</v>
      </c>
      <c r="B30" s="27" t="s">
        <v>617</v>
      </c>
    </row>
    <row r="31" spans="1:2">
      <c r="A31" s="27" t="s">
        <v>618</v>
      </c>
      <c r="B31" s="27" t="s">
        <v>619</v>
      </c>
    </row>
    <row r="32" spans="1:2">
      <c r="B32" s="27" t="s">
        <v>620</v>
      </c>
    </row>
    <row r="33" spans="2:2">
      <c r="B33" s="27" t="s">
        <v>621</v>
      </c>
    </row>
    <row r="34" spans="2:2">
      <c r="B34" s="27" t="s">
        <v>622</v>
      </c>
    </row>
    <row r="35" spans="2:2">
      <c r="B35" s="27" t="s">
        <v>623</v>
      </c>
    </row>
    <row r="36" spans="2:2">
      <c r="B36" s="27" t="s">
        <v>624</v>
      </c>
    </row>
    <row r="37" spans="2:2">
      <c r="B37" s="27" t="s">
        <v>625</v>
      </c>
    </row>
    <row r="38" spans="2:2">
      <c r="B38" s="27" t="s">
        <v>626</v>
      </c>
    </row>
  </sheetData>
  <phoneticPr fontId="2"/>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L28"/>
  <sheetViews>
    <sheetView workbookViewId="0">
      <selection activeCell="B2" sqref="B2:B11"/>
    </sheetView>
  </sheetViews>
  <sheetFormatPr defaultRowHeight="13.5"/>
  <cols>
    <col min="1" max="1" width="9.140625" style="27"/>
    <col min="2" max="2" width="12.5703125" style="27" bestFit="1" customWidth="1"/>
    <col min="3" max="3" width="24.85546875" style="27" bestFit="1" customWidth="1"/>
    <col min="4" max="4" width="9.140625" style="27"/>
    <col min="5" max="5" width="27.85546875" style="27" customWidth="1"/>
    <col min="6" max="6" width="71" style="27" customWidth="1"/>
    <col min="7" max="16384" width="9.140625" style="27"/>
  </cols>
  <sheetData>
    <row r="1" spans="1:12">
      <c r="B1" s="27" t="s">
        <v>627</v>
      </c>
      <c r="C1" s="27" t="s">
        <v>628</v>
      </c>
      <c r="D1" s="27" t="s">
        <v>472</v>
      </c>
      <c r="E1" s="64" t="s">
        <v>717</v>
      </c>
      <c r="F1" s="64"/>
      <c r="G1" s="64"/>
      <c r="H1" s="64"/>
      <c r="I1" s="64"/>
      <c r="J1" s="64"/>
      <c r="K1" s="64"/>
      <c r="L1" s="64"/>
    </row>
    <row r="2" spans="1:12">
      <c r="A2" s="27" t="s">
        <v>629</v>
      </c>
      <c r="B2" s="27">
        <v>1</v>
      </c>
      <c r="C2" s="27">
        <v>1</v>
      </c>
      <c r="D2" s="27" t="s">
        <v>630</v>
      </c>
    </row>
    <row r="3" spans="1:12">
      <c r="B3" s="27">
        <v>2</v>
      </c>
      <c r="C3" s="27">
        <v>1</v>
      </c>
      <c r="D3" s="27" t="s">
        <v>631</v>
      </c>
    </row>
    <row r="4" spans="1:12">
      <c r="B4" s="27">
        <v>3</v>
      </c>
      <c r="C4" s="27">
        <v>1</v>
      </c>
      <c r="D4" s="27" t="s">
        <v>632</v>
      </c>
    </row>
    <row r="5" spans="1:12">
      <c r="B5" s="27">
        <v>4</v>
      </c>
      <c r="C5" s="27">
        <v>1</v>
      </c>
      <c r="D5" s="27" t="s">
        <v>633</v>
      </c>
    </row>
    <row r="6" spans="1:12">
      <c r="B6" s="27">
        <v>5</v>
      </c>
      <c r="C6" s="27">
        <v>1</v>
      </c>
      <c r="D6" s="27" t="s">
        <v>634</v>
      </c>
    </row>
    <row r="7" spans="1:12">
      <c r="B7" s="27">
        <v>6</v>
      </c>
      <c r="C7" s="27">
        <v>2</v>
      </c>
      <c r="D7" s="27" t="s">
        <v>635</v>
      </c>
    </row>
    <row r="8" spans="1:12">
      <c r="B8" s="27">
        <v>7</v>
      </c>
      <c r="C8" s="27">
        <v>2</v>
      </c>
      <c r="D8" s="27" t="s">
        <v>636</v>
      </c>
    </row>
    <row r="9" spans="1:12">
      <c r="B9" s="27">
        <v>8</v>
      </c>
      <c r="C9" s="27">
        <v>2</v>
      </c>
      <c r="D9" s="27" t="s">
        <v>637</v>
      </c>
    </row>
    <row r="10" spans="1:12">
      <c r="B10" s="27">
        <v>9</v>
      </c>
      <c r="C10" s="27">
        <v>2</v>
      </c>
      <c r="D10" s="27" t="s">
        <v>638</v>
      </c>
    </row>
    <row r="11" spans="1:12">
      <c r="B11" s="27">
        <v>10</v>
      </c>
      <c r="C11" s="27">
        <v>2</v>
      </c>
      <c r="D11" s="27" t="s">
        <v>639</v>
      </c>
    </row>
    <row r="13" spans="1:12">
      <c r="A13" s="27" t="s">
        <v>640</v>
      </c>
      <c r="B13" s="27">
        <v>1</v>
      </c>
      <c r="D13" s="27" t="s">
        <v>642</v>
      </c>
      <c r="E13" s="27" t="s">
        <v>641</v>
      </c>
    </row>
    <row r="14" spans="1:12">
      <c r="B14" s="27">
        <v>2</v>
      </c>
      <c r="D14" s="27" t="s">
        <v>644</v>
      </c>
      <c r="E14" s="27" t="s">
        <v>643</v>
      </c>
    </row>
    <row r="15" spans="1:12">
      <c r="B15" s="27">
        <v>3</v>
      </c>
      <c r="D15" s="27" t="s">
        <v>646</v>
      </c>
      <c r="E15" s="27" t="s">
        <v>645</v>
      </c>
    </row>
    <row r="16" spans="1:12">
      <c r="B16" s="27">
        <v>4</v>
      </c>
      <c r="D16" s="27" t="s">
        <v>648</v>
      </c>
      <c r="E16" s="27" t="s">
        <v>647</v>
      </c>
    </row>
    <row r="17" spans="2:5">
      <c r="B17" s="27">
        <v>5</v>
      </c>
      <c r="D17" s="27" t="s">
        <v>650</v>
      </c>
      <c r="E17" s="27" t="s">
        <v>649</v>
      </c>
    </row>
    <row r="18" spans="2:5">
      <c r="B18" s="27">
        <v>6</v>
      </c>
      <c r="D18" s="27" t="s">
        <v>652</v>
      </c>
      <c r="E18" s="27" t="s">
        <v>651</v>
      </c>
    </row>
    <row r="19" spans="2:5">
      <c r="B19" s="27">
        <v>7</v>
      </c>
      <c r="D19" s="27" t="s">
        <v>654</v>
      </c>
      <c r="E19" s="27" t="s">
        <v>653</v>
      </c>
    </row>
    <row r="20" spans="2:5">
      <c r="B20" s="27">
        <v>8</v>
      </c>
      <c r="D20" s="27" t="s">
        <v>656</v>
      </c>
      <c r="E20" s="27" t="s">
        <v>655</v>
      </c>
    </row>
    <row r="21" spans="2:5">
      <c r="B21" s="27">
        <v>9</v>
      </c>
      <c r="D21" s="27" t="s">
        <v>658</v>
      </c>
      <c r="E21" s="27" t="s">
        <v>657</v>
      </c>
    </row>
    <row r="22" spans="2:5">
      <c r="B22" s="27">
        <v>10</v>
      </c>
      <c r="D22" s="27" t="s">
        <v>660</v>
      </c>
      <c r="E22" s="27" t="s">
        <v>659</v>
      </c>
    </row>
    <row r="23" spans="2:5">
      <c r="B23" s="27">
        <v>11</v>
      </c>
      <c r="D23" s="27" t="s">
        <v>662</v>
      </c>
      <c r="E23" s="27" t="s">
        <v>661</v>
      </c>
    </row>
    <row r="24" spans="2:5">
      <c r="B24" s="27">
        <v>12</v>
      </c>
      <c r="D24" s="27" t="s">
        <v>664</v>
      </c>
      <c r="E24" s="27" t="s">
        <v>663</v>
      </c>
    </row>
    <row r="25" spans="2:5">
      <c r="B25" s="27">
        <v>13</v>
      </c>
      <c r="D25" s="27" t="s">
        <v>666</v>
      </c>
      <c r="E25" s="27" t="s">
        <v>665</v>
      </c>
    </row>
    <row r="26" spans="2:5">
      <c r="B26" s="27">
        <v>14</v>
      </c>
      <c r="D26" s="27" t="s">
        <v>668</v>
      </c>
      <c r="E26" s="27" t="s">
        <v>667</v>
      </c>
    </row>
    <row r="27" spans="2:5">
      <c r="B27" s="27">
        <v>15</v>
      </c>
      <c r="D27" s="27" t="s">
        <v>670</v>
      </c>
      <c r="E27" s="27" t="s">
        <v>669</v>
      </c>
    </row>
    <row r="28" spans="2:5">
      <c r="B28" s="27">
        <v>16</v>
      </c>
      <c r="D28" s="27" t="s">
        <v>672</v>
      </c>
      <c r="E28" s="27" t="s">
        <v>671</v>
      </c>
    </row>
  </sheetData>
  <mergeCells count="1">
    <mergeCell ref="E1:L1"/>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G52"/>
  <sheetViews>
    <sheetView zoomScale="70" zoomScaleNormal="70" workbookViewId="0">
      <pane xSplit="7" ySplit="2" topLeftCell="AH6" activePane="bottomRight" state="frozen"/>
      <selection pane="topRight" activeCell="H1" sqref="H1"/>
      <selection pane="bottomLeft" activeCell="A3" sqref="A3"/>
      <selection pane="bottomRight" activeCell="AJ15" sqref="AJ15"/>
    </sheetView>
  </sheetViews>
  <sheetFormatPr defaultRowHeight="13.5"/>
  <cols>
    <col min="1" max="1" width="13.85546875" style="1" bestFit="1" customWidth="1"/>
    <col min="2" max="2" width="24.140625" style="1" bestFit="1" customWidth="1"/>
    <col min="3" max="3" width="9.5703125" style="1" customWidth="1"/>
    <col min="4" max="4" width="23.140625" style="5" bestFit="1" customWidth="1"/>
    <col min="5" max="5" width="8.28515625" style="5" customWidth="1"/>
    <col min="6" max="6" width="6.42578125" style="1" bestFit="1" customWidth="1"/>
    <col min="7" max="7" width="8.5703125" style="4" bestFit="1" customWidth="1"/>
    <col min="8" max="8" width="4.85546875" style="3" customWidth="1"/>
    <col min="9" max="11" width="4.85546875" style="1" customWidth="1"/>
    <col min="12" max="14" width="4.85546875" style="2" customWidth="1"/>
    <col min="15" max="16" width="4.85546875" style="1" customWidth="1"/>
    <col min="17" max="18" width="4.85546875" style="2" customWidth="1"/>
    <col min="19" max="23" width="4.85546875" style="1" customWidth="1"/>
    <col min="24" max="25" width="4.85546875" style="2" customWidth="1"/>
    <col min="26" max="28" width="4.85546875" style="1" customWidth="1"/>
    <col min="29" max="30" width="5" style="1" customWidth="1"/>
    <col min="31" max="32" width="5" style="2" customWidth="1"/>
    <col min="33" max="37" width="5" style="1" customWidth="1"/>
    <col min="38" max="39" width="5" style="2" customWidth="1"/>
    <col min="40" max="44" width="5" style="1" customWidth="1"/>
    <col min="45" max="46" width="5" style="2" customWidth="1"/>
    <col min="47" max="51" width="5" style="1" customWidth="1"/>
    <col min="52" max="53" width="5" style="2" customWidth="1"/>
    <col min="54" max="58" width="5" style="1" customWidth="1"/>
    <col min="59" max="59" width="5" style="2" customWidth="1"/>
    <col min="60" max="16384" width="9.140625" style="1"/>
  </cols>
  <sheetData>
    <row r="1" spans="1:59" ht="14.25" thickBot="1">
      <c r="AC1" s="1" t="s">
        <v>89</v>
      </c>
    </row>
    <row r="2" spans="1:59" s="21" customFormat="1" ht="15" thickTop="1" thickBot="1">
      <c r="A2" s="21" t="s">
        <v>88</v>
      </c>
      <c r="B2" s="21" t="s">
        <v>87</v>
      </c>
      <c r="C2" s="21" t="s">
        <v>86</v>
      </c>
      <c r="D2" s="26" t="s">
        <v>85</v>
      </c>
      <c r="E2" s="26" t="s">
        <v>84</v>
      </c>
      <c r="F2" s="21" t="s">
        <v>83</v>
      </c>
      <c r="G2" s="25" t="s">
        <v>82</v>
      </c>
      <c r="H2" s="21" t="s">
        <v>72</v>
      </c>
      <c r="I2" s="23" t="s">
        <v>71</v>
      </c>
      <c r="J2" s="23" t="s">
        <v>70</v>
      </c>
      <c r="K2" s="23" t="s">
        <v>69</v>
      </c>
      <c r="L2" s="24" t="s">
        <v>68</v>
      </c>
      <c r="M2" s="24" t="s">
        <v>67</v>
      </c>
      <c r="N2" s="24" t="s">
        <v>66</v>
      </c>
      <c r="O2" s="23" t="s">
        <v>65</v>
      </c>
      <c r="P2" s="23" t="s">
        <v>64</v>
      </c>
      <c r="Q2" s="24" t="s">
        <v>63</v>
      </c>
      <c r="R2" s="24" t="s">
        <v>62</v>
      </c>
      <c r="S2" s="23" t="s">
        <v>61</v>
      </c>
      <c r="T2" s="23" t="s">
        <v>60</v>
      </c>
      <c r="U2" s="23" t="s">
        <v>59</v>
      </c>
      <c r="V2" s="23" t="s">
        <v>58</v>
      </c>
      <c r="W2" s="23" t="s">
        <v>57</v>
      </c>
      <c r="X2" s="24" t="s">
        <v>56</v>
      </c>
      <c r="Y2" s="24" t="s">
        <v>55</v>
      </c>
      <c r="Z2" s="23" t="s">
        <v>54</v>
      </c>
      <c r="AA2" s="23" t="s">
        <v>53</v>
      </c>
      <c r="AB2" s="23" t="s">
        <v>52</v>
      </c>
      <c r="AC2" s="21" t="s">
        <v>81</v>
      </c>
      <c r="AD2" s="21" t="s">
        <v>80</v>
      </c>
      <c r="AE2" s="22" t="s">
        <v>79</v>
      </c>
      <c r="AF2" s="22" t="s">
        <v>78</v>
      </c>
      <c r="AG2" s="21" t="s">
        <v>77</v>
      </c>
      <c r="AH2" s="21" t="s">
        <v>76</v>
      </c>
      <c r="AI2" s="21" t="s">
        <v>75</v>
      </c>
      <c r="AJ2" s="21" t="s">
        <v>74</v>
      </c>
      <c r="AK2" s="21" t="s">
        <v>73</v>
      </c>
      <c r="AL2" s="22" t="s">
        <v>72</v>
      </c>
      <c r="AM2" s="22" t="s">
        <v>71</v>
      </c>
      <c r="AN2" s="21" t="s">
        <v>70</v>
      </c>
      <c r="AO2" s="21" t="s">
        <v>69</v>
      </c>
      <c r="AP2" s="21" t="s">
        <v>68</v>
      </c>
      <c r="AQ2" s="21" t="s">
        <v>67</v>
      </c>
      <c r="AR2" s="21" t="s">
        <v>66</v>
      </c>
      <c r="AS2" s="22" t="s">
        <v>65</v>
      </c>
      <c r="AT2" s="22" t="s">
        <v>64</v>
      </c>
      <c r="AU2" s="21" t="s">
        <v>63</v>
      </c>
      <c r="AV2" s="21" t="s">
        <v>62</v>
      </c>
      <c r="AW2" s="21" t="s">
        <v>61</v>
      </c>
      <c r="AX2" s="21" t="s">
        <v>60</v>
      </c>
      <c r="AY2" s="21" t="s">
        <v>59</v>
      </c>
      <c r="AZ2" s="22" t="s">
        <v>58</v>
      </c>
      <c r="BA2" s="22" t="s">
        <v>57</v>
      </c>
      <c r="BB2" s="21" t="s">
        <v>56</v>
      </c>
      <c r="BC2" s="21" t="s">
        <v>55</v>
      </c>
      <c r="BD2" s="21" t="s">
        <v>54</v>
      </c>
      <c r="BE2" s="21" t="s">
        <v>53</v>
      </c>
      <c r="BF2" s="21" t="s">
        <v>52</v>
      </c>
      <c r="BG2" s="22" t="s">
        <v>51</v>
      </c>
    </row>
    <row r="3" spans="1:59" s="3" customFormat="1" ht="14.25" thickTop="1">
      <c r="G3" s="4"/>
      <c r="I3" s="20" t="s">
        <v>45</v>
      </c>
      <c r="J3" s="20" t="s">
        <v>44</v>
      </c>
      <c r="K3" s="20" t="s">
        <v>50</v>
      </c>
      <c r="L3" s="19" t="s">
        <v>49</v>
      </c>
      <c r="M3" s="19" t="s">
        <v>48</v>
      </c>
      <c r="N3" s="19" t="s">
        <v>47</v>
      </c>
      <c r="O3" s="20" t="s">
        <v>46</v>
      </c>
      <c r="P3" s="20" t="s">
        <v>45</v>
      </c>
      <c r="Q3" s="19" t="s">
        <v>44</v>
      </c>
      <c r="R3" s="19" t="s">
        <v>50</v>
      </c>
      <c r="S3" s="20" t="s">
        <v>49</v>
      </c>
      <c r="T3" s="20" t="s">
        <v>48</v>
      </c>
      <c r="U3" s="20" t="s">
        <v>47</v>
      </c>
      <c r="V3" s="20" t="s">
        <v>46</v>
      </c>
      <c r="W3" s="20" t="s">
        <v>45</v>
      </c>
      <c r="X3" s="19" t="s">
        <v>44</v>
      </c>
      <c r="Y3" s="19" t="s">
        <v>50</v>
      </c>
      <c r="Z3" s="20" t="s">
        <v>49</v>
      </c>
      <c r="AA3" s="20" t="s">
        <v>48</v>
      </c>
      <c r="AB3" s="20" t="s">
        <v>47</v>
      </c>
      <c r="AC3" s="20" t="s">
        <v>46</v>
      </c>
      <c r="AD3" s="20" t="s">
        <v>45</v>
      </c>
      <c r="AE3" s="19" t="s">
        <v>44</v>
      </c>
      <c r="AF3" s="19" t="s">
        <v>50</v>
      </c>
      <c r="AG3" s="20" t="s">
        <v>49</v>
      </c>
      <c r="AH3" s="20" t="s">
        <v>48</v>
      </c>
      <c r="AI3" s="20" t="s">
        <v>47</v>
      </c>
      <c r="AJ3" s="20" t="s">
        <v>46</v>
      </c>
      <c r="AK3" s="20" t="s">
        <v>45</v>
      </c>
      <c r="AL3" s="19" t="s">
        <v>44</v>
      </c>
      <c r="AM3" s="19" t="s">
        <v>50</v>
      </c>
      <c r="AN3" s="20" t="s">
        <v>49</v>
      </c>
      <c r="AO3" s="20" t="s">
        <v>48</v>
      </c>
      <c r="AP3" s="20" t="s">
        <v>47</v>
      </c>
      <c r="AQ3" s="20" t="s">
        <v>46</v>
      </c>
      <c r="AR3" s="20" t="s">
        <v>45</v>
      </c>
      <c r="AS3" s="19" t="s">
        <v>44</v>
      </c>
      <c r="AT3" s="19" t="s">
        <v>50</v>
      </c>
      <c r="AU3" s="20" t="s">
        <v>49</v>
      </c>
      <c r="AV3" s="20" t="s">
        <v>48</v>
      </c>
      <c r="AW3" s="20" t="s">
        <v>47</v>
      </c>
      <c r="AX3" s="20" t="s">
        <v>46</v>
      </c>
      <c r="AY3" s="20" t="s">
        <v>45</v>
      </c>
      <c r="AZ3" s="19" t="s">
        <v>44</v>
      </c>
      <c r="BA3" s="19" t="s">
        <v>50</v>
      </c>
      <c r="BB3" s="20" t="s">
        <v>49</v>
      </c>
      <c r="BC3" s="20" t="s">
        <v>48</v>
      </c>
      <c r="BD3" s="20" t="s">
        <v>47</v>
      </c>
      <c r="BE3" s="20" t="s">
        <v>46</v>
      </c>
      <c r="BF3" s="20" t="s">
        <v>45</v>
      </c>
      <c r="BG3" s="19" t="s">
        <v>44</v>
      </c>
    </row>
    <row r="4" spans="1:59">
      <c r="B4" s="3" t="s">
        <v>43</v>
      </c>
      <c r="C4" s="3">
        <v>1</v>
      </c>
      <c r="D4" s="18"/>
      <c r="E4" s="18" t="s">
        <v>22</v>
      </c>
      <c r="F4" s="1">
        <v>1</v>
      </c>
      <c r="I4" s="12"/>
    </row>
    <row r="5" spans="1:59">
      <c r="B5" s="1" t="s">
        <v>42</v>
      </c>
      <c r="C5" s="1">
        <v>1</v>
      </c>
      <c r="E5" s="5" t="s">
        <v>22</v>
      </c>
      <c r="F5" s="1">
        <v>2</v>
      </c>
      <c r="J5" s="12"/>
      <c r="K5" s="12"/>
    </row>
    <row r="6" spans="1:59">
      <c r="B6" s="1" t="s">
        <v>721</v>
      </c>
      <c r="E6" s="5" t="s">
        <v>22</v>
      </c>
      <c r="AI6" s="12"/>
      <c r="AK6" s="12"/>
      <c r="AN6" s="12"/>
      <c r="AO6" s="12"/>
    </row>
    <row r="8" spans="1:59">
      <c r="A8" s="1" t="s">
        <v>41</v>
      </c>
      <c r="B8" s="1" t="s">
        <v>40</v>
      </c>
      <c r="C8" s="1">
        <v>1</v>
      </c>
      <c r="D8" s="5" t="s">
        <v>35</v>
      </c>
      <c r="E8" s="5" t="s">
        <v>22</v>
      </c>
      <c r="F8" s="1">
        <v>2</v>
      </c>
      <c r="I8" s="12"/>
      <c r="J8" s="12"/>
    </row>
    <row r="9" spans="1:59" s="13" customFormat="1">
      <c r="B9" s="13" t="s">
        <v>39</v>
      </c>
      <c r="C9" s="13">
        <v>1</v>
      </c>
      <c r="D9" s="16" t="s">
        <v>35</v>
      </c>
      <c r="E9" s="16" t="s">
        <v>22</v>
      </c>
      <c r="F9" s="13">
        <v>2</v>
      </c>
      <c r="G9" s="15"/>
      <c r="H9" s="14"/>
      <c r="AE9" s="2"/>
      <c r="AF9" s="2"/>
      <c r="AL9" s="2"/>
      <c r="AM9" s="2"/>
      <c r="AS9" s="2"/>
      <c r="AT9" s="2"/>
      <c r="AZ9" s="2"/>
      <c r="BA9" s="2"/>
      <c r="BG9" s="2"/>
    </row>
    <row r="10" spans="1:59">
      <c r="B10" s="1" t="s">
        <v>38</v>
      </c>
      <c r="C10" s="1">
        <v>1</v>
      </c>
      <c r="D10" s="5" t="s">
        <v>35</v>
      </c>
      <c r="E10" s="5" t="s">
        <v>22</v>
      </c>
      <c r="F10" s="1">
        <v>2</v>
      </c>
      <c r="H10" s="17"/>
      <c r="I10" s="12"/>
    </row>
    <row r="11" spans="1:59">
      <c r="B11" s="1" t="s">
        <v>20</v>
      </c>
      <c r="C11" s="1">
        <v>1</v>
      </c>
      <c r="D11" s="5" t="s">
        <v>35</v>
      </c>
      <c r="E11" s="5" t="s">
        <v>22</v>
      </c>
      <c r="F11" s="1">
        <v>1</v>
      </c>
      <c r="H11" s="17"/>
    </row>
    <row r="12" spans="1:59">
      <c r="B12" s="1" t="s">
        <v>37</v>
      </c>
      <c r="C12" s="1">
        <v>1</v>
      </c>
      <c r="E12" s="5" t="s">
        <v>22</v>
      </c>
      <c r="F12" s="1">
        <v>1</v>
      </c>
      <c r="H12" s="17"/>
    </row>
    <row r="13" spans="1:59">
      <c r="B13" s="1" t="s">
        <v>36</v>
      </c>
      <c r="C13" s="1">
        <v>2</v>
      </c>
      <c r="D13" s="5" t="s">
        <v>35</v>
      </c>
      <c r="E13" s="5" t="s">
        <v>22</v>
      </c>
      <c r="F13" s="1">
        <v>1</v>
      </c>
    </row>
    <row r="14" spans="1:59">
      <c r="B14" s="1" t="s">
        <v>18</v>
      </c>
      <c r="C14" s="1">
        <v>2</v>
      </c>
      <c r="D14" s="5" t="s">
        <v>35</v>
      </c>
      <c r="E14" s="5" t="s">
        <v>22</v>
      </c>
      <c r="F14" s="1">
        <v>1</v>
      </c>
    </row>
    <row r="15" spans="1:59">
      <c r="B15" s="1" t="s">
        <v>34</v>
      </c>
      <c r="C15" s="1">
        <v>1</v>
      </c>
      <c r="E15" s="5" t="s">
        <v>22</v>
      </c>
      <c r="F15" s="1">
        <v>1</v>
      </c>
    </row>
    <row r="16" spans="1:59">
      <c r="B16" s="1" t="s">
        <v>33</v>
      </c>
      <c r="C16" s="1">
        <v>1</v>
      </c>
      <c r="E16" s="5" t="s">
        <v>22</v>
      </c>
      <c r="F16" s="1">
        <v>2</v>
      </c>
      <c r="G16" s="1"/>
      <c r="S16" s="12"/>
      <c r="T16" s="12"/>
    </row>
    <row r="17" spans="1:59">
      <c r="B17" s="1" t="s">
        <v>32</v>
      </c>
    </row>
    <row r="18" spans="1:59">
      <c r="B18" s="1" t="s">
        <v>31</v>
      </c>
    </row>
    <row r="20" spans="1:59">
      <c r="A20" s="1" t="s">
        <v>30</v>
      </c>
      <c r="B20" s="1" t="s">
        <v>29</v>
      </c>
      <c r="C20" s="1">
        <v>1</v>
      </c>
      <c r="E20" s="5" t="s">
        <v>22</v>
      </c>
      <c r="F20" s="1">
        <v>2</v>
      </c>
      <c r="J20" s="12"/>
      <c r="K20" s="12"/>
    </row>
    <row r="21" spans="1:59">
      <c r="B21" s="1" t="s">
        <v>28</v>
      </c>
      <c r="C21" s="1">
        <v>1</v>
      </c>
      <c r="E21" s="5" t="s">
        <v>22</v>
      </c>
      <c r="F21" s="1">
        <v>3</v>
      </c>
      <c r="L21" s="12"/>
      <c r="M21" s="12"/>
      <c r="N21" s="12"/>
    </row>
    <row r="22" spans="1:59">
      <c r="B22" s="1" t="s">
        <v>27</v>
      </c>
      <c r="C22" s="1">
        <v>1</v>
      </c>
      <c r="E22" s="5" t="s">
        <v>22</v>
      </c>
      <c r="F22" s="1">
        <v>3</v>
      </c>
      <c r="N22" s="12"/>
      <c r="O22" s="12"/>
      <c r="P22" s="12"/>
      <c r="AK22" s="12"/>
      <c r="AN22" s="12"/>
    </row>
    <row r="23" spans="1:59">
      <c r="B23" s="1" t="s">
        <v>724</v>
      </c>
      <c r="C23" s="1">
        <v>1</v>
      </c>
      <c r="E23" s="5" t="s">
        <v>22</v>
      </c>
      <c r="F23" s="1">
        <v>1</v>
      </c>
      <c r="N23" s="12"/>
      <c r="O23" s="12"/>
      <c r="P23" s="12"/>
      <c r="AK23" s="12"/>
    </row>
    <row r="24" spans="1:59">
      <c r="B24" s="1" t="s">
        <v>27</v>
      </c>
      <c r="E24" s="5" t="s">
        <v>725</v>
      </c>
      <c r="N24" s="12"/>
      <c r="O24" s="12"/>
      <c r="P24" s="12"/>
    </row>
    <row r="25" spans="1:59">
      <c r="B25" s="1" t="s">
        <v>26</v>
      </c>
      <c r="E25" s="5" t="s">
        <v>22</v>
      </c>
      <c r="F25" s="1">
        <v>1</v>
      </c>
      <c r="V25" s="12"/>
    </row>
    <row r="26" spans="1:59">
      <c r="B26" s="1" t="s">
        <v>25</v>
      </c>
      <c r="C26" s="1">
        <v>1</v>
      </c>
      <c r="D26" s="5" t="s">
        <v>19</v>
      </c>
      <c r="E26" s="5" t="s">
        <v>16</v>
      </c>
      <c r="F26" s="1">
        <v>2</v>
      </c>
    </row>
    <row r="27" spans="1:59" s="13" customFormat="1">
      <c r="B27" s="13" t="s">
        <v>24</v>
      </c>
      <c r="C27" s="13">
        <v>1</v>
      </c>
      <c r="D27" s="16" t="s">
        <v>19</v>
      </c>
      <c r="E27" s="16" t="s">
        <v>16</v>
      </c>
      <c r="F27" s="13">
        <v>2</v>
      </c>
      <c r="G27" s="15"/>
      <c r="H27" s="14"/>
      <c r="AE27" s="2"/>
      <c r="AF27" s="2"/>
      <c r="AL27" s="2"/>
      <c r="AM27" s="2"/>
      <c r="AS27" s="2"/>
      <c r="AT27" s="2"/>
      <c r="AZ27" s="2"/>
      <c r="BA27" s="2"/>
      <c r="BG27" s="2"/>
    </row>
    <row r="28" spans="1:59">
      <c r="B28" s="1" t="s">
        <v>23</v>
      </c>
      <c r="E28" s="5" t="s">
        <v>22</v>
      </c>
      <c r="F28" s="1">
        <v>1</v>
      </c>
      <c r="O28" s="12"/>
      <c r="AG28" s="10"/>
      <c r="AH28" s="10"/>
      <c r="AI28" s="10"/>
    </row>
    <row r="29" spans="1:59">
      <c r="B29" s="1" t="s">
        <v>21</v>
      </c>
      <c r="C29" s="1">
        <v>1</v>
      </c>
      <c r="D29" s="5" t="s">
        <v>19</v>
      </c>
      <c r="E29" s="5" t="s">
        <v>16</v>
      </c>
      <c r="F29" s="1">
        <v>10</v>
      </c>
      <c r="W29" s="10"/>
      <c r="Z29" s="10"/>
      <c r="AA29" s="10"/>
      <c r="AB29" s="10"/>
      <c r="AC29" s="10"/>
      <c r="AD29" s="10"/>
      <c r="AJ29" s="10"/>
      <c r="AK29" s="10"/>
      <c r="AN29" s="10"/>
      <c r="AO29" s="10"/>
      <c r="AP29" s="10"/>
      <c r="AQ29" s="10"/>
      <c r="AR29" s="10"/>
    </row>
    <row r="30" spans="1:59">
      <c r="B30" s="1" t="s">
        <v>20</v>
      </c>
      <c r="C30" s="1">
        <v>1</v>
      </c>
      <c r="D30" s="5" t="s">
        <v>19</v>
      </c>
      <c r="E30" s="5" t="s">
        <v>16</v>
      </c>
      <c r="F30" s="1">
        <v>3</v>
      </c>
      <c r="H30" s="11"/>
      <c r="I30" s="10"/>
      <c r="J30" s="10"/>
    </row>
    <row r="31" spans="1:59">
      <c r="B31" s="1" t="s">
        <v>18</v>
      </c>
      <c r="C31" s="1">
        <v>2</v>
      </c>
      <c r="E31" s="5" t="s">
        <v>16</v>
      </c>
      <c r="F31" s="1">
        <v>2</v>
      </c>
    </row>
    <row r="32" spans="1:59">
      <c r="B32" s="1" t="s">
        <v>17</v>
      </c>
      <c r="C32" s="1">
        <v>1</v>
      </c>
      <c r="E32" s="5" t="s">
        <v>16</v>
      </c>
      <c r="F32" s="1">
        <v>5</v>
      </c>
      <c r="O32" s="10"/>
      <c r="P32" s="10"/>
      <c r="S32" s="10"/>
      <c r="T32" s="10"/>
      <c r="U32" s="10"/>
      <c r="V32" s="10"/>
    </row>
    <row r="33" spans="1:58">
      <c r="B33" s="1" t="s">
        <v>722</v>
      </c>
      <c r="E33" s="5" t="s">
        <v>723</v>
      </c>
      <c r="O33" s="10"/>
      <c r="P33" s="10"/>
      <c r="S33" s="10"/>
      <c r="T33" s="10"/>
      <c r="U33" s="10"/>
      <c r="V33" s="10"/>
      <c r="AJ33" s="51"/>
      <c r="AK33" s="51"/>
      <c r="AN33" s="51"/>
      <c r="AO33" s="51"/>
      <c r="AP33" s="51"/>
      <c r="AQ33" s="51"/>
      <c r="AR33" s="51"/>
      <c r="AU33" s="51"/>
    </row>
    <row r="35" spans="1:58">
      <c r="A35" s="1" t="s">
        <v>15</v>
      </c>
      <c r="B35" s="1" t="s">
        <v>14</v>
      </c>
      <c r="C35" s="1">
        <v>1</v>
      </c>
      <c r="E35" s="5" t="s">
        <v>22</v>
      </c>
      <c r="F35" s="1">
        <v>3</v>
      </c>
      <c r="J35" s="9"/>
      <c r="K35" s="9"/>
    </row>
    <row r="36" spans="1:58" s="2" customFormat="1">
      <c r="A36" s="1"/>
      <c r="B36" s="1" t="s">
        <v>696</v>
      </c>
      <c r="C36" s="1"/>
      <c r="D36" s="5"/>
      <c r="E36" s="5"/>
      <c r="F36" s="1"/>
      <c r="G36" s="4"/>
      <c r="H36" s="3"/>
      <c r="I36" s="1"/>
      <c r="J36" s="1"/>
      <c r="K36" s="1"/>
      <c r="O36" s="1"/>
      <c r="P36" s="1"/>
      <c r="S36" s="1"/>
      <c r="T36" s="1"/>
      <c r="U36" s="1"/>
      <c r="V36" s="1"/>
      <c r="W36" s="1"/>
      <c r="Z36" s="1"/>
      <c r="AA36" s="1"/>
      <c r="AB36" s="1"/>
      <c r="AC36" s="1"/>
      <c r="AD36" s="1"/>
      <c r="AE36" s="12"/>
      <c r="AF36" s="12"/>
      <c r="AG36" s="1"/>
      <c r="AH36" s="1"/>
      <c r="AI36" s="1"/>
      <c r="AJ36" s="1"/>
      <c r="AK36" s="1"/>
      <c r="AN36" s="1"/>
      <c r="AO36" s="1"/>
      <c r="AP36" s="1"/>
      <c r="AQ36" s="1"/>
      <c r="AR36" s="1"/>
      <c r="AU36" s="1"/>
      <c r="AV36" s="1"/>
      <c r="AW36" s="1"/>
      <c r="AX36" s="1"/>
      <c r="AY36" s="1"/>
      <c r="BB36" s="1"/>
      <c r="BC36" s="1"/>
      <c r="BD36" s="1"/>
      <c r="BE36" s="1"/>
      <c r="BF36" s="1"/>
    </row>
    <row r="37" spans="1:58" s="2" customFormat="1">
      <c r="A37" s="1"/>
      <c r="B37" s="47" t="s">
        <v>697</v>
      </c>
      <c r="C37" s="1"/>
      <c r="D37" s="5"/>
      <c r="E37" s="5"/>
      <c r="F37" s="1"/>
      <c r="G37" s="4"/>
      <c r="H37" s="3"/>
      <c r="I37" s="1"/>
      <c r="J37" s="1"/>
      <c r="K37" s="1"/>
      <c r="O37" s="1"/>
      <c r="P37" s="1"/>
      <c r="S37" s="1"/>
      <c r="T37" s="1"/>
      <c r="U37" s="1"/>
      <c r="V37" s="1"/>
      <c r="W37" s="1"/>
      <c r="Z37" s="1"/>
      <c r="AA37" s="1"/>
      <c r="AB37" s="1"/>
      <c r="AC37" s="1"/>
      <c r="AD37" s="1"/>
      <c r="AG37" s="1"/>
      <c r="AH37" s="1"/>
      <c r="AI37" s="1"/>
      <c r="AJ37" s="1"/>
      <c r="AK37" s="1"/>
      <c r="AN37" s="1"/>
      <c r="AO37" s="1"/>
      <c r="AP37" s="1"/>
      <c r="AQ37" s="1"/>
      <c r="AR37" s="1"/>
      <c r="AU37" s="1"/>
      <c r="AV37" s="1"/>
      <c r="AW37" s="1"/>
      <c r="AX37" s="1"/>
      <c r="AY37" s="1"/>
      <c r="BB37" s="1"/>
      <c r="BC37" s="1"/>
      <c r="BD37" s="1"/>
      <c r="BE37" s="1"/>
      <c r="BF37" s="1"/>
    </row>
    <row r="39" spans="1:58" s="2" customFormat="1">
      <c r="A39" s="1" t="s">
        <v>10</v>
      </c>
      <c r="B39" s="1" t="s">
        <v>9</v>
      </c>
      <c r="C39" s="1"/>
      <c r="D39" s="5" t="s">
        <v>8</v>
      </c>
      <c r="E39" s="5"/>
      <c r="F39" s="1">
        <v>3</v>
      </c>
      <c r="G39" s="4"/>
      <c r="H39" s="3"/>
      <c r="I39" s="1"/>
      <c r="J39" s="1"/>
      <c r="K39" s="1"/>
      <c r="O39" s="8"/>
      <c r="P39" s="8"/>
      <c r="S39" s="8"/>
      <c r="T39" s="1"/>
      <c r="U39" s="1"/>
      <c r="V39" s="1"/>
      <c r="W39" s="1"/>
      <c r="Z39" s="1"/>
      <c r="AA39" s="1"/>
      <c r="AB39" s="1"/>
      <c r="AC39" s="1"/>
      <c r="AD39" s="1"/>
      <c r="AG39" s="1"/>
      <c r="AH39" s="1"/>
      <c r="AI39" s="1"/>
      <c r="AJ39" s="1"/>
      <c r="AK39" s="1"/>
      <c r="AN39" s="1"/>
      <c r="AO39" s="1"/>
      <c r="AP39" s="1"/>
      <c r="AQ39" s="1"/>
      <c r="AR39" s="1"/>
      <c r="AU39" s="1"/>
      <c r="AV39" s="1"/>
      <c r="AW39" s="1"/>
      <c r="AX39" s="1"/>
      <c r="AY39" s="1"/>
      <c r="BB39" s="1"/>
      <c r="BC39" s="1"/>
      <c r="BD39" s="1"/>
      <c r="BE39" s="1"/>
      <c r="BF39" s="1"/>
    </row>
    <row r="40" spans="1:58" s="2" customFormat="1">
      <c r="A40" s="1"/>
      <c r="B40" s="1" t="s">
        <v>7</v>
      </c>
      <c r="C40" s="1"/>
      <c r="D40" s="5" t="s">
        <v>6</v>
      </c>
      <c r="E40" s="5"/>
      <c r="F40" s="1">
        <v>2</v>
      </c>
      <c r="G40" s="4"/>
      <c r="H40" s="3"/>
      <c r="I40" s="1"/>
      <c r="J40" s="1"/>
      <c r="K40" s="1"/>
      <c r="O40" s="1"/>
      <c r="P40" s="1"/>
      <c r="S40" s="1"/>
      <c r="T40" s="1"/>
      <c r="U40" s="1"/>
      <c r="V40" s="1"/>
      <c r="W40" s="1"/>
      <c r="Z40" s="1"/>
      <c r="AA40" s="1"/>
      <c r="AB40" s="1"/>
      <c r="AC40" s="1"/>
      <c r="AD40" s="1"/>
      <c r="AG40" s="1"/>
      <c r="AH40" s="1"/>
      <c r="AI40" s="1"/>
      <c r="AJ40" s="1"/>
      <c r="AK40" s="1"/>
      <c r="AN40" s="1"/>
      <c r="AO40" s="1"/>
      <c r="AP40" s="1"/>
      <c r="AQ40" s="1"/>
      <c r="AR40" s="1"/>
      <c r="AU40" s="1"/>
      <c r="AV40" s="1"/>
      <c r="AW40" s="1"/>
      <c r="AX40" s="1"/>
      <c r="AY40" s="1"/>
      <c r="BB40" s="1"/>
      <c r="BC40" s="1"/>
      <c r="BD40" s="1"/>
      <c r="BE40" s="1"/>
      <c r="BF40" s="1"/>
    </row>
    <row r="41" spans="1:58" s="2" customFormat="1">
      <c r="A41" s="1"/>
      <c r="B41" s="1" t="s">
        <v>5</v>
      </c>
      <c r="C41" s="1"/>
      <c r="D41" s="5"/>
      <c r="E41" s="5"/>
      <c r="F41" s="1">
        <v>2</v>
      </c>
      <c r="G41" s="4"/>
      <c r="H41" s="3"/>
      <c r="I41" s="1"/>
      <c r="J41" s="1"/>
      <c r="K41" s="1"/>
      <c r="O41" s="1"/>
      <c r="P41" s="1"/>
      <c r="S41" s="1"/>
      <c r="T41" s="1"/>
      <c r="U41" s="1"/>
      <c r="V41" s="1"/>
      <c r="W41" s="1"/>
      <c r="Z41" s="1"/>
      <c r="AA41" s="1"/>
      <c r="AB41" s="1"/>
      <c r="AC41" s="1"/>
      <c r="AD41" s="1"/>
      <c r="AG41" s="1"/>
      <c r="AH41" s="1"/>
      <c r="AI41" s="1"/>
      <c r="AJ41" s="1"/>
      <c r="AK41" s="1"/>
      <c r="AN41" s="1"/>
      <c r="AO41" s="1"/>
      <c r="AP41" s="1"/>
      <c r="AQ41" s="1"/>
      <c r="AR41" s="1"/>
      <c r="AU41" s="1"/>
      <c r="AV41" s="1"/>
      <c r="AW41" s="1"/>
      <c r="AX41" s="1"/>
      <c r="AY41" s="1"/>
      <c r="BB41" s="1"/>
      <c r="BC41" s="1"/>
      <c r="BD41" s="1"/>
      <c r="BE41" s="1"/>
      <c r="BF41" s="1"/>
    </row>
    <row r="43" spans="1:58" s="2" customFormat="1">
      <c r="A43" s="1" t="s">
        <v>4</v>
      </c>
      <c r="B43" s="1"/>
      <c r="C43" s="1"/>
      <c r="D43" s="5"/>
      <c r="E43" s="5"/>
      <c r="F43" s="1"/>
      <c r="G43" s="4"/>
      <c r="H43" s="3"/>
      <c r="I43" s="1"/>
      <c r="J43" s="1"/>
      <c r="K43" s="1"/>
      <c r="O43" s="1"/>
      <c r="P43" s="1"/>
      <c r="S43" s="1"/>
      <c r="T43" s="1"/>
      <c r="U43" s="1"/>
      <c r="V43" s="1"/>
      <c r="W43" s="1"/>
      <c r="Z43" s="1"/>
      <c r="AA43" s="1"/>
      <c r="AB43" s="1"/>
      <c r="AC43" s="1"/>
      <c r="AD43" s="1"/>
      <c r="AG43" s="1"/>
      <c r="AH43" s="1"/>
      <c r="AI43" s="1"/>
      <c r="AJ43" s="1"/>
      <c r="AK43" s="1"/>
      <c r="AN43" s="1"/>
      <c r="AO43" s="1"/>
      <c r="AP43" s="1"/>
      <c r="AQ43" s="1"/>
      <c r="AR43" s="1"/>
      <c r="AU43" s="1"/>
      <c r="AV43" s="1"/>
      <c r="AW43" s="1"/>
      <c r="AX43" s="1"/>
      <c r="AY43" s="1"/>
      <c r="BB43" s="1"/>
      <c r="BC43" s="1"/>
      <c r="BD43" s="1"/>
      <c r="BE43" s="1"/>
      <c r="BF43" s="1"/>
    </row>
    <row r="44" spans="1:58" s="2" customFormat="1">
      <c r="A44" s="1"/>
      <c r="B44" s="1" t="s">
        <v>3</v>
      </c>
      <c r="C44" s="1">
        <v>1</v>
      </c>
      <c r="D44" s="5"/>
      <c r="E44" s="5" t="s">
        <v>0</v>
      </c>
      <c r="F44" s="1">
        <v>2</v>
      </c>
      <c r="G44" s="4"/>
      <c r="H44" s="3"/>
      <c r="I44" s="1"/>
      <c r="J44" s="1"/>
      <c r="K44" s="1"/>
      <c r="O44" s="1"/>
      <c r="P44" s="1"/>
      <c r="S44" s="1"/>
      <c r="T44" s="1"/>
      <c r="U44" s="1"/>
      <c r="V44" s="1"/>
      <c r="W44" s="1"/>
      <c r="Z44" s="1"/>
      <c r="AA44" s="1"/>
      <c r="AB44" s="1"/>
      <c r="AC44" s="1"/>
      <c r="AD44" s="1"/>
      <c r="AG44" s="1"/>
      <c r="AH44" s="1"/>
      <c r="AI44" s="1"/>
      <c r="AJ44" s="1"/>
      <c r="AK44" s="1"/>
      <c r="AN44" s="1"/>
      <c r="AO44" s="1"/>
      <c r="AP44" s="1"/>
      <c r="AQ44" s="1"/>
      <c r="AR44" s="1"/>
      <c r="AU44" s="1"/>
      <c r="AV44" s="1"/>
      <c r="AW44" s="1"/>
      <c r="AX44" s="1"/>
      <c r="AY44" s="1"/>
      <c r="BB44" s="1"/>
      <c r="BC44" s="1"/>
      <c r="BD44" s="1"/>
      <c r="BE44" s="1"/>
      <c r="BF44" s="1"/>
    </row>
    <row r="45" spans="1:58" s="2" customFormat="1">
      <c r="A45" s="1"/>
      <c r="B45" s="1" t="s">
        <v>2</v>
      </c>
      <c r="C45" s="1">
        <v>1</v>
      </c>
      <c r="D45" s="5"/>
      <c r="E45" s="5" t="s">
        <v>0</v>
      </c>
      <c r="F45" s="1">
        <v>5</v>
      </c>
      <c r="G45" s="4"/>
      <c r="H45" s="3"/>
      <c r="I45" s="1"/>
      <c r="J45" s="1"/>
      <c r="K45" s="1"/>
      <c r="O45" s="1"/>
      <c r="P45" s="6"/>
      <c r="S45" s="1"/>
      <c r="T45" s="1"/>
      <c r="U45" s="1"/>
      <c r="V45" s="1"/>
      <c r="W45" s="1"/>
      <c r="Z45" s="1"/>
      <c r="AA45" s="1"/>
      <c r="AB45" s="1"/>
      <c r="AC45" s="1"/>
      <c r="AD45" s="1"/>
      <c r="AG45" s="1"/>
      <c r="AH45" s="1"/>
      <c r="AI45" s="1"/>
      <c r="AJ45" s="1"/>
      <c r="AK45" s="1"/>
      <c r="AN45" s="1"/>
      <c r="AO45" s="1"/>
      <c r="AP45" s="1"/>
      <c r="AQ45" s="1"/>
      <c r="AR45" s="1"/>
      <c r="AU45" s="1"/>
      <c r="AV45" s="1"/>
      <c r="AW45" s="1"/>
      <c r="AX45" s="1"/>
      <c r="AY45" s="1"/>
      <c r="BB45" s="1"/>
      <c r="BC45" s="1"/>
      <c r="BD45" s="1"/>
      <c r="BE45" s="1"/>
      <c r="BF45" s="1"/>
    </row>
    <row r="46" spans="1:58" s="2" customFormat="1">
      <c r="A46" s="1"/>
      <c r="B46" s="1" t="s">
        <v>1</v>
      </c>
      <c r="C46" s="1">
        <v>1</v>
      </c>
      <c r="D46" s="5"/>
      <c r="E46" s="5" t="s">
        <v>0</v>
      </c>
      <c r="F46" s="1">
        <v>5</v>
      </c>
      <c r="G46" s="4"/>
      <c r="H46" s="7"/>
      <c r="I46" s="6"/>
      <c r="J46" s="6"/>
      <c r="K46" s="6"/>
      <c r="O46" s="6"/>
      <c r="P46" s="1"/>
      <c r="S46" s="1"/>
      <c r="T46" s="1"/>
      <c r="U46" s="1"/>
      <c r="V46" s="1"/>
      <c r="W46" s="1"/>
      <c r="Z46" s="1"/>
      <c r="AA46" s="1"/>
      <c r="AB46" s="1"/>
      <c r="AC46" s="1"/>
      <c r="AD46" s="1"/>
      <c r="AG46" s="1"/>
      <c r="AH46" s="1"/>
      <c r="AI46" s="1"/>
      <c r="AJ46" s="1"/>
      <c r="AK46" s="1"/>
      <c r="AN46" s="1"/>
      <c r="AO46" s="1"/>
      <c r="AP46" s="1"/>
      <c r="AQ46" s="1"/>
      <c r="AR46" s="1"/>
      <c r="AU46" s="1"/>
      <c r="AV46" s="1"/>
      <c r="AW46" s="1"/>
      <c r="AX46" s="1"/>
      <c r="AY46" s="1"/>
      <c r="BB46" s="1"/>
      <c r="BC46" s="1"/>
      <c r="BD46" s="1"/>
      <c r="BE46" s="1"/>
      <c r="BF46" s="1"/>
    </row>
    <row r="47" spans="1:58" s="2" customFormat="1">
      <c r="A47" s="1"/>
      <c r="B47" s="1" t="s">
        <v>689</v>
      </c>
      <c r="C47" s="1">
        <v>1</v>
      </c>
      <c r="D47" s="5"/>
      <c r="E47" s="5" t="s">
        <v>0</v>
      </c>
      <c r="F47" s="1">
        <v>5</v>
      </c>
      <c r="G47" s="4"/>
      <c r="H47" s="3"/>
      <c r="I47" s="1"/>
      <c r="J47" s="1"/>
      <c r="K47" s="1"/>
      <c r="O47" s="1"/>
      <c r="P47" s="1"/>
      <c r="S47" s="6"/>
      <c r="T47" s="6"/>
      <c r="U47" s="6"/>
      <c r="V47" s="6"/>
      <c r="W47" s="6"/>
      <c r="Z47" s="1"/>
      <c r="AA47" s="1"/>
      <c r="AB47" s="1"/>
      <c r="AC47" s="1"/>
      <c r="AD47" s="1"/>
      <c r="AG47" s="1"/>
      <c r="AH47" s="1"/>
      <c r="AI47" s="1"/>
      <c r="AJ47" s="1"/>
      <c r="AK47" s="1"/>
      <c r="AN47" s="1"/>
      <c r="AO47" s="1"/>
      <c r="AP47" s="1"/>
      <c r="AQ47" s="1"/>
      <c r="AR47" s="1"/>
      <c r="AU47" s="1"/>
      <c r="AV47" s="1"/>
      <c r="AW47" s="1"/>
      <c r="AX47" s="1"/>
      <c r="AY47" s="1"/>
      <c r="BB47" s="1"/>
      <c r="BC47" s="1"/>
      <c r="BD47" s="1"/>
      <c r="BE47" s="1"/>
      <c r="BF47" s="1"/>
    </row>
    <row r="48" spans="1:58" s="2" customFormat="1">
      <c r="A48" s="1"/>
      <c r="B48" t="s">
        <v>700</v>
      </c>
      <c r="C48" s="1"/>
      <c r="D48" s="1"/>
      <c r="E48" s="1" t="s">
        <v>22</v>
      </c>
      <c r="F48" s="1">
        <v>1</v>
      </c>
      <c r="G48" s="4"/>
      <c r="H48" s="3"/>
      <c r="I48" s="1"/>
      <c r="J48" s="1"/>
      <c r="K48" s="1"/>
      <c r="O48" s="1"/>
      <c r="P48" s="1"/>
      <c r="S48" s="1"/>
      <c r="T48" s="1"/>
      <c r="U48" s="1"/>
      <c r="V48" s="1"/>
      <c r="W48" s="1"/>
      <c r="Z48" s="1"/>
      <c r="AA48" s="1"/>
      <c r="AB48" s="1"/>
      <c r="AC48" s="1"/>
      <c r="AD48" s="1"/>
      <c r="AG48" s="1"/>
      <c r="AH48" s="1"/>
      <c r="AI48" s="1"/>
      <c r="AJ48" s="1"/>
      <c r="AK48" s="1"/>
      <c r="AN48" s="1"/>
      <c r="AO48" s="1"/>
      <c r="AP48" s="1"/>
      <c r="AQ48" s="1"/>
      <c r="AR48" s="1"/>
      <c r="AU48" s="1"/>
      <c r="AV48" s="1"/>
      <c r="AW48" s="1"/>
      <c r="AX48" s="1"/>
      <c r="AY48" s="1"/>
      <c r="BB48" s="1"/>
      <c r="BC48" s="1"/>
      <c r="BD48" s="1"/>
      <c r="BE48" s="1"/>
      <c r="BF48" s="1"/>
    </row>
    <row r="49" spans="1:59" s="2" customFormat="1">
      <c r="A49" s="1"/>
      <c r="B49" t="s">
        <v>702</v>
      </c>
      <c r="C49" s="1"/>
      <c r="D49" s="5"/>
      <c r="E49" s="5" t="s">
        <v>714</v>
      </c>
      <c r="F49" s="1">
        <v>1</v>
      </c>
      <c r="G49" s="4"/>
      <c r="H49" s="3"/>
      <c r="I49" s="1"/>
      <c r="J49" s="1"/>
      <c r="K49" s="1"/>
      <c r="O49" s="1"/>
      <c r="P49" s="1"/>
      <c r="S49" s="1"/>
      <c r="T49" s="1"/>
      <c r="U49" s="1"/>
      <c r="V49" s="1"/>
      <c r="W49" s="1"/>
      <c r="Z49" s="1"/>
      <c r="AA49" s="1"/>
      <c r="AB49" s="1"/>
      <c r="AC49" s="1"/>
      <c r="AD49" s="1"/>
      <c r="AG49" s="1"/>
      <c r="AH49" s="1"/>
      <c r="AI49" s="49"/>
      <c r="AJ49" s="1"/>
      <c r="AK49" s="1"/>
      <c r="AN49" s="1"/>
      <c r="AO49" s="1"/>
      <c r="AP49" s="49"/>
      <c r="AQ49" s="1"/>
      <c r="AR49" s="1"/>
      <c r="AU49" s="1"/>
      <c r="AV49" s="1"/>
      <c r="AW49" s="49"/>
      <c r="AX49" s="1"/>
      <c r="AY49" s="1"/>
      <c r="BB49" s="1"/>
      <c r="BC49" s="1"/>
      <c r="BD49" s="1"/>
      <c r="BE49" s="1"/>
      <c r="BF49" s="1"/>
    </row>
    <row r="50" spans="1:59" s="2" customFormat="1">
      <c r="A50" s="1"/>
      <c r="B50" t="s">
        <v>703</v>
      </c>
      <c r="C50" s="1"/>
      <c r="D50" s="5" t="s">
        <v>716</v>
      </c>
      <c r="E50" s="5" t="s">
        <v>714</v>
      </c>
      <c r="F50" s="1">
        <v>4</v>
      </c>
      <c r="G50" s="4"/>
      <c r="H50" s="3"/>
      <c r="I50" s="1"/>
      <c r="J50" s="1"/>
      <c r="K50" s="1"/>
      <c r="O50" s="1"/>
      <c r="P50" s="1"/>
      <c r="S50" s="1"/>
      <c r="T50" s="1"/>
      <c r="U50" s="1"/>
      <c r="V50" s="1"/>
      <c r="W50" s="1"/>
      <c r="Z50" s="1"/>
      <c r="AA50" s="1"/>
      <c r="AB50" s="1"/>
      <c r="AC50" s="1"/>
      <c r="AD50" s="1"/>
      <c r="AG50" s="1"/>
      <c r="AH50" s="1"/>
      <c r="AI50" s="49"/>
      <c r="AJ50" s="1"/>
      <c r="AK50" s="1"/>
      <c r="AN50" s="1"/>
      <c r="AO50" s="1"/>
      <c r="AP50" s="49"/>
      <c r="AQ50" s="1"/>
      <c r="AR50" s="1"/>
      <c r="AU50" s="1"/>
      <c r="AV50" s="1"/>
      <c r="AW50" s="49"/>
      <c r="AX50" s="1"/>
      <c r="AY50" s="1"/>
      <c r="BB50" s="1"/>
      <c r="BC50" s="1"/>
      <c r="BD50" s="1"/>
      <c r="BE50" s="1"/>
      <c r="BF50" s="1"/>
    </row>
    <row r="51" spans="1:59" s="2" customFormat="1">
      <c r="A51" s="1"/>
      <c r="B51" t="s">
        <v>706</v>
      </c>
      <c r="C51" s="1"/>
      <c r="D51" s="5"/>
      <c r="E51" s="5" t="s">
        <v>714</v>
      </c>
      <c r="F51" s="1">
        <v>1</v>
      </c>
      <c r="G51" s="4"/>
      <c r="H51" s="3"/>
      <c r="I51" s="1"/>
      <c r="J51" s="1"/>
      <c r="K51" s="1"/>
      <c r="O51" s="1"/>
      <c r="P51" s="1"/>
      <c r="S51" s="1"/>
      <c r="T51" s="1"/>
      <c r="U51" s="1"/>
      <c r="V51" s="1"/>
      <c r="W51" s="1"/>
      <c r="Z51" s="1"/>
      <c r="AA51" s="1"/>
      <c r="AB51" s="1"/>
      <c r="AC51" s="1"/>
      <c r="AD51" s="1"/>
      <c r="AG51" s="1"/>
      <c r="AH51" s="1"/>
      <c r="AI51" s="49"/>
      <c r="AJ51" s="1"/>
      <c r="AK51" s="1"/>
      <c r="AN51" s="1"/>
      <c r="AO51" s="1"/>
      <c r="AP51" s="49"/>
      <c r="AQ51" s="1"/>
      <c r="AR51" s="1"/>
      <c r="AU51" s="1"/>
      <c r="AV51" s="1"/>
      <c r="AW51" s="49"/>
      <c r="AX51" s="1"/>
      <c r="AY51" s="1"/>
      <c r="BB51" s="1"/>
      <c r="BC51" s="1"/>
      <c r="BD51" s="1"/>
      <c r="BE51" s="1"/>
      <c r="BF51" s="1"/>
    </row>
    <row r="52" spans="1:59" s="4" customFormat="1">
      <c r="A52" s="1"/>
      <c r="B52" t="s">
        <v>710</v>
      </c>
      <c r="C52" s="1"/>
      <c r="D52" s="5"/>
      <c r="E52" s="5" t="s">
        <v>22</v>
      </c>
      <c r="F52" s="1">
        <v>1</v>
      </c>
      <c r="H52" s="3"/>
      <c r="I52" s="1"/>
      <c r="J52" s="1"/>
      <c r="K52" s="1"/>
      <c r="L52" s="2"/>
      <c r="M52" s="2"/>
      <c r="N52" s="2"/>
      <c r="O52" s="1"/>
      <c r="P52" s="1"/>
      <c r="Q52" s="2"/>
      <c r="R52" s="2"/>
      <c r="S52" s="1"/>
      <c r="T52" s="1"/>
      <c r="U52" s="1"/>
      <c r="V52" s="1"/>
      <c r="W52" s="1"/>
      <c r="X52" s="2"/>
      <c r="Y52" s="2"/>
      <c r="Z52" s="1"/>
      <c r="AA52" s="1"/>
      <c r="AB52" s="1"/>
      <c r="AC52" s="1"/>
      <c r="AD52" s="1"/>
      <c r="AE52" s="2"/>
      <c r="AF52" s="2"/>
      <c r="AG52" s="1"/>
      <c r="AH52" s="1"/>
      <c r="AI52" s="1"/>
      <c r="AJ52" s="1"/>
      <c r="AK52" s="1"/>
      <c r="AL52" s="2"/>
      <c r="AM52" s="2"/>
      <c r="AN52" s="1"/>
      <c r="AO52" s="1"/>
      <c r="AP52" s="1"/>
      <c r="AQ52" s="1"/>
      <c r="AR52" s="1"/>
      <c r="AS52" s="2"/>
      <c r="AT52" s="2"/>
      <c r="AU52" s="1"/>
      <c r="AV52" s="1"/>
      <c r="AW52" s="1"/>
      <c r="AX52" s="1"/>
      <c r="AY52" s="1"/>
      <c r="AZ52" s="2"/>
      <c r="BA52" s="2"/>
      <c r="BB52" s="1"/>
      <c r="BC52" s="1"/>
      <c r="BD52" s="1"/>
      <c r="BE52" s="1"/>
      <c r="BF52" s="1"/>
      <c r="BG52" s="2"/>
    </row>
  </sheetData>
  <phoneticPr fontId="2"/>
  <hyperlinks>
    <hyperlink ref="B37"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dimension ref="B1:F6"/>
  <sheetViews>
    <sheetView workbookViewId="0">
      <selection activeCell="C15" sqref="C15"/>
    </sheetView>
  </sheetViews>
  <sheetFormatPr defaultRowHeight="12"/>
  <cols>
    <col min="2" max="2" width="15.85546875" customWidth="1"/>
    <col min="3" max="3" width="69.7109375" customWidth="1"/>
    <col min="4" max="4" width="32.5703125" bestFit="1" customWidth="1"/>
  </cols>
  <sheetData>
    <row r="1" spans="2:6">
      <c r="B1" t="s">
        <v>698</v>
      </c>
      <c r="C1" t="s">
        <v>699</v>
      </c>
      <c r="D1" t="s">
        <v>708</v>
      </c>
      <c r="E1" t="s">
        <v>712</v>
      </c>
      <c r="F1" t="s">
        <v>713</v>
      </c>
    </row>
    <row r="2" spans="2:6" ht="36">
      <c r="B2" t="s">
        <v>700</v>
      </c>
      <c r="C2" s="48" t="s">
        <v>701</v>
      </c>
      <c r="D2">
        <v>1</v>
      </c>
      <c r="E2">
        <v>1</v>
      </c>
      <c r="F2" t="s">
        <v>715</v>
      </c>
    </row>
    <row r="3" spans="2:6" ht="36">
      <c r="B3" t="s">
        <v>702</v>
      </c>
      <c r="C3" s="48" t="s">
        <v>705</v>
      </c>
      <c r="D3">
        <v>1</v>
      </c>
      <c r="E3">
        <v>1</v>
      </c>
      <c r="F3" t="s">
        <v>714</v>
      </c>
    </row>
    <row r="4" spans="2:6" ht="36">
      <c r="B4" t="s">
        <v>703</v>
      </c>
      <c r="C4" s="48" t="s">
        <v>704</v>
      </c>
      <c r="D4">
        <v>1</v>
      </c>
      <c r="E4">
        <v>1</v>
      </c>
      <c r="F4" t="s">
        <v>714</v>
      </c>
    </row>
    <row r="5" spans="2:6" ht="36">
      <c r="B5" t="s">
        <v>706</v>
      </c>
      <c r="C5" s="48" t="s">
        <v>707</v>
      </c>
      <c r="D5" t="s">
        <v>709</v>
      </c>
      <c r="E5">
        <v>4</v>
      </c>
      <c r="F5" t="s">
        <v>714</v>
      </c>
    </row>
    <row r="6" spans="2:6" ht="36">
      <c r="B6" t="s">
        <v>710</v>
      </c>
      <c r="C6" s="48" t="s">
        <v>711</v>
      </c>
      <c r="D6">
        <v>1</v>
      </c>
      <c r="E6">
        <v>1</v>
      </c>
      <c r="F6" t="s">
        <v>715</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7"/>
  <sheetViews>
    <sheetView tabSelected="1" topLeftCell="A4" zoomScaleNormal="100" workbookViewId="0">
      <selection activeCell="C6" sqref="C6"/>
    </sheetView>
  </sheetViews>
  <sheetFormatPr defaultRowHeight="13.5"/>
  <cols>
    <col min="1" max="1" width="9.140625" style="27"/>
    <col min="2" max="2" width="17.42578125" style="27" customWidth="1"/>
    <col min="3" max="3" width="94.7109375" style="27" customWidth="1"/>
    <col min="4" max="16384" width="9.140625" style="27"/>
  </cols>
  <sheetData>
    <row r="1" spans="1:5" ht="72">
      <c r="A1" s="53" t="s">
        <v>110</v>
      </c>
      <c r="B1" s="27" t="s">
        <v>109</v>
      </c>
      <c r="C1" s="30" t="s">
        <v>108</v>
      </c>
    </row>
    <row r="2" spans="1:5" ht="189">
      <c r="A2" s="53"/>
      <c r="B2" s="27" t="s">
        <v>107</v>
      </c>
      <c r="C2" s="28" t="s">
        <v>106</v>
      </c>
    </row>
    <row r="3" spans="1:5" ht="27">
      <c r="A3" s="53"/>
      <c r="B3" s="27" t="s">
        <v>100</v>
      </c>
      <c r="C3" s="28" t="s">
        <v>105</v>
      </c>
    </row>
    <row r="4" spans="1:5" ht="54">
      <c r="A4" s="53"/>
      <c r="B4" s="27" t="s">
        <v>24</v>
      </c>
      <c r="C4" s="28" t="s">
        <v>104</v>
      </c>
    </row>
    <row r="5" spans="1:5" ht="54">
      <c r="B5" s="27" t="s">
        <v>13</v>
      </c>
      <c r="C5" s="28" t="s">
        <v>730</v>
      </c>
    </row>
    <row r="6" spans="1:5" ht="40.5">
      <c r="B6" s="27" t="s">
        <v>103</v>
      </c>
      <c r="C6" s="28" t="s">
        <v>102</v>
      </c>
    </row>
    <row r="7" spans="1:5" ht="67.5">
      <c r="B7" s="27" t="s">
        <v>12</v>
      </c>
      <c r="C7" s="18" t="s">
        <v>101</v>
      </c>
    </row>
    <row r="8" spans="1:5" ht="40.5">
      <c r="B8" s="27" t="s">
        <v>100</v>
      </c>
      <c r="C8" s="18" t="s">
        <v>99</v>
      </c>
      <c r="D8" s="29"/>
    </row>
    <row r="9" spans="1:5" ht="40.5">
      <c r="B9" s="27" t="s">
        <v>98</v>
      </c>
      <c r="C9" s="18" t="s">
        <v>97</v>
      </c>
    </row>
    <row r="10" spans="1:5" ht="27">
      <c r="B10" s="27" t="s">
        <v>25</v>
      </c>
      <c r="C10" s="18" t="s">
        <v>96</v>
      </c>
    </row>
    <row r="11" spans="1:5" ht="54">
      <c r="B11" s="27" t="s">
        <v>95</v>
      </c>
      <c r="C11" s="28" t="s">
        <v>94</v>
      </c>
    </row>
    <row r="12" spans="1:5" ht="40.5">
      <c r="B12" s="27" t="s">
        <v>93</v>
      </c>
      <c r="C12" s="28" t="s">
        <v>92</v>
      </c>
    </row>
    <row r="13" spans="1:5" ht="81">
      <c r="B13" s="27" t="s">
        <v>91</v>
      </c>
      <c r="C13" s="28" t="s">
        <v>90</v>
      </c>
      <c r="D13" s="1"/>
      <c r="E13" s="1"/>
    </row>
    <row r="14" spans="1:5" ht="67.5">
      <c r="B14" s="27" t="s">
        <v>718</v>
      </c>
      <c r="C14" s="28" t="s">
        <v>719</v>
      </c>
      <c r="D14" s="1"/>
      <c r="E14" s="1"/>
    </row>
    <row r="15" spans="1:5">
      <c r="D15" s="1"/>
      <c r="E15" s="1"/>
    </row>
    <row r="16" spans="1:5">
      <c r="D16" s="1"/>
      <c r="E16" s="1"/>
    </row>
    <row r="17" spans="4:5">
      <c r="D17" s="1"/>
      <c r="E17" s="1"/>
    </row>
  </sheetData>
  <mergeCells count="1">
    <mergeCell ref="A1:A4"/>
  </mergeCells>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BG1"/>
  <sheetViews>
    <sheetView topLeftCell="A43" zoomScaleNormal="100" workbookViewId="0">
      <selection activeCell="X54" sqref="X54"/>
    </sheetView>
  </sheetViews>
  <sheetFormatPr defaultRowHeight="13.5"/>
  <cols>
    <col min="1" max="16384" width="9.140625" style="27"/>
  </cols>
  <sheetData>
    <row r="1" spans="1:59" ht="32.25">
      <c r="A1" s="31" t="s">
        <v>93</v>
      </c>
      <c r="K1" s="31" t="s">
        <v>103</v>
      </c>
      <c r="W1" s="31" t="s">
        <v>114</v>
      </c>
      <c r="AJ1" s="31" t="s">
        <v>113</v>
      </c>
      <c r="AU1" s="31" t="s">
        <v>112</v>
      </c>
      <c r="BG1" s="31" t="s">
        <v>111</v>
      </c>
    </row>
  </sheetData>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D1:M123"/>
  <sheetViews>
    <sheetView topLeftCell="A100" zoomScaleNormal="100" workbookViewId="0">
      <selection activeCell="Q123" sqref="Q123"/>
    </sheetView>
  </sheetViews>
  <sheetFormatPr defaultRowHeight="13.5"/>
  <cols>
    <col min="1" max="16384" width="9.140625" style="27"/>
  </cols>
  <sheetData>
    <row r="1" spans="4:4">
      <c r="D1" s="27" t="s">
        <v>694</v>
      </c>
    </row>
    <row r="8" spans="4:4">
      <c r="D8" s="27" t="s">
        <v>695</v>
      </c>
    </row>
    <row r="49" spans="13:13">
      <c r="M49" s="27" t="s">
        <v>690</v>
      </c>
    </row>
    <row r="123" spans="11:11">
      <c r="K123" s="52"/>
    </row>
  </sheetData>
  <phoneticPr fontId="2"/>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sheetPr codeName="Sheet1"/>
  <dimension ref="A1:AC110"/>
  <sheetViews>
    <sheetView zoomScale="70" zoomScaleNormal="70" workbookViewId="0">
      <pane xSplit="5" ySplit="1" topLeftCell="F80" activePane="bottomRight" state="frozen"/>
      <selection activeCell="I18" sqref="I18"/>
      <selection pane="topRight" activeCell="I18" sqref="I18"/>
      <selection pane="bottomLeft" activeCell="I18" sqref="I18"/>
      <selection pane="bottomRight" activeCell="D81" sqref="D81"/>
    </sheetView>
  </sheetViews>
  <sheetFormatPr defaultRowHeight="14.25"/>
  <cols>
    <col min="1" max="1" width="5.7109375" style="1" bestFit="1" customWidth="1"/>
    <col min="2" max="3" width="14.85546875" style="1" customWidth="1"/>
    <col min="4" max="4" width="38.85546875" style="1" bestFit="1" customWidth="1"/>
    <col min="5" max="5" width="41.140625" style="34" bestFit="1" customWidth="1"/>
    <col min="6" max="6" width="12.140625" style="1" bestFit="1" customWidth="1"/>
    <col min="7" max="7" width="9.140625" style="1"/>
    <col min="8" max="8" width="9.28515625" style="1" customWidth="1"/>
    <col min="9" max="9" width="12.85546875" style="1" bestFit="1" customWidth="1"/>
    <col min="10" max="10" width="12.85546875" style="1" customWidth="1"/>
    <col min="11" max="11" width="13" style="1" customWidth="1"/>
    <col min="12" max="12" width="12.5703125" style="5" customWidth="1"/>
    <col min="13" max="14" width="9.140625" style="1"/>
    <col min="15" max="15" width="12.140625" style="32" bestFit="1" customWidth="1"/>
    <col min="16" max="16" width="14.42578125" style="33" bestFit="1" customWidth="1"/>
    <col min="17" max="18" width="12.140625" style="32" bestFit="1" customWidth="1"/>
    <col min="19" max="19" width="14.42578125" style="33" bestFit="1" customWidth="1"/>
    <col min="20" max="21" width="12.140625" style="32" bestFit="1" customWidth="1"/>
    <col min="22" max="22" width="14.42578125" style="33" bestFit="1" customWidth="1"/>
    <col min="23" max="24" width="12.140625" style="32" bestFit="1" customWidth="1"/>
    <col min="25" max="25" width="14.42578125" style="33" bestFit="1" customWidth="1"/>
    <col min="26" max="27" width="12.140625" style="32" bestFit="1" customWidth="1"/>
    <col min="28" max="28" width="14.42578125" style="33" bestFit="1" customWidth="1"/>
    <col min="29" max="29" width="12.140625" style="32" bestFit="1" customWidth="1"/>
    <col min="30" max="16384" width="9.140625" style="1"/>
  </cols>
  <sheetData>
    <row r="1" spans="1:29" s="5" customFormat="1" ht="40.5">
      <c r="A1" s="5" t="s">
        <v>449</v>
      </c>
      <c r="B1" s="5" t="s">
        <v>88</v>
      </c>
      <c r="C1" s="5" t="s">
        <v>448</v>
      </c>
      <c r="D1" s="5" t="s">
        <v>447</v>
      </c>
      <c r="E1" s="43" t="s">
        <v>446</v>
      </c>
      <c r="F1" s="5" t="s">
        <v>445</v>
      </c>
      <c r="G1" s="5" t="s">
        <v>444</v>
      </c>
      <c r="H1" s="42" t="s">
        <v>443</v>
      </c>
      <c r="I1" s="5" t="s">
        <v>442</v>
      </c>
      <c r="J1" s="5" t="s">
        <v>441</v>
      </c>
      <c r="K1" s="5" t="s">
        <v>440</v>
      </c>
      <c r="L1" s="5" t="s">
        <v>439</v>
      </c>
      <c r="M1" s="5" t="s">
        <v>438</v>
      </c>
      <c r="N1" s="5" t="s">
        <v>437</v>
      </c>
      <c r="O1" s="40" t="s">
        <v>436</v>
      </c>
      <c r="P1" s="41" t="s">
        <v>435</v>
      </c>
      <c r="Q1" s="40" t="s">
        <v>434</v>
      </c>
      <c r="R1" s="40" t="s">
        <v>433</v>
      </c>
      <c r="S1" s="41" t="s">
        <v>432</v>
      </c>
      <c r="T1" s="40" t="s">
        <v>431</v>
      </c>
      <c r="U1" s="40" t="s">
        <v>430</v>
      </c>
      <c r="V1" s="41" t="s">
        <v>429</v>
      </c>
      <c r="W1" s="40" t="s">
        <v>428</v>
      </c>
      <c r="X1" s="40" t="s">
        <v>427</v>
      </c>
      <c r="Y1" s="41" t="s">
        <v>426</v>
      </c>
      <c r="Z1" s="40" t="s">
        <v>425</v>
      </c>
      <c r="AA1" s="40" t="s">
        <v>424</v>
      </c>
      <c r="AB1" s="41" t="s">
        <v>423</v>
      </c>
      <c r="AC1" s="40" t="s">
        <v>422</v>
      </c>
    </row>
    <row r="2" spans="1:29" ht="24" customHeight="1">
      <c r="A2" s="1" t="s">
        <v>421</v>
      </c>
      <c r="B2" s="61" t="s">
        <v>420</v>
      </c>
      <c r="C2" s="55" t="s">
        <v>419</v>
      </c>
      <c r="D2" s="27" t="s">
        <v>418</v>
      </c>
      <c r="E2" s="39" t="s">
        <v>417</v>
      </c>
      <c r="F2" s="1">
        <v>1</v>
      </c>
      <c r="G2" s="1">
        <v>19</v>
      </c>
      <c r="H2" s="1">
        <v>0.7</v>
      </c>
      <c r="I2" s="1">
        <v>15</v>
      </c>
      <c r="J2" s="1">
        <f>I2*30</f>
        <v>450</v>
      </c>
      <c r="K2" s="1">
        <f>G2*30</f>
        <v>570</v>
      </c>
      <c r="L2" s="5">
        <f>H2*30</f>
        <v>21</v>
      </c>
      <c r="M2" s="36">
        <f>K2-J2</f>
        <v>120</v>
      </c>
      <c r="N2" s="35">
        <f>L2/M2</f>
        <v>0.17499999999999999</v>
      </c>
      <c r="O2" s="32">
        <f>G2*1.2</f>
        <v>22.8</v>
      </c>
      <c r="P2" s="33">
        <f>H2*1.2</f>
        <v>0.84</v>
      </c>
      <c r="Q2" s="32">
        <f>I2*1.2</f>
        <v>18</v>
      </c>
      <c r="R2" s="32">
        <f>$G2*1.4</f>
        <v>26.599999999999998</v>
      </c>
      <c r="S2" s="33">
        <f>$H2*1.4</f>
        <v>0.97999999999999987</v>
      </c>
      <c r="T2" s="32">
        <f>$I2*1.4</f>
        <v>21</v>
      </c>
      <c r="U2" s="32">
        <f>$G2*1.6</f>
        <v>30.400000000000002</v>
      </c>
      <c r="V2" s="33">
        <f>$H2*1.6</f>
        <v>1.1199999999999999</v>
      </c>
      <c r="W2" s="32">
        <f>$I2*1.6</f>
        <v>24</v>
      </c>
      <c r="X2" s="32">
        <f>$G2*1.8</f>
        <v>34.200000000000003</v>
      </c>
      <c r="Y2" s="33">
        <f>$H2*1.8</f>
        <v>1.26</v>
      </c>
      <c r="Z2" s="32">
        <f>$I2*1.8</f>
        <v>27</v>
      </c>
      <c r="AA2" s="32">
        <f>$G2*2</f>
        <v>38</v>
      </c>
      <c r="AB2" s="33">
        <f>$H2*2</f>
        <v>1.4</v>
      </c>
      <c r="AC2" s="32">
        <f>$I2*2</f>
        <v>30</v>
      </c>
    </row>
    <row r="3" spans="1:29" ht="24" customHeight="1">
      <c r="A3" s="1" t="s">
        <v>416</v>
      </c>
      <c r="B3" s="61"/>
      <c r="C3" s="55"/>
      <c r="D3" s="27" t="s">
        <v>415</v>
      </c>
      <c r="E3" s="39" t="s">
        <v>414</v>
      </c>
      <c r="F3" s="1">
        <v>2</v>
      </c>
      <c r="G3" s="1">
        <v>26</v>
      </c>
      <c r="H3" s="1">
        <v>0.9</v>
      </c>
      <c r="I3" s="1">
        <v>20</v>
      </c>
      <c r="J3" s="1">
        <f t="shared" ref="J3:J66" si="0">I3*30</f>
        <v>600</v>
      </c>
      <c r="K3" s="1">
        <f t="shared" ref="K3:L66" si="1">G3*30</f>
        <v>780</v>
      </c>
      <c r="L3" s="5">
        <f t="shared" si="1"/>
        <v>27</v>
      </c>
      <c r="M3" s="36">
        <f t="shared" ref="M3:M66" si="2">K3-J3</f>
        <v>180</v>
      </c>
      <c r="N3" s="35">
        <f t="shared" ref="N3:N66" si="3">L3/M3</f>
        <v>0.15</v>
      </c>
      <c r="O3" s="32">
        <f t="shared" ref="O3:Q66" si="4">G3*1.2</f>
        <v>31.2</v>
      </c>
      <c r="P3" s="33">
        <f t="shared" si="4"/>
        <v>1.08</v>
      </c>
      <c r="Q3" s="32">
        <f t="shared" si="4"/>
        <v>24</v>
      </c>
      <c r="R3" s="32">
        <f t="shared" ref="R3:R66" si="5">$G3*1.4</f>
        <v>36.4</v>
      </c>
      <c r="S3" s="33">
        <f t="shared" ref="S3:S66" si="6">$H3*1.4</f>
        <v>1.26</v>
      </c>
      <c r="T3" s="32">
        <f t="shared" ref="T3:T66" si="7">$I3*1.4</f>
        <v>28</v>
      </c>
      <c r="U3" s="32">
        <f t="shared" ref="U3:U66" si="8">$G3*1.6</f>
        <v>41.6</v>
      </c>
      <c r="V3" s="33">
        <f t="shared" ref="V3:V66" si="9">$H3*1.6</f>
        <v>1.4400000000000002</v>
      </c>
      <c r="W3" s="32">
        <f t="shared" ref="W3:W66" si="10">$I3*1.6</f>
        <v>32</v>
      </c>
      <c r="X3" s="32">
        <f t="shared" ref="X3:X66" si="11">$G3*1.8</f>
        <v>46.800000000000004</v>
      </c>
      <c r="Y3" s="33">
        <f t="shared" ref="Y3:Y66" si="12">$H3*1.8</f>
        <v>1.62</v>
      </c>
      <c r="Z3" s="32">
        <f t="shared" ref="Z3:Z66" si="13">$I3*1.8</f>
        <v>36</v>
      </c>
      <c r="AA3" s="32">
        <f t="shared" ref="AA3:AA66" si="14">$G3*2</f>
        <v>52</v>
      </c>
      <c r="AB3" s="33">
        <f t="shared" ref="AB3:AB66" si="15">$H3*2</f>
        <v>1.8</v>
      </c>
      <c r="AC3" s="32">
        <f t="shared" ref="AC3:AC66" si="16">$I3*2</f>
        <v>40</v>
      </c>
    </row>
    <row r="4" spans="1:29" ht="24" customHeight="1">
      <c r="A4" s="1" t="s">
        <v>413</v>
      </c>
      <c r="B4" s="61"/>
      <c r="C4" s="55"/>
      <c r="D4" s="27" t="s">
        <v>412</v>
      </c>
      <c r="E4" s="39" t="s">
        <v>411</v>
      </c>
      <c r="F4" s="1">
        <v>3</v>
      </c>
      <c r="G4" s="1">
        <v>32</v>
      </c>
      <c r="H4" s="1">
        <v>1.1000000000000001</v>
      </c>
      <c r="I4" s="1">
        <v>25</v>
      </c>
      <c r="J4" s="1">
        <f t="shared" si="0"/>
        <v>750</v>
      </c>
      <c r="K4" s="1">
        <f t="shared" si="1"/>
        <v>960</v>
      </c>
      <c r="L4" s="5">
        <f t="shared" si="1"/>
        <v>33</v>
      </c>
      <c r="M4" s="36">
        <f t="shared" si="2"/>
        <v>210</v>
      </c>
      <c r="N4" s="35">
        <f t="shared" si="3"/>
        <v>0.15714285714285714</v>
      </c>
      <c r="O4" s="32">
        <f t="shared" si="4"/>
        <v>38.4</v>
      </c>
      <c r="P4" s="33">
        <f t="shared" si="4"/>
        <v>1.32</v>
      </c>
      <c r="Q4" s="32">
        <f t="shared" si="4"/>
        <v>30</v>
      </c>
      <c r="R4" s="32">
        <f t="shared" si="5"/>
        <v>44.8</v>
      </c>
      <c r="S4" s="33">
        <f t="shared" si="6"/>
        <v>1.54</v>
      </c>
      <c r="T4" s="32">
        <f t="shared" si="7"/>
        <v>35</v>
      </c>
      <c r="U4" s="32">
        <f t="shared" si="8"/>
        <v>51.2</v>
      </c>
      <c r="V4" s="33">
        <f t="shared" si="9"/>
        <v>1.7600000000000002</v>
      </c>
      <c r="W4" s="32">
        <f t="shared" si="10"/>
        <v>40</v>
      </c>
      <c r="X4" s="32">
        <f t="shared" si="11"/>
        <v>57.6</v>
      </c>
      <c r="Y4" s="33">
        <f t="shared" si="12"/>
        <v>1.9800000000000002</v>
      </c>
      <c r="Z4" s="32">
        <f t="shared" si="13"/>
        <v>45</v>
      </c>
      <c r="AA4" s="32">
        <f t="shared" si="14"/>
        <v>64</v>
      </c>
      <c r="AB4" s="33">
        <f t="shared" si="15"/>
        <v>2.2000000000000002</v>
      </c>
      <c r="AC4" s="32">
        <f t="shared" si="16"/>
        <v>50</v>
      </c>
    </row>
    <row r="5" spans="1:29" ht="24" customHeight="1">
      <c r="A5" s="1" t="s">
        <v>410</v>
      </c>
      <c r="B5" s="61"/>
      <c r="C5" s="55"/>
      <c r="D5" s="27" t="s">
        <v>409</v>
      </c>
      <c r="E5" s="39" t="s">
        <v>408</v>
      </c>
      <c r="F5" s="1">
        <v>4</v>
      </c>
      <c r="G5" s="1">
        <v>39</v>
      </c>
      <c r="H5" s="1">
        <v>1.3</v>
      </c>
      <c r="I5" s="1">
        <v>30</v>
      </c>
      <c r="J5" s="1">
        <f t="shared" si="0"/>
        <v>900</v>
      </c>
      <c r="K5" s="1">
        <f t="shared" si="1"/>
        <v>1170</v>
      </c>
      <c r="L5" s="5">
        <f t="shared" si="1"/>
        <v>39</v>
      </c>
      <c r="M5" s="36">
        <f t="shared" si="2"/>
        <v>270</v>
      </c>
      <c r="N5" s="35">
        <f t="shared" si="3"/>
        <v>0.14444444444444443</v>
      </c>
      <c r="O5" s="32">
        <f t="shared" si="4"/>
        <v>46.8</v>
      </c>
      <c r="P5" s="33">
        <f t="shared" si="4"/>
        <v>1.56</v>
      </c>
      <c r="Q5" s="32">
        <f t="shared" si="4"/>
        <v>36</v>
      </c>
      <c r="R5" s="32">
        <f t="shared" si="5"/>
        <v>54.599999999999994</v>
      </c>
      <c r="S5" s="33">
        <f t="shared" si="6"/>
        <v>1.8199999999999998</v>
      </c>
      <c r="T5" s="32">
        <f t="shared" si="7"/>
        <v>42</v>
      </c>
      <c r="U5" s="32">
        <f t="shared" si="8"/>
        <v>62.400000000000006</v>
      </c>
      <c r="V5" s="33">
        <f t="shared" si="9"/>
        <v>2.08</v>
      </c>
      <c r="W5" s="32">
        <f t="shared" si="10"/>
        <v>48</v>
      </c>
      <c r="X5" s="32">
        <f t="shared" si="11"/>
        <v>70.2</v>
      </c>
      <c r="Y5" s="33">
        <f t="shared" si="12"/>
        <v>2.3400000000000003</v>
      </c>
      <c r="Z5" s="32">
        <f t="shared" si="13"/>
        <v>54</v>
      </c>
      <c r="AA5" s="32">
        <f t="shared" si="14"/>
        <v>78</v>
      </c>
      <c r="AB5" s="33">
        <f t="shared" si="15"/>
        <v>2.6</v>
      </c>
      <c r="AC5" s="32">
        <f t="shared" si="16"/>
        <v>60</v>
      </c>
    </row>
    <row r="6" spans="1:29" ht="24" customHeight="1">
      <c r="A6" s="1" t="s">
        <v>407</v>
      </c>
      <c r="B6" s="61"/>
      <c r="C6" s="55"/>
      <c r="D6" s="27" t="s">
        <v>406</v>
      </c>
      <c r="E6" s="39" t="s">
        <v>405</v>
      </c>
      <c r="F6" s="1">
        <v>5</v>
      </c>
      <c r="G6" s="1">
        <v>45</v>
      </c>
      <c r="H6" s="1">
        <v>1.5</v>
      </c>
      <c r="I6" s="1">
        <v>35</v>
      </c>
      <c r="J6" s="1">
        <f t="shared" si="0"/>
        <v>1050</v>
      </c>
      <c r="K6" s="1">
        <f t="shared" si="1"/>
        <v>1350</v>
      </c>
      <c r="L6" s="5">
        <f t="shared" si="1"/>
        <v>45</v>
      </c>
      <c r="M6" s="36">
        <f t="shared" si="2"/>
        <v>300</v>
      </c>
      <c r="N6" s="35">
        <f t="shared" si="3"/>
        <v>0.15</v>
      </c>
      <c r="O6" s="32">
        <f t="shared" si="4"/>
        <v>54</v>
      </c>
      <c r="P6" s="33">
        <f t="shared" si="4"/>
        <v>1.7999999999999998</v>
      </c>
      <c r="Q6" s="32">
        <f t="shared" si="4"/>
        <v>42</v>
      </c>
      <c r="R6" s="32">
        <f t="shared" si="5"/>
        <v>62.999999999999993</v>
      </c>
      <c r="S6" s="33">
        <f t="shared" si="6"/>
        <v>2.0999999999999996</v>
      </c>
      <c r="T6" s="32">
        <f t="shared" si="7"/>
        <v>49</v>
      </c>
      <c r="U6" s="32">
        <f t="shared" si="8"/>
        <v>72</v>
      </c>
      <c r="V6" s="33">
        <f t="shared" si="9"/>
        <v>2.4000000000000004</v>
      </c>
      <c r="W6" s="32">
        <f t="shared" si="10"/>
        <v>56</v>
      </c>
      <c r="X6" s="32">
        <f t="shared" si="11"/>
        <v>81</v>
      </c>
      <c r="Y6" s="33">
        <f t="shared" si="12"/>
        <v>2.7</v>
      </c>
      <c r="Z6" s="32">
        <f t="shared" si="13"/>
        <v>63</v>
      </c>
      <c r="AA6" s="32">
        <f t="shared" si="14"/>
        <v>90</v>
      </c>
      <c r="AB6" s="33">
        <f t="shared" si="15"/>
        <v>3</v>
      </c>
      <c r="AC6" s="32">
        <f t="shared" si="16"/>
        <v>70</v>
      </c>
    </row>
    <row r="7" spans="1:29" ht="24" customHeight="1">
      <c r="A7" s="1" t="s">
        <v>404</v>
      </c>
      <c r="B7" s="61"/>
      <c r="C7" s="55"/>
      <c r="D7" s="27" t="s">
        <v>403</v>
      </c>
      <c r="E7" s="39" t="s">
        <v>402</v>
      </c>
      <c r="F7" s="1">
        <v>6</v>
      </c>
      <c r="G7" s="1">
        <v>52</v>
      </c>
      <c r="H7" s="1">
        <v>1.8</v>
      </c>
      <c r="I7" s="1">
        <v>40</v>
      </c>
      <c r="J7" s="1">
        <f t="shared" si="0"/>
        <v>1200</v>
      </c>
      <c r="K7" s="1">
        <f t="shared" si="1"/>
        <v>1560</v>
      </c>
      <c r="L7" s="5">
        <f t="shared" si="1"/>
        <v>54</v>
      </c>
      <c r="M7" s="36">
        <f t="shared" si="2"/>
        <v>360</v>
      </c>
      <c r="N7" s="35">
        <f t="shared" si="3"/>
        <v>0.15</v>
      </c>
      <c r="O7" s="32">
        <f t="shared" si="4"/>
        <v>62.4</v>
      </c>
      <c r="P7" s="33">
        <f t="shared" si="4"/>
        <v>2.16</v>
      </c>
      <c r="Q7" s="32">
        <f t="shared" si="4"/>
        <v>48</v>
      </c>
      <c r="R7" s="32">
        <f t="shared" si="5"/>
        <v>72.8</v>
      </c>
      <c r="S7" s="33">
        <f t="shared" si="6"/>
        <v>2.52</v>
      </c>
      <c r="T7" s="32">
        <f t="shared" si="7"/>
        <v>56</v>
      </c>
      <c r="U7" s="32">
        <f t="shared" si="8"/>
        <v>83.2</v>
      </c>
      <c r="V7" s="33">
        <f t="shared" si="9"/>
        <v>2.8800000000000003</v>
      </c>
      <c r="W7" s="32">
        <f t="shared" si="10"/>
        <v>64</v>
      </c>
      <c r="X7" s="32">
        <f t="shared" si="11"/>
        <v>93.600000000000009</v>
      </c>
      <c r="Y7" s="33">
        <f t="shared" si="12"/>
        <v>3.24</v>
      </c>
      <c r="Z7" s="32">
        <f t="shared" si="13"/>
        <v>72</v>
      </c>
      <c r="AA7" s="32">
        <f t="shared" si="14"/>
        <v>104</v>
      </c>
      <c r="AB7" s="33">
        <f t="shared" si="15"/>
        <v>3.6</v>
      </c>
      <c r="AC7" s="32">
        <f t="shared" si="16"/>
        <v>80</v>
      </c>
    </row>
    <row r="8" spans="1:29" ht="24" customHeight="1">
      <c r="A8" s="1" t="s">
        <v>401</v>
      </c>
      <c r="B8" s="61"/>
      <c r="C8" s="55"/>
      <c r="D8" s="27" t="s">
        <v>400</v>
      </c>
      <c r="E8" s="39" t="s">
        <v>399</v>
      </c>
      <c r="F8" s="1">
        <v>7</v>
      </c>
      <c r="G8" s="1">
        <v>59</v>
      </c>
      <c r="H8" s="1">
        <v>2</v>
      </c>
      <c r="I8" s="1">
        <v>45</v>
      </c>
      <c r="J8" s="1">
        <f t="shared" si="0"/>
        <v>1350</v>
      </c>
      <c r="K8" s="1">
        <f t="shared" si="1"/>
        <v>1770</v>
      </c>
      <c r="L8" s="5">
        <f t="shared" si="1"/>
        <v>60</v>
      </c>
      <c r="M8" s="36">
        <f t="shared" si="2"/>
        <v>420</v>
      </c>
      <c r="N8" s="35">
        <f t="shared" si="3"/>
        <v>0.14285714285714285</v>
      </c>
      <c r="O8" s="32">
        <f t="shared" si="4"/>
        <v>70.8</v>
      </c>
      <c r="P8" s="33">
        <f t="shared" si="4"/>
        <v>2.4</v>
      </c>
      <c r="Q8" s="32">
        <f t="shared" si="4"/>
        <v>54</v>
      </c>
      <c r="R8" s="32">
        <f t="shared" si="5"/>
        <v>82.6</v>
      </c>
      <c r="S8" s="33">
        <f t="shared" si="6"/>
        <v>2.8</v>
      </c>
      <c r="T8" s="32">
        <f t="shared" si="7"/>
        <v>62.999999999999993</v>
      </c>
      <c r="U8" s="32">
        <f t="shared" si="8"/>
        <v>94.4</v>
      </c>
      <c r="V8" s="33">
        <f t="shared" si="9"/>
        <v>3.2</v>
      </c>
      <c r="W8" s="32">
        <f t="shared" si="10"/>
        <v>72</v>
      </c>
      <c r="X8" s="32">
        <f t="shared" si="11"/>
        <v>106.2</v>
      </c>
      <c r="Y8" s="33">
        <f t="shared" si="12"/>
        <v>3.6</v>
      </c>
      <c r="Z8" s="32">
        <f t="shared" si="13"/>
        <v>81</v>
      </c>
      <c r="AA8" s="32">
        <f t="shared" si="14"/>
        <v>118</v>
      </c>
      <c r="AB8" s="33">
        <f t="shared" si="15"/>
        <v>4</v>
      </c>
      <c r="AC8" s="32">
        <f t="shared" si="16"/>
        <v>90</v>
      </c>
    </row>
    <row r="9" spans="1:29" ht="24" customHeight="1">
      <c r="A9" s="1" t="s">
        <v>398</v>
      </c>
      <c r="B9" s="61"/>
      <c r="C9" s="55"/>
      <c r="D9" s="27" t="s">
        <v>397</v>
      </c>
      <c r="E9" s="39" t="s">
        <v>396</v>
      </c>
      <c r="F9" s="1">
        <v>8</v>
      </c>
      <c r="G9" s="1">
        <v>65</v>
      </c>
      <c r="H9" s="1">
        <v>2.2000000000000002</v>
      </c>
      <c r="I9" s="1">
        <v>50</v>
      </c>
      <c r="J9" s="1">
        <f t="shared" si="0"/>
        <v>1500</v>
      </c>
      <c r="K9" s="1">
        <f t="shared" si="1"/>
        <v>1950</v>
      </c>
      <c r="L9" s="5">
        <f t="shared" si="1"/>
        <v>66</v>
      </c>
      <c r="M9" s="36">
        <f t="shared" si="2"/>
        <v>450</v>
      </c>
      <c r="N9" s="35">
        <f t="shared" si="3"/>
        <v>0.14666666666666667</v>
      </c>
      <c r="O9" s="32">
        <f t="shared" si="4"/>
        <v>78</v>
      </c>
      <c r="P9" s="33">
        <f t="shared" si="4"/>
        <v>2.64</v>
      </c>
      <c r="Q9" s="32">
        <f t="shared" si="4"/>
        <v>60</v>
      </c>
      <c r="R9" s="32">
        <f t="shared" si="5"/>
        <v>91</v>
      </c>
      <c r="S9" s="33">
        <f t="shared" si="6"/>
        <v>3.08</v>
      </c>
      <c r="T9" s="32">
        <f t="shared" si="7"/>
        <v>70</v>
      </c>
      <c r="U9" s="32">
        <f t="shared" si="8"/>
        <v>104</v>
      </c>
      <c r="V9" s="33">
        <f t="shared" si="9"/>
        <v>3.5200000000000005</v>
      </c>
      <c r="W9" s="32">
        <f t="shared" si="10"/>
        <v>80</v>
      </c>
      <c r="X9" s="32">
        <f t="shared" si="11"/>
        <v>117</v>
      </c>
      <c r="Y9" s="33">
        <f t="shared" si="12"/>
        <v>3.9600000000000004</v>
      </c>
      <c r="Z9" s="32">
        <f t="shared" si="13"/>
        <v>90</v>
      </c>
      <c r="AA9" s="32">
        <f t="shared" si="14"/>
        <v>130</v>
      </c>
      <c r="AB9" s="33">
        <f t="shared" si="15"/>
        <v>4.4000000000000004</v>
      </c>
      <c r="AC9" s="32">
        <f t="shared" si="16"/>
        <v>100</v>
      </c>
    </row>
    <row r="10" spans="1:29" ht="24" customHeight="1">
      <c r="A10" s="1" t="s">
        <v>395</v>
      </c>
      <c r="B10" s="61"/>
      <c r="C10" s="55"/>
      <c r="D10" s="27" t="s">
        <v>394</v>
      </c>
      <c r="E10" s="39" t="s">
        <v>393</v>
      </c>
      <c r="F10" s="1">
        <v>9</v>
      </c>
      <c r="G10" s="1">
        <v>72</v>
      </c>
      <c r="H10" s="1">
        <v>2.4</v>
      </c>
      <c r="I10" s="1">
        <v>55</v>
      </c>
      <c r="J10" s="1">
        <f t="shared" si="0"/>
        <v>1650</v>
      </c>
      <c r="K10" s="1">
        <f t="shared" si="1"/>
        <v>2160</v>
      </c>
      <c r="L10" s="5">
        <f t="shared" si="1"/>
        <v>72</v>
      </c>
      <c r="M10" s="36">
        <f t="shared" si="2"/>
        <v>510</v>
      </c>
      <c r="N10" s="35">
        <f t="shared" si="3"/>
        <v>0.14117647058823529</v>
      </c>
      <c r="O10" s="32">
        <f t="shared" si="4"/>
        <v>86.399999999999991</v>
      </c>
      <c r="P10" s="33">
        <f t="shared" si="4"/>
        <v>2.88</v>
      </c>
      <c r="Q10" s="32">
        <f t="shared" si="4"/>
        <v>66</v>
      </c>
      <c r="R10" s="32">
        <f t="shared" si="5"/>
        <v>100.8</v>
      </c>
      <c r="S10" s="33">
        <f t="shared" si="6"/>
        <v>3.36</v>
      </c>
      <c r="T10" s="32">
        <f t="shared" si="7"/>
        <v>77</v>
      </c>
      <c r="U10" s="32">
        <f t="shared" si="8"/>
        <v>115.2</v>
      </c>
      <c r="V10" s="33">
        <f t="shared" si="9"/>
        <v>3.84</v>
      </c>
      <c r="W10" s="32">
        <f t="shared" si="10"/>
        <v>88</v>
      </c>
      <c r="X10" s="32">
        <f t="shared" si="11"/>
        <v>129.6</v>
      </c>
      <c r="Y10" s="33">
        <f t="shared" si="12"/>
        <v>4.32</v>
      </c>
      <c r="Z10" s="32">
        <f t="shared" si="13"/>
        <v>99</v>
      </c>
      <c r="AA10" s="32">
        <f t="shared" si="14"/>
        <v>144</v>
      </c>
      <c r="AB10" s="33">
        <f t="shared" si="15"/>
        <v>4.8</v>
      </c>
      <c r="AC10" s="32">
        <f t="shared" si="16"/>
        <v>110</v>
      </c>
    </row>
    <row r="11" spans="1:29" ht="24" customHeight="1">
      <c r="A11" s="1" t="s">
        <v>392</v>
      </c>
      <c r="B11" s="61"/>
      <c r="C11" s="55"/>
      <c r="D11" s="27" t="s">
        <v>391</v>
      </c>
      <c r="E11" s="39" t="s">
        <v>390</v>
      </c>
      <c r="F11" s="1">
        <v>10</v>
      </c>
      <c r="G11" s="1">
        <v>78</v>
      </c>
      <c r="H11" s="1">
        <v>2.6</v>
      </c>
      <c r="I11" s="1">
        <v>60</v>
      </c>
      <c r="J11" s="1">
        <f t="shared" si="0"/>
        <v>1800</v>
      </c>
      <c r="K11" s="1">
        <f t="shared" si="1"/>
        <v>2340</v>
      </c>
      <c r="L11" s="5">
        <f t="shared" si="1"/>
        <v>78</v>
      </c>
      <c r="M11" s="36">
        <f t="shared" si="2"/>
        <v>540</v>
      </c>
      <c r="N11" s="35">
        <f t="shared" si="3"/>
        <v>0.14444444444444443</v>
      </c>
      <c r="O11" s="32">
        <f t="shared" si="4"/>
        <v>93.6</v>
      </c>
      <c r="P11" s="33">
        <f t="shared" si="4"/>
        <v>3.12</v>
      </c>
      <c r="Q11" s="32">
        <f t="shared" si="4"/>
        <v>72</v>
      </c>
      <c r="R11" s="32">
        <f t="shared" si="5"/>
        <v>109.19999999999999</v>
      </c>
      <c r="S11" s="33">
        <f t="shared" si="6"/>
        <v>3.6399999999999997</v>
      </c>
      <c r="T11" s="32">
        <f t="shared" si="7"/>
        <v>84</v>
      </c>
      <c r="U11" s="32">
        <f t="shared" si="8"/>
        <v>124.80000000000001</v>
      </c>
      <c r="V11" s="33">
        <f t="shared" si="9"/>
        <v>4.16</v>
      </c>
      <c r="W11" s="32">
        <f t="shared" si="10"/>
        <v>96</v>
      </c>
      <c r="X11" s="32">
        <f t="shared" si="11"/>
        <v>140.4</v>
      </c>
      <c r="Y11" s="33">
        <f t="shared" si="12"/>
        <v>4.6800000000000006</v>
      </c>
      <c r="Z11" s="32">
        <f t="shared" si="13"/>
        <v>108</v>
      </c>
      <c r="AA11" s="32">
        <f t="shared" si="14"/>
        <v>156</v>
      </c>
      <c r="AB11" s="33">
        <f t="shared" si="15"/>
        <v>5.2</v>
      </c>
      <c r="AC11" s="32">
        <f t="shared" si="16"/>
        <v>120</v>
      </c>
    </row>
    <row r="12" spans="1:29" ht="24" customHeight="1">
      <c r="A12" s="1" t="s">
        <v>389</v>
      </c>
      <c r="B12" s="62" t="s">
        <v>388</v>
      </c>
      <c r="C12" s="55" t="s">
        <v>356</v>
      </c>
      <c r="D12" s="27" t="s">
        <v>387</v>
      </c>
      <c r="E12" s="39" t="s">
        <v>386</v>
      </c>
      <c r="F12" s="1">
        <v>1</v>
      </c>
      <c r="G12" s="1">
        <v>32</v>
      </c>
      <c r="H12" s="1">
        <v>1</v>
      </c>
      <c r="I12" s="1">
        <v>25</v>
      </c>
      <c r="J12" s="1">
        <f t="shared" si="0"/>
        <v>750</v>
      </c>
      <c r="K12" s="1">
        <f t="shared" si="1"/>
        <v>960</v>
      </c>
      <c r="L12" s="5">
        <f t="shared" si="1"/>
        <v>30</v>
      </c>
      <c r="M12" s="36">
        <f t="shared" si="2"/>
        <v>210</v>
      </c>
      <c r="N12" s="35">
        <f t="shared" si="3"/>
        <v>0.14285714285714285</v>
      </c>
      <c r="O12" s="32">
        <f t="shared" si="4"/>
        <v>38.4</v>
      </c>
      <c r="P12" s="33">
        <f t="shared" si="4"/>
        <v>1.2</v>
      </c>
      <c r="Q12" s="32">
        <f t="shared" si="4"/>
        <v>30</v>
      </c>
      <c r="R12" s="32">
        <f t="shared" si="5"/>
        <v>44.8</v>
      </c>
      <c r="S12" s="33">
        <f t="shared" si="6"/>
        <v>1.4</v>
      </c>
      <c r="T12" s="32">
        <f t="shared" si="7"/>
        <v>35</v>
      </c>
      <c r="U12" s="32">
        <f t="shared" si="8"/>
        <v>51.2</v>
      </c>
      <c r="V12" s="33">
        <f t="shared" si="9"/>
        <v>1.6</v>
      </c>
      <c r="W12" s="32">
        <f t="shared" si="10"/>
        <v>40</v>
      </c>
      <c r="X12" s="32">
        <f t="shared" si="11"/>
        <v>57.6</v>
      </c>
      <c r="Y12" s="33">
        <f t="shared" si="12"/>
        <v>1.8</v>
      </c>
      <c r="Z12" s="32">
        <f t="shared" si="13"/>
        <v>45</v>
      </c>
      <c r="AA12" s="32">
        <f t="shared" si="14"/>
        <v>64</v>
      </c>
      <c r="AB12" s="33">
        <f t="shared" si="15"/>
        <v>2</v>
      </c>
      <c r="AC12" s="32">
        <f t="shared" si="16"/>
        <v>50</v>
      </c>
    </row>
    <row r="13" spans="1:29" ht="24" customHeight="1">
      <c r="A13" s="1" t="s">
        <v>385</v>
      </c>
      <c r="B13" s="62"/>
      <c r="C13" s="55"/>
      <c r="D13" s="27" t="s">
        <v>384</v>
      </c>
      <c r="E13" s="39" t="s">
        <v>383</v>
      </c>
      <c r="F13" s="1">
        <v>2</v>
      </c>
      <c r="G13" s="1">
        <v>38</v>
      </c>
      <c r="H13" s="1">
        <v>1.2</v>
      </c>
      <c r="I13" s="1">
        <v>30</v>
      </c>
      <c r="J13" s="1">
        <f t="shared" si="0"/>
        <v>900</v>
      </c>
      <c r="K13" s="1">
        <f t="shared" si="1"/>
        <v>1140</v>
      </c>
      <c r="L13" s="5">
        <f t="shared" si="1"/>
        <v>36</v>
      </c>
      <c r="M13" s="36">
        <f t="shared" si="2"/>
        <v>240</v>
      </c>
      <c r="N13" s="35">
        <f t="shared" si="3"/>
        <v>0.15</v>
      </c>
      <c r="O13" s="32">
        <f t="shared" si="4"/>
        <v>45.6</v>
      </c>
      <c r="P13" s="33">
        <f t="shared" si="4"/>
        <v>1.44</v>
      </c>
      <c r="Q13" s="32">
        <f t="shared" si="4"/>
        <v>36</v>
      </c>
      <c r="R13" s="32">
        <f t="shared" si="5"/>
        <v>53.199999999999996</v>
      </c>
      <c r="S13" s="33">
        <f t="shared" si="6"/>
        <v>1.68</v>
      </c>
      <c r="T13" s="32">
        <f t="shared" si="7"/>
        <v>42</v>
      </c>
      <c r="U13" s="32">
        <f t="shared" si="8"/>
        <v>60.800000000000004</v>
      </c>
      <c r="V13" s="33">
        <f t="shared" si="9"/>
        <v>1.92</v>
      </c>
      <c r="W13" s="32">
        <f t="shared" si="10"/>
        <v>48</v>
      </c>
      <c r="X13" s="32">
        <f t="shared" si="11"/>
        <v>68.400000000000006</v>
      </c>
      <c r="Y13" s="33">
        <f t="shared" si="12"/>
        <v>2.16</v>
      </c>
      <c r="Z13" s="32">
        <f t="shared" si="13"/>
        <v>54</v>
      </c>
      <c r="AA13" s="32">
        <f t="shared" si="14"/>
        <v>76</v>
      </c>
      <c r="AB13" s="33">
        <f t="shared" si="15"/>
        <v>2.4</v>
      </c>
      <c r="AC13" s="32">
        <f t="shared" si="16"/>
        <v>60</v>
      </c>
    </row>
    <row r="14" spans="1:29" ht="24" customHeight="1">
      <c r="A14" s="1" t="s">
        <v>382</v>
      </c>
      <c r="B14" s="62"/>
      <c r="C14" s="55"/>
      <c r="D14" s="27" t="s">
        <v>381</v>
      </c>
      <c r="E14" s="39" t="s">
        <v>380</v>
      </c>
      <c r="F14" s="1">
        <v>3</v>
      </c>
      <c r="G14" s="1">
        <v>45</v>
      </c>
      <c r="H14" s="1">
        <v>1.4</v>
      </c>
      <c r="I14" s="1">
        <v>35</v>
      </c>
      <c r="J14" s="1">
        <f t="shared" si="0"/>
        <v>1050</v>
      </c>
      <c r="K14" s="1">
        <f t="shared" si="1"/>
        <v>1350</v>
      </c>
      <c r="L14" s="5">
        <f t="shared" si="1"/>
        <v>42</v>
      </c>
      <c r="M14" s="36">
        <f t="shared" si="2"/>
        <v>300</v>
      </c>
      <c r="N14" s="35">
        <f t="shared" si="3"/>
        <v>0.14000000000000001</v>
      </c>
      <c r="O14" s="32">
        <f t="shared" si="4"/>
        <v>54</v>
      </c>
      <c r="P14" s="33">
        <f t="shared" si="4"/>
        <v>1.68</v>
      </c>
      <c r="Q14" s="32">
        <f t="shared" si="4"/>
        <v>42</v>
      </c>
      <c r="R14" s="32">
        <f t="shared" si="5"/>
        <v>62.999999999999993</v>
      </c>
      <c r="S14" s="33">
        <f t="shared" si="6"/>
        <v>1.9599999999999997</v>
      </c>
      <c r="T14" s="32">
        <f t="shared" si="7"/>
        <v>49</v>
      </c>
      <c r="U14" s="32">
        <f t="shared" si="8"/>
        <v>72</v>
      </c>
      <c r="V14" s="33">
        <f t="shared" si="9"/>
        <v>2.2399999999999998</v>
      </c>
      <c r="W14" s="32">
        <f t="shared" si="10"/>
        <v>56</v>
      </c>
      <c r="X14" s="32">
        <f t="shared" si="11"/>
        <v>81</v>
      </c>
      <c r="Y14" s="33">
        <f t="shared" si="12"/>
        <v>2.52</v>
      </c>
      <c r="Z14" s="32">
        <f t="shared" si="13"/>
        <v>63</v>
      </c>
      <c r="AA14" s="32">
        <f t="shared" si="14"/>
        <v>90</v>
      </c>
      <c r="AB14" s="33">
        <f t="shared" si="15"/>
        <v>2.8</v>
      </c>
      <c r="AC14" s="32">
        <f t="shared" si="16"/>
        <v>70</v>
      </c>
    </row>
    <row r="15" spans="1:29" ht="24" customHeight="1">
      <c r="A15" s="1" t="s">
        <v>379</v>
      </c>
      <c r="B15" s="62"/>
      <c r="C15" s="55"/>
      <c r="D15" s="27" t="s">
        <v>378</v>
      </c>
      <c r="E15" s="39" t="s">
        <v>377</v>
      </c>
      <c r="F15" s="1">
        <v>4</v>
      </c>
      <c r="G15" s="1">
        <v>51</v>
      </c>
      <c r="H15" s="1">
        <v>1.6</v>
      </c>
      <c r="I15" s="1">
        <v>40</v>
      </c>
      <c r="J15" s="1">
        <f t="shared" si="0"/>
        <v>1200</v>
      </c>
      <c r="K15" s="1">
        <f t="shared" si="1"/>
        <v>1530</v>
      </c>
      <c r="L15" s="5">
        <f t="shared" si="1"/>
        <v>48</v>
      </c>
      <c r="M15" s="36">
        <f t="shared" si="2"/>
        <v>330</v>
      </c>
      <c r="N15" s="35">
        <f t="shared" si="3"/>
        <v>0.14545454545454545</v>
      </c>
      <c r="O15" s="32">
        <f t="shared" si="4"/>
        <v>61.199999999999996</v>
      </c>
      <c r="P15" s="33">
        <f t="shared" si="4"/>
        <v>1.92</v>
      </c>
      <c r="Q15" s="32">
        <f t="shared" si="4"/>
        <v>48</v>
      </c>
      <c r="R15" s="32">
        <f t="shared" si="5"/>
        <v>71.399999999999991</v>
      </c>
      <c r="S15" s="33">
        <f t="shared" si="6"/>
        <v>2.2399999999999998</v>
      </c>
      <c r="T15" s="32">
        <f t="shared" si="7"/>
        <v>56</v>
      </c>
      <c r="U15" s="32">
        <f t="shared" si="8"/>
        <v>81.600000000000009</v>
      </c>
      <c r="V15" s="33">
        <f t="shared" si="9"/>
        <v>2.5600000000000005</v>
      </c>
      <c r="W15" s="32">
        <f t="shared" si="10"/>
        <v>64</v>
      </c>
      <c r="X15" s="32">
        <f t="shared" si="11"/>
        <v>91.8</v>
      </c>
      <c r="Y15" s="33">
        <f t="shared" si="12"/>
        <v>2.8800000000000003</v>
      </c>
      <c r="Z15" s="32">
        <f t="shared" si="13"/>
        <v>72</v>
      </c>
      <c r="AA15" s="32">
        <f t="shared" si="14"/>
        <v>102</v>
      </c>
      <c r="AB15" s="33">
        <f t="shared" si="15"/>
        <v>3.2</v>
      </c>
      <c r="AC15" s="32">
        <f t="shared" si="16"/>
        <v>80</v>
      </c>
    </row>
    <row r="16" spans="1:29" ht="24" customHeight="1">
      <c r="A16" s="1" t="s">
        <v>376</v>
      </c>
      <c r="B16" s="62"/>
      <c r="C16" s="55"/>
      <c r="D16" s="27" t="s">
        <v>375</v>
      </c>
      <c r="E16" s="39" t="s">
        <v>374</v>
      </c>
      <c r="F16" s="1">
        <v>5</v>
      </c>
      <c r="G16" s="1">
        <v>57</v>
      </c>
      <c r="H16" s="1">
        <v>1.8</v>
      </c>
      <c r="I16" s="1">
        <v>45</v>
      </c>
      <c r="J16" s="1">
        <f t="shared" si="0"/>
        <v>1350</v>
      </c>
      <c r="K16" s="1">
        <f t="shared" si="1"/>
        <v>1710</v>
      </c>
      <c r="L16" s="5">
        <f t="shared" si="1"/>
        <v>54</v>
      </c>
      <c r="M16" s="36">
        <f t="shared" si="2"/>
        <v>360</v>
      </c>
      <c r="N16" s="35">
        <f t="shared" si="3"/>
        <v>0.15</v>
      </c>
      <c r="O16" s="32">
        <f t="shared" si="4"/>
        <v>68.399999999999991</v>
      </c>
      <c r="P16" s="33">
        <f t="shared" si="4"/>
        <v>2.16</v>
      </c>
      <c r="Q16" s="32">
        <f t="shared" si="4"/>
        <v>54</v>
      </c>
      <c r="R16" s="32">
        <f t="shared" si="5"/>
        <v>79.8</v>
      </c>
      <c r="S16" s="33">
        <f t="shared" si="6"/>
        <v>2.52</v>
      </c>
      <c r="T16" s="32">
        <f t="shared" si="7"/>
        <v>62.999999999999993</v>
      </c>
      <c r="U16" s="32">
        <f t="shared" si="8"/>
        <v>91.2</v>
      </c>
      <c r="V16" s="33">
        <f t="shared" si="9"/>
        <v>2.8800000000000003</v>
      </c>
      <c r="W16" s="32">
        <f t="shared" si="10"/>
        <v>72</v>
      </c>
      <c r="X16" s="32">
        <f t="shared" si="11"/>
        <v>102.60000000000001</v>
      </c>
      <c r="Y16" s="33">
        <f t="shared" si="12"/>
        <v>3.24</v>
      </c>
      <c r="Z16" s="32">
        <f t="shared" si="13"/>
        <v>81</v>
      </c>
      <c r="AA16" s="32">
        <f t="shared" si="14"/>
        <v>114</v>
      </c>
      <c r="AB16" s="33">
        <f t="shared" si="15"/>
        <v>3.6</v>
      </c>
      <c r="AC16" s="32">
        <f t="shared" si="16"/>
        <v>90</v>
      </c>
    </row>
    <row r="17" spans="1:29" ht="24" customHeight="1">
      <c r="A17" s="1" t="s">
        <v>373</v>
      </c>
      <c r="B17" s="62"/>
      <c r="C17" s="55"/>
      <c r="D17" s="27" t="s">
        <v>372</v>
      </c>
      <c r="E17" s="37" t="s">
        <v>371</v>
      </c>
      <c r="F17" s="1">
        <v>6</v>
      </c>
      <c r="G17" s="1">
        <v>64</v>
      </c>
      <c r="H17" s="1">
        <v>2</v>
      </c>
      <c r="I17" s="1">
        <v>50</v>
      </c>
      <c r="J17" s="1">
        <f t="shared" si="0"/>
        <v>1500</v>
      </c>
      <c r="K17" s="1">
        <f t="shared" si="1"/>
        <v>1920</v>
      </c>
      <c r="L17" s="5">
        <f t="shared" si="1"/>
        <v>60</v>
      </c>
      <c r="M17" s="36">
        <f t="shared" si="2"/>
        <v>420</v>
      </c>
      <c r="N17" s="35">
        <f t="shared" si="3"/>
        <v>0.14285714285714285</v>
      </c>
      <c r="O17" s="32">
        <f t="shared" si="4"/>
        <v>76.8</v>
      </c>
      <c r="P17" s="33">
        <f t="shared" si="4"/>
        <v>2.4</v>
      </c>
      <c r="Q17" s="32">
        <f t="shared" si="4"/>
        <v>60</v>
      </c>
      <c r="R17" s="32">
        <f t="shared" si="5"/>
        <v>89.6</v>
      </c>
      <c r="S17" s="33">
        <f t="shared" si="6"/>
        <v>2.8</v>
      </c>
      <c r="T17" s="32">
        <f t="shared" si="7"/>
        <v>70</v>
      </c>
      <c r="U17" s="32">
        <f t="shared" si="8"/>
        <v>102.4</v>
      </c>
      <c r="V17" s="33">
        <f t="shared" si="9"/>
        <v>3.2</v>
      </c>
      <c r="W17" s="32">
        <f t="shared" si="10"/>
        <v>80</v>
      </c>
      <c r="X17" s="32">
        <f t="shared" si="11"/>
        <v>115.2</v>
      </c>
      <c r="Y17" s="33">
        <f t="shared" si="12"/>
        <v>3.6</v>
      </c>
      <c r="Z17" s="32">
        <f t="shared" si="13"/>
        <v>90</v>
      </c>
      <c r="AA17" s="32">
        <f t="shared" si="14"/>
        <v>128</v>
      </c>
      <c r="AB17" s="33">
        <f t="shared" si="15"/>
        <v>4</v>
      </c>
      <c r="AC17" s="32">
        <f t="shared" si="16"/>
        <v>100</v>
      </c>
    </row>
    <row r="18" spans="1:29" ht="24" customHeight="1">
      <c r="A18" s="1" t="s">
        <v>370</v>
      </c>
      <c r="B18" s="62"/>
      <c r="C18" s="55"/>
      <c r="D18" s="27" t="s">
        <v>369</v>
      </c>
      <c r="E18" s="39" t="s">
        <v>368</v>
      </c>
      <c r="F18" s="1">
        <v>7</v>
      </c>
      <c r="G18" s="1">
        <v>70</v>
      </c>
      <c r="H18" s="1">
        <v>2.2000000000000002</v>
      </c>
      <c r="I18" s="1">
        <v>55</v>
      </c>
      <c r="J18" s="1">
        <f t="shared" si="0"/>
        <v>1650</v>
      </c>
      <c r="K18" s="1">
        <f t="shared" si="1"/>
        <v>2100</v>
      </c>
      <c r="L18" s="5">
        <f t="shared" si="1"/>
        <v>66</v>
      </c>
      <c r="M18" s="36">
        <f t="shared" si="2"/>
        <v>450</v>
      </c>
      <c r="N18" s="35">
        <f t="shared" si="3"/>
        <v>0.14666666666666667</v>
      </c>
      <c r="O18" s="32">
        <f t="shared" si="4"/>
        <v>84</v>
      </c>
      <c r="P18" s="33">
        <f t="shared" si="4"/>
        <v>2.64</v>
      </c>
      <c r="Q18" s="32">
        <f t="shared" si="4"/>
        <v>66</v>
      </c>
      <c r="R18" s="32">
        <f t="shared" si="5"/>
        <v>98</v>
      </c>
      <c r="S18" s="33">
        <f t="shared" si="6"/>
        <v>3.08</v>
      </c>
      <c r="T18" s="32">
        <f t="shared" si="7"/>
        <v>77</v>
      </c>
      <c r="U18" s="32">
        <f t="shared" si="8"/>
        <v>112</v>
      </c>
      <c r="V18" s="33">
        <f t="shared" si="9"/>
        <v>3.5200000000000005</v>
      </c>
      <c r="W18" s="32">
        <f t="shared" si="10"/>
        <v>88</v>
      </c>
      <c r="X18" s="32">
        <f t="shared" si="11"/>
        <v>126</v>
      </c>
      <c r="Y18" s="33">
        <f t="shared" si="12"/>
        <v>3.9600000000000004</v>
      </c>
      <c r="Z18" s="32">
        <f t="shared" si="13"/>
        <v>99</v>
      </c>
      <c r="AA18" s="32">
        <f t="shared" si="14"/>
        <v>140</v>
      </c>
      <c r="AB18" s="33">
        <f t="shared" si="15"/>
        <v>4.4000000000000004</v>
      </c>
      <c r="AC18" s="32">
        <f t="shared" si="16"/>
        <v>110</v>
      </c>
    </row>
    <row r="19" spans="1:29" ht="24" customHeight="1">
      <c r="A19" s="1" t="s">
        <v>367</v>
      </c>
      <c r="B19" s="62"/>
      <c r="C19" s="55"/>
      <c r="D19" s="27" t="s">
        <v>366</v>
      </c>
      <c r="E19" s="39" t="s">
        <v>365</v>
      </c>
      <c r="F19" s="1">
        <v>8</v>
      </c>
      <c r="G19" s="1">
        <v>77</v>
      </c>
      <c r="H19" s="1">
        <v>2.4</v>
      </c>
      <c r="I19" s="1">
        <v>60</v>
      </c>
      <c r="J19" s="1">
        <f t="shared" si="0"/>
        <v>1800</v>
      </c>
      <c r="K19" s="1">
        <f t="shared" si="1"/>
        <v>2310</v>
      </c>
      <c r="L19" s="5">
        <f t="shared" si="1"/>
        <v>72</v>
      </c>
      <c r="M19" s="36">
        <f t="shared" si="2"/>
        <v>510</v>
      </c>
      <c r="N19" s="35">
        <f t="shared" si="3"/>
        <v>0.14117647058823529</v>
      </c>
      <c r="O19" s="32">
        <f t="shared" si="4"/>
        <v>92.399999999999991</v>
      </c>
      <c r="P19" s="33">
        <f t="shared" si="4"/>
        <v>2.88</v>
      </c>
      <c r="Q19" s="32">
        <f t="shared" si="4"/>
        <v>72</v>
      </c>
      <c r="R19" s="32">
        <f t="shared" si="5"/>
        <v>107.8</v>
      </c>
      <c r="S19" s="33">
        <f t="shared" si="6"/>
        <v>3.36</v>
      </c>
      <c r="T19" s="32">
        <f t="shared" si="7"/>
        <v>84</v>
      </c>
      <c r="U19" s="32">
        <f t="shared" si="8"/>
        <v>123.2</v>
      </c>
      <c r="V19" s="33">
        <f t="shared" si="9"/>
        <v>3.84</v>
      </c>
      <c r="W19" s="32">
        <f t="shared" si="10"/>
        <v>96</v>
      </c>
      <c r="X19" s="32">
        <f t="shared" si="11"/>
        <v>138.6</v>
      </c>
      <c r="Y19" s="33">
        <f t="shared" si="12"/>
        <v>4.32</v>
      </c>
      <c r="Z19" s="32">
        <f t="shared" si="13"/>
        <v>108</v>
      </c>
      <c r="AA19" s="32">
        <f t="shared" si="14"/>
        <v>154</v>
      </c>
      <c r="AB19" s="33">
        <f t="shared" si="15"/>
        <v>4.8</v>
      </c>
      <c r="AC19" s="32">
        <f t="shared" si="16"/>
        <v>120</v>
      </c>
    </row>
    <row r="20" spans="1:29" ht="24" customHeight="1">
      <c r="A20" s="1" t="s">
        <v>364</v>
      </c>
      <c r="B20" s="62"/>
      <c r="C20" s="55"/>
      <c r="D20" s="27" t="s">
        <v>363</v>
      </c>
      <c r="E20" s="39" t="s">
        <v>362</v>
      </c>
      <c r="F20" s="1">
        <v>9</v>
      </c>
      <c r="G20" s="1">
        <v>83</v>
      </c>
      <c r="H20" s="1">
        <v>2.6</v>
      </c>
      <c r="I20" s="1">
        <v>65</v>
      </c>
      <c r="J20" s="1">
        <f t="shared" si="0"/>
        <v>1950</v>
      </c>
      <c r="K20" s="1">
        <f t="shared" si="1"/>
        <v>2490</v>
      </c>
      <c r="L20" s="5">
        <f t="shared" si="1"/>
        <v>78</v>
      </c>
      <c r="M20" s="36">
        <f t="shared" si="2"/>
        <v>540</v>
      </c>
      <c r="N20" s="35">
        <f t="shared" si="3"/>
        <v>0.14444444444444443</v>
      </c>
      <c r="O20" s="32">
        <f t="shared" si="4"/>
        <v>99.6</v>
      </c>
      <c r="P20" s="33">
        <f t="shared" si="4"/>
        <v>3.12</v>
      </c>
      <c r="Q20" s="32">
        <f t="shared" si="4"/>
        <v>78</v>
      </c>
      <c r="R20" s="32">
        <f t="shared" si="5"/>
        <v>116.19999999999999</v>
      </c>
      <c r="S20" s="33">
        <f t="shared" si="6"/>
        <v>3.6399999999999997</v>
      </c>
      <c r="T20" s="32">
        <f t="shared" si="7"/>
        <v>91</v>
      </c>
      <c r="U20" s="32">
        <f t="shared" si="8"/>
        <v>132.80000000000001</v>
      </c>
      <c r="V20" s="33">
        <f t="shared" si="9"/>
        <v>4.16</v>
      </c>
      <c r="W20" s="32">
        <f t="shared" si="10"/>
        <v>104</v>
      </c>
      <c r="X20" s="32">
        <f t="shared" si="11"/>
        <v>149.4</v>
      </c>
      <c r="Y20" s="33">
        <f t="shared" si="12"/>
        <v>4.6800000000000006</v>
      </c>
      <c r="Z20" s="32">
        <f t="shared" si="13"/>
        <v>117</v>
      </c>
      <c r="AA20" s="32">
        <f t="shared" si="14"/>
        <v>166</v>
      </c>
      <c r="AB20" s="33">
        <f t="shared" si="15"/>
        <v>5.2</v>
      </c>
      <c r="AC20" s="32">
        <f t="shared" si="16"/>
        <v>130</v>
      </c>
    </row>
    <row r="21" spans="1:29" ht="24" customHeight="1">
      <c r="A21" s="1" t="s">
        <v>361</v>
      </c>
      <c r="B21" s="62"/>
      <c r="C21" s="55"/>
      <c r="D21" s="27" t="s">
        <v>360</v>
      </c>
      <c r="E21" s="39" t="s">
        <v>359</v>
      </c>
      <c r="F21" s="1">
        <v>10</v>
      </c>
      <c r="G21" s="1">
        <v>90</v>
      </c>
      <c r="H21" s="1">
        <v>2.8</v>
      </c>
      <c r="I21" s="1">
        <v>70</v>
      </c>
      <c r="J21" s="1">
        <f t="shared" si="0"/>
        <v>2100</v>
      </c>
      <c r="K21" s="1">
        <f t="shared" si="1"/>
        <v>2700</v>
      </c>
      <c r="L21" s="5">
        <f t="shared" si="1"/>
        <v>84</v>
      </c>
      <c r="M21" s="36">
        <f t="shared" si="2"/>
        <v>600</v>
      </c>
      <c r="N21" s="35">
        <f t="shared" si="3"/>
        <v>0.14000000000000001</v>
      </c>
      <c r="O21" s="32">
        <f t="shared" si="4"/>
        <v>108</v>
      </c>
      <c r="P21" s="33">
        <f t="shared" si="4"/>
        <v>3.36</v>
      </c>
      <c r="Q21" s="32">
        <f t="shared" si="4"/>
        <v>84</v>
      </c>
      <c r="R21" s="32">
        <f t="shared" si="5"/>
        <v>125.99999999999999</v>
      </c>
      <c r="S21" s="33">
        <f t="shared" si="6"/>
        <v>3.9199999999999995</v>
      </c>
      <c r="T21" s="32">
        <f t="shared" si="7"/>
        <v>98</v>
      </c>
      <c r="U21" s="32">
        <f t="shared" si="8"/>
        <v>144</v>
      </c>
      <c r="V21" s="33">
        <f t="shared" si="9"/>
        <v>4.4799999999999995</v>
      </c>
      <c r="W21" s="32">
        <f t="shared" si="10"/>
        <v>112</v>
      </c>
      <c r="X21" s="32">
        <f t="shared" si="11"/>
        <v>162</v>
      </c>
      <c r="Y21" s="33">
        <f t="shared" si="12"/>
        <v>5.04</v>
      </c>
      <c r="Z21" s="32">
        <f t="shared" si="13"/>
        <v>126</v>
      </c>
      <c r="AA21" s="32">
        <f t="shared" si="14"/>
        <v>180</v>
      </c>
      <c r="AB21" s="33">
        <f t="shared" si="15"/>
        <v>5.6</v>
      </c>
      <c r="AC21" s="32">
        <f t="shared" si="16"/>
        <v>140</v>
      </c>
    </row>
    <row r="22" spans="1:29" ht="24" customHeight="1">
      <c r="A22" s="1" t="s">
        <v>358</v>
      </c>
      <c r="B22" s="63" t="s">
        <v>357</v>
      </c>
      <c r="C22" s="55" t="s">
        <v>356</v>
      </c>
      <c r="D22" s="27" t="s">
        <v>355</v>
      </c>
      <c r="E22" s="39" t="s">
        <v>354</v>
      </c>
      <c r="F22" s="1">
        <v>1</v>
      </c>
      <c r="G22" s="1">
        <v>32</v>
      </c>
      <c r="H22" s="1">
        <v>1</v>
      </c>
      <c r="I22" s="1">
        <v>25</v>
      </c>
      <c r="J22" s="1">
        <f t="shared" si="0"/>
        <v>750</v>
      </c>
      <c r="K22" s="1">
        <f t="shared" si="1"/>
        <v>960</v>
      </c>
      <c r="L22" s="5">
        <f t="shared" si="1"/>
        <v>30</v>
      </c>
      <c r="M22" s="36">
        <f t="shared" si="2"/>
        <v>210</v>
      </c>
      <c r="N22" s="35">
        <f t="shared" si="3"/>
        <v>0.14285714285714285</v>
      </c>
      <c r="O22" s="32">
        <f t="shared" si="4"/>
        <v>38.4</v>
      </c>
      <c r="P22" s="33">
        <f t="shared" si="4"/>
        <v>1.2</v>
      </c>
      <c r="Q22" s="32">
        <f t="shared" si="4"/>
        <v>30</v>
      </c>
      <c r="R22" s="32">
        <f t="shared" si="5"/>
        <v>44.8</v>
      </c>
      <c r="S22" s="33">
        <f t="shared" si="6"/>
        <v>1.4</v>
      </c>
      <c r="T22" s="32">
        <f t="shared" si="7"/>
        <v>35</v>
      </c>
      <c r="U22" s="32">
        <f t="shared" si="8"/>
        <v>51.2</v>
      </c>
      <c r="V22" s="33">
        <f t="shared" si="9"/>
        <v>1.6</v>
      </c>
      <c r="W22" s="32">
        <f t="shared" si="10"/>
        <v>40</v>
      </c>
      <c r="X22" s="32">
        <f t="shared" si="11"/>
        <v>57.6</v>
      </c>
      <c r="Y22" s="33">
        <f t="shared" si="12"/>
        <v>1.8</v>
      </c>
      <c r="Z22" s="32">
        <f t="shared" si="13"/>
        <v>45</v>
      </c>
      <c r="AA22" s="32">
        <f t="shared" si="14"/>
        <v>64</v>
      </c>
      <c r="AB22" s="33">
        <f t="shared" si="15"/>
        <v>2</v>
      </c>
      <c r="AC22" s="32">
        <f t="shared" si="16"/>
        <v>50</v>
      </c>
    </row>
    <row r="23" spans="1:29" ht="24" customHeight="1">
      <c r="A23" s="1" t="s">
        <v>353</v>
      </c>
      <c r="B23" s="63"/>
      <c r="C23" s="55"/>
      <c r="D23" s="27" t="s">
        <v>352</v>
      </c>
      <c r="E23" s="39" t="s">
        <v>351</v>
      </c>
      <c r="F23" s="1">
        <v>2</v>
      </c>
      <c r="G23" s="1">
        <v>38</v>
      </c>
      <c r="H23" s="1">
        <v>1.2</v>
      </c>
      <c r="I23" s="1">
        <v>30</v>
      </c>
      <c r="J23" s="1">
        <f t="shared" si="0"/>
        <v>900</v>
      </c>
      <c r="K23" s="1">
        <f t="shared" si="1"/>
        <v>1140</v>
      </c>
      <c r="L23" s="5">
        <f t="shared" si="1"/>
        <v>36</v>
      </c>
      <c r="M23" s="36">
        <f t="shared" si="2"/>
        <v>240</v>
      </c>
      <c r="N23" s="35">
        <f t="shared" si="3"/>
        <v>0.15</v>
      </c>
      <c r="O23" s="32">
        <f t="shared" si="4"/>
        <v>45.6</v>
      </c>
      <c r="P23" s="33">
        <f t="shared" si="4"/>
        <v>1.44</v>
      </c>
      <c r="Q23" s="32">
        <f t="shared" si="4"/>
        <v>36</v>
      </c>
      <c r="R23" s="32">
        <f t="shared" si="5"/>
        <v>53.199999999999996</v>
      </c>
      <c r="S23" s="33">
        <f t="shared" si="6"/>
        <v>1.68</v>
      </c>
      <c r="T23" s="32">
        <f t="shared" si="7"/>
        <v>42</v>
      </c>
      <c r="U23" s="32">
        <f t="shared" si="8"/>
        <v>60.800000000000004</v>
      </c>
      <c r="V23" s="33">
        <f t="shared" si="9"/>
        <v>1.92</v>
      </c>
      <c r="W23" s="32">
        <f t="shared" si="10"/>
        <v>48</v>
      </c>
      <c r="X23" s="32">
        <f t="shared" si="11"/>
        <v>68.400000000000006</v>
      </c>
      <c r="Y23" s="33">
        <f t="shared" si="12"/>
        <v>2.16</v>
      </c>
      <c r="Z23" s="32">
        <f t="shared" si="13"/>
        <v>54</v>
      </c>
      <c r="AA23" s="32">
        <f t="shared" si="14"/>
        <v>76</v>
      </c>
      <c r="AB23" s="33">
        <f t="shared" si="15"/>
        <v>2.4</v>
      </c>
      <c r="AC23" s="32">
        <f t="shared" si="16"/>
        <v>60</v>
      </c>
    </row>
    <row r="24" spans="1:29" ht="24" customHeight="1">
      <c r="A24" s="1" t="s">
        <v>350</v>
      </c>
      <c r="B24" s="63"/>
      <c r="C24" s="55"/>
      <c r="D24" s="27" t="s">
        <v>349</v>
      </c>
      <c r="E24" s="39" t="s">
        <v>348</v>
      </c>
      <c r="F24" s="1">
        <v>3</v>
      </c>
      <c r="G24" s="1">
        <v>45</v>
      </c>
      <c r="H24" s="1">
        <v>1.4</v>
      </c>
      <c r="I24" s="1">
        <v>35</v>
      </c>
      <c r="J24" s="1">
        <f t="shared" si="0"/>
        <v>1050</v>
      </c>
      <c r="K24" s="1">
        <f t="shared" si="1"/>
        <v>1350</v>
      </c>
      <c r="L24" s="5">
        <f t="shared" si="1"/>
        <v>42</v>
      </c>
      <c r="M24" s="36">
        <f t="shared" si="2"/>
        <v>300</v>
      </c>
      <c r="N24" s="35">
        <f t="shared" si="3"/>
        <v>0.14000000000000001</v>
      </c>
      <c r="O24" s="32">
        <f t="shared" si="4"/>
        <v>54</v>
      </c>
      <c r="P24" s="33">
        <f t="shared" si="4"/>
        <v>1.68</v>
      </c>
      <c r="Q24" s="32">
        <f t="shared" si="4"/>
        <v>42</v>
      </c>
      <c r="R24" s="32">
        <f t="shared" si="5"/>
        <v>62.999999999999993</v>
      </c>
      <c r="S24" s="33">
        <f t="shared" si="6"/>
        <v>1.9599999999999997</v>
      </c>
      <c r="T24" s="32">
        <f t="shared" si="7"/>
        <v>49</v>
      </c>
      <c r="U24" s="32">
        <f t="shared" si="8"/>
        <v>72</v>
      </c>
      <c r="V24" s="33">
        <f t="shared" si="9"/>
        <v>2.2399999999999998</v>
      </c>
      <c r="W24" s="32">
        <f t="shared" si="10"/>
        <v>56</v>
      </c>
      <c r="X24" s="32">
        <f t="shared" si="11"/>
        <v>81</v>
      </c>
      <c r="Y24" s="33">
        <f t="shared" si="12"/>
        <v>2.52</v>
      </c>
      <c r="Z24" s="32">
        <f t="shared" si="13"/>
        <v>63</v>
      </c>
      <c r="AA24" s="32">
        <f t="shared" si="14"/>
        <v>90</v>
      </c>
      <c r="AB24" s="33">
        <f t="shared" si="15"/>
        <v>2.8</v>
      </c>
      <c r="AC24" s="32">
        <f t="shared" si="16"/>
        <v>70</v>
      </c>
    </row>
    <row r="25" spans="1:29" ht="24" customHeight="1">
      <c r="A25" s="1" t="s">
        <v>347</v>
      </c>
      <c r="B25" s="63"/>
      <c r="C25" s="55"/>
      <c r="D25" s="27" t="s">
        <v>346</v>
      </c>
      <c r="E25" s="39" t="s">
        <v>345</v>
      </c>
      <c r="F25" s="1">
        <v>4</v>
      </c>
      <c r="G25" s="1">
        <v>51</v>
      </c>
      <c r="H25" s="1">
        <v>1.6</v>
      </c>
      <c r="I25" s="1">
        <v>40</v>
      </c>
      <c r="J25" s="1">
        <f t="shared" si="0"/>
        <v>1200</v>
      </c>
      <c r="K25" s="1">
        <f t="shared" si="1"/>
        <v>1530</v>
      </c>
      <c r="L25" s="5">
        <f t="shared" si="1"/>
        <v>48</v>
      </c>
      <c r="M25" s="36">
        <f t="shared" si="2"/>
        <v>330</v>
      </c>
      <c r="N25" s="35">
        <f t="shared" si="3"/>
        <v>0.14545454545454545</v>
      </c>
      <c r="O25" s="32">
        <f t="shared" si="4"/>
        <v>61.199999999999996</v>
      </c>
      <c r="P25" s="33">
        <f t="shared" si="4"/>
        <v>1.92</v>
      </c>
      <c r="Q25" s="32">
        <f t="shared" si="4"/>
        <v>48</v>
      </c>
      <c r="R25" s="32">
        <f t="shared" si="5"/>
        <v>71.399999999999991</v>
      </c>
      <c r="S25" s="33">
        <f t="shared" si="6"/>
        <v>2.2399999999999998</v>
      </c>
      <c r="T25" s="32">
        <f t="shared" si="7"/>
        <v>56</v>
      </c>
      <c r="U25" s="32">
        <f t="shared" si="8"/>
        <v>81.600000000000009</v>
      </c>
      <c r="V25" s="33">
        <f t="shared" si="9"/>
        <v>2.5600000000000005</v>
      </c>
      <c r="W25" s="32">
        <f t="shared" si="10"/>
        <v>64</v>
      </c>
      <c r="X25" s="32">
        <f t="shared" si="11"/>
        <v>91.8</v>
      </c>
      <c r="Y25" s="33">
        <f t="shared" si="12"/>
        <v>2.8800000000000003</v>
      </c>
      <c r="Z25" s="32">
        <f t="shared" si="13"/>
        <v>72</v>
      </c>
      <c r="AA25" s="32">
        <f t="shared" si="14"/>
        <v>102</v>
      </c>
      <c r="AB25" s="33">
        <f t="shared" si="15"/>
        <v>3.2</v>
      </c>
      <c r="AC25" s="32">
        <f t="shared" si="16"/>
        <v>80</v>
      </c>
    </row>
    <row r="26" spans="1:29" ht="24" customHeight="1">
      <c r="A26" s="1" t="s">
        <v>344</v>
      </c>
      <c r="B26" s="63"/>
      <c r="C26" s="55"/>
      <c r="D26" s="27" t="s">
        <v>343</v>
      </c>
      <c r="E26" s="39" t="s">
        <v>342</v>
      </c>
      <c r="F26" s="1">
        <v>5</v>
      </c>
      <c r="G26" s="1">
        <v>57</v>
      </c>
      <c r="H26" s="1">
        <v>1.8</v>
      </c>
      <c r="I26" s="1">
        <v>45</v>
      </c>
      <c r="J26" s="1">
        <f t="shared" si="0"/>
        <v>1350</v>
      </c>
      <c r="K26" s="1">
        <f t="shared" si="1"/>
        <v>1710</v>
      </c>
      <c r="L26" s="5">
        <f t="shared" si="1"/>
        <v>54</v>
      </c>
      <c r="M26" s="36">
        <f t="shared" si="2"/>
        <v>360</v>
      </c>
      <c r="N26" s="35">
        <f t="shared" si="3"/>
        <v>0.15</v>
      </c>
      <c r="O26" s="32">
        <f t="shared" si="4"/>
        <v>68.399999999999991</v>
      </c>
      <c r="P26" s="33">
        <f t="shared" si="4"/>
        <v>2.16</v>
      </c>
      <c r="Q26" s="32">
        <f t="shared" si="4"/>
        <v>54</v>
      </c>
      <c r="R26" s="32">
        <f t="shared" si="5"/>
        <v>79.8</v>
      </c>
      <c r="S26" s="33">
        <f t="shared" si="6"/>
        <v>2.52</v>
      </c>
      <c r="T26" s="32">
        <f t="shared" si="7"/>
        <v>62.999999999999993</v>
      </c>
      <c r="U26" s="32">
        <f t="shared" si="8"/>
        <v>91.2</v>
      </c>
      <c r="V26" s="33">
        <f t="shared" si="9"/>
        <v>2.8800000000000003</v>
      </c>
      <c r="W26" s="32">
        <f t="shared" si="10"/>
        <v>72</v>
      </c>
      <c r="X26" s="32">
        <f t="shared" si="11"/>
        <v>102.60000000000001</v>
      </c>
      <c r="Y26" s="33">
        <f t="shared" si="12"/>
        <v>3.24</v>
      </c>
      <c r="Z26" s="32">
        <f t="shared" si="13"/>
        <v>81</v>
      </c>
      <c r="AA26" s="32">
        <f t="shared" si="14"/>
        <v>114</v>
      </c>
      <c r="AB26" s="33">
        <f t="shared" si="15"/>
        <v>3.6</v>
      </c>
      <c r="AC26" s="32">
        <f t="shared" si="16"/>
        <v>90</v>
      </c>
    </row>
    <row r="27" spans="1:29" ht="24" customHeight="1">
      <c r="A27" s="1" t="s">
        <v>341</v>
      </c>
      <c r="B27" s="63"/>
      <c r="C27" s="55"/>
      <c r="D27" s="27" t="s">
        <v>340</v>
      </c>
      <c r="E27" s="39" t="s">
        <v>339</v>
      </c>
      <c r="F27" s="1">
        <v>6</v>
      </c>
      <c r="G27" s="1">
        <v>64</v>
      </c>
      <c r="H27" s="1">
        <v>2</v>
      </c>
      <c r="I27" s="1">
        <v>50</v>
      </c>
      <c r="J27" s="1">
        <f t="shared" si="0"/>
        <v>1500</v>
      </c>
      <c r="K27" s="1">
        <f t="shared" si="1"/>
        <v>1920</v>
      </c>
      <c r="L27" s="5">
        <f t="shared" si="1"/>
        <v>60</v>
      </c>
      <c r="M27" s="36">
        <f t="shared" si="2"/>
        <v>420</v>
      </c>
      <c r="N27" s="35">
        <f t="shared" si="3"/>
        <v>0.14285714285714285</v>
      </c>
      <c r="O27" s="32">
        <f t="shared" si="4"/>
        <v>76.8</v>
      </c>
      <c r="P27" s="33">
        <f t="shared" si="4"/>
        <v>2.4</v>
      </c>
      <c r="Q27" s="32">
        <f t="shared" si="4"/>
        <v>60</v>
      </c>
      <c r="R27" s="32">
        <f t="shared" si="5"/>
        <v>89.6</v>
      </c>
      <c r="S27" s="33">
        <f t="shared" si="6"/>
        <v>2.8</v>
      </c>
      <c r="T27" s="32">
        <f t="shared" si="7"/>
        <v>70</v>
      </c>
      <c r="U27" s="32">
        <f t="shared" si="8"/>
        <v>102.4</v>
      </c>
      <c r="V27" s="33">
        <f t="shared" si="9"/>
        <v>3.2</v>
      </c>
      <c r="W27" s="32">
        <f t="shared" si="10"/>
        <v>80</v>
      </c>
      <c r="X27" s="32">
        <f t="shared" si="11"/>
        <v>115.2</v>
      </c>
      <c r="Y27" s="33">
        <f t="shared" si="12"/>
        <v>3.6</v>
      </c>
      <c r="Z27" s="32">
        <f t="shared" si="13"/>
        <v>90</v>
      </c>
      <c r="AA27" s="32">
        <f t="shared" si="14"/>
        <v>128</v>
      </c>
      <c r="AB27" s="33">
        <f t="shared" si="15"/>
        <v>4</v>
      </c>
      <c r="AC27" s="32">
        <f t="shared" si="16"/>
        <v>100</v>
      </c>
    </row>
    <row r="28" spans="1:29" ht="24" customHeight="1">
      <c r="A28" s="1" t="s">
        <v>338</v>
      </c>
      <c r="B28" s="63"/>
      <c r="C28" s="55"/>
      <c r="D28" s="27" t="s">
        <v>337</v>
      </c>
      <c r="E28" s="39" t="s">
        <v>336</v>
      </c>
      <c r="F28" s="1">
        <v>7</v>
      </c>
      <c r="G28" s="1">
        <v>70</v>
      </c>
      <c r="H28" s="1">
        <v>2.2000000000000002</v>
      </c>
      <c r="I28" s="1">
        <v>55</v>
      </c>
      <c r="J28" s="1">
        <f t="shared" si="0"/>
        <v>1650</v>
      </c>
      <c r="K28" s="1">
        <f t="shared" si="1"/>
        <v>2100</v>
      </c>
      <c r="L28" s="5">
        <f t="shared" si="1"/>
        <v>66</v>
      </c>
      <c r="M28" s="36">
        <f t="shared" si="2"/>
        <v>450</v>
      </c>
      <c r="N28" s="35">
        <f t="shared" si="3"/>
        <v>0.14666666666666667</v>
      </c>
      <c r="O28" s="32">
        <f t="shared" si="4"/>
        <v>84</v>
      </c>
      <c r="P28" s="33">
        <f t="shared" si="4"/>
        <v>2.64</v>
      </c>
      <c r="Q28" s="32">
        <f t="shared" si="4"/>
        <v>66</v>
      </c>
      <c r="R28" s="32">
        <f t="shared" si="5"/>
        <v>98</v>
      </c>
      <c r="S28" s="33">
        <f t="shared" si="6"/>
        <v>3.08</v>
      </c>
      <c r="T28" s="32">
        <f t="shared" si="7"/>
        <v>77</v>
      </c>
      <c r="U28" s="32">
        <f t="shared" si="8"/>
        <v>112</v>
      </c>
      <c r="V28" s="33">
        <f t="shared" si="9"/>
        <v>3.5200000000000005</v>
      </c>
      <c r="W28" s="32">
        <f t="shared" si="10"/>
        <v>88</v>
      </c>
      <c r="X28" s="32">
        <f t="shared" si="11"/>
        <v>126</v>
      </c>
      <c r="Y28" s="33">
        <f t="shared" si="12"/>
        <v>3.9600000000000004</v>
      </c>
      <c r="Z28" s="32">
        <f t="shared" si="13"/>
        <v>99</v>
      </c>
      <c r="AA28" s="32">
        <f t="shared" si="14"/>
        <v>140</v>
      </c>
      <c r="AB28" s="33">
        <f t="shared" si="15"/>
        <v>4.4000000000000004</v>
      </c>
      <c r="AC28" s="32">
        <f t="shared" si="16"/>
        <v>110</v>
      </c>
    </row>
    <row r="29" spans="1:29" ht="24" customHeight="1">
      <c r="A29" s="1" t="s">
        <v>335</v>
      </c>
      <c r="B29" s="63"/>
      <c r="C29" s="55"/>
      <c r="D29" s="27" t="s">
        <v>334</v>
      </c>
      <c r="E29" s="39" t="s">
        <v>333</v>
      </c>
      <c r="F29" s="1">
        <v>8</v>
      </c>
      <c r="G29" s="1">
        <v>77</v>
      </c>
      <c r="H29" s="1">
        <v>2.4</v>
      </c>
      <c r="I29" s="1">
        <v>60</v>
      </c>
      <c r="J29" s="1">
        <f t="shared" si="0"/>
        <v>1800</v>
      </c>
      <c r="K29" s="1">
        <f t="shared" si="1"/>
        <v>2310</v>
      </c>
      <c r="L29" s="5">
        <f t="shared" si="1"/>
        <v>72</v>
      </c>
      <c r="M29" s="36">
        <f t="shared" si="2"/>
        <v>510</v>
      </c>
      <c r="N29" s="35">
        <f t="shared" si="3"/>
        <v>0.14117647058823529</v>
      </c>
      <c r="O29" s="32">
        <f t="shared" si="4"/>
        <v>92.399999999999991</v>
      </c>
      <c r="P29" s="33">
        <f t="shared" si="4"/>
        <v>2.88</v>
      </c>
      <c r="Q29" s="32">
        <f t="shared" si="4"/>
        <v>72</v>
      </c>
      <c r="R29" s="32">
        <f t="shared" si="5"/>
        <v>107.8</v>
      </c>
      <c r="S29" s="33">
        <f t="shared" si="6"/>
        <v>3.36</v>
      </c>
      <c r="T29" s="32">
        <f t="shared" si="7"/>
        <v>84</v>
      </c>
      <c r="U29" s="32">
        <f t="shared" si="8"/>
        <v>123.2</v>
      </c>
      <c r="V29" s="33">
        <f t="shared" si="9"/>
        <v>3.84</v>
      </c>
      <c r="W29" s="32">
        <f t="shared" si="10"/>
        <v>96</v>
      </c>
      <c r="X29" s="32">
        <f t="shared" si="11"/>
        <v>138.6</v>
      </c>
      <c r="Y29" s="33">
        <f t="shared" si="12"/>
        <v>4.32</v>
      </c>
      <c r="Z29" s="32">
        <f t="shared" si="13"/>
        <v>108</v>
      </c>
      <c r="AA29" s="32">
        <f t="shared" si="14"/>
        <v>154</v>
      </c>
      <c r="AB29" s="33">
        <f t="shared" si="15"/>
        <v>4.8</v>
      </c>
      <c r="AC29" s="32">
        <f t="shared" si="16"/>
        <v>120</v>
      </c>
    </row>
    <row r="30" spans="1:29" ht="24" customHeight="1">
      <c r="A30" s="1" t="s">
        <v>332</v>
      </c>
      <c r="B30" s="63"/>
      <c r="C30" s="55"/>
      <c r="D30" s="27" t="s">
        <v>331</v>
      </c>
      <c r="E30" s="39" t="s">
        <v>330</v>
      </c>
      <c r="F30" s="1">
        <v>9</v>
      </c>
      <c r="G30" s="1">
        <v>83</v>
      </c>
      <c r="H30" s="1">
        <v>2.6</v>
      </c>
      <c r="I30" s="1">
        <v>65</v>
      </c>
      <c r="J30" s="1">
        <f t="shared" si="0"/>
        <v>1950</v>
      </c>
      <c r="K30" s="1">
        <f t="shared" si="1"/>
        <v>2490</v>
      </c>
      <c r="L30" s="5">
        <f t="shared" si="1"/>
        <v>78</v>
      </c>
      <c r="M30" s="36">
        <f t="shared" si="2"/>
        <v>540</v>
      </c>
      <c r="N30" s="35">
        <f t="shared" si="3"/>
        <v>0.14444444444444443</v>
      </c>
      <c r="O30" s="32">
        <f t="shared" si="4"/>
        <v>99.6</v>
      </c>
      <c r="P30" s="33">
        <f t="shared" si="4"/>
        <v>3.12</v>
      </c>
      <c r="Q30" s="32">
        <f t="shared" si="4"/>
        <v>78</v>
      </c>
      <c r="R30" s="32">
        <f t="shared" si="5"/>
        <v>116.19999999999999</v>
      </c>
      <c r="S30" s="33">
        <f t="shared" si="6"/>
        <v>3.6399999999999997</v>
      </c>
      <c r="T30" s="32">
        <f t="shared" si="7"/>
        <v>91</v>
      </c>
      <c r="U30" s="32">
        <f t="shared" si="8"/>
        <v>132.80000000000001</v>
      </c>
      <c r="V30" s="33">
        <f t="shared" si="9"/>
        <v>4.16</v>
      </c>
      <c r="W30" s="32">
        <f t="shared" si="10"/>
        <v>104</v>
      </c>
      <c r="X30" s="32">
        <f t="shared" si="11"/>
        <v>149.4</v>
      </c>
      <c r="Y30" s="33">
        <f t="shared" si="12"/>
        <v>4.6800000000000006</v>
      </c>
      <c r="Z30" s="32">
        <f t="shared" si="13"/>
        <v>117</v>
      </c>
      <c r="AA30" s="32">
        <f t="shared" si="14"/>
        <v>166</v>
      </c>
      <c r="AB30" s="33">
        <f t="shared" si="15"/>
        <v>5.2</v>
      </c>
      <c r="AC30" s="32">
        <f t="shared" si="16"/>
        <v>130</v>
      </c>
    </row>
    <row r="31" spans="1:29" ht="24" customHeight="1">
      <c r="A31" s="1" t="s">
        <v>329</v>
      </c>
      <c r="B31" s="63"/>
      <c r="C31" s="55"/>
      <c r="D31" s="27" t="s">
        <v>328</v>
      </c>
      <c r="E31" s="39" t="s">
        <v>327</v>
      </c>
      <c r="F31" s="1">
        <v>10</v>
      </c>
      <c r="G31" s="1">
        <v>90</v>
      </c>
      <c r="H31" s="1">
        <v>2.8</v>
      </c>
      <c r="I31" s="1">
        <v>70</v>
      </c>
      <c r="J31" s="1">
        <f t="shared" si="0"/>
        <v>2100</v>
      </c>
      <c r="K31" s="1">
        <f t="shared" si="1"/>
        <v>2700</v>
      </c>
      <c r="L31" s="5">
        <f t="shared" si="1"/>
        <v>84</v>
      </c>
      <c r="M31" s="36">
        <f t="shared" si="2"/>
        <v>600</v>
      </c>
      <c r="N31" s="35">
        <f t="shared" si="3"/>
        <v>0.14000000000000001</v>
      </c>
      <c r="O31" s="32">
        <f t="shared" si="4"/>
        <v>108</v>
      </c>
      <c r="P31" s="33">
        <f t="shared" si="4"/>
        <v>3.36</v>
      </c>
      <c r="Q31" s="32">
        <f t="shared" si="4"/>
        <v>84</v>
      </c>
      <c r="R31" s="32">
        <f t="shared" si="5"/>
        <v>125.99999999999999</v>
      </c>
      <c r="S31" s="33">
        <f t="shared" si="6"/>
        <v>3.9199999999999995</v>
      </c>
      <c r="T31" s="32">
        <f t="shared" si="7"/>
        <v>98</v>
      </c>
      <c r="U31" s="32">
        <f t="shared" si="8"/>
        <v>144</v>
      </c>
      <c r="V31" s="33">
        <f t="shared" si="9"/>
        <v>4.4799999999999995</v>
      </c>
      <c r="W31" s="32">
        <f t="shared" si="10"/>
        <v>112</v>
      </c>
      <c r="X31" s="32">
        <f t="shared" si="11"/>
        <v>162</v>
      </c>
      <c r="Y31" s="33">
        <f t="shared" si="12"/>
        <v>5.04</v>
      </c>
      <c r="Z31" s="32">
        <f t="shared" si="13"/>
        <v>126</v>
      </c>
      <c r="AA31" s="32">
        <f t="shared" si="14"/>
        <v>180</v>
      </c>
      <c r="AB31" s="33">
        <f t="shared" si="15"/>
        <v>5.6</v>
      </c>
      <c r="AC31" s="32">
        <f t="shared" si="16"/>
        <v>140</v>
      </c>
    </row>
    <row r="32" spans="1:29" ht="24" customHeight="1">
      <c r="A32" s="1" t="s">
        <v>326</v>
      </c>
      <c r="B32" s="58" t="s">
        <v>325</v>
      </c>
      <c r="C32" s="55" t="s">
        <v>166</v>
      </c>
      <c r="D32" s="27" t="s">
        <v>324</v>
      </c>
      <c r="E32" s="39" t="s">
        <v>323</v>
      </c>
      <c r="F32" s="1">
        <v>1</v>
      </c>
      <c r="G32" s="1">
        <v>32</v>
      </c>
      <c r="H32" s="1">
        <v>1</v>
      </c>
      <c r="I32" s="1">
        <v>25</v>
      </c>
      <c r="J32" s="1">
        <f t="shared" si="0"/>
        <v>750</v>
      </c>
      <c r="K32" s="1">
        <f t="shared" si="1"/>
        <v>960</v>
      </c>
      <c r="L32" s="5">
        <f t="shared" si="1"/>
        <v>30</v>
      </c>
      <c r="M32" s="36">
        <f t="shared" si="2"/>
        <v>210</v>
      </c>
      <c r="N32" s="35">
        <f t="shared" si="3"/>
        <v>0.14285714285714285</v>
      </c>
      <c r="O32" s="32">
        <f t="shared" si="4"/>
        <v>38.4</v>
      </c>
      <c r="P32" s="33">
        <f t="shared" si="4"/>
        <v>1.2</v>
      </c>
      <c r="Q32" s="32">
        <f t="shared" si="4"/>
        <v>30</v>
      </c>
      <c r="R32" s="32">
        <f t="shared" si="5"/>
        <v>44.8</v>
      </c>
      <c r="S32" s="33">
        <f t="shared" si="6"/>
        <v>1.4</v>
      </c>
      <c r="T32" s="32">
        <f t="shared" si="7"/>
        <v>35</v>
      </c>
      <c r="U32" s="32">
        <f t="shared" si="8"/>
        <v>51.2</v>
      </c>
      <c r="V32" s="33">
        <f t="shared" si="9"/>
        <v>1.6</v>
      </c>
      <c r="W32" s="32">
        <f t="shared" si="10"/>
        <v>40</v>
      </c>
      <c r="X32" s="32">
        <f t="shared" si="11"/>
        <v>57.6</v>
      </c>
      <c r="Y32" s="33">
        <f t="shared" si="12"/>
        <v>1.8</v>
      </c>
      <c r="Z32" s="32">
        <f t="shared" si="13"/>
        <v>45</v>
      </c>
      <c r="AA32" s="32">
        <f t="shared" si="14"/>
        <v>64</v>
      </c>
      <c r="AB32" s="33">
        <f t="shared" si="15"/>
        <v>2</v>
      </c>
      <c r="AC32" s="32">
        <f t="shared" si="16"/>
        <v>50</v>
      </c>
    </row>
    <row r="33" spans="1:29" ht="24" customHeight="1">
      <c r="A33" s="1" t="s">
        <v>322</v>
      </c>
      <c r="B33" s="58"/>
      <c r="C33" s="55"/>
      <c r="D33" s="27" t="s">
        <v>321</v>
      </c>
      <c r="E33" s="37" t="s">
        <v>320</v>
      </c>
      <c r="F33" s="1">
        <v>2</v>
      </c>
      <c r="G33" s="1">
        <v>40</v>
      </c>
      <c r="H33" s="1">
        <v>1.2</v>
      </c>
      <c r="I33" s="1">
        <v>31</v>
      </c>
      <c r="J33" s="1">
        <f t="shared" si="0"/>
        <v>930</v>
      </c>
      <c r="K33" s="1">
        <f t="shared" si="1"/>
        <v>1200</v>
      </c>
      <c r="L33" s="5">
        <f t="shared" si="1"/>
        <v>36</v>
      </c>
      <c r="M33" s="36">
        <f t="shared" si="2"/>
        <v>270</v>
      </c>
      <c r="N33" s="35">
        <f t="shared" si="3"/>
        <v>0.13333333333333333</v>
      </c>
      <c r="O33" s="32">
        <f t="shared" si="4"/>
        <v>48</v>
      </c>
      <c r="P33" s="33">
        <f t="shared" si="4"/>
        <v>1.44</v>
      </c>
      <c r="Q33" s="32">
        <f t="shared" si="4"/>
        <v>37.199999999999996</v>
      </c>
      <c r="R33" s="32">
        <f t="shared" si="5"/>
        <v>56</v>
      </c>
      <c r="S33" s="33">
        <f t="shared" si="6"/>
        <v>1.68</v>
      </c>
      <c r="T33" s="32">
        <f t="shared" si="7"/>
        <v>43.4</v>
      </c>
      <c r="U33" s="32">
        <f t="shared" si="8"/>
        <v>64</v>
      </c>
      <c r="V33" s="33">
        <f t="shared" si="9"/>
        <v>1.92</v>
      </c>
      <c r="W33" s="32">
        <f t="shared" si="10"/>
        <v>49.6</v>
      </c>
      <c r="X33" s="32">
        <f t="shared" si="11"/>
        <v>72</v>
      </c>
      <c r="Y33" s="33">
        <f t="shared" si="12"/>
        <v>2.16</v>
      </c>
      <c r="Z33" s="32">
        <f t="shared" si="13"/>
        <v>55.800000000000004</v>
      </c>
      <c r="AA33" s="32">
        <f t="shared" si="14"/>
        <v>80</v>
      </c>
      <c r="AB33" s="33">
        <f t="shared" si="15"/>
        <v>2.4</v>
      </c>
      <c r="AC33" s="32">
        <f t="shared" si="16"/>
        <v>62</v>
      </c>
    </row>
    <row r="34" spans="1:29" ht="24" customHeight="1">
      <c r="A34" s="1" t="s">
        <v>319</v>
      </c>
      <c r="B34" s="58"/>
      <c r="C34" s="55"/>
      <c r="D34" s="27" t="s">
        <v>318</v>
      </c>
      <c r="E34" s="39" t="s">
        <v>317</v>
      </c>
      <c r="F34" s="1">
        <v>3</v>
      </c>
      <c r="G34" s="1">
        <v>47</v>
      </c>
      <c r="H34" s="1">
        <v>1.4</v>
      </c>
      <c r="I34" s="1">
        <v>36</v>
      </c>
      <c r="J34" s="1">
        <f t="shared" si="0"/>
        <v>1080</v>
      </c>
      <c r="K34" s="1">
        <f t="shared" si="1"/>
        <v>1410</v>
      </c>
      <c r="L34" s="5">
        <f t="shared" si="1"/>
        <v>42</v>
      </c>
      <c r="M34" s="36">
        <f t="shared" si="2"/>
        <v>330</v>
      </c>
      <c r="N34" s="35">
        <f t="shared" si="3"/>
        <v>0.12727272727272726</v>
      </c>
      <c r="O34" s="32">
        <f t="shared" si="4"/>
        <v>56.4</v>
      </c>
      <c r="P34" s="33">
        <f t="shared" si="4"/>
        <v>1.68</v>
      </c>
      <c r="Q34" s="32">
        <f t="shared" si="4"/>
        <v>43.199999999999996</v>
      </c>
      <c r="R34" s="32">
        <f t="shared" si="5"/>
        <v>65.8</v>
      </c>
      <c r="S34" s="33">
        <f t="shared" si="6"/>
        <v>1.9599999999999997</v>
      </c>
      <c r="T34" s="32">
        <f t="shared" si="7"/>
        <v>50.4</v>
      </c>
      <c r="U34" s="32">
        <f t="shared" si="8"/>
        <v>75.2</v>
      </c>
      <c r="V34" s="33">
        <f t="shared" si="9"/>
        <v>2.2399999999999998</v>
      </c>
      <c r="W34" s="32">
        <f t="shared" si="10"/>
        <v>57.6</v>
      </c>
      <c r="X34" s="32">
        <f t="shared" si="11"/>
        <v>84.600000000000009</v>
      </c>
      <c r="Y34" s="33">
        <f t="shared" si="12"/>
        <v>2.52</v>
      </c>
      <c r="Z34" s="32">
        <f t="shared" si="13"/>
        <v>64.8</v>
      </c>
      <c r="AA34" s="32">
        <f t="shared" si="14"/>
        <v>94</v>
      </c>
      <c r="AB34" s="33">
        <f t="shared" si="15"/>
        <v>2.8</v>
      </c>
      <c r="AC34" s="32">
        <f t="shared" si="16"/>
        <v>72</v>
      </c>
    </row>
    <row r="35" spans="1:29" ht="24" customHeight="1">
      <c r="A35" s="1" t="s">
        <v>316</v>
      </c>
      <c r="B35" s="58"/>
      <c r="C35" s="55"/>
      <c r="D35" s="27" t="s">
        <v>315</v>
      </c>
      <c r="E35" s="39" t="s">
        <v>314</v>
      </c>
      <c r="F35" s="1">
        <v>4</v>
      </c>
      <c r="G35" s="1">
        <v>53</v>
      </c>
      <c r="H35" s="1">
        <v>1.6</v>
      </c>
      <c r="I35" s="1">
        <v>41</v>
      </c>
      <c r="J35" s="1">
        <f t="shared" si="0"/>
        <v>1230</v>
      </c>
      <c r="K35" s="1">
        <f t="shared" si="1"/>
        <v>1590</v>
      </c>
      <c r="L35" s="5">
        <f t="shared" si="1"/>
        <v>48</v>
      </c>
      <c r="M35" s="36">
        <f t="shared" si="2"/>
        <v>360</v>
      </c>
      <c r="N35" s="35">
        <f t="shared" si="3"/>
        <v>0.13333333333333333</v>
      </c>
      <c r="O35" s="32">
        <f t="shared" si="4"/>
        <v>63.599999999999994</v>
      </c>
      <c r="P35" s="33">
        <f t="shared" si="4"/>
        <v>1.92</v>
      </c>
      <c r="Q35" s="32">
        <f t="shared" si="4"/>
        <v>49.199999999999996</v>
      </c>
      <c r="R35" s="32">
        <f t="shared" si="5"/>
        <v>74.199999999999989</v>
      </c>
      <c r="S35" s="33">
        <f t="shared" si="6"/>
        <v>2.2399999999999998</v>
      </c>
      <c r="T35" s="32">
        <f t="shared" si="7"/>
        <v>57.4</v>
      </c>
      <c r="U35" s="32">
        <f t="shared" si="8"/>
        <v>84.800000000000011</v>
      </c>
      <c r="V35" s="33">
        <f t="shared" si="9"/>
        <v>2.5600000000000005</v>
      </c>
      <c r="W35" s="32">
        <f t="shared" si="10"/>
        <v>65.600000000000009</v>
      </c>
      <c r="X35" s="32">
        <f t="shared" si="11"/>
        <v>95.4</v>
      </c>
      <c r="Y35" s="33">
        <f t="shared" si="12"/>
        <v>2.8800000000000003</v>
      </c>
      <c r="Z35" s="32">
        <f t="shared" si="13"/>
        <v>73.8</v>
      </c>
      <c r="AA35" s="32">
        <f t="shared" si="14"/>
        <v>106</v>
      </c>
      <c r="AB35" s="33">
        <f t="shared" si="15"/>
        <v>3.2</v>
      </c>
      <c r="AC35" s="32">
        <f t="shared" si="16"/>
        <v>82</v>
      </c>
    </row>
    <row r="36" spans="1:29" ht="24" customHeight="1">
      <c r="A36" s="1" t="s">
        <v>313</v>
      </c>
      <c r="B36" s="58"/>
      <c r="C36" s="55"/>
      <c r="D36" s="27" t="s">
        <v>312</v>
      </c>
      <c r="E36" s="39" t="s">
        <v>311</v>
      </c>
      <c r="F36" s="1">
        <v>5</v>
      </c>
      <c r="G36" s="1">
        <v>59</v>
      </c>
      <c r="H36" s="1">
        <v>1.8</v>
      </c>
      <c r="I36" s="1">
        <v>46</v>
      </c>
      <c r="J36" s="1">
        <f t="shared" si="0"/>
        <v>1380</v>
      </c>
      <c r="K36" s="1">
        <f t="shared" si="1"/>
        <v>1770</v>
      </c>
      <c r="L36" s="5">
        <f t="shared" si="1"/>
        <v>54</v>
      </c>
      <c r="M36" s="36">
        <f t="shared" si="2"/>
        <v>390</v>
      </c>
      <c r="N36" s="35">
        <f t="shared" si="3"/>
        <v>0.13846153846153847</v>
      </c>
      <c r="O36" s="32">
        <f t="shared" si="4"/>
        <v>70.8</v>
      </c>
      <c r="P36" s="33">
        <f t="shared" si="4"/>
        <v>2.16</v>
      </c>
      <c r="Q36" s="32">
        <f t="shared" si="4"/>
        <v>55.199999999999996</v>
      </c>
      <c r="R36" s="32">
        <f t="shared" si="5"/>
        <v>82.6</v>
      </c>
      <c r="S36" s="33">
        <f t="shared" si="6"/>
        <v>2.52</v>
      </c>
      <c r="T36" s="32">
        <f t="shared" si="7"/>
        <v>64.399999999999991</v>
      </c>
      <c r="U36" s="32">
        <f t="shared" si="8"/>
        <v>94.4</v>
      </c>
      <c r="V36" s="33">
        <f t="shared" si="9"/>
        <v>2.8800000000000003</v>
      </c>
      <c r="W36" s="32">
        <f t="shared" si="10"/>
        <v>73.600000000000009</v>
      </c>
      <c r="X36" s="32">
        <f t="shared" si="11"/>
        <v>106.2</v>
      </c>
      <c r="Y36" s="33">
        <f t="shared" si="12"/>
        <v>3.24</v>
      </c>
      <c r="Z36" s="32">
        <f t="shared" si="13"/>
        <v>82.8</v>
      </c>
      <c r="AA36" s="32">
        <f t="shared" si="14"/>
        <v>118</v>
      </c>
      <c r="AB36" s="33">
        <f t="shared" si="15"/>
        <v>3.6</v>
      </c>
      <c r="AC36" s="32">
        <f t="shared" si="16"/>
        <v>92</v>
      </c>
    </row>
    <row r="37" spans="1:29" ht="24" customHeight="1">
      <c r="A37" s="1" t="s">
        <v>310</v>
      </c>
      <c r="B37" s="58"/>
      <c r="C37" s="55"/>
      <c r="D37" s="27" t="s">
        <v>309</v>
      </c>
      <c r="E37" s="39" t="s">
        <v>308</v>
      </c>
      <c r="F37" s="1">
        <v>6</v>
      </c>
      <c r="G37" s="1">
        <v>66</v>
      </c>
      <c r="H37" s="1">
        <v>2</v>
      </c>
      <c r="I37" s="1">
        <v>51</v>
      </c>
      <c r="J37" s="1">
        <f t="shared" si="0"/>
        <v>1530</v>
      </c>
      <c r="K37" s="1">
        <f t="shared" si="1"/>
        <v>1980</v>
      </c>
      <c r="L37" s="5">
        <f t="shared" si="1"/>
        <v>60</v>
      </c>
      <c r="M37" s="36">
        <f t="shared" si="2"/>
        <v>450</v>
      </c>
      <c r="N37" s="35">
        <f t="shared" si="3"/>
        <v>0.13333333333333333</v>
      </c>
      <c r="O37" s="32">
        <f t="shared" si="4"/>
        <v>79.2</v>
      </c>
      <c r="P37" s="33">
        <f t="shared" si="4"/>
        <v>2.4</v>
      </c>
      <c r="Q37" s="32">
        <f t="shared" si="4"/>
        <v>61.199999999999996</v>
      </c>
      <c r="R37" s="32">
        <f t="shared" si="5"/>
        <v>92.399999999999991</v>
      </c>
      <c r="S37" s="33">
        <f t="shared" si="6"/>
        <v>2.8</v>
      </c>
      <c r="T37" s="32">
        <f t="shared" si="7"/>
        <v>71.399999999999991</v>
      </c>
      <c r="U37" s="32">
        <f t="shared" si="8"/>
        <v>105.60000000000001</v>
      </c>
      <c r="V37" s="33">
        <f t="shared" si="9"/>
        <v>3.2</v>
      </c>
      <c r="W37" s="32">
        <f t="shared" si="10"/>
        <v>81.600000000000009</v>
      </c>
      <c r="X37" s="32">
        <f t="shared" si="11"/>
        <v>118.8</v>
      </c>
      <c r="Y37" s="33">
        <f t="shared" si="12"/>
        <v>3.6</v>
      </c>
      <c r="Z37" s="32">
        <f t="shared" si="13"/>
        <v>91.8</v>
      </c>
      <c r="AA37" s="32">
        <f t="shared" si="14"/>
        <v>132</v>
      </c>
      <c r="AB37" s="33">
        <f t="shared" si="15"/>
        <v>4</v>
      </c>
      <c r="AC37" s="32">
        <f t="shared" si="16"/>
        <v>102</v>
      </c>
    </row>
    <row r="38" spans="1:29" ht="24" customHeight="1">
      <c r="A38" s="1" t="s">
        <v>307</v>
      </c>
      <c r="B38" s="58"/>
      <c r="C38" s="55"/>
      <c r="D38" s="27" t="s">
        <v>306</v>
      </c>
      <c r="E38" s="39" t="s">
        <v>305</v>
      </c>
      <c r="F38" s="1">
        <v>7</v>
      </c>
      <c r="G38" s="1">
        <v>72</v>
      </c>
      <c r="H38" s="1">
        <v>2.2000000000000002</v>
      </c>
      <c r="I38" s="1">
        <v>56</v>
      </c>
      <c r="J38" s="1">
        <f t="shared" si="0"/>
        <v>1680</v>
      </c>
      <c r="K38" s="1">
        <f t="shared" si="1"/>
        <v>2160</v>
      </c>
      <c r="L38" s="5">
        <f t="shared" si="1"/>
        <v>66</v>
      </c>
      <c r="M38" s="36">
        <f t="shared" si="2"/>
        <v>480</v>
      </c>
      <c r="N38" s="35">
        <f t="shared" si="3"/>
        <v>0.13750000000000001</v>
      </c>
      <c r="O38" s="32">
        <f t="shared" si="4"/>
        <v>86.399999999999991</v>
      </c>
      <c r="P38" s="33">
        <f t="shared" si="4"/>
        <v>2.64</v>
      </c>
      <c r="Q38" s="32">
        <f t="shared" si="4"/>
        <v>67.2</v>
      </c>
      <c r="R38" s="32">
        <f t="shared" si="5"/>
        <v>100.8</v>
      </c>
      <c r="S38" s="33">
        <f t="shared" si="6"/>
        <v>3.08</v>
      </c>
      <c r="T38" s="32">
        <f t="shared" si="7"/>
        <v>78.399999999999991</v>
      </c>
      <c r="U38" s="32">
        <f t="shared" si="8"/>
        <v>115.2</v>
      </c>
      <c r="V38" s="33">
        <f t="shared" si="9"/>
        <v>3.5200000000000005</v>
      </c>
      <c r="W38" s="32">
        <f t="shared" si="10"/>
        <v>89.600000000000009</v>
      </c>
      <c r="X38" s="32">
        <f t="shared" si="11"/>
        <v>129.6</v>
      </c>
      <c r="Y38" s="33">
        <f t="shared" si="12"/>
        <v>3.9600000000000004</v>
      </c>
      <c r="Z38" s="32">
        <f t="shared" si="13"/>
        <v>100.8</v>
      </c>
      <c r="AA38" s="32">
        <f t="shared" si="14"/>
        <v>144</v>
      </c>
      <c r="AB38" s="33">
        <f t="shared" si="15"/>
        <v>4.4000000000000004</v>
      </c>
      <c r="AC38" s="32">
        <f t="shared" si="16"/>
        <v>112</v>
      </c>
    </row>
    <row r="39" spans="1:29" ht="24" customHeight="1">
      <c r="A39" s="1" t="s">
        <v>304</v>
      </c>
      <c r="B39" s="58"/>
      <c r="C39" s="55"/>
      <c r="D39" s="27" t="s">
        <v>303</v>
      </c>
      <c r="E39" s="39" t="s">
        <v>302</v>
      </c>
      <c r="F39" s="1">
        <v>8</v>
      </c>
      <c r="G39" s="1">
        <v>79</v>
      </c>
      <c r="H39" s="1">
        <v>2.4</v>
      </c>
      <c r="I39" s="1">
        <v>61</v>
      </c>
      <c r="J39" s="1">
        <f t="shared" si="0"/>
        <v>1830</v>
      </c>
      <c r="K39" s="1">
        <f t="shared" si="1"/>
        <v>2370</v>
      </c>
      <c r="L39" s="5">
        <f t="shared" si="1"/>
        <v>72</v>
      </c>
      <c r="M39" s="36">
        <f t="shared" si="2"/>
        <v>540</v>
      </c>
      <c r="N39" s="35">
        <f t="shared" si="3"/>
        <v>0.13333333333333333</v>
      </c>
      <c r="O39" s="32">
        <f t="shared" si="4"/>
        <v>94.8</v>
      </c>
      <c r="P39" s="33">
        <f t="shared" si="4"/>
        <v>2.88</v>
      </c>
      <c r="Q39" s="32">
        <f t="shared" si="4"/>
        <v>73.2</v>
      </c>
      <c r="R39" s="32">
        <f t="shared" si="5"/>
        <v>110.6</v>
      </c>
      <c r="S39" s="33">
        <f t="shared" si="6"/>
        <v>3.36</v>
      </c>
      <c r="T39" s="32">
        <f t="shared" si="7"/>
        <v>85.399999999999991</v>
      </c>
      <c r="U39" s="32">
        <f t="shared" si="8"/>
        <v>126.4</v>
      </c>
      <c r="V39" s="33">
        <f t="shared" si="9"/>
        <v>3.84</v>
      </c>
      <c r="W39" s="32">
        <f t="shared" si="10"/>
        <v>97.600000000000009</v>
      </c>
      <c r="X39" s="32">
        <f t="shared" si="11"/>
        <v>142.20000000000002</v>
      </c>
      <c r="Y39" s="33">
        <f t="shared" si="12"/>
        <v>4.32</v>
      </c>
      <c r="Z39" s="32">
        <f t="shared" si="13"/>
        <v>109.8</v>
      </c>
      <c r="AA39" s="32">
        <f t="shared" si="14"/>
        <v>158</v>
      </c>
      <c r="AB39" s="33">
        <f t="shared" si="15"/>
        <v>4.8</v>
      </c>
      <c r="AC39" s="32">
        <f t="shared" si="16"/>
        <v>122</v>
      </c>
    </row>
    <row r="40" spans="1:29" ht="24" customHeight="1">
      <c r="A40" s="1" t="s">
        <v>301</v>
      </c>
      <c r="B40" s="58"/>
      <c r="C40" s="55"/>
      <c r="D40" s="27" t="s">
        <v>300</v>
      </c>
      <c r="E40" s="39" t="s">
        <v>299</v>
      </c>
      <c r="F40" s="1">
        <v>9</v>
      </c>
      <c r="G40" s="1">
        <v>85</v>
      </c>
      <c r="H40" s="1">
        <v>2.6</v>
      </c>
      <c r="I40" s="1">
        <v>66</v>
      </c>
      <c r="J40" s="1">
        <f t="shared" si="0"/>
        <v>1980</v>
      </c>
      <c r="K40" s="1">
        <f t="shared" si="1"/>
        <v>2550</v>
      </c>
      <c r="L40" s="5">
        <f t="shared" si="1"/>
        <v>78</v>
      </c>
      <c r="M40" s="36">
        <f t="shared" si="2"/>
        <v>570</v>
      </c>
      <c r="N40" s="35">
        <f t="shared" si="3"/>
        <v>0.1368421052631579</v>
      </c>
      <c r="O40" s="32">
        <f t="shared" si="4"/>
        <v>102</v>
      </c>
      <c r="P40" s="33">
        <f t="shared" si="4"/>
        <v>3.12</v>
      </c>
      <c r="Q40" s="32">
        <f t="shared" si="4"/>
        <v>79.2</v>
      </c>
      <c r="R40" s="32">
        <f t="shared" si="5"/>
        <v>118.99999999999999</v>
      </c>
      <c r="S40" s="33">
        <f t="shared" si="6"/>
        <v>3.6399999999999997</v>
      </c>
      <c r="T40" s="32">
        <f t="shared" si="7"/>
        <v>92.399999999999991</v>
      </c>
      <c r="U40" s="32">
        <f t="shared" si="8"/>
        <v>136</v>
      </c>
      <c r="V40" s="33">
        <f t="shared" si="9"/>
        <v>4.16</v>
      </c>
      <c r="W40" s="32">
        <f t="shared" si="10"/>
        <v>105.60000000000001</v>
      </c>
      <c r="X40" s="32">
        <f t="shared" si="11"/>
        <v>153</v>
      </c>
      <c r="Y40" s="33">
        <f t="shared" si="12"/>
        <v>4.6800000000000006</v>
      </c>
      <c r="Z40" s="32">
        <f t="shared" si="13"/>
        <v>118.8</v>
      </c>
      <c r="AA40" s="32">
        <f t="shared" si="14"/>
        <v>170</v>
      </c>
      <c r="AB40" s="33">
        <f t="shared" si="15"/>
        <v>5.2</v>
      </c>
      <c r="AC40" s="32">
        <f t="shared" si="16"/>
        <v>132</v>
      </c>
    </row>
    <row r="41" spans="1:29" ht="24" customHeight="1">
      <c r="A41" s="1" t="s">
        <v>298</v>
      </c>
      <c r="B41" s="58"/>
      <c r="C41" s="55"/>
      <c r="D41" s="27" t="s">
        <v>297</v>
      </c>
      <c r="E41" s="39" t="s">
        <v>296</v>
      </c>
      <c r="F41" s="1">
        <v>10</v>
      </c>
      <c r="G41" s="1">
        <v>92</v>
      </c>
      <c r="H41" s="1">
        <v>2.8</v>
      </c>
      <c r="I41" s="1">
        <v>71</v>
      </c>
      <c r="J41" s="1">
        <f t="shared" si="0"/>
        <v>2130</v>
      </c>
      <c r="K41" s="1">
        <f t="shared" si="1"/>
        <v>2760</v>
      </c>
      <c r="L41" s="5">
        <f t="shared" si="1"/>
        <v>84</v>
      </c>
      <c r="M41" s="36">
        <f t="shared" si="2"/>
        <v>630</v>
      </c>
      <c r="N41" s="35">
        <f t="shared" si="3"/>
        <v>0.13333333333333333</v>
      </c>
      <c r="O41" s="32">
        <f t="shared" si="4"/>
        <v>110.39999999999999</v>
      </c>
      <c r="P41" s="33">
        <f t="shared" si="4"/>
        <v>3.36</v>
      </c>
      <c r="Q41" s="32">
        <f t="shared" si="4"/>
        <v>85.2</v>
      </c>
      <c r="R41" s="32">
        <f t="shared" si="5"/>
        <v>128.79999999999998</v>
      </c>
      <c r="S41" s="33">
        <f t="shared" si="6"/>
        <v>3.9199999999999995</v>
      </c>
      <c r="T41" s="32">
        <f t="shared" si="7"/>
        <v>99.399999999999991</v>
      </c>
      <c r="U41" s="32">
        <f t="shared" si="8"/>
        <v>147.20000000000002</v>
      </c>
      <c r="V41" s="33">
        <f t="shared" si="9"/>
        <v>4.4799999999999995</v>
      </c>
      <c r="W41" s="32">
        <f t="shared" si="10"/>
        <v>113.60000000000001</v>
      </c>
      <c r="X41" s="32">
        <f t="shared" si="11"/>
        <v>165.6</v>
      </c>
      <c r="Y41" s="33">
        <f t="shared" si="12"/>
        <v>5.04</v>
      </c>
      <c r="Z41" s="32">
        <f t="shared" si="13"/>
        <v>127.8</v>
      </c>
      <c r="AA41" s="32">
        <f t="shared" si="14"/>
        <v>184</v>
      </c>
      <c r="AB41" s="33">
        <f t="shared" si="15"/>
        <v>5.6</v>
      </c>
      <c r="AC41" s="32">
        <f t="shared" si="16"/>
        <v>142</v>
      </c>
    </row>
    <row r="42" spans="1:29" ht="24" customHeight="1">
      <c r="A42" s="1" t="s">
        <v>295</v>
      </c>
      <c r="B42" s="59" t="s">
        <v>294</v>
      </c>
      <c r="C42" s="55" t="s">
        <v>293</v>
      </c>
      <c r="D42" s="27" t="s">
        <v>292</v>
      </c>
      <c r="E42" s="39" t="s">
        <v>291</v>
      </c>
      <c r="F42" s="1">
        <v>1</v>
      </c>
      <c r="G42" s="1">
        <v>32</v>
      </c>
      <c r="H42" s="1">
        <v>1</v>
      </c>
      <c r="I42" s="1">
        <v>25</v>
      </c>
      <c r="J42" s="1">
        <f t="shared" si="0"/>
        <v>750</v>
      </c>
      <c r="K42" s="1">
        <f t="shared" si="1"/>
        <v>960</v>
      </c>
      <c r="L42" s="5">
        <f t="shared" si="1"/>
        <v>30</v>
      </c>
      <c r="M42" s="36">
        <f t="shared" si="2"/>
        <v>210</v>
      </c>
      <c r="N42" s="35">
        <f t="shared" si="3"/>
        <v>0.14285714285714285</v>
      </c>
      <c r="O42" s="32">
        <f t="shared" si="4"/>
        <v>38.4</v>
      </c>
      <c r="P42" s="33">
        <f t="shared" si="4"/>
        <v>1.2</v>
      </c>
      <c r="Q42" s="32">
        <f t="shared" si="4"/>
        <v>30</v>
      </c>
      <c r="R42" s="32">
        <f t="shared" si="5"/>
        <v>44.8</v>
      </c>
      <c r="S42" s="33">
        <f t="shared" si="6"/>
        <v>1.4</v>
      </c>
      <c r="T42" s="32">
        <f t="shared" si="7"/>
        <v>35</v>
      </c>
      <c r="U42" s="32">
        <f t="shared" si="8"/>
        <v>51.2</v>
      </c>
      <c r="V42" s="33">
        <f t="shared" si="9"/>
        <v>1.6</v>
      </c>
      <c r="W42" s="32">
        <f t="shared" si="10"/>
        <v>40</v>
      </c>
      <c r="X42" s="32">
        <f t="shared" si="11"/>
        <v>57.6</v>
      </c>
      <c r="Y42" s="33">
        <f t="shared" si="12"/>
        <v>1.8</v>
      </c>
      <c r="Z42" s="32">
        <f t="shared" si="13"/>
        <v>45</v>
      </c>
      <c r="AA42" s="32">
        <f t="shared" si="14"/>
        <v>64</v>
      </c>
      <c r="AB42" s="33">
        <f t="shared" si="15"/>
        <v>2</v>
      </c>
      <c r="AC42" s="32">
        <f t="shared" si="16"/>
        <v>50</v>
      </c>
    </row>
    <row r="43" spans="1:29" ht="24" customHeight="1">
      <c r="A43" s="1" t="s">
        <v>290</v>
      </c>
      <c r="B43" s="59"/>
      <c r="C43" s="55"/>
      <c r="D43" s="27" t="s">
        <v>289</v>
      </c>
      <c r="E43" s="39" t="s">
        <v>288</v>
      </c>
      <c r="F43" s="1">
        <v>2</v>
      </c>
      <c r="G43" s="1">
        <v>40</v>
      </c>
      <c r="H43" s="1">
        <v>1.3</v>
      </c>
      <c r="I43" s="1">
        <v>33</v>
      </c>
      <c r="J43" s="1">
        <f t="shared" si="0"/>
        <v>990</v>
      </c>
      <c r="K43" s="1">
        <f t="shared" si="1"/>
        <v>1200</v>
      </c>
      <c r="L43" s="5">
        <f t="shared" si="1"/>
        <v>39</v>
      </c>
      <c r="M43" s="36">
        <f t="shared" si="2"/>
        <v>210</v>
      </c>
      <c r="N43" s="35">
        <f t="shared" si="3"/>
        <v>0.18571428571428572</v>
      </c>
      <c r="O43" s="32">
        <f t="shared" si="4"/>
        <v>48</v>
      </c>
      <c r="P43" s="33">
        <f t="shared" si="4"/>
        <v>1.56</v>
      </c>
      <c r="Q43" s="32">
        <f t="shared" si="4"/>
        <v>39.6</v>
      </c>
      <c r="R43" s="32">
        <f t="shared" si="5"/>
        <v>56</v>
      </c>
      <c r="S43" s="33">
        <f t="shared" si="6"/>
        <v>1.8199999999999998</v>
      </c>
      <c r="T43" s="32">
        <f t="shared" si="7"/>
        <v>46.199999999999996</v>
      </c>
      <c r="U43" s="32">
        <f t="shared" si="8"/>
        <v>64</v>
      </c>
      <c r="V43" s="33">
        <f t="shared" si="9"/>
        <v>2.08</v>
      </c>
      <c r="W43" s="32">
        <f t="shared" si="10"/>
        <v>52.800000000000004</v>
      </c>
      <c r="X43" s="32">
        <f t="shared" si="11"/>
        <v>72</v>
      </c>
      <c r="Y43" s="33">
        <f t="shared" si="12"/>
        <v>2.3400000000000003</v>
      </c>
      <c r="Z43" s="32">
        <f t="shared" si="13"/>
        <v>59.4</v>
      </c>
      <c r="AA43" s="32">
        <f t="shared" si="14"/>
        <v>80</v>
      </c>
      <c r="AB43" s="33">
        <f t="shared" si="15"/>
        <v>2.6</v>
      </c>
      <c r="AC43" s="32">
        <f t="shared" si="16"/>
        <v>66</v>
      </c>
    </row>
    <row r="44" spans="1:29" ht="24" customHeight="1">
      <c r="A44" s="1" t="s">
        <v>287</v>
      </c>
      <c r="B44" s="59"/>
      <c r="C44" s="55"/>
      <c r="D44" s="27" t="s">
        <v>286</v>
      </c>
      <c r="E44" s="39" t="s">
        <v>285</v>
      </c>
      <c r="F44" s="1">
        <v>3</v>
      </c>
      <c r="G44" s="1">
        <v>49</v>
      </c>
      <c r="H44" s="1">
        <v>1.6</v>
      </c>
      <c r="I44" s="1">
        <v>41</v>
      </c>
      <c r="J44" s="1">
        <f t="shared" si="0"/>
        <v>1230</v>
      </c>
      <c r="K44" s="1">
        <f t="shared" si="1"/>
        <v>1470</v>
      </c>
      <c r="L44" s="5">
        <f t="shared" si="1"/>
        <v>48</v>
      </c>
      <c r="M44" s="36">
        <f t="shared" si="2"/>
        <v>240</v>
      </c>
      <c r="N44" s="35">
        <f t="shared" si="3"/>
        <v>0.2</v>
      </c>
      <c r="O44" s="32">
        <f t="shared" si="4"/>
        <v>58.8</v>
      </c>
      <c r="P44" s="33">
        <f t="shared" si="4"/>
        <v>1.92</v>
      </c>
      <c r="Q44" s="32">
        <f t="shared" si="4"/>
        <v>49.199999999999996</v>
      </c>
      <c r="R44" s="32">
        <f t="shared" si="5"/>
        <v>68.599999999999994</v>
      </c>
      <c r="S44" s="33">
        <f t="shared" si="6"/>
        <v>2.2399999999999998</v>
      </c>
      <c r="T44" s="32">
        <f t="shared" si="7"/>
        <v>57.4</v>
      </c>
      <c r="U44" s="32">
        <f t="shared" si="8"/>
        <v>78.400000000000006</v>
      </c>
      <c r="V44" s="33">
        <f t="shared" si="9"/>
        <v>2.5600000000000005</v>
      </c>
      <c r="W44" s="32">
        <f t="shared" si="10"/>
        <v>65.600000000000009</v>
      </c>
      <c r="X44" s="32">
        <f t="shared" si="11"/>
        <v>88.2</v>
      </c>
      <c r="Y44" s="33">
        <f t="shared" si="12"/>
        <v>2.8800000000000003</v>
      </c>
      <c r="Z44" s="32">
        <f t="shared" si="13"/>
        <v>73.8</v>
      </c>
      <c r="AA44" s="32">
        <f t="shared" si="14"/>
        <v>98</v>
      </c>
      <c r="AB44" s="33">
        <f t="shared" si="15"/>
        <v>3.2</v>
      </c>
      <c r="AC44" s="32">
        <f t="shared" si="16"/>
        <v>82</v>
      </c>
    </row>
    <row r="45" spans="1:29" ht="24" customHeight="1">
      <c r="A45" s="1" t="s">
        <v>284</v>
      </c>
      <c r="B45" s="59"/>
      <c r="C45" s="55"/>
      <c r="D45" s="27" t="s">
        <v>283</v>
      </c>
      <c r="E45" s="39" t="s">
        <v>282</v>
      </c>
      <c r="F45" s="1">
        <v>4</v>
      </c>
      <c r="G45" s="1">
        <v>59</v>
      </c>
      <c r="H45" s="1">
        <v>1.9</v>
      </c>
      <c r="I45" s="1">
        <v>49</v>
      </c>
      <c r="J45" s="1">
        <f t="shared" si="0"/>
        <v>1470</v>
      </c>
      <c r="K45" s="1">
        <f t="shared" si="1"/>
        <v>1770</v>
      </c>
      <c r="L45" s="5">
        <f t="shared" si="1"/>
        <v>57</v>
      </c>
      <c r="M45" s="36">
        <f t="shared" si="2"/>
        <v>300</v>
      </c>
      <c r="N45" s="35">
        <f t="shared" si="3"/>
        <v>0.19</v>
      </c>
      <c r="O45" s="32">
        <f t="shared" si="4"/>
        <v>70.8</v>
      </c>
      <c r="P45" s="33">
        <f t="shared" si="4"/>
        <v>2.2799999999999998</v>
      </c>
      <c r="Q45" s="32">
        <f t="shared" si="4"/>
        <v>58.8</v>
      </c>
      <c r="R45" s="32">
        <f t="shared" si="5"/>
        <v>82.6</v>
      </c>
      <c r="S45" s="33">
        <f t="shared" si="6"/>
        <v>2.6599999999999997</v>
      </c>
      <c r="T45" s="32">
        <f t="shared" si="7"/>
        <v>68.599999999999994</v>
      </c>
      <c r="U45" s="32">
        <f t="shared" si="8"/>
        <v>94.4</v>
      </c>
      <c r="V45" s="33">
        <f t="shared" si="9"/>
        <v>3.04</v>
      </c>
      <c r="W45" s="32">
        <f t="shared" si="10"/>
        <v>78.400000000000006</v>
      </c>
      <c r="X45" s="32">
        <f t="shared" si="11"/>
        <v>106.2</v>
      </c>
      <c r="Y45" s="33">
        <f t="shared" si="12"/>
        <v>3.42</v>
      </c>
      <c r="Z45" s="32">
        <f t="shared" si="13"/>
        <v>88.2</v>
      </c>
      <c r="AA45" s="32">
        <f t="shared" si="14"/>
        <v>118</v>
      </c>
      <c r="AB45" s="33">
        <f t="shared" si="15"/>
        <v>3.8</v>
      </c>
      <c r="AC45" s="32">
        <f t="shared" si="16"/>
        <v>98</v>
      </c>
    </row>
    <row r="46" spans="1:29" ht="24" customHeight="1">
      <c r="A46" s="1" t="s">
        <v>281</v>
      </c>
      <c r="B46" s="59"/>
      <c r="C46" s="55"/>
      <c r="D46" s="27" t="s">
        <v>280</v>
      </c>
      <c r="E46" s="39" t="s">
        <v>279</v>
      </c>
      <c r="F46" s="1">
        <v>5</v>
      </c>
      <c r="G46" s="1">
        <v>69</v>
      </c>
      <c r="H46" s="1">
        <v>2.2000000000000002</v>
      </c>
      <c r="I46" s="1">
        <v>58</v>
      </c>
      <c r="J46" s="1">
        <f t="shared" si="0"/>
        <v>1740</v>
      </c>
      <c r="K46" s="1">
        <f t="shared" si="1"/>
        <v>2070</v>
      </c>
      <c r="L46" s="5">
        <f t="shared" si="1"/>
        <v>66</v>
      </c>
      <c r="M46" s="36">
        <f t="shared" si="2"/>
        <v>330</v>
      </c>
      <c r="N46" s="35">
        <f t="shared" si="3"/>
        <v>0.2</v>
      </c>
      <c r="O46" s="32">
        <f t="shared" si="4"/>
        <v>82.8</v>
      </c>
      <c r="P46" s="33">
        <f t="shared" si="4"/>
        <v>2.64</v>
      </c>
      <c r="Q46" s="32">
        <f t="shared" si="4"/>
        <v>69.599999999999994</v>
      </c>
      <c r="R46" s="32">
        <f t="shared" si="5"/>
        <v>96.6</v>
      </c>
      <c r="S46" s="33">
        <f t="shared" si="6"/>
        <v>3.08</v>
      </c>
      <c r="T46" s="32">
        <f t="shared" si="7"/>
        <v>81.199999999999989</v>
      </c>
      <c r="U46" s="32">
        <f t="shared" si="8"/>
        <v>110.4</v>
      </c>
      <c r="V46" s="33">
        <f t="shared" si="9"/>
        <v>3.5200000000000005</v>
      </c>
      <c r="W46" s="32">
        <f t="shared" si="10"/>
        <v>92.800000000000011</v>
      </c>
      <c r="X46" s="32">
        <f t="shared" si="11"/>
        <v>124.2</v>
      </c>
      <c r="Y46" s="33">
        <f t="shared" si="12"/>
        <v>3.9600000000000004</v>
      </c>
      <c r="Z46" s="32">
        <f t="shared" si="13"/>
        <v>104.4</v>
      </c>
      <c r="AA46" s="32">
        <f t="shared" si="14"/>
        <v>138</v>
      </c>
      <c r="AB46" s="33">
        <f t="shared" si="15"/>
        <v>4.4000000000000004</v>
      </c>
      <c r="AC46" s="32">
        <f t="shared" si="16"/>
        <v>116</v>
      </c>
    </row>
    <row r="47" spans="1:29" ht="24" customHeight="1">
      <c r="A47" s="1" t="s">
        <v>278</v>
      </c>
      <c r="B47" s="59"/>
      <c r="C47" s="55"/>
      <c r="D47" s="27" t="s">
        <v>277</v>
      </c>
      <c r="E47" s="39" t="s">
        <v>276</v>
      </c>
      <c r="F47" s="1">
        <v>6</v>
      </c>
      <c r="G47" s="1">
        <v>79</v>
      </c>
      <c r="H47" s="1">
        <v>2.5</v>
      </c>
      <c r="I47" s="1">
        <v>66</v>
      </c>
      <c r="J47" s="1">
        <f t="shared" si="0"/>
        <v>1980</v>
      </c>
      <c r="K47" s="1">
        <f t="shared" si="1"/>
        <v>2370</v>
      </c>
      <c r="L47" s="5">
        <f t="shared" si="1"/>
        <v>75</v>
      </c>
      <c r="M47" s="36">
        <f t="shared" si="2"/>
        <v>390</v>
      </c>
      <c r="N47" s="35">
        <f t="shared" si="3"/>
        <v>0.19230769230769232</v>
      </c>
      <c r="O47" s="32">
        <f t="shared" si="4"/>
        <v>94.8</v>
      </c>
      <c r="P47" s="33">
        <f t="shared" si="4"/>
        <v>3</v>
      </c>
      <c r="Q47" s="32">
        <f t="shared" si="4"/>
        <v>79.2</v>
      </c>
      <c r="R47" s="32">
        <f t="shared" si="5"/>
        <v>110.6</v>
      </c>
      <c r="S47" s="33">
        <f t="shared" si="6"/>
        <v>3.5</v>
      </c>
      <c r="T47" s="32">
        <f t="shared" si="7"/>
        <v>92.399999999999991</v>
      </c>
      <c r="U47" s="32">
        <f t="shared" si="8"/>
        <v>126.4</v>
      </c>
      <c r="V47" s="33">
        <f t="shared" si="9"/>
        <v>4</v>
      </c>
      <c r="W47" s="32">
        <f t="shared" si="10"/>
        <v>105.60000000000001</v>
      </c>
      <c r="X47" s="32">
        <f t="shared" si="11"/>
        <v>142.20000000000002</v>
      </c>
      <c r="Y47" s="33">
        <f t="shared" si="12"/>
        <v>4.5</v>
      </c>
      <c r="Z47" s="32">
        <f t="shared" si="13"/>
        <v>118.8</v>
      </c>
      <c r="AA47" s="32">
        <f t="shared" si="14"/>
        <v>158</v>
      </c>
      <c r="AB47" s="33">
        <f t="shared" si="15"/>
        <v>5</v>
      </c>
      <c r="AC47" s="32">
        <f t="shared" si="16"/>
        <v>132</v>
      </c>
    </row>
    <row r="48" spans="1:29" ht="24" customHeight="1">
      <c r="A48" s="1" t="s">
        <v>275</v>
      </c>
      <c r="B48" s="59"/>
      <c r="C48" s="55"/>
      <c r="D48" s="27" t="s">
        <v>274</v>
      </c>
      <c r="E48" s="39" t="s">
        <v>273</v>
      </c>
      <c r="F48" s="1">
        <v>7</v>
      </c>
      <c r="G48" s="1">
        <v>88</v>
      </c>
      <c r="H48" s="1">
        <v>2.8</v>
      </c>
      <c r="I48" s="1">
        <v>74</v>
      </c>
      <c r="J48" s="1">
        <f t="shared" si="0"/>
        <v>2220</v>
      </c>
      <c r="K48" s="1">
        <f t="shared" si="1"/>
        <v>2640</v>
      </c>
      <c r="L48" s="5">
        <f t="shared" si="1"/>
        <v>84</v>
      </c>
      <c r="M48" s="36">
        <f t="shared" si="2"/>
        <v>420</v>
      </c>
      <c r="N48" s="35">
        <f t="shared" si="3"/>
        <v>0.2</v>
      </c>
      <c r="O48" s="32">
        <f t="shared" si="4"/>
        <v>105.6</v>
      </c>
      <c r="P48" s="33">
        <f t="shared" si="4"/>
        <v>3.36</v>
      </c>
      <c r="Q48" s="32">
        <f t="shared" si="4"/>
        <v>88.8</v>
      </c>
      <c r="R48" s="32">
        <f t="shared" si="5"/>
        <v>123.19999999999999</v>
      </c>
      <c r="S48" s="33">
        <f t="shared" si="6"/>
        <v>3.9199999999999995</v>
      </c>
      <c r="T48" s="32">
        <f t="shared" si="7"/>
        <v>103.6</v>
      </c>
      <c r="U48" s="32">
        <f t="shared" si="8"/>
        <v>140.80000000000001</v>
      </c>
      <c r="V48" s="33">
        <f t="shared" si="9"/>
        <v>4.4799999999999995</v>
      </c>
      <c r="W48" s="32">
        <f t="shared" si="10"/>
        <v>118.4</v>
      </c>
      <c r="X48" s="32">
        <f t="shared" si="11"/>
        <v>158.4</v>
      </c>
      <c r="Y48" s="33">
        <f t="shared" si="12"/>
        <v>5.04</v>
      </c>
      <c r="Z48" s="32">
        <f t="shared" si="13"/>
        <v>133.20000000000002</v>
      </c>
      <c r="AA48" s="32">
        <f t="shared" si="14"/>
        <v>176</v>
      </c>
      <c r="AB48" s="33">
        <f t="shared" si="15"/>
        <v>5.6</v>
      </c>
      <c r="AC48" s="32">
        <f t="shared" si="16"/>
        <v>148</v>
      </c>
    </row>
    <row r="49" spans="1:29" ht="24" customHeight="1">
      <c r="A49" s="1" t="s">
        <v>272</v>
      </c>
      <c r="B49" s="59"/>
      <c r="C49" s="55"/>
      <c r="D49" s="27" t="s">
        <v>271</v>
      </c>
      <c r="E49" s="39" t="s">
        <v>270</v>
      </c>
      <c r="F49" s="1">
        <v>8</v>
      </c>
      <c r="G49" s="1">
        <v>98</v>
      </c>
      <c r="H49" s="1">
        <v>3.1</v>
      </c>
      <c r="I49" s="1">
        <v>82</v>
      </c>
      <c r="J49" s="1">
        <f t="shared" si="0"/>
        <v>2460</v>
      </c>
      <c r="K49" s="1">
        <f t="shared" si="1"/>
        <v>2940</v>
      </c>
      <c r="L49" s="5">
        <f t="shared" si="1"/>
        <v>93</v>
      </c>
      <c r="M49" s="36">
        <f t="shared" si="2"/>
        <v>480</v>
      </c>
      <c r="N49" s="35">
        <f t="shared" si="3"/>
        <v>0.19375000000000001</v>
      </c>
      <c r="O49" s="32">
        <f t="shared" si="4"/>
        <v>117.6</v>
      </c>
      <c r="P49" s="33">
        <f t="shared" si="4"/>
        <v>3.7199999999999998</v>
      </c>
      <c r="Q49" s="32">
        <f t="shared" si="4"/>
        <v>98.399999999999991</v>
      </c>
      <c r="R49" s="32">
        <f t="shared" si="5"/>
        <v>137.19999999999999</v>
      </c>
      <c r="S49" s="33">
        <f t="shared" si="6"/>
        <v>4.34</v>
      </c>
      <c r="T49" s="32">
        <f t="shared" si="7"/>
        <v>114.8</v>
      </c>
      <c r="U49" s="32">
        <f t="shared" si="8"/>
        <v>156.80000000000001</v>
      </c>
      <c r="V49" s="33">
        <f t="shared" si="9"/>
        <v>4.9600000000000009</v>
      </c>
      <c r="W49" s="32">
        <f t="shared" si="10"/>
        <v>131.20000000000002</v>
      </c>
      <c r="X49" s="32">
        <f t="shared" si="11"/>
        <v>176.4</v>
      </c>
      <c r="Y49" s="33">
        <f t="shared" si="12"/>
        <v>5.58</v>
      </c>
      <c r="Z49" s="32">
        <f t="shared" si="13"/>
        <v>147.6</v>
      </c>
      <c r="AA49" s="32">
        <f t="shared" si="14"/>
        <v>196</v>
      </c>
      <c r="AB49" s="33">
        <f t="shared" si="15"/>
        <v>6.2</v>
      </c>
      <c r="AC49" s="32">
        <f t="shared" si="16"/>
        <v>164</v>
      </c>
    </row>
    <row r="50" spans="1:29" ht="24" customHeight="1">
      <c r="A50" s="1" t="s">
        <v>269</v>
      </c>
      <c r="B50" s="59"/>
      <c r="C50" s="55"/>
      <c r="D50" s="27" t="s">
        <v>268</v>
      </c>
      <c r="E50" s="39" t="s">
        <v>267</v>
      </c>
      <c r="F50" s="1">
        <v>9</v>
      </c>
      <c r="G50" s="1">
        <v>108</v>
      </c>
      <c r="H50" s="1">
        <v>3.4</v>
      </c>
      <c r="I50" s="1">
        <v>90</v>
      </c>
      <c r="J50" s="1">
        <f t="shared" si="0"/>
        <v>2700</v>
      </c>
      <c r="K50" s="1">
        <f t="shared" si="1"/>
        <v>3240</v>
      </c>
      <c r="L50" s="5">
        <f t="shared" si="1"/>
        <v>102</v>
      </c>
      <c r="M50" s="36">
        <f t="shared" si="2"/>
        <v>540</v>
      </c>
      <c r="N50" s="35">
        <f t="shared" si="3"/>
        <v>0.18888888888888888</v>
      </c>
      <c r="O50" s="32">
        <f t="shared" si="4"/>
        <v>129.6</v>
      </c>
      <c r="P50" s="33">
        <f t="shared" si="4"/>
        <v>4.08</v>
      </c>
      <c r="Q50" s="32">
        <f t="shared" si="4"/>
        <v>108</v>
      </c>
      <c r="R50" s="32">
        <f t="shared" si="5"/>
        <v>151.19999999999999</v>
      </c>
      <c r="S50" s="33">
        <f t="shared" si="6"/>
        <v>4.76</v>
      </c>
      <c r="T50" s="32">
        <f t="shared" si="7"/>
        <v>125.99999999999999</v>
      </c>
      <c r="U50" s="32">
        <f t="shared" si="8"/>
        <v>172.8</v>
      </c>
      <c r="V50" s="33">
        <f t="shared" si="9"/>
        <v>5.44</v>
      </c>
      <c r="W50" s="32">
        <f t="shared" si="10"/>
        <v>144</v>
      </c>
      <c r="X50" s="32">
        <f t="shared" si="11"/>
        <v>194.4</v>
      </c>
      <c r="Y50" s="33">
        <f t="shared" si="12"/>
        <v>6.12</v>
      </c>
      <c r="Z50" s="32">
        <f t="shared" si="13"/>
        <v>162</v>
      </c>
      <c r="AA50" s="32">
        <f t="shared" si="14"/>
        <v>216</v>
      </c>
      <c r="AB50" s="33">
        <f t="shared" si="15"/>
        <v>6.8</v>
      </c>
      <c r="AC50" s="32">
        <f t="shared" si="16"/>
        <v>180</v>
      </c>
    </row>
    <row r="51" spans="1:29" ht="24" customHeight="1">
      <c r="A51" s="1" t="s">
        <v>266</v>
      </c>
      <c r="B51" s="59"/>
      <c r="C51" s="55"/>
      <c r="D51" s="27" t="s">
        <v>265</v>
      </c>
      <c r="E51" s="39" t="s">
        <v>264</v>
      </c>
      <c r="F51" s="1">
        <v>10</v>
      </c>
      <c r="G51" s="1">
        <v>117</v>
      </c>
      <c r="H51" s="1">
        <v>3.7</v>
      </c>
      <c r="I51" s="1">
        <v>98</v>
      </c>
      <c r="J51" s="1">
        <f t="shared" si="0"/>
        <v>2940</v>
      </c>
      <c r="K51" s="1">
        <f t="shared" si="1"/>
        <v>3510</v>
      </c>
      <c r="L51" s="5">
        <f t="shared" si="1"/>
        <v>111</v>
      </c>
      <c r="M51" s="36">
        <f t="shared" si="2"/>
        <v>570</v>
      </c>
      <c r="N51" s="35">
        <f t="shared" si="3"/>
        <v>0.19473684210526315</v>
      </c>
      <c r="O51" s="32">
        <f t="shared" si="4"/>
        <v>140.4</v>
      </c>
      <c r="P51" s="33">
        <f t="shared" si="4"/>
        <v>4.4400000000000004</v>
      </c>
      <c r="Q51" s="32">
        <f t="shared" si="4"/>
        <v>117.6</v>
      </c>
      <c r="R51" s="32">
        <f t="shared" si="5"/>
        <v>163.79999999999998</v>
      </c>
      <c r="S51" s="33">
        <f t="shared" si="6"/>
        <v>5.18</v>
      </c>
      <c r="T51" s="32">
        <f t="shared" si="7"/>
        <v>137.19999999999999</v>
      </c>
      <c r="U51" s="32">
        <f t="shared" si="8"/>
        <v>187.20000000000002</v>
      </c>
      <c r="V51" s="33">
        <f t="shared" si="9"/>
        <v>5.9200000000000008</v>
      </c>
      <c r="W51" s="32">
        <f t="shared" si="10"/>
        <v>156.80000000000001</v>
      </c>
      <c r="X51" s="32">
        <f t="shared" si="11"/>
        <v>210.6</v>
      </c>
      <c r="Y51" s="33">
        <f t="shared" si="12"/>
        <v>6.66</v>
      </c>
      <c r="Z51" s="32">
        <f t="shared" si="13"/>
        <v>176.4</v>
      </c>
      <c r="AA51" s="32">
        <f t="shared" si="14"/>
        <v>234</v>
      </c>
      <c r="AB51" s="33">
        <f t="shared" si="15"/>
        <v>7.4</v>
      </c>
      <c r="AC51" s="32">
        <f t="shared" si="16"/>
        <v>196</v>
      </c>
    </row>
    <row r="52" spans="1:29" ht="24" customHeight="1">
      <c r="A52" s="1" t="s">
        <v>263</v>
      </c>
      <c r="B52" s="60" t="s">
        <v>262</v>
      </c>
      <c r="C52" s="55" t="s">
        <v>261</v>
      </c>
      <c r="D52" s="27" t="s">
        <v>260</v>
      </c>
      <c r="E52" s="39" t="s">
        <v>259</v>
      </c>
      <c r="F52" s="1">
        <v>1</v>
      </c>
      <c r="G52" s="1">
        <v>32</v>
      </c>
      <c r="H52" s="1">
        <v>1</v>
      </c>
      <c r="I52" s="1">
        <v>25</v>
      </c>
      <c r="J52" s="1">
        <f t="shared" si="0"/>
        <v>750</v>
      </c>
      <c r="K52" s="1">
        <f t="shared" si="1"/>
        <v>960</v>
      </c>
      <c r="L52" s="5">
        <f t="shared" si="1"/>
        <v>30</v>
      </c>
      <c r="M52" s="36">
        <f t="shared" si="2"/>
        <v>210</v>
      </c>
      <c r="N52" s="35">
        <f t="shared" si="3"/>
        <v>0.14285714285714285</v>
      </c>
      <c r="O52" s="32">
        <f t="shared" si="4"/>
        <v>38.4</v>
      </c>
      <c r="P52" s="33">
        <f t="shared" si="4"/>
        <v>1.2</v>
      </c>
      <c r="Q52" s="32">
        <f t="shared" si="4"/>
        <v>30</v>
      </c>
      <c r="R52" s="32">
        <f t="shared" si="5"/>
        <v>44.8</v>
      </c>
      <c r="S52" s="33">
        <f t="shared" si="6"/>
        <v>1.4</v>
      </c>
      <c r="T52" s="32">
        <f t="shared" si="7"/>
        <v>35</v>
      </c>
      <c r="U52" s="32">
        <f t="shared" si="8"/>
        <v>51.2</v>
      </c>
      <c r="V52" s="33">
        <f t="shared" si="9"/>
        <v>1.6</v>
      </c>
      <c r="W52" s="32">
        <f t="shared" si="10"/>
        <v>40</v>
      </c>
      <c r="X52" s="32">
        <f t="shared" si="11"/>
        <v>57.6</v>
      </c>
      <c r="Y52" s="33">
        <f t="shared" si="12"/>
        <v>1.8</v>
      </c>
      <c r="Z52" s="32">
        <f t="shared" si="13"/>
        <v>45</v>
      </c>
      <c r="AA52" s="32">
        <f t="shared" si="14"/>
        <v>64</v>
      </c>
      <c r="AB52" s="33">
        <f t="shared" si="15"/>
        <v>2</v>
      </c>
      <c r="AC52" s="32">
        <f t="shared" si="16"/>
        <v>50</v>
      </c>
    </row>
    <row r="53" spans="1:29" ht="24" customHeight="1">
      <c r="A53" s="1" t="s">
        <v>258</v>
      </c>
      <c r="B53" s="60"/>
      <c r="C53" s="55"/>
      <c r="D53" s="27" t="s">
        <v>257</v>
      </c>
      <c r="E53" s="39" t="s">
        <v>256</v>
      </c>
      <c r="F53" s="1">
        <v>2</v>
      </c>
      <c r="G53" s="1">
        <v>43</v>
      </c>
      <c r="H53" s="1">
        <v>1.1000000000000001</v>
      </c>
      <c r="I53" s="1">
        <v>33</v>
      </c>
      <c r="J53" s="1">
        <f t="shared" si="0"/>
        <v>990</v>
      </c>
      <c r="K53" s="1">
        <f t="shared" si="1"/>
        <v>1290</v>
      </c>
      <c r="L53" s="5">
        <f t="shared" si="1"/>
        <v>33</v>
      </c>
      <c r="M53" s="36">
        <f t="shared" si="2"/>
        <v>300</v>
      </c>
      <c r="N53" s="35">
        <f t="shared" si="3"/>
        <v>0.11</v>
      </c>
      <c r="O53" s="32">
        <f t="shared" si="4"/>
        <v>51.6</v>
      </c>
      <c r="P53" s="33">
        <f t="shared" si="4"/>
        <v>1.32</v>
      </c>
      <c r="Q53" s="32">
        <f t="shared" si="4"/>
        <v>39.6</v>
      </c>
      <c r="R53" s="32">
        <f t="shared" si="5"/>
        <v>60.199999999999996</v>
      </c>
      <c r="S53" s="33">
        <f t="shared" si="6"/>
        <v>1.54</v>
      </c>
      <c r="T53" s="32">
        <f t="shared" si="7"/>
        <v>46.199999999999996</v>
      </c>
      <c r="U53" s="32">
        <f t="shared" si="8"/>
        <v>68.8</v>
      </c>
      <c r="V53" s="33">
        <f t="shared" si="9"/>
        <v>1.7600000000000002</v>
      </c>
      <c r="W53" s="32">
        <f t="shared" si="10"/>
        <v>52.800000000000004</v>
      </c>
      <c r="X53" s="32">
        <f t="shared" si="11"/>
        <v>77.400000000000006</v>
      </c>
      <c r="Y53" s="33">
        <f t="shared" si="12"/>
        <v>1.9800000000000002</v>
      </c>
      <c r="Z53" s="32">
        <f t="shared" si="13"/>
        <v>59.4</v>
      </c>
      <c r="AA53" s="32">
        <f t="shared" si="14"/>
        <v>86</v>
      </c>
      <c r="AB53" s="33">
        <f t="shared" si="15"/>
        <v>2.2000000000000002</v>
      </c>
      <c r="AC53" s="32">
        <f t="shared" si="16"/>
        <v>66</v>
      </c>
    </row>
    <row r="54" spans="1:29" ht="24" customHeight="1">
      <c r="A54" s="1" t="s">
        <v>255</v>
      </c>
      <c r="B54" s="60"/>
      <c r="C54" s="55"/>
      <c r="D54" s="27" t="s">
        <v>254</v>
      </c>
      <c r="E54" s="39" t="s">
        <v>253</v>
      </c>
      <c r="F54" s="1">
        <v>3</v>
      </c>
      <c r="G54" s="1">
        <v>54</v>
      </c>
      <c r="H54" s="1">
        <v>1.2</v>
      </c>
      <c r="I54" s="1">
        <v>41</v>
      </c>
      <c r="J54" s="1">
        <f t="shared" si="0"/>
        <v>1230</v>
      </c>
      <c r="K54" s="1">
        <f t="shared" si="1"/>
        <v>1620</v>
      </c>
      <c r="L54" s="5">
        <f t="shared" si="1"/>
        <v>36</v>
      </c>
      <c r="M54" s="36">
        <f t="shared" si="2"/>
        <v>390</v>
      </c>
      <c r="N54" s="35">
        <f t="shared" si="3"/>
        <v>9.2307692307692313E-2</v>
      </c>
      <c r="O54" s="32">
        <f t="shared" si="4"/>
        <v>64.8</v>
      </c>
      <c r="P54" s="33">
        <f t="shared" si="4"/>
        <v>1.44</v>
      </c>
      <c r="Q54" s="32">
        <f t="shared" si="4"/>
        <v>49.199999999999996</v>
      </c>
      <c r="R54" s="32">
        <f t="shared" si="5"/>
        <v>75.599999999999994</v>
      </c>
      <c r="S54" s="33">
        <f t="shared" si="6"/>
        <v>1.68</v>
      </c>
      <c r="T54" s="32">
        <f t="shared" si="7"/>
        <v>57.4</v>
      </c>
      <c r="U54" s="32">
        <f t="shared" si="8"/>
        <v>86.4</v>
      </c>
      <c r="V54" s="33">
        <f t="shared" si="9"/>
        <v>1.92</v>
      </c>
      <c r="W54" s="32">
        <f t="shared" si="10"/>
        <v>65.600000000000009</v>
      </c>
      <c r="X54" s="32">
        <f t="shared" si="11"/>
        <v>97.2</v>
      </c>
      <c r="Y54" s="33">
        <f t="shared" si="12"/>
        <v>2.16</v>
      </c>
      <c r="Z54" s="32">
        <f t="shared" si="13"/>
        <v>73.8</v>
      </c>
      <c r="AA54" s="32">
        <f t="shared" si="14"/>
        <v>108</v>
      </c>
      <c r="AB54" s="33">
        <f t="shared" si="15"/>
        <v>2.4</v>
      </c>
      <c r="AC54" s="32">
        <f t="shared" si="16"/>
        <v>82</v>
      </c>
    </row>
    <row r="55" spans="1:29" ht="24" customHeight="1">
      <c r="A55" s="1" t="s">
        <v>252</v>
      </c>
      <c r="B55" s="60"/>
      <c r="C55" s="55"/>
      <c r="D55" s="27" t="s">
        <v>251</v>
      </c>
      <c r="E55" s="39" t="s">
        <v>250</v>
      </c>
      <c r="F55" s="1">
        <v>4</v>
      </c>
      <c r="G55" s="1">
        <v>63</v>
      </c>
      <c r="H55" s="1">
        <v>1.3</v>
      </c>
      <c r="I55" s="1">
        <v>49</v>
      </c>
      <c r="J55" s="1">
        <f t="shared" si="0"/>
        <v>1470</v>
      </c>
      <c r="K55" s="1">
        <f t="shared" si="1"/>
        <v>1890</v>
      </c>
      <c r="L55" s="5">
        <f t="shared" si="1"/>
        <v>39</v>
      </c>
      <c r="M55" s="36">
        <f t="shared" si="2"/>
        <v>420</v>
      </c>
      <c r="N55" s="35">
        <f t="shared" si="3"/>
        <v>9.285714285714286E-2</v>
      </c>
      <c r="O55" s="32">
        <f t="shared" si="4"/>
        <v>75.599999999999994</v>
      </c>
      <c r="P55" s="33">
        <f t="shared" si="4"/>
        <v>1.56</v>
      </c>
      <c r="Q55" s="32">
        <f t="shared" si="4"/>
        <v>58.8</v>
      </c>
      <c r="R55" s="32">
        <f t="shared" si="5"/>
        <v>88.199999999999989</v>
      </c>
      <c r="S55" s="33">
        <f t="shared" si="6"/>
        <v>1.8199999999999998</v>
      </c>
      <c r="T55" s="32">
        <f t="shared" si="7"/>
        <v>68.599999999999994</v>
      </c>
      <c r="U55" s="32">
        <f t="shared" si="8"/>
        <v>100.80000000000001</v>
      </c>
      <c r="V55" s="33">
        <f t="shared" si="9"/>
        <v>2.08</v>
      </c>
      <c r="W55" s="32">
        <f t="shared" si="10"/>
        <v>78.400000000000006</v>
      </c>
      <c r="X55" s="32">
        <f t="shared" si="11"/>
        <v>113.4</v>
      </c>
      <c r="Y55" s="33">
        <f t="shared" si="12"/>
        <v>2.3400000000000003</v>
      </c>
      <c r="Z55" s="32">
        <f t="shared" si="13"/>
        <v>88.2</v>
      </c>
      <c r="AA55" s="32">
        <f t="shared" si="14"/>
        <v>126</v>
      </c>
      <c r="AB55" s="33">
        <f t="shared" si="15"/>
        <v>2.6</v>
      </c>
      <c r="AC55" s="32">
        <f t="shared" si="16"/>
        <v>98</v>
      </c>
    </row>
    <row r="56" spans="1:29" ht="24" customHeight="1">
      <c r="A56" s="1" t="s">
        <v>249</v>
      </c>
      <c r="B56" s="60"/>
      <c r="C56" s="55"/>
      <c r="D56" s="27" t="s">
        <v>248</v>
      </c>
      <c r="E56" s="37" t="s">
        <v>247</v>
      </c>
      <c r="F56" s="1">
        <v>5</v>
      </c>
      <c r="G56" s="1">
        <v>73</v>
      </c>
      <c r="H56" s="1">
        <v>1.4</v>
      </c>
      <c r="I56" s="1">
        <v>58</v>
      </c>
      <c r="J56" s="1">
        <f t="shared" si="0"/>
        <v>1740</v>
      </c>
      <c r="K56" s="1">
        <f t="shared" si="1"/>
        <v>2190</v>
      </c>
      <c r="L56" s="5">
        <f t="shared" si="1"/>
        <v>42</v>
      </c>
      <c r="M56" s="36">
        <f t="shared" si="2"/>
        <v>450</v>
      </c>
      <c r="N56" s="35">
        <f t="shared" si="3"/>
        <v>9.3333333333333338E-2</v>
      </c>
      <c r="O56" s="32">
        <f t="shared" si="4"/>
        <v>87.6</v>
      </c>
      <c r="P56" s="33">
        <f t="shared" si="4"/>
        <v>1.68</v>
      </c>
      <c r="Q56" s="32">
        <f t="shared" si="4"/>
        <v>69.599999999999994</v>
      </c>
      <c r="R56" s="32">
        <f t="shared" si="5"/>
        <v>102.19999999999999</v>
      </c>
      <c r="S56" s="33">
        <f t="shared" si="6"/>
        <v>1.9599999999999997</v>
      </c>
      <c r="T56" s="32">
        <f t="shared" si="7"/>
        <v>81.199999999999989</v>
      </c>
      <c r="U56" s="32">
        <f t="shared" si="8"/>
        <v>116.80000000000001</v>
      </c>
      <c r="V56" s="33">
        <f t="shared" si="9"/>
        <v>2.2399999999999998</v>
      </c>
      <c r="W56" s="32">
        <f t="shared" si="10"/>
        <v>92.800000000000011</v>
      </c>
      <c r="X56" s="32">
        <f t="shared" si="11"/>
        <v>131.4</v>
      </c>
      <c r="Y56" s="33">
        <f t="shared" si="12"/>
        <v>2.52</v>
      </c>
      <c r="Z56" s="32">
        <f t="shared" si="13"/>
        <v>104.4</v>
      </c>
      <c r="AA56" s="32">
        <f t="shared" si="14"/>
        <v>146</v>
      </c>
      <c r="AB56" s="33">
        <f t="shared" si="15"/>
        <v>2.8</v>
      </c>
      <c r="AC56" s="32">
        <f t="shared" si="16"/>
        <v>116</v>
      </c>
    </row>
    <row r="57" spans="1:29" ht="24" customHeight="1">
      <c r="A57" s="1" t="s">
        <v>246</v>
      </c>
      <c r="B57" s="60"/>
      <c r="C57" s="55"/>
      <c r="D57" s="27" t="s">
        <v>245</v>
      </c>
      <c r="E57" s="39" t="s">
        <v>244</v>
      </c>
      <c r="F57" s="1">
        <v>6</v>
      </c>
      <c r="G57" s="1">
        <v>83</v>
      </c>
      <c r="H57" s="1">
        <v>1.5</v>
      </c>
      <c r="I57" s="1">
        <v>66</v>
      </c>
      <c r="J57" s="1">
        <f t="shared" si="0"/>
        <v>1980</v>
      </c>
      <c r="K57" s="1">
        <f t="shared" si="1"/>
        <v>2490</v>
      </c>
      <c r="L57" s="5">
        <f t="shared" si="1"/>
        <v>45</v>
      </c>
      <c r="M57" s="36">
        <f t="shared" si="2"/>
        <v>510</v>
      </c>
      <c r="N57" s="35">
        <f t="shared" si="3"/>
        <v>8.8235294117647065E-2</v>
      </c>
      <c r="O57" s="32">
        <f t="shared" si="4"/>
        <v>99.6</v>
      </c>
      <c r="P57" s="33">
        <f t="shared" si="4"/>
        <v>1.7999999999999998</v>
      </c>
      <c r="Q57" s="32">
        <f t="shared" si="4"/>
        <v>79.2</v>
      </c>
      <c r="R57" s="32">
        <f t="shared" si="5"/>
        <v>116.19999999999999</v>
      </c>
      <c r="S57" s="33">
        <f t="shared" si="6"/>
        <v>2.0999999999999996</v>
      </c>
      <c r="T57" s="32">
        <f t="shared" si="7"/>
        <v>92.399999999999991</v>
      </c>
      <c r="U57" s="32">
        <f t="shared" si="8"/>
        <v>132.80000000000001</v>
      </c>
      <c r="V57" s="33">
        <f t="shared" si="9"/>
        <v>2.4000000000000004</v>
      </c>
      <c r="W57" s="32">
        <f t="shared" si="10"/>
        <v>105.60000000000001</v>
      </c>
      <c r="X57" s="32">
        <f t="shared" si="11"/>
        <v>149.4</v>
      </c>
      <c r="Y57" s="33">
        <f t="shared" si="12"/>
        <v>2.7</v>
      </c>
      <c r="Z57" s="32">
        <f t="shared" si="13"/>
        <v>118.8</v>
      </c>
      <c r="AA57" s="32">
        <f t="shared" si="14"/>
        <v>166</v>
      </c>
      <c r="AB57" s="33">
        <f t="shared" si="15"/>
        <v>3</v>
      </c>
      <c r="AC57" s="32">
        <f t="shared" si="16"/>
        <v>132</v>
      </c>
    </row>
    <row r="58" spans="1:29" ht="24" customHeight="1">
      <c r="A58" s="1" t="s">
        <v>243</v>
      </c>
      <c r="B58" s="60"/>
      <c r="C58" s="55"/>
      <c r="D58" s="27" t="s">
        <v>242</v>
      </c>
      <c r="E58" s="39" t="s">
        <v>241</v>
      </c>
      <c r="F58" s="1">
        <v>7</v>
      </c>
      <c r="G58" s="1">
        <v>92</v>
      </c>
      <c r="H58" s="1">
        <v>1.6</v>
      </c>
      <c r="I58" s="1">
        <v>74</v>
      </c>
      <c r="J58" s="1">
        <f t="shared" si="0"/>
        <v>2220</v>
      </c>
      <c r="K58" s="1">
        <f t="shared" si="1"/>
        <v>2760</v>
      </c>
      <c r="L58" s="5">
        <f t="shared" si="1"/>
        <v>48</v>
      </c>
      <c r="M58" s="36">
        <f t="shared" si="2"/>
        <v>540</v>
      </c>
      <c r="N58" s="35">
        <f t="shared" si="3"/>
        <v>8.8888888888888892E-2</v>
      </c>
      <c r="O58" s="32">
        <f t="shared" si="4"/>
        <v>110.39999999999999</v>
      </c>
      <c r="P58" s="33">
        <f t="shared" si="4"/>
        <v>1.92</v>
      </c>
      <c r="Q58" s="32">
        <f t="shared" si="4"/>
        <v>88.8</v>
      </c>
      <c r="R58" s="32">
        <f t="shared" si="5"/>
        <v>128.79999999999998</v>
      </c>
      <c r="S58" s="33">
        <f t="shared" si="6"/>
        <v>2.2399999999999998</v>
      </c>
      <c r="T58" s="32">
        <f t="shared" si="7"/>
        <v>103.6</v>
      </c>
      <c r="U58" s="32">
        <f t="shared" si="8"/>
        <v>147.20000000000002</v>
      </c>
      <c r="V58" s="33">
        <f t="shared" si="9"/>
        <v>2.5600000000000005</v>
      </c>
      <c r="W58" s="32">
        <f t="shared" si="10"/>
        <v>118.4</v>
      </c>
      <c r="X58" s="32">
        <f t="shared" si="11"/>
        <v>165.6</v>
      </c>
      <c r="Y58" s="33">
        <f t="shared" si="12"/>
        <v>2.8800000000000003</v>
      </c>
      <c r="Z58" s="32">
        <f t="shared" si="13"/>
        <v>133.20000000000002</v>
      </c>
      <c r="AA58" s="32">
        <f t="shared" si="14"/>
        <v>184</v>
      </c>
      <c r="AB58" s="33">
        <f t="shared" si="15"/>
        <v>3.2</v>
      </c>
      <c r="AC58" s="32">
        <f t="shared" si="16"/>
        <v>148</v>
      </c>
    </row>
    <row r="59" spans="1:29" ht="24" customHeight="1">
      <c r="A59" s="1" t="s">
        <v>240</v>
      </c>
      <c r="B59" s="60"/>
      <c r="C59" s="55"/>
      <c r="D59" s="27" t="s">
        <v>239</v>
      </c>
      <c r="E59" s="39" t="s">
        <v>238</v>
      </c>
      <c r="F59" s="1">
        <v>8</v>
      </c>
      <c r="G59" s="1">
        <v>101</v>
      </c>
      <c r="H59" s="1">
        <v>1.7</v>
      </c>
      <c r="I59" s="1">
        <v>82</v>
      </c>
      <c r="J59" s="1">
        <f t="shared" si="0"/>
        <v>2460</v>
      </c>
      <c r="K59" s="1">
        <f t="shared" si="1"/>
        <v>3030</v>
      </c>
      <c r="L59" s="5">
        <f t="shared" si="1"/>
        <v>51</v>
      </c>
      <c r="M59" s="36">
        <f t="shared" si="2"/>
        <v>570</v>
      </c>
      <c r="N59" s="35">
        <f t="shared" si="3"/>
        <v>8.9473684210526316E-2</v>
      </c>
      <c r="O59" s="32">
        <f t="shared" si="4"/>
        <v>121.19999999999999</v>
      </c>
      <c r="P59" s="33">
        <f t="shared" si="4"/>
        <v>2.04</v>
      </c>
      <c r="Q59" s="32">
        <f t="shared" si="4"/>
        <v>98.399999999999991</v>
      </c>
      <c r="R59" s="32">
        <f t="shared" si="5"/>
        <v>141.39999999999998</v>
      </c>
      <c r="S59" s="33">
        <f t="shared" si="6"/>
        <v>2.38</v>
      </c>
      <c r="T59" s="32">
        <f t="shared" si="7"/>
        <v>114.8</v>
      </c>
      <c r="U59" s="32">
        <f t="shared" si="8"/>
        <v>161.60000000000002</v>
      </c>
      <c r="V59" s="33">
        <f t="shared" si="9"/>
        <v>2.72</v>
      </c>
      <c r="W59" s="32">
        <f t="shared" si="10"/>
        <v>131.20000000000002</v>
      </c>
      <c r="X59" s="32">
        <f t="shared" si="11"/>
        <v>181.8</v>
      </c>
      <c r="Y59" s="33">
        <f t="shared" si="12"/>
        <v>3.06</v>
      </c>
      <c r="Z59" s="32">
        <f t="shared" si="13"/>
        <v>147.6</v>
      </c>
      <c r="AA59" s="32">
        <f t="shared" si="14"/>
        <v>202</v>
      </c>
      <c r="AB59" s="33">
        <f t="shared" si="15"/>
        <v>3.4</v>
      </c>
      <c r="AC59" s="32">
        <f t="shared" si="16"/>
        <v>164</v>
      </c>
    </row>
    <row r="60" spans="1:29" ht="24" customHeight="1">
      <c r="A60" s="1" t="s">
        <v>237</v>
      </c>
      <c r="B60" s="60"/>
      <c r="C60" s="55"/>
      <c r="D60" s="27" t="s">
        <v>236</v>
      </c>
      <c r="E60" s="39" t="s">
        <v>235</v>
      </c>
      <c r="F60" s="1">
        <v>9</v>
      </c>
      <c r="G60" s="1">
        <v>111</v>
      </c>
      <c r="H60" s="1">
        <v>1.8</v>
      </c>
      <c r="I60" s="1">
        <v>90</v>
      </c>
      <c r="J60" s="1">
        <f t="shared" si="0"/>
        <v>2700</v>
      </c>
      <c r="K60" s="1">
        <f t="shared" si="1"/>
        <v>3330</v>
      </c>
      <c r="L60" s="5">
        <f t="shared" si="1"/>
        <v>54</v>
      </c>
      <c r="M60" s="36">
        <f t="shared" si="2"/>
        <v>630</v>
      </c>
      <c r="N60" s="35">
        <f t="shared" si="3"/>
        <v>8.5714285714285715E-2</v>
      </c>
      <c r="O60" s="32">
        <f t="shared" si="4"/>
        <v>133.19999999999999</v>
      </c>
      <c r="P60" s="33">
        <f t="shared" si="4"/>
        <v>2.16</v>
      </c>
      <c r="Q60" s="32">
        <f t="shared" si="4"/>
        <v>108</v>
      </c>
      <c r="R60" s="32">
        <f t="shared" si="5"/>
        <v>155.39999999999998</v>
      </c>
      <c r="S60" s="33">
        <f t="shared" si="6"/>
        <v>2.52</v>
      </c>
      <c r="T60" s="32">
        <f t="shared" si="7"/>
        <v>125.99999999999999</v>
      </c>
      <c r="U60" s="32">
        <f t="shared" si="8"/>
        <v>177.60000000000002</v>
      </c>
      <c r="V60" s="33">
        <f t="shared" si="9"/>
        <v>2.8800000000000003</v>
      </c>
      <c r="W60" s="32">
        <f t="shared" si="10"/>
        <v>144</v>
      </c>
      <c r="X60" s="32">
        <f t="shared" si="11"/>
        <v>199.8</v>
      </c>
      <c r="Y60" s="33">
        <f t="shared" si="12"/>
        <v>3.24</v>
      </c>
      <c r="Z60" s="32">
        <f t="shared" si="13"/>
        <v>162</v>
      </c>
      <c r="AA60" s="32">
        <f t="shared" si="14"/>
        <v>222</v>
      </c>
      <c r="AB60" s="33">
        <f t="shared" si="15"/>
        <v>3.6</v>
      </c>
      <c r="AC60" s="32">
        <f t="shared" si="16"/>
        <v>180</v>
      </c>
    </row>
    <row r="61" spans="1:29" ht="24" customHeight="1">
      <c r="A61" s="1" t="s">
        <v>234</v>
      </c>
      <c r="B61" s="60"/>
      <c r="C61" s="55"/>
      <c r="D61" s="27" t="s">
        <v>233</v>
      </c>
      <c r="E61" s="39" t="s">
        <v>232</v>
      </c>
      <c r="F61" s="1">
        <v>10</v>
      </c>
      <c r="G61" s="1">
        <v>121</v>
      </c>
      <c r="H61" s="1">
        <v>1.9</v>
      </c>
      <c r="I61" s="1">
        <v>98</v>
      </c>
      <c r="J61" s="1">
        <f t="shared" si="0"/>
        <v>2940</v>
      </c>
      <c r="K61" s="1">
        <f t="shared" si="1"/>
        <v>3630</v>
      </c>
      <c r="L61" s="5">
        <f t="shared" si="1"/>
        <v>57</v>
      </c>
      <c r="M61" s="36">
        <f t="shared" si="2"/>
        <v>690</v>
      </c>
      <c r="N61" s="35">
        <f t="shared" si="3"/>
        <v>8.2608695652173908E-2</v>
      </c>
      <c r="O61" s="32">
        <f t="shared" si="4"/>
        <v>145.19999999999999</v>
      </c>
      <c r="P61" s="33">
        <f t="shared" si="4"/>
        <v>2.2799999999999998</v>
      </c>
      <c r="Q61" s="32">
        <f t="shared" si="4"/>
        <v>117.6</v>
      </c>
      <c r="R61" s="32">
        <f t="shared" si="5"/>
        <v>169.39999999999998</v>
      </c>
      <c r="S61" s="33">
        <f t="shared" si="6"/>
        <v>2.6599999999999997</v>
      </c>
      <c r="T61" s="32">
        <f t="shared" si="7"/>
        <v>137.19999999999999</v>
      </c>
      <c r="U61" s="32">
        <f t="shared" si="8"/>
        <v>193.60000000000002</v>
      </c>
      <c r="V61" s="33">
        <f t="shared" si="9"/>
        <v>3.04</v>
      </c>
      <c r="W61" s="32">
        <f t="shared" si="10"/>
        <v>156.80000000000001</v>
      </c>
      <c r="X61" s="32">
        <f t="shared" si="11"/>
        <v>217.8</v>
      </c>
      <c r="Y61" s="33">
        <f t="shared" si="12"/>
        <v>3.42</v>
      </c>
      <c r="Z61" s="32">
        <f t="shared" si="13"/>
        <v>176.4</v>
      </c>
      <c r="AA61" s="32">
        <f t="shared" si="14"/>
        <v>242</v>
      </c>
      <c r="AB61" s="33">
        <f t="shared" si="15"/>
        <v>3.8</v>
      </c>
      <c r="AC61" s="32">
        <f t="shared" si="16"/>
        <v>196</v>
      </c>
    </row>
    <row r="62" spans="1:29" ht="24" customHeight="1">
      <c r="A62" s="1" t="s">
        <v>231</v>
      </c>
      <c r="B62" s="54" t="s">
        <v>230</v>
      </c>
      <c r="C62" s="55" t="s">
        <v>198</v>
      </c>
      <c r="D62" s="27" t="s">
        <v>229</v>
      </c>
      <c r="E62" s="39" t="s">
        <v>228</v>
      </c>
      <c r="F62" s="1">
        <v>1</v>
      </c>
      <c r="G62" s="1">
        <v>32</v>
      </c>
      <c r="H62" s="1">
        <v>1</v>
      </c>
      <c r="I62" s="1">
        <v>25</v>
      </c>
      <c r="J62" s="1">
        <f t="shared" si="0"/>
        <v>750</v>
      </c>
      <c r="K62" s="1">
        <f t="shared" si="1"/>
        <v>960</v>
      </c>
      <c r="L62" s="5">
        <f t="shared" si="1"/>
        <v>30</v>
      </c>
      <c r="M62" s="36">
        <f t="shared" si="2"/>
        <v>210</v>
      </c>
      <c r="N62" s="35">
        <f t="shared" si="3"/>
        <v>0.14285714285714285</v>
      </c>
      <c r="O62" s="32">
        <f t="shared" si="4"/>
        <v>38.4</v>
      </c>
      <c r="P62" s="33">
        <f t="shared" si="4"/>
        <v>1.2</v>
      </c>
      <c r="Q62" s="32">
        <f t="shared" si="4"/>
        <v>30</v>
      </c>
      <c r="R62" s="32">
        <f t="shared" si="5"/>
        <v>44.8</v>
      </c>
      <c r="S62" s="33">
        <f t="shared" si="6"/>
        <v>1.4</v>
      </c>
      <c r="T62" s="32">
        <f t="shared" si="7"/>
        <v>35</v>
      </c>
      <c r="U62" s="32">
        <f t="shared" si="8"/>
        <v>51.2</v>
      </c>
      <c r="V62" s="33">
        <f t="shared" si="9"/>
        <v>1.6</v>
      </c>
      <c r="W62" s="32">
        <f t="shared" si="10"/>
        <v>40</v>
      </c>
      <c r="X62" s="32">
        <f t="shared" si="11"/>
        <v>57.6</v>
      </c>
      <c r="Y62" s="33">
        <f t="shared" si="12"/>
        <v>1.8</v>
      </c>
      <c r="Z62" s="32">
        <f t="shared" si="13"/>
        <v>45</v>
      </c>
      <c r="AA62" s="32">
        <f t="shared" si="14"/>
        <v>64</v>
      </c>
      <c r="AB62" s="33">
        <f t="shared" si="15"/>
        <v>2</v>
      </c>
      <c r="AC62" s="32">
        <f t="shared" si="16"/>
        <v>50</v>
      </c>
    </row>
    <row r="63" spans="1:29" ht="24" customHeight="1">
      <c r="A63" s="1" t="s">
        <v>227</v>
      </c>
      <c r="B63" s="54"/>
      <c r="C63" s="55"/>
      <c r="D63" s="27" t="s">
        <v>226</v>
      </c>
      <c r="E63" s="39" t="s">
        <v>225</v>
      </c>
      <c r="F63" s="1">
        <v>2</v>
      </c>
      <c r="G63" s="1">
        <v>39</v>
      </c>
      <c r="H63" s="1">
        <v>1</v>
      </c>
      <c r="I63" s="1">
        <v>32</v>
      </c>
      <c r="J63" s="1">
        <f t="shared" si="0"/>
        <v>960</v>
      </c>
      <c r="K63" s="1">
        <f t="shared" si="1"/>
        <v>1170</v>
      </c>
      <c r="L63" s="5">
        <f t="shared" si="1"/>
        <v>30</v>
      </c>
      <c r="M63" s="36">
        <f t="shared" si="2"/>
        <v>210</v>
      </c>
      <c r="N63" s="35">
        <f t="shared" si="3"/>
        <v>0.14285714285714285</v>
      </c>
      <c r="O63" s="32">
        <f t="shared" si="4"/>
        <v>46.8</v>
      </c>
      <c r="P63" s="33">
        <f t="shared" si="4"/>
        <v>1.2</v>
      </c>
      <c r="Q63" s="32">
        <f t="shared" si="4"/>
        <v>38.4</v>
      </c>
      <c r="R63" s="32">
        <f t="shared" si="5"/>
        <v>54.599999999999994</v>
      </c>
      <c r="S63" s="33">
        <f t="shared" si="6"/>
        <v>1.4</v>
      </c>
      <c r="T63" s="32">
        <f t="shared" si="7"/>
        <v>44.8</v>
      </c>
      <c r="U63" s="32">
        <f t="shared" si="8"/>
        <v>62.400000000000006</v>
      </c>
      <c r="V63" s="33">
        <f t="shared" si="9"/>
        <v>1.6</v>
      </c>
      <c r="W63" s="32">
        <f t="shared" si="10"/>
        <v>51.2</v>
      </c>
      <c r="X63" s="32">
        <f t="shared" si="11"/>
        <v>70.2</v>
      </c>
      <c r="Y63" s="33">
        <f t="shared" si="12"/>
        <v>1.8</v>
      </c>
      <c r="Z63" s="32">
        <f t="shared" si="13"/>
        <v>57.6</v>
      </c>
      <c r="AA63" s="32">
        <f t="shared" si="14"/>
        <v>78</v>
      </c>
      <c r="AB63" s="33">
        <f t="shared" si="15"/>
        <v>2</v>
      </c>
      <c r="AC63" s="32">
        <f t="shared" si="16"/>
        <v>64</v>
      </c>
    </row>
    <row r="64" spans="1:29" ht="24" customHeight="1">
      <c r="A64" s="1" t="s">
        <v>224</v>
      </c>
      <c r="B64" s="54"/>
      <c r="C64" s="55"/>
      <c r="D64" s="27" t="s">
        <v>223</v>
      </c>
      <c r="E64" s="39" t="s">
        <v>222</v>
      </c>
      <c r="F64" s="1">
        <v>3</v>
      </c>
      <c r="G64" s="1">
        <v>47</v>
      </c>
      <c r="H64" s="1">
        <v>1.1000000000000001</v>
      </c>
      <c r="I64" s="1">
        <v>39</v>
      </c>
      <c r="J64" s="1">
        <f t="shared" si="0"/>
        <v>1170</v>
      </c>
      <c r="K64" s="1">
        <f t="shared" si="1"/>
        <v>1410</v>
      </c>
      <c r="L64" s="5">
        <f t="shared" si="1"/>
        <v>33</v>
      </c>
      <c r="M64" s="36">
        <f t="shared" si="2"/>
        <v>240</v>
      </c>
      <c r="N64" s="35">
        <f t="shared" si="3"/>
        <v>0.13750000000000001</v>
      </c>
      <c r="O64" s="32">
        <f t="shared" si="4"/>
        <v>56.4</v>
      </c>
      <c r="P64" s="33">
        <f t="shared" si="4"/>
        <v>1.32</v>
      </c>
      <c r="Q64" s="32">
        <f t="shared" si="4"/>
        <v>46.8</v>
      </c>
      <c r="R64" s="32">
        <f t="shared" si="5"/>
        <v>65.8</v>
      </c>
      <c r="S64" s="33">
        <f t="shared" si="6"/>
        <v>1.54</v>
      </c>
      <c r="T64" s="32">
        <f t="shared" si="7"/>
        <v>54.599999999999994</v>
      </c>
      <c r="U64" s="32">
        <f t="shared" si="8"/>
        <v>75.2</v>
      </c>
      <c r="V64" s="33">
        <f t="shared" si="9"/>
        <v>1.7600000000000002</v>
      </c>
      <c r="W64" s="32">
        <f t="shared" si="10"/>
        <v>62.400000000000006</v>
      </c>
      <c r="X64" s="32">
        <f t="shared" si="11"/>
        <v>84.600000000000009</v>
      </c>
      <c r="Y64" s="33">
        <f t="shared" si="12"/>
        <v>1.9800000000000002</v>
      </c>
      <c r="Z64" s="32">
        <f t="shared" si="13"/>
        <v>70.2</v>
      </c>
      <c r="AA64" s="32">
        <f t="shared" si="14"/>
        <v>94</v>
      </c>
      <c r="AB64" s="33">
        <f t="shared" si="15"/>
        <v>2.2000000000000002</v>
      </c>
      <c r="AC64" s="32">
        <f t="shared" si="16"/>
        <v>78</v>
      </c>
    </row>
    <row r="65" spans="1:29" ht="24" customHeight="1">
      <c r="A65" s="1" t="s">
        <v>221</v>
      </c>
      <c r="B65" s="54"/>
      <c r="C65" s="55"/>
      <c r="D65" s="27" t="s">
        <v>220</v>
      </c>
      <c r="E65" s="39" t="s">
        <v>219</v>
      </c>
      <c r="F65" s="1">
        <v>4</v>
      </c>
      <c r="G65" s="1">
        <v>54</v>
      </c>
      <c r="H65" s="1">
        <v>1.1000000000000001</v>
      </c>
      <c r="I65" s="1">
        <v>46</v>
      </c>
      <c r="J65" s="1">
        <f t="shared" si="0"/>
        <v>1380</v>
      </c>
      <c r="K65" s="1">
        <f t="shared" si="1"/>
        <v>1620</v>
      </c>
      <c r="L65" s="5">
        <f t="shared" si="1"/>
        <v>33</v>
      </c>
      <c r="M65" s="36">
        <f t="shared" si="2"/>
        <v>240</v>
      </c>
      <c r="N65" s="35">
        <f t="shared" si="3"/>
        <v>0.13750000000000001</v>
      </c>
      <c r="O65" s="32">
        <f t="shared" si="4"/>
        <v>64.8</v>
      </c>
      <c r="P65" s="33">
        <f t="shared" si="4"/>
        <v>1.32</v>
      </c>
      <c r="Q65" s="32">
        <f t="shared" si="4"/>
        <v>55.199999999999996</v>
      </c>
      <c r="R65" s="32">
        <f t="shared" si="5"/>
        <v>75.599999999999994</v>
      </c>
      <c r="S65" s="33">
        <f t="shared" si="6"/>
        <v>1.54</v>
      </c>
      <c r="T65" s="32">
        <f t="shared" si="7"/>
        <v>64.399999999999991</v>
      </c>
      <c r="U65" s="32">
        <f t="shared" si="8"/>
        <v>86.4</v>
      </c>
      <c r="V65" s="33">
        <f t="shared" si="9"/>
        <v>1.7600000000000002</v>
      </c>
      <c r="W65" s="32">
        <f t="shared" si="10"/>
        <v>73.600000000000009</v>
      </c>
      <c r="X65" s="32">
        <f t="shared" si="11"/>
        <v>97.2</v>
      </c>
      <c r="Y65" s="33">
        <f t="shared" si="12"/>
        <v>1.9800000000000002</v>
      </c>
      <c r="Z65" s="32">
        <f t="shared" si="13"/>
        <v>82.8</v>
      </c>
      <c r="AA65" s="32">
        <f t="shared" si="14"/>
        <v>108</v>
      </c>
      <c r="AB65" s="33">
        <f t="shared" si="15"/>
        <v>2.2000000000000002</v>
      </c>
      <c r="AC65" s="32">
        <f t="shared" si="16"/>
        <v>92</v>
      </c>
    </row>
    <row r="66" spans="1:29" ht="24" customHeight="1">
      <c r="A66" s="1" t="s">
        <v>218</v>
      </c>
      <c r="B66" s="54"/>
      <c r="C66" s="55"/>
      <c r="D66" s="27" t="s">
        <v>217</v>
      </c>
      <c r="E66" s="39" t="s">
        <v>216</v>
      </c>
      <c r="F66" s="1">
        <v>5</v>
      </c>
      <c r="G66" s="1">
        <v>61</v>
      </c>
      <c r="H66" s="1">
        <v>1.1000000000000001</v>
      </c>
      <c r="I66" s="1">
        <v>53</v>
      </c>
      <c r="J66" s="1">
        <f t="shared" si="0"/>
        <v>1590</v>
      </c>
      <c r="K66" s="1">
        <f t="shared" si="1"/>
        <v>1830</v>
      </c>
      <c r="L66" s="5">
        <f t="shared" si="1"/>
        <v>33</v>
      </c>
      <c r="M66" s="36">
        <f t="shared" si="2"/>
        <v>240</v>
      </c>
      <c r="N66" s="35">
        <f t="shared" si="3"/>
        <v>0.13750000000000001</v>
      </c>
      <c r="O66" s="32">
        <f t="shared" si="4"/>
        <v>73.2</v>
      </c>
      <c r="P66" s="33">
        <f t="shared" si="4"/>
        <v>1.32</v>
      </c>
      <c r="Q66" s="32">
        <f t="shared" si="4"/>
        <v>63.599999999999994</v>
      </c>
      <c r="R66" s="32">
        <f t="shared" si="5"/>
        <v>85.399999999999991</v>
      </c>
      <c r="S66" s="33">
        <f t="shared" si="6"/>
        <v>1.54</v>
      </c>
      <c r="T66" s="32">
        <f t="shared" si="7"/>
        <v>74.199999999999989</v>
      </c>
      <c r="U66" s="32">
        <f t="shared" si="8"/>
        <v>97.600000000000009</v>
      </c>
      <c r="V66" s="33">
        <f t="shared" si="9"/>
        <v>1.7600000000000002</v>
      </c>
      <c r="W66" s="32">
        <f t="shared" si="10"/>
        <v>84.800000000000011</v>
      </c>
      <c r="X66" s="32">
        <f t="shared" si="11"/>
        <v>109.8</v>
      </c>
      <c r="Y66" s="33">
        <f t="shared" si="12"/>
        <v>1.9800000000000002</v>
      </c>
      <c r="Z66" s="32">
        <f t="shared" si="13"/>
        <v>95.4</v>
      </c>
      <c r="AA66" s="32">
        <f t="shared" si="14"/>
        <v>122</v>
      </c>
      <c r="AB66" s="33">
        <f t="shared" si="15"/>
        <v>2.2000000000000002</v>
      </c>
      <c r="AC66" s="32">
        <f t="shared" si="16"/>
        <v>106</v>
      </c>
    </row>
    <row r="67" spans="1:29" ht="24" customHeight="1">
      <c r="A67" s="1" t="s">
        <v>215</v>
      </c>
      <c r="B67" s="54"/>
      <c r="C67" s="55"/>
      <c r="D67" s="27" t="s">
        <v>214</v>
      </c>
      <c r="E67" s="39" t="s">
        <v>213</v>
      </c>
      <c r="F67" s="1">
        <v>6</v>
      </c>
      <c r="G67" s="1">
        <v>71</v>
      </c>
      <c r="H67" s="1">
        <v>1.4</v>
      </c>
      <c r="I67" s="1">
        <v>60</v>
      </c>
      <c r="J67" s="1">
        <f t="shared" ref="J67:J101" si="17">I67*30</f>
        <v>1800</v>
      </c>
      <c r="K67" s="1">
        <f t="shared" ref="K67:L101" si="18">G67*30</f>
        <v>2130</v>
      </c>
      <c r="L67" s="5">
        <f t="shared" si="18"/>
        <v>42</v>
      </c>
      <c r="M67" s="36">
        <f t="shared" ref="M67:M101" si="19">K67-J67</f>
        <v>330</v>
      </c>
      <c r="N67" s="35">
        <f t="shared" ref="N67:N101" si="20">L67/M67</f>
        <v>0.12727272727272726</v>
      </c>
      <c r="O67" s="32">
        <f t="shared" ref="O67:Q92" si="21">G67*1.2</f>
        <v>85.2</v>
      </c>
      <c r="P67" s="33">
        <f t="shared" si="21"/>
        <v>1.68</v>
      </c>
      <c r="Q67" s="32">
        <f t="shared" si="21"/>
        <v>72</v>
      </c>
      <c r="R67" s="32">
        <f t="shared" ref="R67:R92" si="22">$G67*1.4</f>
        <v>99.399999999999991</v>
      </c>
      <c r="S67" s="33">
        <f t="shared" ref="S67:S92" si="23">$H67*1.4</f>
        <v>1.9599999999999997</v>
      </c>
      <c r="T67" s="32">
        <f t="shared" ref="T67:T92" si="24">$I67*1.4</f>
        <v>84</v>
      </c>
      <c r="U67" s="32">
        <f t="shared" ref="U67:U92" si="25">$G67*1.6</f>
        <v>113.60000000000001</v>
      </c>
      <c r="V67" s="33">
        <f t="shared" ref="V67:V92" si="26">$H67*1.6</f>
        <v>2.2399999999999998</v>
      </c>
      <c r="W67" s="32">
        <f t="shared" ref="W67:W92" si="27">$I67*1.6</f>
        <v>96</v>
      </c>
      <c r="X67" s="32">
        <f t="shared" ref="X67:X92" si="28">$G67*1.8</f>
        <v>127.8</v>
      </c>
      <c r="Y67" s="33">
        <f t="shared" ref="Y67:Y92" si="29">$H67*1.8</f>
        <v>2.52</v>
      </c>
      <c r="Z67" s="32">
        <f t="shared" ref="Z67:Z92" si="30">$I67*1.8</f>
        <v>108</v>
      </c>
      <c r="AA67" s="32">
        <f t="shared" ref="AA67:AA92" si="31">$G67*2</f>
        <v>142</v>
      </c>
      <c r="AB67" s="33">
        <f t="shared" ref="AB67:AB92" si="32">$H67*2</f>
        <v>2.8</v>
      </c>
      <c r="AC67" s="32">
        <f t="shared" ref="AC67:AC92" si="33">$I67*2</f>
        <v>120</v>
      </c>
    </row>
    <row r="68" spans="1:29" ht="24" customHeight="1">
      <c r="A68" s="1" t="s">
        <v>212</v>
      </c>
      <c r="B68" s="54"/>
      <c r="C68" s="55"/>
      <c r="D68" s="27" t="s">
        <v>211</v>
      </c>
      <c r="E68" s="39" t="s">
        <v>210</v>
      </c>
      <c r="F68" s="1">
        <v>7</v>
      </c>
      <c r="G68" s="1">
        <v>81</v>
      </c>
      <c r="H68" s="1">
        <v>1.8</v>
      </c>
      <c r="I68" s="1">
        <v>67</v>
      </c>
      <c r="J68" s="1">
        <f t="shared" si="17"/>
        <v>2010</v>
      </c>
      <c r="K68" s="1">
        <f t="shared" si="18"/>
        <v>2430</v>
      </c>
      <c r="L68" s="5">
        <f t="shared" si="18"/>
        <v>54</v>
      </c>
      <c r="M68" s="36">
        <f t="shared" si="19"/>
        <v>420</v>
      </c>
      <c r="N68" s="35">
        <f t="shared" si="20"/>
        <v>0.12857142857142856</v>
      </c>
      <c r="O68" s="32">
        <f t="shared" si="21"/>
        <v>97.2</v>
      </c>
      <c r="P68" s="33">
        <f t="shared" si="21"/>
        <v>2.16</v>
      </c>
      <c r="Q68" s="32">
        <f t="shared" si="21"/>
        <v>80.399999999999991</v>
      </c>
      <c r="R68" s="32">
        <f t="shared" si="22"/>
        <v>113.39999999999999</v>
      </c>
      <c r="S68" s="33">
        <f t="shared" si="23"/>
        <v>2.52</v>
      </c>
      <c r="T68" s="32">
        <f t="shared" si="24"/>
        <v>93.8</v>
      </c>
      <c r="U68" s="32">
        <f t="shared" si="25"/>
        <v>129.6</v>
      </c>
      <c r="V68" s="33">
        <f t="shared" si="26"/>
        <v>2.8800000000000003</v>
      </c>
      <c r="W68" s="32">
        <f t="shared" si="27"/>
        <v>107.2</v>
      </c>
      <c r="X68" s="32">
        <f t="shared" si="28"/>
        <v>145.80000000000001</v>
      </c>
      <c r="Y68" s="33">
        <f t="shared" si="29"/>
        <v>3.24</v>
      </c>
      <c r="Z68" s="32">
        <f t="shared" si="30"/>
        <v>120.60000000000001</v>
      </c>
      <c r="AA68" s="32">
        <f t="shared" si="31"/>
        <v>162</v>
      </c>
      <c r="AB68" s="33">
        <f t="shared" si="32"/>
        <v>3.6</v>
      </c>
      <c r="AC68" s="32">
        <f t="shared" si="33"/>
        <v>134</v>
      </c>
    </row>
    <row r="69" spans="1:29" ht="24" customHeight="1">
      <c r="A69" s="1" t="s">
        <v>209</v>
      </c>
      <c r="B69" s="54"/>
      <c r="C69" s="55"/>
      <c r="D69" s="27" t="s">
        <v>208</v>
      </c>
      <c r="E69" s="39" t="s">
        <v>207</v>
      </c>
      <c r="F69" s="1">
        <v>8</v>
      </c>
      <c r="G69" s="1">
        <v>91</v>
      </c>
      <c r="H69" s="1">
        <v>2.2000000000000002</v>
      </c>
      <c r="I69" s="1">
        <v>74</v>
      </c>
      <c r="J69" s="1">
        <f t="shared" si="17"/>
        <v>2220</v>
      </c>
      <c r="K69" s="1">
        <f t="shared" si="18"/>
        <v>2730</v>
      </c>
      <c r="L69" s="5">
        <f t="shared" si="18"/>
        <v>66</v>
      </c>
      <c r="M69" s="36">
        <f t="shared" si="19"/>
        <v>510</v>
      </c>
      <c r="N69" s="35">
        <f t="shared" si="20"/>
        <v>0.12941176470588237</v>
      </c>
      <c r="O69" s="32">
        <f t="shared" si="21"/>
        <v>109.2</v>
      </c>
      <c r="P69" s="33">
        <f t="shared" si="21"/>
        <v>2.64</v>
      </c>
      <c r="Q69" s="32">
        <f t="shared" si="21"/>
        <v>88.8</v>
      </c>
      <c r="R69" s="32">
        <f t="shared" si="22"/>
        <v>127.39999999999999</v>
      </c>
      <c r="S69" s="33">
        <f t="shared" si="23"/>
        <v>3.08</v>
      </c>
      <c r="T69" s="32">
        <f t="shared" si="24"/>
        <v>103.6</v>
      </c>
      <c r="U69" s="32">
        <f t="shared" si="25"/>
        <v>145.6</v>
      </c>
      <c r="V69" s="33">
        <f t="shared" si="26"/>
        <v>3.5200000000000005</v>
      </c>
      <c r="W69" s="32">
        <f t="shared" si="27"/>
        <v>118.4</v>
      </c>
      <c r="X69" s="32">
        <f t="shared" si="28"/>
        <v>163.80000000000001</v>
      </c>
      <c r="Y69" s="33">
        <f t="shared" si="29"/>
        <v>3.9600000000000004</v>
      </c>
      <c r="Z69" s="32">
        <f t="shared" si="30"/>
        <v>133.20000000000002</v>
      </c>
      <c r="AA69" s="32">
        <f t="shared" si="31"/>
        <v>182</v>
      </c>
      <c r="AB69" s="33">
        <f t="shared" si="32"/>
        <v>4.4000000000000004</v>
      </c>
      <c r="AC69" s="32">
        <f t="shared" si="33"/>
        <v>148</v>
      </c>
    </row>
    <row r="70" spans="1:29" ht="24" customHeight="1">
      <c r="A70" s="1" t="s">
        <v>206</v>
      </c>
      <c r="B70" s="54"/>
      <c r="C70" s="55"/>
      <c r="D70" s="27" t="s">
        <v>205</v>
      </c>
      <c r="E70" s="39" t="s">
        <v>204</v>
      </c>
      <c r="F70" s="1">
        <v>9</v>
      </c>
      <c r="G70" s="1">
        <v>100</v>
      </c>
      <c r="H70" s="1">
        <v>2.7</v>
      </c>
      <c r="I70" s="1">
        <v>81</v>
      </c>
      <c r="J70" s="1">
        <f t="shared" si="17"/>
        <v>2430</v>
      </c>
      <c r="K70" s="1">
        <f t="shared" si="18"/>
        <v>3000</v>
      </c>
      <c r="L70" s="5">
        <f t="shared" si="18"/>
        <v>81</v>
      </c>
      <c r="M70" s="36">
        <f t="shared" si="19"/>
        <v>570</v>
      </c>
      <c r="N70" s="35">
        <f t="shared" si="20"/>
        <v>0.14210526315789473</v>
      </c>
      <c r="O70" s="32">
        <f t="shared" si="21"/>
        <v>120</v>
      </c>
      <c r="P70" s="33">
        <f t="shared" si="21"/>
        <v>3.24</v>
      </c>
      <c r="Q70" s="32">
        <f t="shared" si="21"/>
        <v>97.2</v>
      </c>
      <c r="R70" s="32">
        <f t="shared" si="22"/>
        <v>140</v>
      </c>
      <c r="S70" s="33">
        <f t="shared" si="23"/>
        <v>3.78</v>
      </c>
      <c r="T70" s="32">
        <f t="shared" si="24"/>
        <v>113.39999999999999</v>
      </c>
      <c r="U70" s="32">
        <f t="shared" si="25"/>
        <v>160</v>
      </c>
      <c r="V70" s="33">
        <f t="shared" si="26"/>
        <v>4.32</v>
      </c>
      <c r="W70" s="32">
        <f t="shared" si="27"/>
        <v>129.6</v>
      </c>
      <c r="X70" s="32">
        <f t="shared" si="28"/>
        <v>180</v>
      </c>
      <c r="Y70" s="33">
        <f t="shared" si="29"/>
        <v>4.8600000000000003</v>
      </c>
      <c r="Z70" s="32">
        <f t="shared" si="30"/>
        <v>145.80000000000001</v>
      </c>
      <c r="AA70" s="32">
        <f t="shared" si="31"/>
        <v>200</v>
      </c>
      <c r="AB70" s="33">
        <f t="shared" si="32"/>
        <v>5.4</v>
      </c>
      <c r="AC70" s="32">
        <f t="shared" si="33"/>
        <v>162</v>
      </c>
    </row>
    <row r="71" spans="1:29" ht="24" customHeight="1">
      <c r="A71" s="1" t="s">
        <v>203</v>
      </c>
      <c r="B71" s="54"/>
      <c r="C71" s="55"/>
      <c r="D71" s="27" t="s">
        <v>202</v>
      </c>
      <c r="E71" s="37" t="s">
        <v>201</v>
      </c>
      <c r="F71" s="1">
        <v>10</v>
      </c>
      <c r="G71" s="1">
        <v>109</v>
      </c>
      <c r="H71" s="1">
        <v>3.2</v>
      </c>
      <c r="I71" s="1">
        <v>88</v>
      </c>
      <c r="J71" s="1">
        <f t="shared" si="17"/>
        <v>2640</v>
      </c>
      <c r="K71" s="1">
        <f t="shared" si="18"/>
        <v>3270</v>
      </c>
      <c r="L71" s="5">
        <f t="shared" si="18"/>
        <v>96</v>
      </c>
      <c r="M71" s="36">
        <f t="shared" si="19"/>
        <v>630</v>
      </c>
      <c r="N71" s="35">
        <f t="shared" si="20"/>
        <v>0.15238095238095239</v>
      </c>
      <c r="O71" s="32">
        <f t="shared" si="21"/>
        <v>130.79999999999998</v>
      </c>
      <c r="P71" s="33">
        <f t="shared" si="21"/>
        <v>3.84</v>
      </c>
      <c r="Q71" s="32">
        <f t="shared" si="21"/>
        <v>105.6</v>
      </c>
      <c r="R71" s="32">
        <f t="shared" si="22"/>
        <v>152.6</v>
      </c>
      <c r="S71" s="33">
        <f t="shared" si="23"/>
        <v>4.4799999999999995</v>
      </c>
      <c r="T71" s="32">
        <f t="shared" si="24"/>
        <v>123.19999999999999</v>
      </c>
      <c r="U71" s="32">
        <f t="shared" si="25"/>
        <v>174.4</v>
      </c>
      <c r="V71" s="33">
        <f t="shared" si="26"/>
        <v>5.120000000000001</v>
      </c>
      <c r="W71" s="32">
        <f t="shared" si="27"/>
        <v>140.80000000000001</v>
      </c>
      <c r="X71" s="32">
        <f t="shared" si="28"/>
        <v>196.20000000000002</v>
      </c>
      <c r="Y71" s="33">
        <f t="shared" si="29"/>
        <v>5.7600000000000007</v>
      </c>
      <c r="Z71" s="32">
        <f t="shared" si="30"/>
        <v>158.4</v>
      </c>
      <c r="AA71" s="32">
        <f t="shared" si="31"/>
        <v>218</v>
      </c>
      <c r="AB71" s="33">
        <f t="shared" si="32"/>
        <v>6.4</v>
      </c>
      <c r="AC71" s="32">
        <f t="shared" si="33"/>
        <v>176</v>
      </c>
    </row>
    <row r="72" spans="1:29" ht="24" customHeight="1">
      <c r="A72" s="1" t="s">
        <v>200</v>
      </c>
      <c r="B72" s="56" t="s">
        <v>199</v>
      </c>
      <c r="C72" s="55" t="s">
        <v>198</v>
      </c>
      <c r="D72" s="27" t="s">
        <v>197</v>
      </c>
      <c r="E72" s="39" t="s">
        <v>196</v>
      </c>
      <c r="F72" s="1">
        <v>1</v>
      </c>
      <c r="G72" s="1">
        <v>32</v>
      </c>
      <c r="H72" s="1">
        <v>1</v>
      </c>
      <c r="I72" s="1">
        <v>15</v>
      </c>
      <c r="J72" s="1">
        <f t="shared" si="17"/>
        <v>450</v>
      </c>
      <c r="K72" s="1">
        <f t="shared" si="18"/>
        <v>960</v>
      </c>
      <c r="L72" s="5">
        <f t="shared" si="18"/>
        <v>30</v>
      </c>
      <c r="M72" s="36">
        <f t="shared" si="19"/>
        <v>510</v>
      </c>
      <c r="N72" s="35">
        <f t="shared" si="20"/>
        <v>5.8823529411764705E-2</v>
      </c>
      <c r="O72" s="32">
        <f t="shared" si="21"/>
        <v>38.4</v>
      </c>
      <c r="P72" s="33">
        <f t="shared" si="21"/>
        <v>1.2</v>
      </c>
      <c r="Q72" s="32">
        <f t="shared" si="21"/>
        <v>18</v>
      </c>
      <c r="R72" s="32">
        <f t="shared" si="22"/>
        <v>44.8</v>
      </c>
      <c r="S72" s="33">
        <f t="shared" si="23"/>
        <v>1.4</v>
      </c>
      <c r="T72" s="32">
        <f t="shared" si="24"/>
        <v>21</v>
      </c>
      <c r="U72" s="32">
        <f t="shared" si="25"/>
        <v>51.2</v>
      </c>
      <c r="V72" s="33">
        <f t="shared" si="26"/>
        <v>1.6</v>
      </c>
      <c r="W72" s="32">
        <f t="shared" si="27"/>
        <v>24</v>
      </c>
      <c r="X72" s="32">
        <f t="shared" si="28"/>
        <v>57.6</v>
      </c>
      <c r="Y72" s="33">
        <f t="shared" si="29"/>
        <v>1.8</v>
      </c>
      <c r="Z72" s="32">
        <f t="shared" si="30"/>
        <v>27</v>
      </c>
      <c r="AA72" s="32">
        <f t="shared" si="31"/>
        <v>64</v>
      </c>
      <c r="AB72" s="33">
        <f t="shared" si="32"/>
        <v>2</v>
      </c>
      <c r="AC72" s="32">
        <f t="shared" si="33"/>
        <v>30</v>
      </c>
    </row>
    <row r="73" spans="1:29" ht="24" customHeight="1">
      <c r="A73" s="1" t="s">
        <v>195</v>
      </c>
      <c r="B73" s="56"/>
      <c r="C73" s="55"/>
      <c r="D73" s="27" t="s">
        <v>194</v>
      </c>
      <c r="E73" s="39" t="s">
        <v>193</v>
      </c>
      <c r="F73" s="1">
        <v>2</v>
      </c>
      <c r="G73" s="1">
        <v>39</v>
      </c>
      <c r="H73" s="1">
        <v>1</v>
      </c>
      <c r="I73" s="1">
        <v>20</v>
      </c>
      <c r="J73" s="1">
        <f t="shared" si="17"/>
        <v>600</v>
      </c>
      <c r="K73" s="1">
        <f t="shared" si="18"/>
        <v>1170</v>
      </c>
      <c r="L73" s="5">
        <f t="shared" si="18"/>
        <v>30</v>
      </c>
      <c r="M73" s="36">
        <f t="shared" si="19"/>
        <v>570</v>
      </c>
      <c r="N73" s="35">
        <f t="shared" si="20"/>
        <v>5.2631578947368418E-2</v>
      </c>
      <c r="O73" s="32">
        <f t="shared" si="21"/>
        <v>46.8</v>
      </c>
      <c r="P73" s="33">
        <f t="shared" si="21"/>
        <v>1.2</v>
      </c>
      <c r="Q73" s="32">
        <f t="shared" si="21"/>
        <v>24</v>
      </c>
      <c r="R73" s="32">
        <f t="shared" si="22"/>
        <v>54.599999999999994</v>
      </c>
      <c r="S73" s="33">
        <f t="shared" si="23"/>
        <v>1.4</v>
      </c>
      <c r="T73" s="32">
        <f t="shared" si="24"/>
        <v>28</v>
      </c>
      <c r="U73" s="32">
        <f t="shared" si="25"/>
        <v>62.400000000000006</v>
      </c>
      <c r="V73" s="33">
        <f t="shared" si="26"/>
        <v>1.6</v>
      </c>
      <c r="W73" s="32">
        <f t="shared" si="27"/>
        <v>32</v>
      </c>
      <c r="X73" s="32">
        <f t="shared" si="28"/>
        <v>70.2</v>
      </c>
      <c r="Y73" s="33">
        <f t="shared" si="29"/>
        <v>1.8</v>
      </c>
      <c r="Z73" s="32">
        <f t="shared" si="30"/>
        <v>36</v>
      </c>
      <c r="AA73" s="32">
        <f t="shared" si="31"/>
        <v>78</v>
      </c>
      <c r="AB73" s="33">
        <f t="shared" si="32"/>
        <v>2</v>
      </c>
      <c r="AC73" s="32">
        <f t="shared" si="33"/>
        <v>40</v>
      </c>
    </row>
    <row r="74" spans="1:29" ht="24" customHeight="1">
      <c r="A74" s="1" t="s">
        <v>192</v>
      </c>
      <c r="B74" s="56"/>
      <c r="C74" s="55"/>
      <c r="D74" s="27" t="s">
        <v>191</v>
      </c>
      <c r="E74" s="39" t="s">
        <v>190</v>
      </c>
      <c r="F74" s="1">
        <v>3</v>
      </c>
      <c r="G74" s="1">
        <v>47</v>
      </c>
      <c r="H74" s="1">
        <v>1.1000000000000001</v>
      </c>
      <c r="I74" s="1">
        <v>25</v>
      </c>
      <c r="J74" s="1">
        <f t="shared" si="17"/>
        <v>750</v>
      </c>
      <c r="K74" s="1">
        <f t="shared" si="18"/>
        <v>1410</v>
      </c>
      <c r="L74" s="5">
        <f t="shared" si="18"/>
        <v>33</v>
      </c>
      <c r="M74" s="36">
        <f t="shared" si="19"/>
        <v>660</v>
      </c>
      <c r="N74" s="35">
        <f t="shared" si="20"/>
        <v>0.05</v>
      </c>
      <c r="O74" s="32">
        <f t="shared" si="21"/>
        <v>56.4</v>
      </c>
      <c r="P74" s="33">
        <f t="shared" si="21"/>
        <v>1.32</v>
      </c>
      <c r="Q74" s="32">
        <f t="shared" si="21"/>
        <v>30</v>
      </c>
      <c r="R74" s="32">
        <f t="shared" si="22"/>
        <v>65.8</v>
      </c>
      <c r="S74" s="33">
        <f t="shared" si="23"/>
        <v>1.54</v>
      </c>
      <c r="T74" s="32">
        <f t="shared" si="24"/>
        <v>35</v>
      </c>
      <c r="U74" s="32">
        <f t="shared" si="25"/>
        <v>75.2</v>
      </c>
      <c r="V74" s="33">
        <f t="shared" si="26"/>
        <v>1.7600000000000002</v>
      </c>
      <c r="W74" s="32">
        <f t="shared" si="27"/>
        <v>40</v>
      </c>
      <c r="X74" s="32">
        <f t="shared" si="28"/>
        <v>84.600000000000009</v>
      </c>
      <c r="Y74" s="33">
        <f t="shared" si="29"/>
        <v>1.9800000000000002</v>
      </c>
      <c r="Z74" s="32">
        <f t="shared" si="30"/>
        <v>45</v>
      </c>
      <c r="AA74" s="32">
        <f t="shared" si="31"/>
        <v>94</v>
      </c>
      <c r="AB74" s="33">
        <f t="shared" si="32"/>
        <v>2.2000000000000002</v>
      </c>
      <c r="AC74" s="32">
        <f t="shared" si="33"/>
        <v>50</v>
      </c>
    </row>
    <row r="75" spans="1:29" ht="24" customHeight="1">
      <c r="A75" s="1" t="s">
        <v>189</v>
      </c>
      <c r="B75" s="56"/>
      <c r="C75" s="55"/>
      <c r="D75" s="27" t="s">
        <v>188</v>
      </c>
      <c r="E75" s="39" t="s">
        <v>187</v>
      </c>
      <c r="F75" s="1">
        <v>4</v>
      </c>
      <c r="G75" s="1">
        <v>54</v>
      </c>
      <c r="H75" s="1">
        <v>1.1000000000000001</v>
      </c>
      <c r="I75" s="1">
        <v>30</v>
      </c>
      <c r="J75" s="1">
        <f t="shared" si="17"/>
        <v>900</v>
      </c>
      <c r="K75" s="1">
        <f t="shared" si="18"/>
        <v>1620</v>
      </c>
      <c r="L75" s="5">
        <f t="shared" si="18"/>
        <v>33</v>
      </c>
      <c r="M75" s="36">
        <f t="shared" si="19"/>
        <v>720</v>
      </c>
      <c r="N75" s="35">
        <f t="shared" si="20"/>
        <v>4.583333333333333E-2</v>
      </c>
      <c r="O75" s="32">
        <f t="shared" si="21"/>
        <v>64.8</v>
      </c>
      <c r="P75" s="33">
        <f t="shared" si="21"/>
        <v>1.32</v>
      </c>
      <c r="Q75" s="32">
        <f t="shared" si="21"/>
        <v>36</v>
      </c>
      <c r="R75" s="32">
        <f t="shared" si="22"/>
        <v>75.599999999999994</v>
      </c>
      <c r="S75" s="33">
        <f t="shared" si="23"/>
        <v>1.54</v>
      </c>
      <c r="T75" s="32">
        <f t="shared" si="24"/>
        <v>42</v>
      </c>
      <c r="U75" s="32">
        <f t="shared" si="25"/>
        <v>86.4</v>
      </c>
      <c r="V75" s="33">
        <f t="shared" si="26"/>
        <v>1.7600000000000002</v>
      </c>
      <c r="W75" s="32">
        <f t="shared" si="27"/>
        <v>48</v>
      </c>
      <c r="X75" s="32">
        <f t="shared" si="28"/>
        <v>97.2</v>
      </c>
      <c r="Y75" s="33">
        <f t="shared" si="29"/>
        <v>1.9800000000000002</v>
      </c>
      <c r="Z75" s="32">
        <f t="shared" si="30"/>
        <v>54</v>
      </c>
      <c r="AA75" s="32">
        <f t="shared" si="31"/>
        <v>108</v>
      </c>
      <c r="AB75" s="33">
        <f t="shared" si="32"/>
        <v>2.2000000000000002</v>
      </c>
      <c r="AC75" s="32">
        <f t="shared" si="33"/>
        <v>60</v>
      </c>
    </row>
    <row r="76" spans="1:29" ht="24" customHeight="1">
      <c r="A76" s="1" t="s">
        <v>186</v>
      </c>
      <c r="B76" s="56"/>
      <c r="C76" s="55"/>
      <c r="D76" s="27" t="s">
        <v>185</v>
      </c>
      <c r="E76" s="39" t="s">
        <v>184</v>
      </c>
      <c r="F76" s="1">
        <v>5</v>
      </c>
      <c r="G76" s="1">
        <v>61</v>
      </c>
      <c r="H76" s="1">
        <v>1.1000000000000001</v>
      </c>
      <c r="I76" s="1">
        <v>35</v>
      </c>
      <c r="J76" s="1">
        <f t="shared" si="17"/>
        <v>1050</v>
      </c>
      <c r="K76" s="1">
        <f t="shared" si="18"/>
        <v>1830</v>
      </c>
      <c r="L76" s="5">
        <f t="shared" si="18"/>
        <v>33</v>
      </c>
      <c r="M76" s="36">
        <f t="shared" si="19"/>
        <v>780</v>
      </c>
      <c r="N76" s="35">
        <f t="shared" si="20"/>
        <v>4.230769230769231E-2</v>
      </c>
      <c r="O76" s="32">
        <f t="shared" si="21"/>
        <v>73.2</v>
      </c>
      <c r="P76" s="33">
        <f t="shared" si="21"/>
        <v>1.32</v>
      </c>
      <c r="Q76" s="32">
        <f t="shared" si="21"/>
        <v>42</v>
      </c>
      <c r="R76" s="32">
        <f t="shared" si="22"/>
        <v>85.399999999999991</v>
      </c>
      <c r="S76" s="33">
        <f t="shared" si="23"/>
        <v>1.54</v>
      </c>
      <c r="T76" s="32">
        <f t="shared" si="24"/>
        <v>49</v>
      </c>
      <c r="U76" s="32">
        <f t="shared" si="25"/>
        <v>97.600000000000009</v>
      </c>
      <c r="V76" s="33">
        <f t="shared" si="26"/>
        <v>1.7600000000000002</v>
      </c>
      <c r="W76" s="32">
        <f t="shared" si="27"/>
        <v>56</v>
      </c>
      <c r="X76" s="32">
        <f t="shared" si="28"/>
        <v>109.8</v>
      </c>
      <c r="Y76" s="33">
        <f t="shared" si="29"/>
        <v>1.9800000000000002</v>
      </c>
      <c r="Z76" s="32">
        <f t="shared" si="30"/>
        <v>63</v>
      </c>
      <c r="AA76" s="32">
        <f t="shared" si="31"/>
        <v>122</v>
      </c>
      <c r="AB76" s="33">
        <f t="shared" si="32"/>
        <v>2.2000000000000002</v>
      </c>
      <c r="AC76" s="32">
        <f t="shared" si="33"/>
        <v>70</v>
      </c>
    </row>
    <row r="77" spans="1:29" ht="24" customHeight="1">
      <c r="A77" s="1" t="s">
        <v>183</v>
      </c>
      <c r="B77" s="56"/>
      <c r="C77" s="55"/>
      <c r="D77" s="27" t="s">
        <v>182</v>
      </c>
      <c r="E77" s="37" t="s">
        <v>181</v>
      </c>
      <c r="F77" s="1">
        <v>6</v>
      </c>
      <c r="G77" s="1">
        <v>71</v>
      </c>
      <c r="H77" s="1">
        <v>1.4</v>
      </c>
      <c r="I77" s="1">
        <v>40</v>
      </c>
      <c r="J77" s="1">
        <f t="shared" si="17"/>
        <v>1200</v>
      </c>
      <c r="K77" s="1">
        <f t="shared" si="18"/>
        <v>2130</v>
      </c>
      <c r="L77" s="5">
        <f t="shared" si="18"/>
        <v>42</v>
      </c>
      <c r="M77" s="36">
        <f t="shared" si="19"/>
        <v>930</v>
      </c>
      <c r="N77" s="35">
        <f t="shared" si="20"/>
        <v>4.5161290322580643E-2</v>
      </c>
      <c r="O77" s="32">
        <f t="shared" si="21"/>
        <v>85.2</v>
      </c>
      <c r="P77" s="33">
        <f t="shared" si="21"/>
        <v>1.68</v>
      </c>
      <c r="Q77" s="32">
        <f t="shared" si="21"/>
        <v>48</v>
      </c>
      <c r="R77" s="32">
        <f t="shared" si="22"/>
        <v>99.399999999999991</v>
      </c>
      <c r="S77" s="33">
        <f t="shared" si="23"/>
        <v>1.9599999999999997</v>
      </c>
      <c r="T77" s="32">
        <f t="shared" si="24"/>
        <v>56</v>
      </c>
      <c r="U77" s="32">
        <f t="shared" si="25"/>
        <v>113.60000000000001</v>
      </c>
      <c r="V77" s="33">
        <f t="shared" si="26"/>
        <v>2.2399999999999998</v>
      </c>
      <c r="W77" s="32">
        <f t="shared" si="27"/>
        <v>64</v>
      </c>
      <c r="X77" s="32">
        <f t="shared" si="28"/>
        <v>127.8</v>
      </c>
      <c r="Y77" s="33">
        <f t="shared" si="29"/>
        <v>2.52</v>
      </c>
      <c r="Z77" s="32">
        <f t="shared" si="30"/>
        <v>72</v>
      </c>
      <c r="AA77" s="32">
        <f t="shared" si="31"/>
        <v>142</v>
      </c>
      <c r="AB77" s="33">
        <f t="shared" si="32"/>
        <v>2.8</v>
      </c>
      <c r="AC77" s="32">
        <f t="shared" si="33"/>
        <v>80</v>
      </c>
    </row>
    <row r="78" spans="1:29" ht="24" customHeight="1">
      <c r="A78" s="1" t="s">
        <v>180</v>
      </c>
      <c r="B78" s="56"/>
      <c r="C78" s="55"/>
      <c r="D78" s="27" t="s">
        <v>179</v>
      </c>
      <c r="E78" s="39" t="s">
        <v>178</v>
      </c>
      <c r="F78" s="1">
        <v>7</v>
      </c>
      <c r="G78" s="1">
        <v>81</v>
      </c>
      <c r="H78" s="1">
        <v>1.8</v>
      </c>
      <c r="I78" s="1">
        <v>45</v>
      </c>
      <c r="J78" s="1">
        <f t="shared" si="17"/>
        <v>1350</v>
      </c>
      <c r="K78" s="1">
        <f t="shared" si="18"/>
        <v>2430</v>
      </c>
      <c r="L78" s="5">
        <f t="shared" si="18"/>
        <v>54</v>
      </c>
      <c r="M78" s="36">
        <f t="shared" si="19"/>
        <v>1080</v>
      </c>
      <c r="N78" s="35">
        <f t="shared" si="20"/>
        <v>0.05</v>
      </c>
      <c r="O78" s="32">
        <f t="shared" si="21"/>
        <v>97.2</v>
      </c>
      <c r="P78" s="33">
        <f t="shared" si="21"/>
        <v>2.16</v>
      </c>
      <c r="Q78" s="32">
        <f t="shared" si="21"/>
        <v>54</v>
      </c>
      <c r="R78" s="32">
        <f t="shared" si="22"/>
        <v>113.39999999999999</v>
      </c>
      <c r="S78" s="33">
        <f t="shared" si="23"/>
        <v>2.52</v>
      </c>
      <c r="T78" s="32">
        <f t="shared" si="24"/>
        <v>62.999999999999993</v>
      </c>
      <c r="U78" s="32">
        <f t="shared" si="25"/>
        <v>129.6</v>
      </c>
      <c r="V78" s="33">
        <f t="shared" si="26"/>
        <v>2.8800000000000003</v>
      </c>
      <c r="W78" s="32">
        <f t="shared" si="27"/>
        <v>72</v>
      </c>
      <c r="X78" s="32">
        <f t="shared" si="28"/>
        <v>145.80000000000001</v>
      </c>
      <c r="Y78" s="33">
        <f t="shared" si="29"/>
        <v>3.24</v>
      </c>
      <c r="Z78" s="32">
        <f t="shared" si="30"/>
        <v>81</v>
      </c>
      <c r="AA78" s="32">
        <f t="shared" si="31"/>
        <v>162</v>
      </c>
      <c r="AB78" s="33">
        <f t="shared" si="32"/>
        <v>3.6</v>
      </c>
      <c r="AC78" s="32">
        <f t="shared" si="33"/>
        <v>90</v>
      </c>
    </row>
    <row r="79" spans="1:29" ht="24" customHeight="1">
      <c r="A79" s="1" t="s">
        <v>177</v>
      </c>
      <c r="B79" s="56"/>
      <c r="C79" s="55"/>
      <c r="D79" s="27" t="s">
        <v>176</v>
      </c>
      <c r="E79" s="39" t="s">
        <v>175</v>
      </c>
      <c r="F79" s="1">
        <v>8</v>
      </c>
      <c r="G79" s="1">
        <v>91</v>
      </c>
      <c r="H79" s="1">
        <v>2.2000000000000002</v>
      </c>
      <c r="I79" s="1">
        <v>50</v>
      </c>
      <c r="J79" s="1">
        <f t="shared" si="17"/>
        <v>1500</v>
      </c>
      <c r="K79" s="1">
        <f t="shared" si="18"/>
        <v>2730</v>
      </c>
      <c r="L79" s="5">
        <f t="shared" si="18"/>
        <v>66</v>
      </c>
      <c r="M79" s="36">
        <f t="shared" si="19"/>
        <v>1230</v>
      </c>
      <c r="N79" s="35">
        <f t="shared" si="20"/>
        <v>5.3658536585365853E-2</v>
      </c>
      <c r="O79" s="32">
        <f t="shared" si="21"/>
        <v>109.2</v>
      </c>
      <c r="P79" s="33">
        <f t="shared" si="21"/>
        <v>2.64</v>
      </c>
      <c r="Q79" s="32">
        <f t="shared" si="21"/>
        <v>60</v>
      </c>
      <c r="R79" s="32">
        <f t="shared" si="22"/>
        <v>127.39999999999999</v>
      </c>
      <c r="S79" s="33">
        <f t="shared" si="23"/>
        <v>3.08</v>
      </c>
      <c r="T79" s="32">
        <f t="shared" si="24"/>
        <v>70</v>
      </c>
      <c r="U79" s="32">
        <f t="shared" si="25"/>
        <v>145.6</v>
      </c>
      <c r="V79" s="33">
        <f t="shared" si="26"/>
        <v>3.5200000000000005</v>
      </c>
      <c r="W79" s="32">
        <f t="shared" si="27"/>
        <v>80</v>
      </c>
      <c r="X79" s="32">
        <f t="shared" si="28"/>
        <v>163.80000000000001</v>
      </c>
      <c r="Y79" s="33">
        <f t="shared" si="29"/>
        <v>3.9600000000000004</v>
      </c>
      <c r="Z79" s="32">
        <f t="shared" si="30"/>
        <v>90</v>
      </c>
      <c r="AA79" s="32">
        <f t="shared" si="31"/>
        <v>182</v>
      </c>
      <c r="AB79" s="33">
        <f t="shared" si="32"/>
        <v>4.4000000000000004</v>
      </c>
      <c r="AC79" s="32">
        <f t="shared" si="33"/>
        <v>100</v>
      </c>
    </row>
    <row r="80" spans="1:29" ht="24" customHeight="1">
      <c r="A80" s="1" t="s">
        <v>174</v>
      </c>
      <c r="B80" s="56"/>
      <c r="C80" s="55"/>
      <c r="D80" s="27" t="s">
        <v>173</v>
      </c>
      <c r="E80" s="39" t="s">
        <v>172</v>
      </c>
      <c r="F80" s="1">
        <v>9</v>
      </c>
      <c r="G80" s="1">
        <v>100</v>
      </c>
      <c r="H80" s="1">
        <v>2.7</v>
      </c>
      <c r="I80" s="1">
        <v>55</v>
      </c>
      <c r="J80" s="1">
        <f t="shared" si="17"/>
        <v>1650</v>
      </c>
      <c r="K80" s="1">
        <f t="shared" si="18"/>
        <v>3000</v>
      </c>
      <c r="L80" s="5">
        <f t="shared" si="18"/>
        <v>81</v>
      </c>
      <c r="M80" s="36">
        <f t="shared" si="19"/>
        <v>1350</v>
      </c>
      <c r="N80" s="35">
        <f t="shared" si="20"/>
        <v>0.06</v>
      </c>
      <c r="O80" s="32">
        <f t="shared" si="21"/>
        <v>120</v>
      </c>
      <c r="P80" s="33">
        <f t="shared" si="21"/>
        <v>3.24</v>
      </c>
      <c r="Q80" s="32">
        <f t="shared" si="21"/>
        <v>66</v>
      </c>
      <c r="R80" s="32">
        <f t="shared" si="22"/>
        <v>140</v>
      </c>
      <c r="S80" s="33">
        <f t="shared" si="23"/>
        <v>3.78</v>
      </c>
      <c r="T80" s="32">
        <f t="shared" si="24"/>
        <v>77</v>
      </c>
      <c r="U80" s="32">
        <f t="shared" si="25"/>
        <v>160</v>
      </c>
      <c r="V80" s="33">
        <f t="shared" si="26"/>
        <v>4.32</v>
      </c>
      <c r="W80" s="32">
        <f t="shared" si="27"/>
        <v>88</v>
      </c>
      <c r="X80" s="32">
        <f t="shared" si="28"/>
        <v>180</v>
      </c>
      <c r="Y80" s="33">
        <f t="shared" si="29"/>
        <v>4.8600000000000003</v>
      </c>
      <c r="Z80" s="32">
        <f t="shared" si="30"/>
        <v>99</v>
      </c>
      <c r="AA80" s="32">
        <f t="shared" si="31"/>
        <v>200</v>
      </c>
      <c r="AB80" s="33">
        <f t="shared" si="32"/>
        <v>5.4</v>
      </c>
      <c r="AC80" s="32">
        <f t="shared" si="33"/>
        <v>110</v>
      </c>
    </row>
    <row r="81" spans="1:29" ht="24" customHeight="1">
      <c r="A81" s="1" t="s">
        <v>171</v>
      </c>
      <c r="B81" s="56"/>
      <c r="C81" s="55"/>
      <c r="D81" s="27" t="s">
        <v>170</v>
      </c>
      <c r="E81" s="39" t="s">
        <v>169</v>
      </c>
      <c r="F81" s="1">
        <v>10</v>
      </c>
      <c r="G81" s="1">
        <v>109</v>
      </c>
      <c r="H81" s="1">
        <v>3.2</v>
      </c>
      <c r="I81" s="1">
        <v>60</v>
      </c>
      <c r="J81" s="1">
        <f t="shared" si="17"/>
        <v>1800</v>
      </c>
      <c r="K81" s="1">
        <f t="shared" si="18"/>
        <v>3270</v>
      </c>
      <c r="L81" s="5">
        <f t="shared" si="18"/>
        <v>96</v>
      </c>
      <c r="M81" s="36">
        <f t="shared" si="19"/>
        <v>1470</v>
      </c>
      <c r="N81" s="35">
        <f t="shared" si="20"/>
        <v>6.5306122448979598E-2</v>
      </c>
      <c r="O81" s="32">
        <f t="shared" si="21"/>
        <v>130.79999999999998</v>
      </c>
      <c r="P81" s="33">
        <f t="shared" si="21"/>
        <v>3.84</v>
      </c>
      <c r="Q81" s="32">
        <f t="shared" si="21"/>
        <v>72</v>
      </c>
      <c r="R81" s="32">
        <f t="shared" si="22"/>
        <v>152.6</v>
      </c>
      <c r="S81" s="33">
        <f t="shared" si="23"/>
        <v>4.4799999999999995</v>
      </c>
      <c r="T81" s="32">
        <f t="shared" si="24"/>
        <v>84</v>
      </c>
      <c r="U81" s="32">
        <f t="shared" si="25"/>
        <v>174.4</v>
      </c>
      <c r="V81" s="33">
        <f t="shared" si="26"/>
        <v>5.120000000000001</v>
      </c>
      <c r="W81" s="32">
        <f t="shared" si="27"/>
        <v>96</v>
      </c>
      <c r="X81" s="32">
        <f t="shared" si="28"/>
        <v>196.20000000000002</v>
      </c>
      <c r="Y81" s="33">
        <f t="shared" si="29"/>
        <v>5.7600000000000007</v>
      </c>
      <c r="Z81" s="32">
        <f t="shared" si="30"/>
        <v>108</v>
      </c>
      <c r="AA81" s="32">
        <f t="shared" si="31"/>
        <v>218</v>
      </c>
      <c r="AB81" s="33">
        <f t="shared" si="32"/>
        <v>6.4</v>
      </c>
      <c r="AC81" s="32">
        <f t="shared" si="33"/>
        <v>120</v>
      </c>
    </row>
    <row r="82" spans="1:29" ht="24" customHeight="1">
      <c r="A82" s="1" t="s">
        <v>168</v>
      </c>
      <c r="B82" s="57" t="s">
        <v>167</v>
      </c>
      <c r="C82" s="55" t="s">
        <v>166</v>
      </c>
      <c r="D82" s="27" t="s">
        <v>165</v>
      </c>
      <c r="E82" s="39" t="s">
        <v>164</v>
      </c>
      <c r="F82" s="1">
        <v>1</v>
      </c>
      <c r="G82" s="1">
        <v>32</v>
      </c>
      <c r="H82" s="1">
        <v>1</v>
      </c>
      <c r="I82" s="1">
        <v>25</v>
      </c>
      <c r="J82" s="1">
        <f t="shared" si="17"/>
        <v>750</v>
      </c>
      <c r="K82" s="1">
        <f t="shared" si="18"/>
        <v>960</v>
      </c>
      <c r="L82" s="5">
        <f t="shared" si="18"/>
        <v>30</v>
      </c>
      <c r="M82" s="36">
        <f t="shared" si="19"/>
        <v>210</v>
      </c>
      <c r="N82" s="35">
        <f t="shared" si="20"/>
        <v>0.14285714285714285</v>
      </c>
      <c r="O82" s="32">
        <f t="shared" si="21"/>
        <v>38.4</v>
      </c>
      <c r="P82" s="33">
        <f t="shared" si="21"/>
        <v>1.2</v>
      </c>
      <c r="Q82" s="32">
        <f t="shared" si="21"/>
        <v>30</v>
      </c>
      <c r="R82" s="32">
        <f t="shared" si="22"/>
        <v>44.8</v>
      </c>
      <c r="S82" s="33">
        <f t="shared" si="23"/>
        <v>1.4</v>
      </c>
      <c r="T82" s="32">
        <f t="shared" si="24"/>
        <v>35</v>
      </c>
      <c r="U82" s="32">
        <f t="shared" si="25"/>
        <v>51.2</v>
      </c>
      <c r="V82" s="33">
        <f t="shared" si="26"/>
        <v>1.6</v>
      </c>
      <c r="W82" s="32">
        <f t="shared" si="27"/>
        <v>40</v>
      </c>
      <c r="X82" s="32">
        <f t="shared" si="28"/>
        <v>57.6</v>
      </c>
      <c r="Y82" s="33">
        <f t="shared" si="29"/>
        <v>1.8</v>
      </c>
      <c r="Z82" s="32">
        <f t="shared" si="30"/>
        <v>45</v>
      </c>
      <c r="AA82" s="32">
        <f t="shared" si="31"/>
        <v>64</v>
      </c>
      <c r="AB82" s="33">
        <f t="shared" si="32"/>
        <v>2</v>
      </c>
      <c r="AC82" s="32">
        <f t="shared" si="33"/>
        <v>50</v>
      </c>
    </row>
    <row r="83" spans="1:29" ht="24" customHeight="1">
      <c r="A83" s="1" t="s">
        <v>163</v>
      </c>
      <c r="B83" s="57"/>
      <c r="C83" s="55"/>
      <c r="D83" s="27" t="s">
        <v>162</v>
      </c>
      <c r="E83" s="39" t="s">
        <v>161</v>
      </c>
      <c r="F83" s="1">
        <v>2</v>
      </c>
      <c r="G83" s="1">
        <v>40</v>
      </c>
      <c r="H83" s="1">
        <v>1.2</v>
      </c>
      <c r="I83" s="1">
        <v>31</v>
      </c>
      <c r="J83" s="1">
        <f t="shared" si="17"/>
        <v>930</v>
      </c>
      <c r="K83" s="1">
        <f t="shared" si="18"/>
        <v>1200</v>
      </c>
      <c r="L83" s="5">
        <f t="shared" si="18"/>
        <v>36</v>
      </c>
      <c r="M83" s="36">
        <f t="shared" si="19"/>
        <v>270</v>
      </c>
      <c r="N83" s="35">
        <f t="shared" si="20"/>
        <v>0.13333333333333333</v>
      </c>
      <c r="O83" s="32">
        <f t="shared" si="21"/>
        <v>48</v>
      </c>
      <c r="P83" s="33">
        <f t="shared" si="21"/>
        <v>1.44</v>
      </c>
      <c r="Q83" s="32">
        <f t="shared" si="21"/>
        <v>37.199999999999996</v>
      </c>
      <c r="R83" s="32">
        <f t="shared" si="22"/>
        <v>56</v>
      </c>
      <c r="S83" s="33">
        <f t="shared" si="23"/>
        <v>1.68</v>
      </c>
      <c r="T83" s="32">
        <f t="shared" si="24"/>
        <v>43.4</v>
      </c>
      <c r="U83" s="32">
        <f t="shared" si="25"/>
        <v>64</v>
      </c>
      <c r="V83" s="33">
        <f t="shared" si="26"/>
        <v>1.92</v>
      </c>
      <c r="W83" s="32">
        <f t="shared" si="27"/>
        <v>49.6</v>
      </c>
      <c r="X83" s="32">
        <f t="shared" si="28"/>
        <v>72</v>
      </c>
      <c r="Y83" s="33">
        <f t="shared" si="29"/>
        <v>2.16</v>
      </c>
      <c r="Z83" s="32">
        <f t="shared" si="30"/>
        <v>55.800000000000004</v>
      </c>
      <c r="AA83" s="32">
        <f t="shared" si="31"/>
        <v>80</v>
      </c>
      <c r="AB83" s="33">
        <f t="shared" si="32"/>
        <v>2.4</v>
      </c>
      <c r="AC83" s="32">
        <f t="shared" si="33"/>
        <v>62</v>
      </c>
    </row>
    <row r="84" spans="1:29" ht="24" customHeight="1">
      <c r="A84" s="1" t="s">
        <v>160</v>
      </c>
      <c r="B84" s="57"/>
      <c r="C84" s="55"/>
      <c r="D84" s="27" t="s">
        <v>159</v>
      </c>
      <c r="E84" s="39" t="s">
        <v>158</v>
      </c>
      <c r="F84" s="1">
        <v>3</v>
      </c>
      <c r="G84" s="1">
        <v>47</v>
      </c>
      <c r="H84" s="1">
        <v>1.4</v>
      </c>
      <c r="I84" s="1">
        <v>36</v>
      </c>
      <c r="J84" s="1">
        <f t="shared" si="17"/>
        <v>1080</v>
      </c>
      <c r="K84" s="1">
        <f t="shared" si="18"/>
        <v>1410</v>
      </c>
      <c r="L84" s="5">
        <f t="shared" si="18"/>
        <v>42</v>
      </c>
      <c r="M84" s="36">
        <f t="shared" si="19"/>
        <v>330</v>
      </c>
      <c r="N84" s="35">
        <f t="shared" si="20"/>
        <v>0.12727272727272726</v>
      </c>
      <c r="O84" s="32">
        <f t="shared" si="21"/>
        <v>56.4</v>
      </c>
      <c r="P84" s="33">
        <f t="shared" si="21"/>
        <v>1.68</v>
      </c>
      <c r="Q84" s="32">
        <f t="shared" si="21"/>
        <v>43.199999999999996</v>
      </c>
      <c r="R84" s="32">
        <f t="shared" si="22"/>
        <v>65.8</v>
      </c>
      <c r="S84" s="33">
        <f t="shared" si="23"/>
        <v>1.9599999999999997</v>
      </c>
      <c r="T84" s="32">
        <f t="shared" si="24"/>
        <v>50.4</v>
      </c>
      <c r="U84" s="32">
        <f t="shared" si="25"/>
        <v>75.2</v>
      </c>
      <c r="V84" s="33">
        <f t="shared" si="26"/>
        <v>2.2399999999999998</v>
      </c>
      <c r="W84" s="32">
        <f t="shared" si="27"/>
        <v>57.6</v>
      </c>
      <c r="X84" s="32">
        <f t="shared" si="28"/>
        <v>84.600000000000009</v>
      </c>
      <c r="Y84" s="33">
        <f t="shared" si="29"/>
        <v>2.52</v>
      </c>
      <c r="Z84" s="32">
        <f t="shared" si="30"/>
        <v>64.8</v>
      </c>
      <c r="AA84" s="32">
        <f t="shared" si="31"/>
        <v>94</v>
      </c>
      <c r="AB84" s="33">
        <f t="shared" si="32"/>
        <v>2.8</v>
      </c>
      <c r="AC84" s="32">
        <f t="shared" si="33"/>
        <v>72</v>
      </c>
    </row>
    <row r="85" spans="1:29" ht="24" customHeight="1">
      <c r="A85" s="1" t="s">
        <v>157</v>
      </c>
      <c r="B85" s="57"/>
      <c r="C85" s="55"/>
      <c r="D85" s="27" t="s">
        <v>156</v>
      </c>
      <c r="E85" s="39" t="s">
        <v>155</v>
      </c>
      <c r="F85" s="1">
        <v>4</v>
      </c>
      <c r="G85" s="1">
        <v>53</v>
      </c>
      <c r="H85" s="1">
        <v>1.6</v>
      </c>
      <c r="I85" s="1">
        <v>41</v>
      </c>
      <c r="J85" s="1">
        <f t="shared" si="17"/>
        <v>1230</v>
      </c>
      <c r="K85" s="1">
        <f t="shared" si="18"/>
        <v>1590</v>
      </c>
      <c r="L85" s="5">
        <f t="shared" si="18"/>
        <v>48</v>
      </c>
      <c r="M85" s="36">
        <f t="shared" si="19"/>
        <v>360</v>
      </c>
      <c r="N85" s="35">
        <f t="shared" si="20"/>
        <v>0.13333333333333333</v>
      </c>
      <c r="O85" s="32">
        <f t="shared" si="21"/>
        <v>63.599999999999994</v>
      </c>
      <c r="P85" s="33">
        <f t="shared" si="21"/>
        <v>1.92</v>
      </c>
      <c r="Q85" s="32">
        <f t="shared" si="21"/>
        <v>49.199999999999996</v>
      </c>
      <c r="R85" s="32">
        <f t="shared" si="22"/>
        <v>74.199999999999989</v>
      </c>
      <c r="S85" s="33">
        <f t="shared" si="23"/>
        <v>2.2399999999999998</v>
      </c>
      <c r="T85" s="32">
        <f t="shared" si="24"/>
        <v>57.4</v>
      </c>
      <c r="U85" s="32">
        <f t="shared" si="25"/>
        <v>84.800000000000011</v>
      </c>
      <c r="V85" s="33">
        <f t="shared" si="26"/>
        <v>2.5600000000000005</v>
      </c>
      <c r="W85" s="32">
        <f t="shared" si="27"/>
        <v>65.600000000000009</v>
      </c>
      <c r="X85" s="32">
        <f t="shared" si="28"/>
        <v>95.4</v>
      </c>
      <c r="Y85" s="33">
        <f t="shared" si="29"/>
        <v>2.8800000000000003</v>
      </c>
      <c r="Z85" s="32">
        <f t="shared" si="30"/>
        <v>73.8</v>
      </c>
      <c r="AA85" s="32">
        <f t="shared" si="31"/>
        <v>106</v>
      </c>
      <c r="AB85" s="33">
        <f t="shared" si="32"/>
        <v>3.2</v>
      </c>
      <c r="AC85" s="32">
        <f t="shared" si="33"/>
        <v>82</v>
      </c>
    </row>
    <row r="86" spans="1:29" ht="24" customHeight="1">
      <c r="A86" s="1" t="s">
        <v>154</v>
      </c>
      <c r="B86" s="57"/>
      <c r="C86" s="55"/>
      <c r="D86" s="27" t="s">
        <v>153</v>
      </c>
      <c r="E86" s="39" t="s">
        <v>152</v>
      </c>
      <c r="F86" s="1">
        <v>5</v>
      </c>
      <c r="G86" s="1">
        <v>59</v>
      </c>
      <c r="H86" s="1">
        <v>1.8</v>
      </c>
      <c r="I86" s="1">
        <v>46</v>
      </c>
      <c r="J86" s="1">
        <f t="shared" si="17"/>
        <v>1380</v>
      </c>
      <c r="K86" s="1">
        <f t="shared" si="18"/>
        <v>1770</v>
      </c>
      <c r="L86" s="5">
        <f t="shared" si="18"/>
        <v>54</v>
      </c>
      <c r="M86" s="36">
        <f t="shared" si="19"/>
        <v>390</v>
      </c>
      <c r="N86" s="35">
        <f t="shared" si="20"/>
        <v>0.13846153846153847</v>
      </c>
      <c r="O86" s="32">
        <f t="shared" si="21"/>
        <v>70.8</v>
      </c>
      <c r="P86" s="33">
        <f t="shared" si="21"/>
        <v>2.16</v>
      </c>
      <c r="Q86" s="32">
        <f t="shared" si="21"/>
        <v>55.199999999999996</v>
      </c>
      <c r="R86" s="32">
        <f t="shared" si="22"/>
        <v>82.6</v>
      </c>
      <c r="S86" s="33">
        <f t="shared" si="23"/>
        <v>2.52</v>
      </c>
      <c r="T86" s="32">
        <f t="shared" si="24"/>
        <v>64.399999999999991</v>
      </c>
      <c r="U86" s="32">
        <f t="shared" si="25"/>
        <v>94.4</v>
      </c>
      <c r="V86" s="33">
        <f t="shared" si="26"/>
        <v>2.8800000000000003</v>
      </c>
      <c r="W86" s="32">
        <f t="shared" si="27"/>
        <v>73.600000000000009</v>
      </c>
      <c r="X86" s="32">
        <f t="shared" si="28"/>
        <v>106.2</v>
      </c>
      <c r="Y86" s="33">
        <f t="shared" si="29"/>
        <v>3.24</v>
      </c>
      <c r="Z86" s="32">
        <f t="shared" si="30"/>
        <v>82.8</v>
      </c>
      <c r="AA86" s="32">
        <f t="shared" si="31"/>
        <v>118</v>
      </c>
      <c r="AB86" s="33">
        <f t="shared" si="32"/>
        <v>3.6</v>
      </c>
      <c r="AC86" s="32">
        <f t="shared" si="33"/>
        <v>92</v>
      </c>
    </row>
    <row r="87" spans="1:29" ht="24" customHeight="1">
      <c r="A87" s="1" t="s">
        <v>151</v>
      </c>
      <c r="B87" s="57"/>
      <c r="C87" s="55"/>
      <c r="D87" s="27" t="s">
        <v>150</v>
      </c>
      <c r="E87" s="39" t="s">
        <v>149</v>
      </c>
      <c r="F87" s="1">
        <v>6</v>
      </c>
      <c r="G87" s="1">
        <v>66</v>
      </c>
      <c r="H87" s="1">
        <v>2</v>
      </c>
      <c r="I87" s="1">
        <v>51</v>
      </c>
      <c r="J87" s="1">
        <f t="shared" si="17"/>
        <v>1530</v>
      </c>
      <c r="K87" s="1">
        <f t="shared" si="18"/>
        <v>1980</v>
      </c>
      <c r="L87" s="5">
        <f t="shared" si="18"/>
        <v>60</v>
      </c>
      <c r="M87" s="36">
        <f t="shared" si="19"/>
        <v>450</v>
      </c>
      <c r="N87" s="35">
        <f t="shared" si="20"/>
        <v>0.13333333333333333</v>
      </c>
      <c r="O87" s="32">
        <f t="shared" si="21"/>
        <v>79.2</v>
      </c>
      <c r="P87" s="33">
        <f t="shared" si="21"/>
        <v>2.4</v>
      </c>
      <c r="Q87" s="32">
        <f t="shared" si="21"/>
        <v>61.199999999999996</v>
      </c>
      <c r="R87" s="32">
        <f t="shared" si="22"/>
        <v>92.399999999999991</v>
      </c>
      <c r="S87" s="33">
        <f t="shared" si="23"/>
        <v>2.8</v>
      </c>
      <c r="T87" s="32">
        <f t="shared" si="24"/>
        <v>71.399999999999991</v>
      </c>
      <c r="U87" s="32">
        <f t="shared" si="25"/>
        <v>105.60000000000001</v>
      </c>
      <c r="V87" s="33">
        <f t="shared" si="26"/>
        <v>3.2</v>
      </c>
      <c r="W87" s="32">
        <f t="shared" si="27"/>
        <v>81.600000000000009</v>
      </c>
      <c r="X87" s="32">
        <f t="shared" si="28"/>
        <v>118.8</v>
      </c>
      <c r="Y87" s="33">
        <f t="shared" si="29"/>
        <v>3.6</v>
      </c>
      <c r="Z87" s="32">
        <f t="shared" si="30"/>
        <v>91.8</v>
      </c>
      <c r="AA87" s="32">
        <f t="shared" si="31"/>
        <v>132</v>
      </c>
      <c r="AB87" s="33">
        <f t="shared" si="32"/>
        <v>4</v>
      </c>
      <c r="AC87" s="32">
        <f t="shared" si="33"/>
        <v>102</v>
      </c>
    </row>
    <row r="88" spans="1:29" ht="24" customHeight="1">
      <c r="A88" s="1" t="s">
        <v>148</v>
      </c>
      <c r="B88" s="57"/>
      <c r="C88" s="55"/>
      <c r="D88" s="27" t="s">
        <v>147</v>
      </c>
      <c r="E88" s="39" t="s">
        <v>146</v>
      </c>
      <c r="F88" s="1">
        <v>7</v>
      </c>
      <c r="G88" s="1">
        <v>72</v>
      </c>
      <c r="H88" s="1">
        <v>2.2000000000000002</v>
      </c>
      <c r="I88" s="1">
        <v>56</v>
      </c>
      <c r="J88" s="1">
        <f t="shared" si="17"/>
        <v>1680</v>
      </c>
      <c r="K88" s="1">
        <f t="shared" si="18"/>
        <v>2160</v>
      </c>
      <c r="L88" s="5">
        <f t="shared" si="18"/>
        <v>66</v>
      </c>
      <c r="M88" s="36">
        <f t="shared" si="19"/>
        <v>480</v>
      </c>
      <c r="N88" s="35">
        <f t="shared" si="20"/>
        <v>0.13750000000000001</v>
      </c>
      <c r="O88" s="32">
        <f t="shared" si="21"/>
        <v>86.399999999999991</v>
      </c>
      <c r="P88" s="33">
        <f t="shared" si="21"/>
        <v>2.64</v>
      </c>
      <c r="Q88" s="32">
        <f t="shared" si="21"/>
        <v>67.2</v>
      </c>
      <c r="R88" s="32">
        <f t="shared" si="22"/>
        <v>100.8</v>
      </c>
      <c r="S88" s="33">
        <f t="shared" si="23"/>
        <v>3.08</v>
      </c>
      <c r="T88" s="32">
        <f t="shared" si="24"/>
        <v>78.399999999999991</v>
      </c>
      <c r="U88" s="32">
        <f t="shared" si="25"/>
        <v>115.2</v>
      </c>
      <c r="V88" s="33">
        <f t="shared" si="26"/>
        <v>3.5200000000000005</v>
      </c>
      <c r="W88" s="32">
        <f t="shared" si="27"/>
        <v>89.600000000000009</v>
      </c>
      <c r="X88" s="32">
        <f t="shared" si="28"/>
        <v>129.6</v>
      </c>
      <c r="Y88" s="33">
        <f t="shared" si="29"/>
        <v>3.9600000000000004</v>
      </c>
      <c r="Z88" s="32">
        <f t="shared" si="30"/>
        <v>100.8</v>
      </c>
      <c r="AA88" s="32">
        <f t="shared" si="31"/>
        <v>144</v>
      </c>
      <c r="AB88" s="33">
        <f t="shared" si="32"/>
        <v>4.4000000000000004</v>
      </c>
      <c r="AC88" s="32">
        <f t="shared" si="33"/>
        <v>112</v>
      </c>
    </row>
    <row r="89" spans="1:29" ht="24" customHeight="1">
      <c r="A89" s="1" t="s">
        <v>145</v>
      </c>
      <c r="B89" s="57"/>
      <c r="C89" s="55"/>
      <c r="D89" s="27" t="s">
        <v>144</v>
      </c>
      <c r="E89" s="39" t="s">
        <v>143</v>
      </c>
      <c r="F89" s="1">
        <v>8</v>
      </c>
      <c r="G89" s="1">
        <v>79</v>
      </c>
      <c r="H89" s="1">
        <v>2.4</v>
      </c>
      <c r="I89" s="1">
        <v>61</v>
      </c>
      <c r="J89" s="1">
        <f t="shared" si="17"/>
        <v>1830</v>
      </c>
      <c r="K89" s="1">
        <f t="shared" si="18"/>
        <v>2370</v>
      </c>
      <c r="L89" s="5">
        <f t="shared" si="18"/>
        <v>72</v>
      </c>
      <c r="M89" s="36">
        <f t="shared" si="19"/>
        <v>540</v>
      </c>
      <c r="N89" s="35">
        <f t="shared" si="20"/>
        <v>0.13333333333333333</v>
      </c>
      <c r="O89" s="32">
        <f t="shared" si="21"/>
        <v>94.8</v>
      </c>
      <c r="P89" s="33">
        <f t="shared" si="21"/>
        <v>2.88</v>
      </c>
      <c r="Q89" s="32">
        <f t="shared" si="21"/>
        <v>73.2</v>
      </c>
      <c r="R89" s="32">
        <f t="shared" si="22"/>
        <v>110.6</v>
      </c>
      <c r="S89" s="33">
        <f t="shared" si="23"/>
        <v>3.36</v>
      </c>
      <c r="T89" s="32">
        <f t="shared" si="24"/>
        <v>85.399999999999991</v>
      </c>
      <c r="U89" s="32">
        <f t="shared" si="25"/>
        <v>126.4</v>
      </c>
      <c r="V89" s="33">
        <f t="shared" si="26"/>
        <v>3.84</v>
      </c>
      <c r="W89" s="32">
        <f t="shared" si="27"/>
        <v>97.600000000000009</v>
      </c>
      <c r="X89" s="32">
        <f t="shared" si="28"/>
        <v>142.20000000000002</v>
      </c>
      <c r="Y89" s="33">
        <f t="shared" si="29"/>
        <v>4.32</v>
      </c>
      <c r="Z89" s="32">
        <f t="shared" si="30"/>
        <v>109.8</v>
      </c>
      <c r="AA89" s="32">
        <f t="shared" si="31"/>
        <v>158</v>
      </c>
      <c r="AB89" s="33">
        <f t="shared" si="32"/>
        <v>4.8</v>
      </c>
      <c r="AC89" s="32">
        <f t="shared" si="33"/>
        <v>122</v>
      </c>
    </row>
    <row r="90" spans="1:29" ht="24" customHeight="1">
      <c r="A90" s="1" t="s">
        <v>142</v>
      </c>
      <c r="B90" s="57"/>
      <c r="C90" s="55"/>
      <c r="D90" s="27" t="s">
        <v>141</v>
      </c>
      <c r="E90" s="39" t="s">
        <v>140</v>
      </c>
      <c r="F90" s="1">
        <v>9</v>
      </c>
      <c r="G90" s="1">
        <v>85</v>
      </c>
      <c r="H90" s="1">
        <v>2.6</v>
      </c>
      <c r="I90" s="1">
        <v>66</v>
      </c>
      <c r="J90" s="1">
        <f t="shared" si="17"/>
        <v>1980</v>
      </c>
      <c r="K90" s="1">
        <f t="shared" si="18"/>
        <v>2550</v>
      </c>
      <c r="L90" s="5">
        <f t="shared" si="18"/>
        <v>78</v>
      </c>
      <c r="M90" s="36">
        <f t="shared" si="19"/>
        <v>570</v>
      </c>
      <c r="N90" s="35">
        <f t="shared" si="20"/>
        <v>0.1368421052631579</v>
      </c>
      <c r="O90" s="32">
        <f t="shared" si="21"/>
        <v>102</v>
      </c>
      <c r="P90" s="33">
        <f t="shared" si="21"/>
        <v>3.12</v>
      </c>
      <c r="Q90" s="32">
        <f t="shared" si="21"/>
        <v>79.2</v>
      </c>
      <c r="R90" s="32">
        <f t="shared" si="22"/>
        <v>118.99999999999999</v>
      </c>
      <c r="S90" s="33">
        <f t="shared" si="23"/>
        <v>3.6399999999999997</v>
      </c>
      <c r="T90" s="32">
        <f t="shared" si="24"/>
        <v>92.399999999999991</v>
      </c>
      <c r="U90" s="32">
        <f t="shared" si="25"/>
        <v>136</v>
      </c>
      <c r="V90" s="33">
        <f t="shared" si="26"/>
        <v>4.16</v>
      </c>
      <c r="W90" s="32">
        <f t="shared" si="27"/>
        <v>105.60000000000001</v>
      </c>
      <c r="X90" s="32">
        <f t="shared" si="28"/>
        <v>153</v>
      </c>
      <c r="Y90" s="33">
        <f t="shared" si="29"/>
        <v>4.6800000000000006</v>
      </c>
      <c r="Z90" s="32">
        <f t="shared" si="30"/>
        <v>118.8</v>
      </c>
      <c r="AA90" s="32">
        <f t="shared" si="31"/>
        <v>170</v>
      </c>
      <c r="AB90" s="33">
        <f t="shared" si="32"/>
        <v>5.2</v>
      </c>
      <c r="AC90" s="32">
        <f t="shared" si="33"/>
        <v>132</v>
      </c>
    </row>
    <row r="91" spans="1:29" ht="24" customHeight="1">
      <c r="A91" s="1" t="s">
        <v>139</v>
      </c>
      <c r="B91" s="57"/>
      <c r="C91" s="55"/>
      <c r="D91" s="27" t="s">
        <v>138</v>
      </c>
      <c r="E91" s="39" t="s">
        <v>137</v>
      </c>
      <c r="F91" s="1">
        <v>10</v>
      </c>
      <c r="G91" s="1">
        <v>92</v>
      </c>
      <c r="H91" s="1">
        <v>2.8</v>
      </c>
      <c r="I91" s="1">
        <v>71</v>
      </c>
      <c r="J91" s="1">
        <f t="shared" si="17"/>
        <v>2130</v>
      </c>
      <c r="K91" s="1">
        <f t="shared" si="18"/>
        <v>2760</v>
      </c>
      <c r="L91" s="5">
        <f t="shared" si="18"/>
        <v>84</v>
      </c>
      <c r="M91" s="36">
        <f t="shared" si="19"/>
        <v>630</v>
      </c>
      <c r="N91" s="35">
        <f t="shared" si="20"/>
        <v>0.13333333333333333</v>
      </c>
      <c r="O91" s="32">
        <f t="shared" si="21"/>
        <v>110.39999999999999</v>
      </c>
      <c r="P91" s="33">
        <f t="shared" si="21"/>
        <v>3.36</v>
      </c>
      <c r="Q91" s="32">
        <f t="shared" si="21"/>
        <v>85.2</v>
      </c>
      <c r="R91" s="32">
        <f t="shared" si="22"/>
        <v>128.79999999999998</v>
      </c>
      <c r="S91" s="33">
        <f t="shared" si="23"/>
        <v>3.9199999999999995</v>
      </c>
      <c r="T91" s="32">
        <f t="shared" si="24"/>
        <v>99.399999999999991</v>
      </c>
      <c r="U91" s="32">
        <f t="shared" si="25"/>
        <v>147.20000000000002</v>
      </c>
      <c r="V91" s="33">
        <f t="shared" si="26"/>
        <v>4.4799999999999995</v>
      </c>
      <c r="W91" s="32">
        <f t="shared" si="27"/>
        <v>113.60000000000001</v>
      </c>
      <c r="X91" s="32">
        <f t="shared" si="28"/>
        <v>165.6</v>
      </c>
      <c r="Y91" s="33">
        <f t="shared" si="29"/>
        <v>5.04</v>
      </c>
      <c r="Z91" s="32">
        <f t="shared" si="30"/>
        <v>127.8</v>
      </c>
      <c r="AA91" s="32">
        <f t="shared" si="31"/>
        <v>184</v>
      </c>
      <c r="AB91" s="33">
        <f t="shared" si="32"/>
        <v>5.6</v>
      </c>
      <c r="AC91" s="32">
        <f t="shared" si="33"/>
        <v>142</v>
      </c>
    </row>
    <row r="92" spans="1:29" ht="24" customHeight="1">
      <c r="A92" s="1" t="s">
        <v>136</v>
      </c>
      <c r="B92" s="54" t="s">
        <v>135</v>
      </c>
      <c r="C92" s="38"/>
      <c r="D92" s="27" t="s">
        <v>134</v>
      </c>
      <c r="E92" s="37"/>
      <c r="F92" s="1">
        <v>1</v>
      </c>
      <c r="G92" s="1">
        <v>30</v>
      </c>
      <c r="H92" s="1">
        <v>1</v>
      </c>
      <c r="I92" s="1">
        <v>15</v>
      </c>
      <c r="J92" s="1">
        <f t="shared" si="17"/>
        <v>450</v>
      </c>
      <c r="K92" s="1">
        <f t="shared" si="18"/>
        <v>900</v>
      </c>
      <c r="L92" s="5">
        <f t="shared" si="18"/>
        <v>30</v>
      </c>
      <c r="M92" s="36">
        <f t="shared" si="19"/>
        <v>450</v>
      </c>
      <c r="N92" s="35">
        <f t="shared" si="20"/>
        <v>6.6666666666666666E-2</v>
      </c>
      <c r="O92" s="32">
        <f t="shared" si="21"/>
        <v>36</v>
      </c>
      <c r="P92" s="33">
        <f t="shared" si="21"/>
        <v>1.2</v>
      </c>
      <c r="Q92" s="32">
        <f t="shared" si="21"/>
        <v>18</v>
      </c>
      <c r="R92" s="32">
        <f t="shared" si="22"/>
        <v>42</v>
      </c>
      <c r="S92" s="33">
        <f t="shared" si="23"/>
        <v>1.4</v>
      </c>
      <c r="T92" s="32">
        <f t="shared" si="24"/>
        <v>21</v>
      </c>
      <c r="U92" s="32">
        <f t="shared" si="25"/>
        <v>48</v>
      </c>
      <c r="V92" s="33">
        <f t="shared" si="26"/>
        <v>1.6</v>
      </c>
      <c r="W92" s="32">
        <f t="shared" si="27"/>
        <v>24</v>
      </c>
      <c r="X92" s="32">
        <f t="shared" si="28"/>
        <v>54</v>
      </c>
      <c r="Y92" s="33">
        <f t="shared" si="29"/>
        <v>1.8</v>
      </c>
      <c r="Z92" s="32">
        <f t="shared" si="30"/>
        <v>27</v>
      </c>
      <c r="AA92" s="32">
        <f t="shared" si="31"/>
        <v>60</v>
      </c>
      <c r="AB92" s="33">
        <f t="shared" si="32"/>
        <v>2</v>
      </c>
      <c r="AC92" s="32">
        <f t="shared" si="33"/>
        <v>30</v>
      </c>
    </row>
    <row r="93" spans="1:29" ht="24" customHeight="1">
      <c r="A93" s="1" t="s">
        <v>133</v>
      </c>
      <c r="B93" s="54"/>
      <c r="C93" s="38"/>
      <c r="D93" s="27" t="s">
        <v>132</v>
      </c>
      <c r="E93" s="37"/>
      <c r="F93" s="1">
        <v>2</v>
      </c>
      <c r="J93" s="1">
        <f t="shared" si="17"/>
        <v>0</v>
      </c>
      <c r="K93" s="1">
        <f t="shared" si="18"/>
        <v>0</v>
      </c>
      <c r="L93" s="5">
        <f t="shared" si="18"/>
        <v>0</v>
      </c>
      <c r="M93" s="36">
        <f t="shared" si="19"/>
        <v>0</v>
      </c>
      <c r="N93" s="35" t="e">
        <f t="shared" si="20"/>
        <v>#DIV/0!</v>
      </c>
    </row>
    <row r="94" spans="1:29" ht="24" customHeight="1">
      <c r="A94" s="1" t="s">
        <v>131</v>
      </c>
      <c r="B94" s="54"/>
      <c r="C94" s="38"/>
      <c r="D94" s="27" t="s">
        <v>130</v>
      </c>
      <c r="E94" s="37"/>
      <c r="F94" s="1">
        <v>3</v>
      </c>
      <c r="J94" s="1">
        <f t="shared" si="17"/>
        <v>0</v>
      </c>
      <c r="K94" s="1">
        <f t="shared" si="18"/>
        <v>0</v>
      </c>
      <c r="L94" s="5">
        <f t="shared" si="18"/>
        <v>0</v>
      </c>
      <c r="M94" s="36">
        <f t="shared" si="19"/>
        <v>0</v>
      </c>
      <c r="N94" s="35" t="e">
        <f t="shared" si="20"/>
        <v>#DIV/0!</v>
      </c>
    </row>
    <row r="95" spans="1:29" ht="24" customHeight="1">
      <c r="A95" s="1" t="s">
        <v>129</v>
      </c>
      <c r="B95" s="54"/>
      <c r="C95" s="38"/>
      <c r="D95" s="27"/>
      <c r="E95" s="37"/>
      <c r="F95" s="1">
        <v>4</v>
      </c>
      <c r="J95" s="1">
        <f t="shared" si="17"/>
        <v>0</v>
      </c>
      <c r="K95" s="1">
        <f t="shared" si="18"/>
        <v>0</v>
      </c>
      <c r="L95" s="5">
        <f t="shared" si="18"/>
        <v>0</v>
      </c>
      <c r="M95" s="36">
        <f t="shared" si="19"/>
        <v>0</v>
      </c>
      <c r="N95" s="35" t="e">
        <f t="shared" si="20"/>
        <v>#DIV/0!</v>
      </c>
    </row>
    <row r="96" spans="1:29" ht="24" customHeight="1">
      <c r="A96" s="1" t="s">
        <v>128</v>
      </c>
      <c r="B96" s="54"/>
      <c r="C96" s="38"/>
      <c r="D96" s="27"/>
      <c r="E96" s="37"/>
      <c r="F96" s="1">
        <v>5</v>
      </c>
      <c r="J96" s="1">
        <f t="shared" si="17"/>
        <v>0</v>
      </c>
      <c r="K96" s="1">
        <f t="shared" si="18"/>
        <v>0</v>
      </c>
      <c r="L96" s="5">
        <f t="shared" si="18"/>
        <v>0</v>
      </c>
      <c r="M96" s="36">
        <f t="shared" si="19"/>
        <v>0</v>
      </c>
      <c r="N96" s="35" t="e">
        <f t="shared" si="20"/>
        <v>#DIV/0!</v>
      </c>
    </row>
    <row r="97" spans="1:14" ht="24" customHeight="1">
      <c r="A97" s="1" t="s">
        <v>127</v>
      </c>
      <c r="B97" s="54"/>
      <c r="C97" s="38"/>
      <c r="D97" s="27"/>
      <c r="E97" s="37"/>
      <c r="F97" s="1">
        <v>6</v>
      </c>
      <c r="J97" s="1">
        <f t="shared" si="17"/>
        <v>0</v>
      </c>
      <c r="K97" s="1">
        <f t="shared" si="18"/>
        <v>0</v>
      </c>
      <c r="L97" s="5">
        <f t="shared" si="18"/>
        <v>0</v>
      </c>
      <c r="M97" s="36">
        <f t="shared" si="19"/>
        <v>0</v>
      </c>
      <c r="N97" s="35" t="e">
        <f t="shared" si="20"/>
        <v>#DIV/0!</v>
      </c>
    </row>
    <row r="98" spans="1:14" ht="24" customHeight="1">
      <c r="A98" s="1" t="s">
        <v>126</v>
      </c>
      <c r="B98" s="54"/>
      <c r="C98" s="38"/>
      <c r="D98" s="27"/>
      <c r="E98" s="37"/>
      <c r="F98" s="1">
        <v>7</v>
      </c>
      <c r="J98" s="1">
        <f t="shared" si="17"/>
        <v>0</v>
      </c>
      <c r="K98" s="1">
        <f t="shared" si="18"/>
        <v>0</v>
      </c>
      <c r="L98" s="5">
        <f t="shared" si="18"/>
        <v>0</v>
      </c>
      <c r="M98" s="36">
        <f t="shared" si="19"/>
        <v>0</v>
      </c>
      <c r="N98" s="35" t="e">
        <f t="shared" si="20"/>
        <v>#DIV/0!</v>
      </c>
    </row>
    <row r="99" spans="1:14" ht="24" customHeight="1">
      <c r="A99" s="1" t="s">
        <v>125</v>
      </c>
      <c r="B99" s="54"/>
      <c r="C99" s="38"/>
      <c r="D99" s="27"/>
      <c r="E99" s="37"/>
      <c r="F99" s="1">
        <v>8</v>
      </c>
      <c r="J99" s="1">
        <f t="shared" si="17"/>
        <v>0</v>
      </c>
      <c r="K99" s="1">
        <f t="shared" si="18"/>
        <v>0</v>
      </c>
      <c r="L99" s="5">
        <f t="shared" si="18"/>
        <v>0</v>
      </c>
      <c r="M99" s="36">
        <f t="shared" si="19"/>
        <v>0</v>
      </c>
      <c r="N99" s="35" t="e">
        <f t="shared" si="20"/>
        <v>#DIV/0!</v>
      </c>
    </row>
    <row r="100" spans="1:14" ht="24" customHeight="1">
      <c r="A100" s="1" t="s">
        <v>124</v>
      </c>
      <c r="B100" s="54"/>
      <c r="C100" s="38"/>
      <c r="D100" s="27"/>
      <c r="E100" s="37"/>
      <c r="F100" s="1">
        <v>9</v>
      </c>
      <c r="J100" s="1">
        <f t="shared" si="17"/>
        <v>0</v>
      </c>
      <c r="K100" s="1">
        <f t="shared" si="18"/>
        <v>0</v>
      </c>
      <c r="L100" s="5">
        <f t="shared" si="18"/>
        <v>0</v>
      </c>
      <c r="M100" s="36">
        <f t="shared" si="19"/>
        <v>0</v>
      </c>
      <c r="N100" s="35" t="e">
        <f t="shared" si="20"/>
        <v>#DIV/0!</v>
      </c>
    </row>
    <row r="101" spans="1:14" ht="24" customHeight="1">
      <c r="A101" s="1" t="s">
        <v>123</v>
      </c>
      <c r="B101" s="54"/>
      <c r="C101" s="38"/>
      <c r="D101" s="27"/>
      <c r="E101" s="37"/>
      <c r="F101" s="1">
        <v>10</v>
      </c>
      <c r="J101" s="1">
        <f t="shared" si="17"/>
        <v>0</v>
      </c>
      <c r="K101" s="1">
        <f t="shared" si="18"/>
        <v>0</v>
      </c>
      <c r="L101" s="5">
        <f t="shared" si="18"/>
        <v>0</v>
      </c>
      <c r="M101" s="36">
        <f t="shared" si="19"/>
        <v>0</v>
      </c>
      <c r="N101" s="35" t="e">
        <f t="shared" si="20"/>
        <v>#DIV/0!</v>
      </c>
    </row>
    <row r="105" spans="1:14">
      <c r="B105" s="1" t="s">
        <v>122</v>
      </c>
      <c r="C105" s="1" t="s">
        <v>32</v>
      </c>
      <c r="D105" s="1" t="s">
        <v>121</v>
      </c>
    </row>
    <row r="106" spans="1:14">
      <c r="B106" s="1" t="s">
        <v>120</v>
      </c>
      <c r="C106" s="1" t="s">
        <v>119</v>
      </c>
      <c r="D106" s="1">
        <v>0</v>
      </c>
    </row>
    <row r="107" spans="1:14">
      <c r="C107" s="1" t="s">
        <v>118</v>
      </c>
      <c r="D107" s="1">
        <v>10</v>
      </c>
    </row>
    <row r="108" spans="1:14">
      <c r="C108" s="1" t="s">
        <v>117</v>
      </c>
      <c r="D108" s="1">
        <v>20</v>
      </c>
    </row>
    <row r="109" spans="1:14">
      <c r="C109" s="1" t="s">
        <v>116</v>
      </c>
      <c r="D109" s="1">
        <v>40</v>
      </c>
    </row>
    <row r="110" spans="1:14">
      <c r="C110" s="1" t="s">
        <v>115</v>
      </c>
      <c r="D110" s="1">
        <v>80</v>
      </c>
    </row>
  </sheetData>
  <mergeCells count="19">
    <mergeCell ref="B2:B11"/>
    <mergeCell ref="C2:C11"/>
    <mergeCell ref="B12:B21"/>
    <mergeCell ref="C12:C21"/>
    <mergeCell ref="B22:B31"/>
    <mergeCell ref="C22:C31"/>
    <mergeCell ref="B32:B41"/>
    <mergeCell ref="C32:C41"/>
    <mergeCell ref="B42:B51"/>
    <mergeCell ref="C42:C51"/>
    <mergeCell ref="B52:B61"/>
    <mergeCell ref="C52:C61"/>
    <mergeCell ref="B92:B101"/>
    <mergeCell ref="B62:B71"/>
    <mergeCell ref="C62:C71"/>
    <mergeCell ref="B72:B81"/>
    <mergeCell ref="C72:C81"/>
    <mergeCell ref="B82:B91"/>
    <mergeCell ref="C82:C91"/>
  </mergeCells>
  <phoneticPr fontId="2"/>
  <pageMargins left="0.7" right="0.7" top="0.75" bottom="0.75" header="0.3" footer="0.3"/>
  <pageSetup paperSize="9" orientation="portrait" r:id="rId1"/>
  <legacyDrawing r:id="rId2"/>
  <controls>
    <control shapeId="5121" r:id="rId3" name="Control 1"/>
    <control shapeId="5122" r:id="rId4" name="Control 2"/>
  </controls>
</worksheet>
</file>

<file path=xl/worksheets/sheet8.xml><?xml version="1.0" encoding="utf-8"?>
<worksheet xmlns="http://schemas.openxmlformats.org/spreadsheetml/2006/main" xmlns:r="http://schemas.openxmlformats.org/officeDocument/2006/relationships">
  <sheetPr codeName="Sheet2"/>
  <dimension ref="A1:Y110"/>
  <sheetViews>
    <sheetView zoomScale="70" zoomScaleNormal="70" workbookViewId="0">
      <pane xSplit="5" ySplit="1" topLeftCell="F40" activePane="bottomRight" state="frozen"/>
      <selection activeCell="I18" sqref="I18"/>
      <selection pane="topRight" activeCell="I18" sqref="I18"/>
      <selection pane="bottomLeft" activeCell="I18" sqref="I18"/>
      <selection pane="bottomRight" activeCell="J11" sqref="J11"/>
    </sheetView>
  </sheetViews>
  <sheetFormatPr defaultRowHeight="14.25"/>
  <cols>
    <col min="1" max="1" width="5.7109375" style="1" bestFit="1" customWidth="1"/>
    <col min="2" max="3" width="14.85546875" style="1" customWidth="1"/>
    <col min="4" max="4" width="38.85546875" style="1" bestFit="1" customWidth="1"/>
    <col min="5" max="5" width="41.140625" style="34" bestFit="1" customWidth="1"/>
    <col min="6" max="6" width="7.5703125" style="34" customWidth="1"/>
    <col min="7" max="7" width="12.140625" style="1" bestFit="1" customWidth="1"/>
    <col min="8" max="8" width="9.140625" style="1"/>
    <col min="9" max="9" width="9.28515625" style="1" customWidth="1"/>
    <col min="10" max="10" width="12.85546875" style="1" bestFit="1" customWidth="1"/>
    <col min="11" max="11" width="12.140625" style="32" bestFit="1" customWidth="1"/>
    <col min="12" max="12" width="14.42578125" style="33" bestFit="1" customWidth="1"/>
    <col min="13" max="14" width="12.140625" style="32" bestFit="1" customWidth="1"/>
    <col min="15" max="15" width="14.42578125" style="33" bestFit="1" customWidth="1"/>
    <col min="16" max="17" width="12.140625" style="32" bestFit="1" customWidth="1"/>
    <col min="18" max="18" width="14.42578125" style="33" bestFit="1" customWidth="1"/>
    <col min="19" max="20" width="12.140625" style="32" bestFit="1" customWidth="1"/>
    <col min="21" max="21" width="14.42578125" style="33" bestFit="1" customWidth="1"/>
    <col min="22" max="23" width="12.140625" style="32" bestFit="1" customWidth="1"/>
    <col min="24" max="24" width="14.42578125" style="33" bestFit="1" customWidth="1"/>
    <col min="25" max="25" width="12.140625" style="32" bestFit="1" customWidth="1"/>
    <col min="26" max="16384" width="9.140625" style="1"/>
  </cols>
  <sheetData>
    <row r="1" spans="1:25" s="5" customFormat="1" ht="27">
      <c r="A1" s="5" t="s">
        <v>449</v>
      </c>
      <c r="B1" s="5" t="s">
        <v>88</v>
      </c>
      <c r="C1" s="5" t="s">
        <v>448</v>
      </c>
      <c r="D1" s="5" t="s">
        <v>447</v>
      </c>
      <c r="E1" s="43" t="s">
        <v>446</v>
      </c>
      <c r="F1" s="43"/>
      <c r="G1" s="5" t="s">
        <v>445</v>
      </c>
      <c r="H1" s="5" t="s">
        <v>444</v>
      </c>
      <c r="I1" s="42" t="s">
        <v>443</v>
      </c>
      <c r="J1" s="5" t="s">
        <v>442</v>
      </c>
      <c r="K1" s="40" t="s">
        <v>436</v>
      </c>
      <c r="L1" s="41" t="s">
        <v>435</v>
      </c>
      <c r="M1" s="40" t="s">
        <v>434</v>
      </c>
      <c r="N1" s="40" t="s">
        <v>433</v>
      </c>
      <c r="O1" s="41" t="s">
        <v>432</v>
      </c>
      <c r="P1" s="40" t="s">
        <v>431</v>
      </c>
      <c r="Q1" s="40" t="s">
        <v>430</v>
      </c>
      <c r="R1" s="41" t="s">
        <v>429</v>
      </c>
      <c r="S1" s="40" t="s">
        <v>428</v>
      </c>
      <c r="T1" s="40" t="s">
        <v>427</v>
      </c>
      <c r="U1" s="41" t="s">
        <v>426</v>
      </c>
      <c r="V1" s="40" t="s">
        <v>425</v>
      </c>
      <c r="W1" s="40" t="s">
        <v>424</v>
      </c>
      <c r="X1" s="41" t="s">
        <v>423</v>
      </c>
      <c r="Y1" s="40" t="s">
        <v>422</v>
      </c>
    </row>
    <row r="2" spans="1:25" ht="24" customHeight="1">
      <c r="A2" s="1" t="s">
        <v>421</v>
      </c>
      <c r="B2" s="61" t="s">
        <v>420</v>
      </c>
      <c r="C2" s="55" t="s">
        <v>419</v>
      </c>
      <c r="D2" s="27" t="s">
        <v>720</v>
      </c>
      <c r="E2" s="39" t="s">
        <v>417</v>
      </c>
      <c r="F2" s="39" t="str">
        <f>"INSERT INTO res_restaurant_food VALUES( '"&amp;A2&amp;"', 1,'"&amp;D2&amp;"','"&amp;E2&amp;"', "&amp;G2&amp;", "&amp;I2&amp;", "&amp;H2&amp;", "&amp;J2&amp;");"</f>
        <v>INSERT INTO res_restaurant_food VALUES( 'a01', 1,'ルッコラのサラダ','Arugula salad', 1, 0.7, 19, 15);</v>
      </c>
      <c r="G2" s="1">
        <v>1</v>
      </c>
      <c r="H2" s="1">
        <v>19</v>
      </c>
      <c r="I2" s="1">
        <v>0.7</v>
      </c>
      <c r="J2" s="1">
        <v>15</v>
      </c>
      <c r="K2" s="32">
        <f>H2*1</f>
        <v>19</v>
      </c>
      <c r="L2" s="33">
        <f>I2*1</f>
        <v>0.7</v>
      </c>
      <c r="M2" s="32">
        <f>J2*1</f>
        <v>15</v>
      </c>
      <c r="N2" s="32">
        <f>$H2*1.2</f>
        <v>22.8</v>
      </c>
      <c r="O2" s="33">
        <f>$I2*1.2</f>
        <v>0.84</v>
      </c>
      <c r="P2" s="32">
        <f>$J2*1.2</f>
        <v>18</v>
      </c>
      <c r="Q2" s="32">
        <f>$H2*1.4</f>
        <v>26.599999999999998</v>
      </c>
      <c r="R2" s="33">
        <f>$I2*1.4</f>
        <v>0.97999999999999987</v>
      </c>
      <c r="S2" s="32">
        <f>$J2*1.4</f>
        <v>21</v>
      </c>
      <c r="T2" s="32">
        <f>$H2*1.6</f>
        <v>30.400000000000002</v>
      </c>
      <c r="U2" s="33">
        <f>$I2*1.6</f>
        <v>1.1199999999999999</v>
      </c>
      <c r="V2" s="32">
        <f>$J2*1.6</f>
        <v>24</v>
      </c>
      <c r="W2" s="32">
        <f>$H2*1.8</f>
        <v>34.200000000000003</v>
      </c>
      <c r="X2" s="33">
        <f>$I2*1.8</f>
        <v>1.26</v>
      </c>
      <c r="Y2" s="32">
        <f>$J2*1.8</f>
        <v>27</v>
      </c>
    </row>
    <row r="3" spans="1:25" ht="24" customHeight="1">
      <c r="A3" s="1" t="s">
        <v>416</v>
      </c>
      <c r="B3" s="61"/>
      <c r="C3" s="55"/>
      <c r="D3" s="27" t="s">
        <v>415</v>
      </c>
      <c r="E3" s="39" t="s">
        <v>414</v>
      </c>
      <c r="F3" s="39" t="str">
        <f t="shared" ref="F3:F11" si="0">"INSERT INTO res_restaurant_food VALUES( '"&amp;A3&amp;"', 1,'"&amp;D3&amp;"','"&amp;E3&amp;"', "&amp;G3&amp;", "&amp;I3&amp;", "&amp;H3&amp;", "&amp;J3&amp;");"</f>
        <v>INSERT INTO res_restaurant_food VALUES( 'a02', 1,'シーザーサラダ','Caesar salad', 2, 0.9, 26, 20);</v>
      </c>
      <c r="G3" s="1">
        <v>2</v>
      </c>
      <c r="H3" s="1">
        <v>26</v>
      </c>
      <c r="I3" s="1">
        <v>0.9</v>
      </c>
      <c r="J3" s="1">
        <v>20</v>
      </c>
      <c r="K3" s="32">
        <f t="shared" ref="K3:K66" si="1">H3*1</f>
        <v>26</v>
      </c>
      <c r="L3" s="33">
        <f t="shared" ref="L3:L66" si="2">I3*1</f>
        <v>0.9</v>
      </c>
      <c r="M3" s="32">
        <f t="shared" ref="M3:M66" si="3">J3*1</f>
        <v>20</v>
      </c>
      <c r="N3" s="32">
        <f t="shared" ref="N3:N66" si="4">$H3*1.2</f>
        <v>31.2</v>
      </c>
      <c r="O3" s="33">
        <f t="shared" ref="O3:O66" si="5">$I3*1.2</f>
        <v>1.08</v>
      </c>
      <c r="P3" s="32">
        <f t="shared" ref="P3:P66" si="6">$J3*1.2</f>
        <v>24</v>
      </c>
      <c r="Q3" s="32">
        <f t="shared" ref="Q3:Q66" si="7">$H3*1.4</f>
        <v>36.4</v>
      </c>
      <c r="R3" s="33">
        <f t="shared" ref="R3:R66" si="8">$I3*1.4</f>
        <v>1.26</v>
      </c>
      <c r="S3" s="32">
        <f t="shared" ref="S3:S66" si="9">$J3*1.4</f>
        <v>28</v>
      </c>
      <c r="T3" s="32">
        <f t="shared" ref="T3:T66" si="10">$H3*1.6</f>
        <v>41.6</v>
      </c>
      <c r="U3" s="33">
        <f t="shared" ref="U3:U66" si="11">$I3*1.6</f>
        <v>1.4400000000000002</v>
      </c>
      <c r="V3" s="32">
        <f t="shared" ref="V3:V66" si="12">$J3*1.6</f>
        <v>32</v>
      </c>
      <c r="W3" s="32">
        <f t="shared" ref="W3:W66" si="13">$H3*1.8</f>
        <v>46.800000000000004</v>
      </c>
      <c r="X3" s="33">
        <f t="shared" ref="X3:X66" si="14">$I3*1.8</f>
        <v>1.62</v>
      </c>
      <c r="Y3" s="32">
        <f t="shared" ref="Y3:Y66" si="15">$J3*1.8</f>
        <v>36</v>
      </c>
    </row>
    <row r="4" spans="1:25" ht="24" customHeight="1">
      <c r="A4" s="1" t="s">
        <v>413</v>
      </c>
      <c r="B4" s="61"/>
      <c r="C4" s="55"/>
      <c r="D4" s="27" t="s">
        <v>412</v>
      </c>
      <c r="E4" s="39" t="s">
        <v>411</v>
      </c>
      <c r="F4" s="39" t="str">
        <f t="shared" si="0"/>
        <v>INSERT INTO res_restaurant_food VALUES( 'a03', 1,'カポナータ','Caponata', 3, 1.1, 32, 25);</v>
      </c>
      <c r="G4" s="1">
        <v>3</v>
      </c>
      <c r="H4" s="1">
        <v>32</v>
      </c>
      <c r="I4" s="1">
        <v>1.1000000000000001</v>
      </c>
      <c r="J4" s="1">
        <v>25</v>
      </c>
      <c r="K4" s="32">
        <f t="shared" si="1"/>
        <v>32</v>
      </c>
      <c r="L4" s="33">
        <f t="shared" si="2"/>
        <v>1.1000000000000001</v>
      </c>
      <c r="M4" s="32">
        <f t="shared" si="3"/>
        <v>25</v>
      </c>
      <c r="N4" s="32">
        <f t="shared" si="4"/>
        <v>38.4</v>
      </c>
      <c r="O4" s="33">
        <f t="shared" si="5"/>
        <v>1.32</v>
      </c>
      <c r="P4" s="32">
        <f t="shared" si="6"/>
        <v>30</v>
      </c>
      <c r="Q4" s="32">
        <f t="shared" si="7"/>
        <v>44.8</v>
      </c>
      <c r="R4" s="33">
        <f t="shared" si="8"/>
        <v>1.54</v>
      </c>
      <c r="S4" s="32">
        <f t="shared" si="9"/>
        <v>35</v>
      </c>
      <c r="T4" s="32">
        <f t="shared" si="10"/>
        <v>51.2</v>
      </c>
      <c r="U4" s="33">
        <f t="shared" si="11"/>
        <v>1.7600000000000002</v>
      </c>
      <c r="V4" s="32">
        <f t="shared" si="12"/>
        <v>40</v>
      </c>
      <c r="W4" s="32">
        <f t="shared" si="13"/>
        <v>57.6</v>
      </c>
      <c r="X4" s="33">
        <f t="shared" si="14"/>
        <v>1.9800000000000002</v>
      </c>
      <c r="Y4" s="32">
        <f t="shared" si="15"/>
        <v>45</v>
      </c>
    </row>
    <row r="5" spans="1:25" ht="24" customHeight="1">
      <c r="A5" s="1" t="s">
        <v>410</v>
      </c>
      <c r="B5" s="61"/>
      <c r="C5" s="55"/>
      <c r="D5" s="27" t="s">
        <v>409</v>
      </c>
      <c r="E5" s="39" t="s">
        <v>408</v>
      </c>
      <c r="F5" s="39" t="str">
        <f t="shared" si="0"/>
        <v>INSERT INTO res_restaurant_food VALUES( 'a04', 1,'バーニャカウダ','Banyakauda', 4, 1.3, 39, 30);</v>
      </c>
      <c r="G5" s="1">
        <v>4</v>
      </c>
      <c r="H5" s="1">
        <v>39</v>
      </c>
      <c r="I5" s="1">
        <v>1.3</v>
      </c>
      <c r="J5" s="1">
        <v>30</v>
      </c>
      <c r="K5" s="32">
        <f t="shared" si="1"/>
        <v>39</v>
      </c>
      <c r="L5" s="33">
        <f t="shared" si="2"/>
        <v>1.3</v>
      </c>
      <c r="M5" s="32">
        <f t="shared" si="3"/>
        <v>30</v>
      </c>
      <c r="N5" s="32">
        <f t="shared" si="4"/>
        <v>46.8</v>
      </c>
      <c r="O5" s="33">
        <f t="shared" si="5"/>
        <v>1.56</v>
      </c>
      <c r="P5" s="32">
        <f t="shared" si="6"/>
        <v>36</v>
      </c>
      <c r="Q5" s="32">
        <f t="shared" si="7"/>
        <v>54.599999999999994</v>
      </c>
      <c r="R5" s="33">
        <f t="shared" si="8"/>
        <v>1.8199999999999998</v>
      </c>
      <c r="S5" s="32">
        <f t="shared" si="9"/>
        <v>42</v>
      </c>
      <c r="T5" s="32">
        <f t="shared" si="10"/>
        <v>62.400000000000006</v>
      </c>
      <c r="U5" s="33">
        <f t="shared" si="11"/>
        <v>2.08</v>
      </c>
      <c r="V5" s="32">
        <f t="shared" si="12"/>
        <v>48</v>
      </c>
      <c r="W5" s="32">
        <f t="shared" si="13"/>
        <v>70.2</v>
      </c>
      <c r="X5" s="33">
        <f t="shared" si="14"/>
        <v>2.3400000000000003</v>
      </c>
      <c r="Y5" s="32">
        <f t="shared" si="15"/>
        <v>54</v>
      </c>
    </row>
    <row r="6" spans="1:25" ht="24" customHeight="1">
      <c r="A6" s="1" t="s">
        <v>407</v>
      </c>
      <c r="B6" s="61"/>
      <c r="C6" s="55"/>
      <c r="D6" s="27" t="s">
        <v>406</v>
      </c>
      <c r="E6" s="39" t="s">
        <v>405</v>
      </c>
      <c r="F6" s="39" t="str">
        <f t="shared" si="0"/>
        <v>INSERT INTO res_restaurant_food VALUES( 'a05', 1,'アボガドとマグロのタルタル','Tuna tartare with avocado', 5, 1.5, 45, 35);</v>
      </c>
      <c r="G6" s="1">
        <v>5</v>
      </c>
      <c r="H6" s="1">
        <v>45</v>
      </c>
      <c r="I6" s="1">
        <v>1.5</v>
      </c>
      <c r="J6" s="1">
        <v>35</v>
      </c>
      <c r="K6" s="32">
        <f t="shared" si="1"/>
        <v>45</v>
      </c>
      <c r="L6" s="33">
        <f t="shared" si="2"/>
        <v>1.5</v>
      </c>
      <c r="M6" s="32">
        <f t="shared" si="3"/>
        <v>35</v>
      </c>
      <c r="N6" s="32">
        <f t="shared" si="4"/>
        <v>54</v>
      </c>
      <c r="O6" s="33">
        <f t="shared" si="5"/>
        <v>1.7999999999999998</v>
      </c>
      <c r="P6" s="32">
        <f t="shared" si="6"/>
        <v>42</v>
      </c>
      <c r="Q6" s="32">
        <f t="shared" si="7"/>
        <v>62.999999999999993</v>
      </c>
      <c r="R6" s="33">
        <f t="shared" si="8"/>
        <v>2.0999999999999996</v>
      </c>
      <c r="S6" s="32">
        <f t="shared" si="9"/>
        <v>49</v>
      </c>
      <c r="T6" s="32">
        <f t="shared" si="10"/>
        <v>72</v>
      </c>
      <c r="U6" s="33">
        <f t="shared" si="11"/>
        <v>2.4000000000000004</v>
      </c>
      <c r="V6" s="32">
        <f t="shared" si="12"/>
        <v>56</v>
      </c>
      <c r="W6" s="32">
        <f t="shared" si="13"/>
        <v>81</v>
      </c>
      <c r="X6" s="33">
        <f t="shared" si="14"/>
        <v>2.7</v>
      </c>
      <c r="Y6" s="32">
        <f t="shared" si="15"/>
        <v>63</v>
      </c>
    </row>
    <row r="7" spans="1:25" ht="24" customHeight="1">
      <c r="A7" s="1" t="s">
        <v>404</v>
      </c>
      <c r="B7" s="61"/>
      <c r="C7" s="55"/>
      <c r="D7" s="27" t="s">
        <v>403</v>
      </c>
      <c r="E7" s="39" t="s">
        <v>402</v>
      </c>
      <c r="F7" s="39" t="str">
        <f t="shared" si="0"/>
        <v>INSERT INTO res_restaurant_food VALUES( 'a06', 1,'トマトとタコのマリネ','Octopus with tomatoes marinated', 6, 1.8, 52, 40);</v>
      </c>
      <c r="G7" s="1">
        <v>6</v>
      </c>
      <c r="H7" s="1">
        <v>52</v>
      </c>
      <c r="I7" s="1">
        <v>1.8</v>
      </c>
      <c r="J7" s="1">
        <v>40</v>
      </c>
      <c r="K7" s="32">
        <f t="shared" si="1"/>
        <v>52</v>
      </c>
      <c r="L7" s="33">
        <f t="shared" si="2"/>
        <v>1.8</v>
      </c>
      <c r="M7" s="32">
        <f t="shared" si="3"/>
        <v>40</v>
      </c>
      <c r="N7" s="32">
        <f t="shared" si="4"/>
        <v>62.4</v>
      </c>
      <c r="O7" s="33">
        <f t="shared" si="5"/>
        <v>2.16</v>
      </c>
      <c r="P7" s="32">
        <f t="shared" si="6"/>
        <v>48</v>
      </c>
      <c r="Q7" s="32">
        <f t="shared" si="7"/>
        <v>72.8</v>
      </c>
      <c r="R7" s="33">
        <f t="shared" si="8"/>
        <v>2.52</v>
      </c>
      <c r="S7" s="32">
        <f t="shared" si="9"/>
        <v>56</v>
      </c>
      <c r="T7" s="32">
        <f t="shared" si="10"/>
        <v>83.2</v>
      </c>
      <c r="U7" s="33">
        <f t="shared" si="11"/>
        <v>2.8800000000000003</v>
      </c>
      <c r="V7" s="32">
        <f t="shared" si="12"/>
        <v>64</v>
      </c>
      <c r="W7" s="32">
        <f t="shared" si="13"/>
        <v>93.600000000000009</v>
      </c>
      <c r="X7" s="33">
        <f t="shared" si="14"/>
        <v>3.24</v>
      </c>
      <c r="Y7" s="32">
        <f t="shared" si="15"/>
        <v>72</v>
      </c>
    </row>
    <row r="8" spans="1:25" ht="24" customHeight="1">
      <c r="A8" s="1" t="s">
        <v>401</v>
      </c>
      <c r="B8" s="61"/>
      <c r="C8" s="55"/>
      <c r="D8" s="27" t="s">
        <v>400</v>
      </c>
      <c r="E8" s="39" t="s">
        <v>399</v>
      </c>
      <c r="F8" s="39" t="str">
        <f t="shared" si="0"/>
        <v>INSERT INTO res_restaurant_food VALUES( 'a07', 1,'アボガドとエビのサラダ','Shrimp and avocado salad', 7, 2, 59, 45);</v>
      </c>
      <c r="G8" s="1">
        <v>7</v>
      </c>
      <c r="H8" s="1">
        <v>59</v>
      </c>
      <c r="I8" s="1">
        <v>2</v>
      </c>
      <c r="J8" s="1">
        <v>45</v>
      </c>
      <c r="K8" s="32">
        <f t="shared" si="1"/>
        <v>59</v>
      </c>
      <c r="L8" s="33">
        <f t="shared" si="2"/>
        <v>2</v>
      </c>
      <c r="M8" s="32">
        <f t="shared" si="3"/>
        <v>45</v>
      </c>
      <c r="N8" s="32">
        <f t="shared" si="4"/>
        <v>70.8</v>
      </c>
      <c r="O8" s="33">
        <f t="shared" si="5"/>
        <v>2.4</v>
      </c>
      <c r="P8" s="32">
        <f t="shared" si="6"/>
        <v>54</v>
      </c>
      <c r="Q8" s="32">
        <f t="shared" si="7"/>
        <v>82.6</v>
      </c>
      <c r="R8" s="33">
        <f t="shared" si="8"/>
        <v>2.8</v>
      </c>
      <c r="S8" s="32">
        <f t="shared" si="9"/>
        <v>62.999999999999993</v>
      </c>
      <c r="T8" s="32">
        <f t="shared" si="10"/>
        <v>94.4</v>
      </c>
      <c r="U8" s="33">
        <f t="shared" si="11"/>
        <v>3.2</v>
      </c>
      <c r="V8" s="32">
        <f t="shared" si="12"/>
        <v>72</v>
      </c>
      <c r="W8" s="32">
        <f t="shared" si="13"/>
        <v>106.2</v>
      </c>
      <c r="X8" s="33">
        <f t="shared" si="14"/>
        <v>3.6</v>
      </c>
      <c r="Y8" s="32">
        <f t="shared" si="15"/>
        <v>81</v>
      </c>
    </row>
    <row r="9" spans="1:25" ht="24" customHeight="1">
      <c r="A9" s="1" t="s">
        <v>398</v>
      </c>
      <c r="B9" s="61"/>
      <c r="C9" s="55"/>
      <c r="D9" s="27" t="s">
        <v>397</v>
      </c>
      <c r="E9" s="39" t="s">
        <v>396</v>
      </c>
      <c r="F9" s="39" t="str">
        <f t="shared" si="0"/>
        <v>INSERT INTO res_restaurant_food VALUES( 'a08', 1,'カプレーゼ','Caprese', 8, 2.2, 65, 50);</v>
      </c>
      <c r="G9" s="1">
        <v>8</v>
      </c>
      <c r="H9" s="1">
        <v>65</v>
      </c>
      <c r="I9" s="1">
        <v>2.2000000000000002</v>
      </c>
      <c r="J9" s="1">
        <v>50</v>
      </c>
      <c r="K9" s="32">
        <f t="shared" si="1"/>
        <v>65</v>
      </c>
      <c r="L9" s="33">
        <f t="shared" si="2"/>
        <v>2.2000000000000002</v>
      </c>
      <c r="M9" s="32">
        <f t="shared" si="3"/>
        <v>50</v>
      </c>
      <c r="N9" s="32">
        <f t="shared" si="4"/>
        <v>78</v>
      </c>
      <c r="O9" s="33">
        <f t="shared" si="5"/>
        <v>2.64</v>
      </c>
      <c r="P9" s="32">
        <f t="shared" si="6"/>
        <v>60</v>
      </c>
      <c r="Q9" s="32">
        <f t="shared" si="7"/>
        <v>91</v>
      </c>
      <c r="R9" s="33">
        <f t="shared" si="8"/>
        <v>3.08</v>
      </c>
      <c r="S9" s="32">
        <f t="shared" si="9"/>
        <v>70</v>
      </c>
      <c r="T9" s="32">
        <f t="shared" si="10"/>
        <v>104</v>
      </c>
      <c r="U9" s="33">
        <f t="shared" si="11"/>
        <v>3.5200000000000005</v>
      </c>
      <c r="V9" s="32">
        <f t="shared" si="12"/>
        <v>80</v>
      </c>
      <c r="W9" s="32">
        <f t="shared" si="13"/>
        <v>117</v>
      </c>
      <c r="X9" s="33">
        <f t="shared" si="14"/>
        <v>3.9600000000000004</v>
      </c>
      <c r="Y9" s="32">
        <f t="shared" si="15"/>
        <v>90</v>
      </c>
    </row>
    <row r="10" spans="1:25" ht="24" customHeight="1">
      <c r="A10" s="1" t="s">
        <v>395</v>
      </c>
      <c r="B10" s="61"/>
      <c r="C10" s="55"/>
      <c r="D10" s="27" t="s">
        <v>394</v>
      </c>
      <c r="E10" s="39" t="s">
        <v>393</v>
      </c>
      <c r="F10" s="39" t="str">
        <f t="shared" si="0"/>
        <v>INSERT INTO res_restaurant_food VALUES( 'a09', 1,'エビとブロッコリーのサラダ','Shrimp and Broccoli Salad', 9, 2.4, 72, 55);</v>
      </c>
      <c r="G10" s="1">
        <v>9</v>
      </c>
      <c r="H10" s="1">
        <v>72</v>
      </c>
      <c r="I10" s="1">
        <v>2.4</v>
      </c>
      <c r="J10" s="1">
        <v>55</v>
      </c>
      <c r="K10" s="32">
        <f t="shared" si="1"/>
        <v>72</v>
      </c>
      <c r="L10" s="33">
        <f t="shared" si="2"/>
        <v>2.4</v>
      </c>
      <c r="M10" s="32">
        <f t="shared" si="3"/>
        <v>55</v>
      </c>
      <c r="N10" s="32">
        <f t="shared" si="4"/>
        <v>86.399999999999991</v>
      </c>
      <c r="O10" s="33">
        <f t="shared" si="5"/>
        <v>2.88</v>
      </c>
      <c r="P10" s="32">
        <f t="shared" si="6"/>
        <v>66</v>
      </c>
      <c r="Q10" s="32">
        <f t="shared" si="7"/>
        <v>100.8</v>
      </c>
      <c r="R10" s="33">
        <f t="shared" si="8"/>
        <v>3.36</v>
      </c>
      <c r="S10" s="32">
        <f t="shared" si="9"/>
        <v>77</v>
      </c>
      <c r="T10" s="32">
        <f t="shared" si="10"/>
        <v>115.2</v>
      </c>
      <c r="U10" s="33">
        <f t="shared" si="11"/>
        <v>3.84</v>
      </c>
      <c r="V10" s="32">
        <f t="shared" si="12"/>
        <v>88</v>
      </c>
      <c r="W10" s="32">
        <f t="shared" si="13"/>
        <v>129.6</v>
      </c>
      <c r="X10" s="33">
        <f t="shared" si="14"/>
        <v>4.32</v>
      </c>
      <c r="Y10" s="32">
        <f t="shared" si="15"/>
        <v>99</v>
      </c>
    </row>
    <row r="11" spans="1:25" ht="24" customHeight="1">
      <c r="A11" s="1" t="s">
        <v>392</v>
      </c>
      <c r="B11" s="61"/>
      <c r="C11" s="55"/>
      <c r="D11" s="27" t="s">
        <v>391</v>
      </c>
      <c r="E11" s="39" t="s">
        <v>390</v>
      </c>
      <c r="F11" s="39" t="str">
        <f t="shared" si="0"/>
        <v>INSERT INTO res_restaurant_food VALUES( 'a10', 1,'究極のバーニャカウダ','Ultimate Banyakauda', 10, 2.6, 78, 60);</v>
      </c>
      <c r="G11" s="1">
        <v>10</v>
      </c>
      <c r="H11" s="1">
        <v>78</v>
      </c>
      <c r="I11" s="1">
        <v>2.6</v>
      </c>
      <c r="J11" s="1">
        <v>60</v>
      </c>
      <c r="K11" s="32">
        <f t="shared" si="1"/>
        <v>78</v>
      </c>
      <c r="L11" s="33">
        <f t="shared" si="2"/>
        <v>2.6</v>
      </c>
      <c r="M11" s="32">
        <f t="shared" si="3"/>
        <v>60</v>
      </c>
      <c r="N11" s="32">
        <f t="shared" si="4"/>
        <v>93.6</v>
      </c>
      <c r="O11" s="33">
        <f t="shared" si="5"/>
        <v>3.12</v>
      </c>
      <c r="P11" s="32">
        <f t="shared" si="6"/>
        <v>72</v>
      </c>
      <c r="Q11" s="32">
        <f t="shared" si="7"/>
        <v>109.19999999999999</v>
      </c>
      <c r="R11" s="33">
        <f t="shared" si="8"/>
        <v>3.6399999999999997</v>
      </c>
      <c r="S11" s="32">
        <f t="shared" si="9"/>
        <v>84</v>
      </c>
      <c r="T11" s="32">
        <f t="shared" si="10"/>
        <v>124.80000000000001</v>
      </c>
      <c r="U11" s="33">
        <f t="shared" si="11"/>
        <v>4.16</v>
      </c>
      <c r="V11" s="32">
        <f t="shared" si="12"/>
        <v>96</v>
      </c>
      <c r="W11" s="32">
        <f t="shared" si="13"/>
        <v>140.4</v>
      </c>
      <c r="X11" s="33">
        <f t="shared" si="14"/>
        <v>4.6800000000000006</v>
      </c>
      <c r="Y11" s="32">
        <f t="shared" si="15"/>
        <v>108</v>
      </c>
    </row>
    <row r="12" spans="1:25" ht="24" customHeight="1">
      <c r="A12" s="1" t="s">
        <v>389</v>
      </c>
      <c r="B12" s="62" t="s">
        <v>388</v>
      </c>
      <c r="C12" s="55" t="s">
        <v>356</v>
      </c>
      <c r="D12" s="27" t="s">
        <v>387</v>
      </c>
      <c r="E12" s="39" t="s">
        <v>386</v>
      </c>
      <c r="F12" s="39" t="str">
        <f>"INSERT INTO res_restaurant_food VALUES( '"&amp;A12&amp;"', 2,'"&amp;D12&amp;"','"&amp;E12&amp;"', "&amp;G12&amp;", "&amp;I12&amp;", "&amp;H12&amp;", "&amp;J12&amp;");"</f>
        <v>INSERT INTO res_restaurant_food VALUES( 'b01', 2,'テリーヌ','Terrine', 1, 1, 32, 25);</v>
      </c>
      <c r="G12" s="1">
        <v>1</v>
      </c>
      <c r="H12" s="1">
        <v>32</v>
      </c>
      <c r="I12" s="1">
        <v>1</v>
      </c>
      <c r="J12" s="1">
        <v>25</v>
      </c>
      <c r="K12" s="32">
        <f t="shared" si="1"/>
        <v>32</v>
      </c>
      <c r="L12" s="33">
        <f t="shared" si="2"/>
        <v>1</v>
      </c>
      <c r="M12" s="32">
        <f t="shared" si="3"/>
        <v>25</v>
      </c>
      <c r="N12" s="32">
        <f t="shared" si="4"/>
        <v>38.4</v>
      </c>
      <c r="O12" s="33">
        <f t="shared" si="5"/>
        <v>1.2</v>
      </c>
      <c r="P12" s="32">
        <f t="shared" si="6"/>
        <v>30</v>
      </c>
      <c r="Q12" s="32">
        <f t="shared" si="7"/>
        <v>44.8</v>
      </c>
      <c r="R12" s="33">
        <f t="shared" si="8"/>
        <v>1.4</v>
      </c>
      <c r="S12" s="32">
        <f t="shared" si="9"/>
        <v>35</v>
      </c>
      <c r="T12" s="32">
        <f t="shared" si="10"/>
        <v>51.2</v>
      </c>
      <c r="U12" s="33">
        <f t="shared" si="11"/>
        <v>1.6</v>
      </c>
      <c r="V12" s="32">
        <f t="shared" si="12"/>
        <v>40</v>
      </c>
      <c r="W12" s="32">
        <f t="shared" si="13"/>
        <v>57.6</v>
      </c>
      <c r="X12" s="33">
        <f t="shared" si="14"/>
        <v>1.8</v>
      </c>
      <c r="Y12" s="32">
        <f t="shared" si="15"/>
        <v>45</v>
      </c>
    </row>
    <row r="13" spans="1:25" ht="24" customHeight="1">
      <c r="A13" s="1" t="s">
        <v>385</v>
      </c>
      <c r="B13" s="62"/>
      <c r="C13" s="55"/>
      <c r="D13" s="27" t="s">
        <v>384</v>
      </c>
      <c r="E13" s="39" t="s">
        <v>383</v>
      </c>
      <c r="F13" s="39" t="str">
        <f t="shared" ref="F13:F21" si="16">"INSERT INTO res_restaurant_food VALUES( '"&amp;A13&amp;"', 2,'"&amp;D13&amp;"','"&amp;E13&amp;"', "&amp;G13&amp;", "&amp;I13&amp;", "&amp;H13&amp;", "&amp;J13&amp;");"</f>
        <v>INSERT INTO res_restaurant_food VALUES( 'b02', 2,'きのこのキッシュ','Mushroom Quiche', 2, 1.2, 38, 30);</v>
      </c>
      <c r="G13" s="1">
        <v>2</v>
      </c>
      <c r="H13" s="1">
        <v>38</v>
      </c>
      <c r="I13" s="1">
        <v>1.2</v>
      </c>
      <c r="J13" s="1">
        <v>30</v>
      </c>
      <c r="K13" s="32">
        <f t="shared" si="1"/>
        <v>38</v>
      </c>
      <c r="L13" s="33">
        <f t="shared" si="2"/>
        <v>1.2</v>
      </c>
      <c r="M13" s="32">
        <f t="shared" si="3"/>
        <v>30</v>
      </c>
      <c r="N13" s="32">
        <f t="shared" si="4"/>
        <v>45.6</v>
      </c>
      <c r="O13" s="33">
        <f t="shared" si="5"/>
        <v>1.44</v>
      </c>
      <c r="P13" s="32">
        <f t="shared" si="6"/>
        <v>36</v>
      </c>
      <c r="Q13" s="32">
        <f t="shared" si="7"/>
        <v>53.199999999999996</v>
      </c>
      <c r="R13" s="33">
        <f t="shared" si="8"/>
        <v>1.68</v>
      </c>
      <c r="S13" s="32">
        <f t="shared" si="9"/>
        <v>42</v>
      </c>
      <c r="T13" s="32">
        <f t="shared" si="10"/>
        <v>60.800000000000004</v>
      </c>
      <c r="U13" s="33">
        <f t="shared" si="11"/>
        <v>1.92</v>
      </c>
      <c r="V13" s="32">
        <f t="shared" si="12"/>
        <v>48</v>
      </c>
      <c r="W13" s="32">
        <f t="shared" si="13"/>
        <v>68.400000000000006</v>
      </c>
      <c r="X13" s="33">
        <f t="shared" si="14"/>
        <v>2.16</v>
      </c>
      <c r="Y13" s="32">
        <f t="shared" si="15"/>
        <v>54</v>
      </c>
    </row>
    <row r="14" spans="1:25" ht="24" customHeight="1">
      <c r="A14" s="1" t="s">
        <v>382</v>
      </c>
      <c r="B14" s="62"/>
      <c r="C14" s="55"/>
      <c r="D14" s="27" t="s">
        <v>381</v>
      </c>
      <c r="E14" s="39" t="s">
        <v>380</v>
      </c>
      <c r="F14" s="39" t="str">
        <f t="shared" si="16"/>
        <v>INSERT INTO res_restaurant_food VALUES( 'b03', 2,'真鯛のカルパッチョ','Carpaccio of sea bream', 3, 1.4, 45, 35);</v>
      </c>
      <c r="G14" s="1">
        <v>3</v>
      </c>
      <c r="H14" s="1">
        <v>45</v>
      </c>
      <c r="I14" s="1">
        <v>1.4</v>
      </c>
      <c r="J14" s="1">
        <v>35</v>
      </c>
      <c r="K14" s="32">
        <f t="shared" si="1"/>
        <v>45</v>
      </c>
      <c r="L14" s="33">
        <f t="shared" si="2"/>
        <v>1.4</v>
      </c>
      <c r="M14" s="32">
        <f t="shared" si="3"/>
        <v>35</v>
      </c>
      <c r="N14" s="32">
        <f t="shared" si="4"/>
        <v>54</v>
      </c>
      <c r="O14" s="33">
        <f t="shared" si="5"/>
        <v>1.68</v>
      </c>
      <c r="P14" s="32">
        <f t="shared" si="6"/>
        <v>42</v>
      </c>
      <c r="Q14" s="32">
        <f t="shared" si="7"/>
        <v>62.999999999999993</v>
      </c>
      <c r="R14" s="33">
        <f t="shared" si="8"/>
        <v>1.9599999999999997</v>
      </c>
      <c r="S14" s="32">
        <f t="shared" si="9"/>
        <v>49</v>
      </c>
      <c r="T14" s="32">
        <f t="shared" si="10"/>
        <v>72</v>
      </c>
      <c r="U14" s="33">
        <f t="shared" si="11"/>
        <v>2.2399999999999998</v>
      </c>
      <c r="V14" s="32">
        <f t="shared" si="12"/>
        <v>56</v>
      </c>
      <c r="W14" s="32">
        <f t="shared" si="13"/>
        <v>81</v>
      </c>
      <c r="X14" s="33">
        <f t="shared" si="14"/>
        <v>2.52</v>
      </c>
      <c r="Y14" s="32">
        <f t="shared" si="15"/>
        <v>63</v>
      </c>
    </row>
    <row r="15" spans="1:25" ht="24" customHeight="1">
      <c r="A15" s="1" t="s">
        <v>379</v>
      </c>
      <c r="B15" s="62"/>
      <c r="C15" s="55"/>
      <c r="D15" s="27" t="s">
        <v>378</v>
      </c>
      <c r="E15" s="39" t="s">
        <v>377</v>
      </c>
      <c r="F15" s="39" t="str">
        <f t="shared" si="16"/>
        <v>INSERT INTO res_restaurant_food VALUES( 'b04', 2,'サーモンのマリネ','Marinated Salmon', 4, 1.6, 51, 40);</v>
      </c>
      <c r="G15" s="1">
        <v>4</v>
      </c>
      <c r="H15" s="1">
        <v>51</v>
      </c>
      <c r="I15" s="1">
        <v>1.6</v>
      </c>
      <c r="J15" s="1">
        <v>40</v>
      </c>
      <c r="K15" s="32">
        <f t="shared" si="1"/>
        <v>51</v>
      </c>
      <c r="L15" s="33">
        <f t="shared" si="2"/>
        <v>1.6</v>
      </c>
      <c r="M15" s="32">
        <f t="shared" si="3"/>
        <v>40</v>
      </c>
      <c r="N15" s="32">
        <f t="shared" si="4"/>
        <v>61.199999999999996</v>
      </c>
      <c r="O15" s="33">
        <f t="shared" si="5"/>
        <v>1.92</v>
      </c>
      <c r="P15" s="32">
        <f t="shared" si="6"/>
        <v>48</v>
      </c>
      <c r="Q15" s="32">
        <f t="shared" si="7"/>
        <v>71.399999999999991</v>
      </c>
      <c r="R15" s="33">
        <f t="shared" si="8"/>
        <v>2.2399999999999998</v>
      </c>
      <c r="S15" s="32">
        <f t="shared" si="9"/>
        <v>56</v>
      </c>
      <c r="T15" s="32">
        <f t="shared" si="10"/>
        <v>81.600000000000009</v>
      </c>
      <c r="U15" s="33">
        <f t="shared" si="11"/>
        <v>2.5600000000000005</v>
      </c>
      <c r="V15" s="32">
        <f t="shared" si="12"/>
        <v>64</v>
      </c>
      <c r="W15" s="32">
        <f t="shared" si="13"/>
        <v>91.8</v>
      </c>
      <c r="X15" s="33">
        <f t="shared" si="14"/>
        <v>2.8800000000000003</v>
      </c>
      <c r="Y15" s="32">
        <f t="shared" si="15"/>
        <v>72</v>
      </c>
    </row>
    <row r="16" spans="1:25" ht="24" customHeight="1">
      <c r="A16" s="1" t="s">
        <v>376</v>
      </c>
      <c r="B16" s="62"/>
      <c r="C16" s="55"/>
      <c r="D16" s="27" t="s">
        <v>375</v>
      </c>
      <c r="E16" s="39" t="s">
        <v>374</v>
      </c>
      <c r="F16" s="39" t="str">
        <f t="shared" si="16"/>
        <v>INSERT INTO res_restaurant_food VALUES( 'b05', 2,'ホタテのカルパッチョ','Scallop Carpaccio', 5, 1.8, 57, 45);</v>
      </c>
      <c r="G16" s="1">
        <v>5</v>
      </c>
      <c r="H16" s="1">
        <v>57</v>
      </c>
      <c r="I16" s="1">
        <v>1.8</v>
      </c>
      <c r="J16" s="1">
        <v>45</v>
      </c>
      <c r="K16" s="32">
        <f t="shared" si="1"/>
        <v>57</v>
      </c>
      <c r="L16" s="33">
        <f t="shared" si="2"/>
        <v>1.8</v>
      </c>
      <c r="M16" s="32">
        <f t="shared" si="3"/>
        <v>45</v>
      </c>
      <c r="N16" s="32">
        <f t="shared" si="4"/>
        <v>68.399999999999991</v>
      </c>
      <c r="O16" s="33">
        <f t="shared" si="5"/>
        <v>2.16</v>
      </c>
      <c r="P16" s="32">
        <f t="shared" si="6"/>
        <v>54</v>
      </c>
      <c r="Q16" s="32">
        <f t="shared" si="7"/>
        <v>79.8</v>
      </c>
      <c r="R16" s="33">
        <f t="shared" si="8"/>
        <v>2.52</v>
      </c>
      <c r="S16" s="32">
        <f t="shared" si="9"/>
        <v>62.999999999999993</v>
      </c>
      <c r="T16" s="32">
        <f t="shared" si="10"/>
        <v>91.2</v>
      </c>
      <c r="U16" s="33">
        <f t="shared" si="11"/>
        <v>2.8800000000000003</v>
      </c>
      <c r="V16" s="32">
        <f t="shared" si="12"/>
        <v>72</v>
      </c>
      <c r="W16" s="32">
        <f t="shared" si="13"/>
        <v>102.60000000000001</v>
      </c>
      <c r="X16" s="33">
        <f t="shared" si="14"/>
        <v>3.24</v>
      </c>
      <c r="Y16" s="32">
        <f t="shared" si="15"/>
        <v>81</v>
      </c>
    </row>
    <row r="17" spans="1:25" ht="24" customHeight="1">
      <c r="A17" s="1" t="s">
        <v>373</v>
      </c>
      <c r="B17" s="62"/>
      <c r="C17" s="55"/>
      <c r="D17" s="27" t="s">
        <v>372</v>
      </c>
      <c r="E17" s="37" t="s">
        <v>371</v>
      </c>
      <c r="F17" s="39" t="str">
        <f t="shared" si="16"/>
        <v>INSERT INTO res_restaurant_food VALUES( 'b06', 2,'チーズフォンデュ','Cheese fondue', 6, 2, 64, 50);</v>
      </c>
      <c r="G17" s="1">
        <v>6</v>
      </c>
      <c r="H17" s="1">
        <v>64</v>
      </c>
      <c r="I17" s="1">
        <v>2</v>
      </c>
      <c r="J17" s="1">
        <v>50</v>
      </c>
      <c r="K17" s="32">
        <f t="shared" si="1"/>
        <v>64</v>
      </c>
      <c r="L17" s="33">
        <f t="shared" si="2"/>
        <v>2</v>
      </c>
      <c r="M17" s="32">
        <f t="shared" si="3"/>
        <v>50</v>
      </c>
      <c r="N17" s="32">
        <f t="shared" si="4"/>
        <v>76.8</v>
      </c>
      <c r="O17" s="33">
        <f t="shared" si="5"/>
        <v>2.4</v>
      </c>
      <c r="P17" s="32">
        <f t="shared" si="6"/>
        <v>60</v>
      </c>
      <c r="Q17" s="32">
        <f t="shared" si="7"/>
        <v>89.6</v>
      </c>
      <c r="R17" s="33">
        <f t="shared" si="8"/>
        <v>2.8</v>
      </c>
      <c r="S17" s="32">
        <f t="shared" si="9"/>
        <v>70</v>
      </c>
      <c r="T17" s="32">
        <f t="shared" si="10"/>
        <v>102.4</v>
      </c>
      <c r="U17" s="33">
        <f t="shared" si="11"/>
        <v>3.2</v>
      </c>
      <c r="V17" s="32">
        <f t="shared" si="12"/>
        <v>80</v>
      </c>
      <c r="W17" s="32">
        <f t="shared" si="13"/>
        <v>115.2</v>
      </c>
      <c r="X17" s="33">
        <f t="shared" si="14"/>
        <v>3.6</v>
      </c>
      <c r="Y17" s="32">
        <f t="shared" si="15"/>
        <v>90</v>
      </c>
    </row>
    <row r="18" spans="1:25" ht="24" customHeight="1">
      <c r="A18" s="1" t="s">
        <v>370</v>
      </c>
      <c r="B18" s="62"/>
      <c r="C18" s="55"/>
      <c r="D18" s="27" t="s">
        <v>369</v>
      </c>
      <c r="E18" s="39" t="s">
        <v>368</v>
      </c>
      <c r="F18" s="39" t="str">
        <f t="shared" si="16"/>
        <v>INSERT INTO res_restaurant_food VALUES( 'b07', 2,'田舎風テリーヌ','Country-style terrine', 7, 2.2, 70, 55);</v>
      </c>
      <c r="G18" s="1">
        <v>7</v>
      </c>
      <c r="H18" s="1">
        <v>70</v>
      </c>
      <c r="I18" s="1">
        <v>2.2000000000000002</v>
      </c>
      <c r="J18" s="1">
        <v>55</v>
      </c>
      <c r="K18" s="32">
        <f t="shared" si="1"/>
        <v>70</v>
      </c>
      <c r="L18" s="33">
        <f t="shared" si="2"/>
        <v>2.2000000000000002</v>
      </c>
      <c r="M18" s="32">
        <f t="shared" si="3"/>
        <v>55</v>
      </c>
      <c r="N18" s="32">
        <f t="shared" si="4"/>
        <v>84</v>
      </c>
      <c r="O18" s="33">
        <f t="shared" si="5"/>
        <v>2.64</v>
      </c>
      <c r="P18" s="32">
        <f t="shared" si="6"/>
        <v>66</v>
      </c>
      <c r="Q18" s="32">
        <f t="shared" si="7"/>
        <v>98</v>
      </c>
      <c r="R18" s="33">
        <f t="shared" si="8"/>
        <v>3.08</v>
      </c>
      <c r="S18" s="32">
        <f t="shared" si="9"/>
        <v>77</v>
      </c>
      <c r="T18" s="32">
        <f t="shared" si="10"/>
        <v>112</v>
      </c>
      <c r="U18" s="33">
        <f t="shared" si="11"/>
        <v>3.5200000000000005</v>
      </c>
      <c r="V18" s="32">
        <f t="shared" si="12"/>
        <v>88</v>
      </c>
      <c r="W18" s="32">
        <f t="shared" si="13"/>
        <v>126</v>
      </c>
      <c r="X18" s="33">
        <f t="shared" si="14"/>
        <v>3.9600000000000004</v>
      </c>
      <c r="Y18" s="32">
        <f t="shared" si="15"/>
        <v>99</v>
      </c>
    </row>
    <row r="19" spans="1:25" ht="24" customHeight="1">
      <c r="A19" s="1" t="s">
        <v>367</v>
      </c>
      <c r="B19" s="62"/>
      <c r="C19" s="55"/>
      <c r="D19" s="27" t="s">
        <v>366</v>
      </c>
      <c r="E19" s="39" t="s">
        <v>365</v>
      </c>
      <c r="F19" s="39" t="str">
        <f t="shared" si="16"/>
        <v>INSERT INTO res_restaurant_food VALUES( 'b08', 2,'牛肉のカルパッチョ','Beef carpaccio', 8, 2.4, 77, 60);</v>
      </c>
      <c r="G19" s="1">
        <v>8</v>
      </c>
      <c r="H19" s="1">
        <v>77</v>
      </c>
      <c r="I19" s="1">
        <v>2.4</v>
      </c>
      <c r="J19" s="1">
        <v>60</v>
      </c>
      <c r="K19" s="32">
        <f t="shared" si="1"/>
        <v>77</v>
      </c>
      <c r="L19" s="33">
        <f t="shared" si="2"/>
        <v>2.4</v>
      </c>
      <c r="M19" s="32">
        <f t="shared" si="3"/>
        <v>60</v>
      </c>
      <c r="N19" s="32">
        <f t="shared" si="4"/>
        <v>92.399999999999991</v>
      </c>
      <c r="O19" s="33">
        <f t="shared" si="5"/>
        <v>2.88</v>
      </c>
      <c r="P19" s="32">
        <f t="shared" si="6"/>
        <v>72</v>
      </c>
      <c r="Q19" s="32">
        <f t="shared" si="7"/>
        <v>107.8</v>
      </c>
      <c r="R19" s="33">
        <f t="shared" si="8"/>
        <v>3.36</v>
      </c>
      <c r="S19" s="32">
        <f t="shared" si="9"/>
        <v>84</v>
      </c>
      <c r="T19" s="32">
        <f t="shared" si="10"/>
        <v>123.2</v>
      </c>
      <c r="U19" s="33">
        <f t="shared" si="11"/>
        <v>3.84</v>
      </c>
      <c r="V19" s="32">
        <f t="shared" si="12"/>
        <v>96</v>
      </c>
      <c r="W19" s="32">
        <f t="shared" si="13"/>
        <v>138.6</v>
      </c>
      <c r="X19" s="33">
        <f t="shared" si="14"/>
        <v>4.32</v>
      </c>
      <c r="Y19" s="32">
        <f t="shared" si="15"/>
        <v>108</v>
      </c>
    </row>
    <row r="20" spans="1:25" ht="24" customHeight="1">
      <c r="A20" s="1" t="s">
        <v>364</v>
      </c>
      <c r="B20" s="62"/>
      <c r="C20" s="55"/>
      <c r="D20" s="27" t="s">
        <v>363</v>
      </c>
      <c r="E20" s="39" t="s">
        <v>362</v>
      </c>
      <c r="F20" s="39" t="str">
        <f t="shared" si="16"/>
        <v>INSERT INTO res_restaurant_food VALUES( 'b09', 2,'フォアグラのテリーヌ','Foie gras terrine', 9, 2.6, 83, 65);</v>
      </c>
      <c r="G20" s="1">
        <v>9</v>
      </c>
      <c r="H20" s="1">
        <v>83</v>
      </c>
      <c r="I20" s="1">
        <v>2.6</v>
      </c>
      <c r="J20" s="1">
        <v>65</v>
      </c>
      <c r="K20" s="32">
        <f t="shared" si="1"/>
        <v>83</v>
      </c>
      <c r="L20" s="33">
        <f t="shared" si="2"/>
        <v>2.6</v>
      </c>
      <c r="M20" s="32">
        <f t="shared" si="3"/>
        <v>65</v>
      </c>
      <c r="N20" s="32">
        <f t="shared" si="4"/>
        <v>99.6</v>
      </c>
      <c r="O20" s="33">
        <f t="shared" si="5"/>
        <v>3.12</v>
      </c>
      <c r="P20" s="32">
        <f t="shared" si="6"/>
        <v>78</v>
      </c>
      <c r="Q20" s="32">
        <f t="shared" si="7"/>
        <v>116.19999999999999</v>
      </c>
      <c r="R20" s="33">
        <f t="shared" si="8"/>
        <v>3.6399999999999997</v>
      </c>
      <c r="S20" s="32">
        <f t="shared" si="9"/>
        <v>91</v>
      </c>
      <c r="T20" s="32">
        <f t="shared" si="10"/>
        <v>132.80000000000001</v>
      </c>
      <c r="U20" s="33">
        <f t="shared" si="11"/>
        <v>4.16</v>
      </c>
      <c r="V20" s="32">
        <f t="shared" si="12"/>
        <v>104</v>
      </c>
      <c r="W20" s="32">
        <f t="shared" si="13"/>
        <v>149.4</v>
      </c>
      <c r="X20" s="33">
        <f t="shared" si="14"/>
        <v>4.6800000000000006</v>
      </c>
      <c r="Y20" s="32">
        <f t="shared" si="15"/>
        <v>117</v>
      </c>
    </row>
    <row r="21" spans="1:25" ht="24" customHeight="1">
      <c r="A21" s="1" t="s">
        <v>361</v>
      </c>
      <c r="B21" s="62"/>
      <c r="C21" s="55"/>
      <c r="D21" s="27" t="s">
        <v>360</v>
      </c>
      <c r="E21" s="39" t="s">
        <v>359</v>
      </c>
      <c r="F21" s="39" t="str">
        <f t="shared" si="16"/>
        <v>INSERT INTO res_restaurant_food VALUES( 'b10', 2,'エスカルゴブルゴーニュ風','Escargot Bourguignon', 10, 2.8, 90, 70);</v>
      </c>
      <c r="G21" s="1">
        <v>10</v>
      </c>
      <c r="H21" s="1">
        <v>90</v>
      </c>
      <c r="I21" s="1">
        <v>2.8</v>
      </c>
      <c r="J21" s="1">
        <v>70</v>
      </c>
      <c r="K21" s="32">
        <f t="shared" si="1"/>
        <v>90</v>
      </c>
      <c r="L21" s="33">
        <f t="shared" si="2"/>
        <v>2.8</v>
      </c>
      <c r="M21" s="32">
        <f t="shared" si="3"/>
        <v>70</v>
      </c>
      <c r="N21" s="32">
        <f t="shared" si="4"/>
        <v>108</v>
      </c>
      <c r="O21" s="33">
        <f t="shared" si="5"/>
        <v>3.36</v>
      </c>
      <c r="P21" s="32">
        <f t="shared" si="6"/>
        <v>84</v>
      </c>
      <c r="Q21" s="32">
        <f t="shared" si="7"/>
        <v>125.99999999999999</v>
      </c>
      <c r="R21" s="33">
        <f t="shared" si="8"/>
        <v>3.9199999999999995</v>
      </c>
      <c r="S21" s="32">
        <f t="shared" si="9"/>
        <v>98</v>
      </c>
      <c r="T21" s="32">
        <f t="shared" si="10"/>
        <v>144</v>
      </c>
      <c r="U21" s="33">
        <f t="shared" si="11"/>
        <v>4.4799999999999995</v>
      </c>
      <c r="V21" s="32">
        <f t="shared" si="12"/>
        <v>112</v>
      </c>
      <c r="W21" s="32">
        <f t="shared" si="13"/>
        <v>162</v>
      </c>
      <c r="X21" s="33">
        <f t="shared" si="14"/>
        <v>5.04</v>
      </c>
      <c r="Y21" s="32">
        <f t="shared" si="15"/>
        <v>126</v>
      </c>
    </row>
    <row r="22" spans="1:25" ht="24" customHeight="1">
      <c r="A22" s="1" t="s">
        <v>358</v>
      </c>
      <c r="B22" s="63" t="s">
        <v>357</v>
      </c>
      <c r="C22" s="55" t="s">
        <v>356</v>
      </c>
      <c r="D22" s="27" t="s">
        <v>355</v>
      </c>
      <c r="E22" s="39" t="s">
        <v>354</v>
      </c>
      <c r="F22" s="39" t="str">
        <f>"INSERT INTO res_restaurant_food VALUES( '"&amp;A22&amp;"', 3,'"&amp;D22&amp;"','"&amp;E22&amp;"', "&amp;G22&amp;", "&amp;I22&amp;", "&amp;H22&amp;", "&amp;J22&amp;");"</f>
        <v>INSERT INTO res_restaurant_food VALUES( 'c01', 3,'コーンポタージュ','Corn potage soup', 1, 1, 32, 25);</v>
      </c>
      <c r="G22" s="1">
        <v>1</v>
      </c>
      <c r="H22" s="1">
        <v>32</v>
      </c>
      <c r="I22" s="1">
        <v>1</v>
      </c>
      <c r="J22" s="1">
        <v>25</v>
      </c>
      <c r="K22" s="32">
        <f t="shared" si="1"/>
        <v>32</v>
      </c>
      <c r="L22" s="33">
        <f t="shared" si="2"/>
        <v>1</v>
      </c>
      <c r="M22" s="32">
        <f t="shared" si="3"/>
        <v>25</v>
      </c>
      <c r="N22" s="32">
        <f t="shared" si="4"/>
        <v>38.4</v>
      </c>
      <c r="O22" s="33">
        <f t="shared" si="5"/>
        <v>1.2</v>
      </c>
      <c r="P22" s="32">
        <f t="shared" si="6"/>
        <v>30</v>
      </c>
      <c r="Q22" s="32">
        <f t="shared" si="7"/>
        <v>44.8</v>
      </c>
      <c r="R22" s="33">
        <f t="shared" si="8"/>
        <v>1.4</v>
      </c>
      <c r="S22" s="32">
        <f t="shared" si="9"/>
        <v>35</v>
      </c>
      <c r="T22" s="32">
        <f t="shared" si="10"/>
        <v>51.2</v>
      </c>
      <c r="U22" s="33">
        <f t="shared" si="11"/>
        <v>1.6</v>
      </c>
      <c r="V22" s="32">
        <f t="shared" si="12"/>
        <v>40</v>
      </c>
      <c r="W22" s="32">
        <f t="shared" si="13"/>
        <v>57.6</v>
      </c>
      <c r="X22" s="33">
        <f t="shared" si="14"/>
        <v>1.8</v>
      </c>
      <c r="Y22" s="32">
        <f t="shared" si="15"/>
        <v>45</v>
      </c>
    </row>
    <row r="23" spans="1:25" ht="24" customHeight="1">
      <c r="A23" s="1" t="s">
        <v>353</v>
      </c>
      <c r="B23" s="63"/>
      <c r="C23" s="55"/>
      <c r="D23" s="27" t="s">
        <v>352</v>
      </c>
      <c r="E23" s="39" t="s">
        <v>351</v>
      </c>
      <c r="F23" s="39" t="str">
        <f t="shared" ref="F23:F31" si="17">"INSERT INTO res_restaurant_food VALUES( '"&amp;A23&amp;"', 3,'"&amp;D23&amp;"','"&amp;E23&amp;"', "&amp;G23&amp;", "&amp;I23&amp;", "&amp;H23&amp;", "&amp;J23&amp;");"</f>
        <v>INSERT INTO res_restaurant_food VALUES( 'c02', 3,'ビシソワーズ','Vichyssoise', 2, 1.2, 38, 30);</v>
      </c>
      <c r="G23" s="1">
        <v>2</v>
      </c>
      <c r="H23" s="1">
        <v>38</v>
      </c>
      <c r="I23" s="1">
        <v>1.2</v>
      </c>
      <c r="J23" s="1">
        <v>30</v>
      </c>
      <c r="K23" s="32">
        <f t="shared" si="1"/>
        <v>38</v>
      </c>
      <c r="L23" s="33">
        <f t="shared" si="2"/>
        <v>1.2</v>
      </c>
      <c r="M23" s="32">
        <f t="shared" si="3"/>
        <v>30</v>
      </c>
      <c r="N23" s="32">
        <f t="shared" si="4"/>
        <v>45.6</v>
      </c>
      <c r="O23" s="33">
        <f t="shared" si="5"/>
        <v>1.44</v>
      </c>
      <c r="P23" s="32">
        <f t="shared" si="6"/>
        <v>36</v>
      </c>
      <c r="Q23" s="32">
        <f t="shared" si="7"/>
        <v>53.199999999999996</v>
      </c>
      <c r="R23" s="33">
        <f t="shared" si="8"/>
        <v>1.68</v>
      </c>
      <c r="S23" s="32">
        <f t="shared" si="9"/>
        <v>42</v>
      </c>
      <c r="T23" s="32">
        <f t="shared" si="10"/>
        <v>60.800000000000004</v>
      </c>
      <c r="U23" s="33">
        <f t="shared" si="11"/>
        <v>1.92</v>
      </c>
      <c r="V23" s="32">
        <f t="shared" si="12"/>
        <v>48</v>
      </c>
      <c r="W23" s="32">
        <f t="shared" si="13"/>
        <v>68.400000000000006</v>
      </c>
      <c r="X23" s="33">
        <f t="shared" si="14"/>
        <v>2.16</v>
      </c>
      <c r="Y23" s="32">
        <f t="shared" si="15"/>
        <v>54</v>
      </c>
    </row>
    <row r="24" spans="1:25" ht="24" customHeight="1">
      <c r="A24" s="1" t="s">
        <v>350</v>
      </c>
      <c r="B24" s="63"/>
      <c r="C24" s="55"/>
      <c r="D24" s="27" t="s">
        <v>349</v>
      </c>
      <c r="E24" s="39" t="s">
        <v>348</v>
      </c>
      <c r="F24" s="39" t="str">
        <f t="shared" si="17"/>
        <v>INSERT INTO res_restaurant_food VALUES( 'c03', 3,'アスパラのポタージュ','Asparagus soup', 3, 1.4, 45, 35);</v>
      </c>
      <c r="G24" s="1">
        <v>3</v>
      </c>
      <c r="H24" s="1">
        <v>45</v>
      </c>
      <c r="I24" s="1">
        <v>1.4</v>
      </c>
      <c r="J24" s="1">
        <v>35</v>
      </c>
      <c r="K24" s="32">
        <f t="shared" si="1"/>
        <v>45</v>
      </c>
      <c r="L24" s="33">
        <f t="shared" si="2"/>
        <v>1.4</v>
      </c>
      <c r="M24" s="32">
        <f t="shared" si="3"/>
        <v>35</v>
      </c>
      <c r="N24" s="32">
        <f t="shared" si="4"/>
        <v>54</v>
      </c>
      <c r="O24" s="33">
        <f t="shared" si="5"/>
        <v>1.68</v>
      </c>
      <c r="P24" s="32">
        <f t="shared" si="6"/>
        <v>42</v>
      </c>
      <c r="Q24" s="32">
        <f t="shared" si="7"/>
        <v>62.999999999999993</v>
      </c>
      <c r="R24" s="33">
        <f t="shared" si="8"/>
        <v>1.9599999999999997</v>
      </c>
      <c r="S24" s="32">
        <f t="shared" si="9"/>
        <v>49</v>
      </c>
      <c r="T24" s="32">
        <f t="shared" si="10"/>
        <v>72</v>
      </c>
      <c r="U24" s="33">
        <f t="shared" si="11"/>
        <v>2.2399999999999998</v>
      </c>
      <c r="V24" s="32">
        <f t="shared" si="12"/>
        <v>56</v>
      </c>
      <c r="W24" s="32">
        <f t="shared" si="13"/>
        <v>81</v>
      </c>
      <c r="X24" s="33">
        <f t="shared" si="14"/>
        <v>2.52</v>
      </c>
      <c r="Y24" s="32">
        <f t="shared" si="15"/>
        <v>63</v>
      </c>
    </row>
    <row r="25" spans="1:25" ht="24" customHeight="1">
      <c r="A25" s="1" t="s">
        <v>347</v>
      </c>
      <c r="B25" s="63"/>
      <c r="C25" s="55"/>
      <c r="D25" s="27" t="s">
        <v>346</v>
      </c>
      <c r="E25" s="39" t="s">
        <v>345</v>
      </c>
      <c r="F25" s="39" t="str">
        <f t="shared" si="17"/>
        <v>INSERT INTO res_restaurant_food VALUES( 'c04', 3,'ミネストローネ','Minestrone', 4, 1.6, 51, 40);</v>
      </c>
      <c r="G25" s="1">
        <v>4</v>
      </c>
      <c r="H25" s="1">
        <v>51</v>
      </c>
      <c r="I25" s="1">
        <v>1.6</v>
      </c>
      <c r="J25" s="1">
        <v>40</v>
      </c>
      <c r="K25" s="32">
        <f t="shared" si="1"/>
        <v>51</v>
      </c>
      <c r="L25" s="33">
        <f t="shared" si="2"/>
        <v>1.6</v>
      </c>
      <c r="M25" s="32">
        <f t="shared" si="3"/>
        <v>40</v>
      </c>
      <c r="N25" s="32">
        <f t="shared" si="4"/>
        <v>61.199999999999996</v>
      </c>
      <c r="O25" s="33">
        <f t="shared" si="5"/>
        <v>1.92</v>
      </c>
      <c r="P25" s="32">
        <f t="shared" si="6"/>
        <v>48</v>
      </c>
      <c r="Q25" s="32">
        <f t="shared" si="7"/>
        <v>71.399999999999991</v>
      </c>
      <c r="R25" s="33">
        <f t="shared" si="8"/>
        <v>2.2399999999999998</v>
      </c>
      <c r="S25" s="32">
        <f t="shared" si="9"/>
        <v>56</v>
      </c>
      <c r="T25" s="32">
        <f t="shared" si="10"/>
        <v>81.600000000000009</v>
      </c>
      <c r="U25" s="33">
        <f t="shared" si="11"/>
        <v>2.5600000000000005</v>
      </c>
      <c r="V25" s="32">
        <f t="shared" si="12"/>
        <v>64</v>
      </c>
      <c r="W25" s="32">
        <f t="shared" si="13"/>
        <v>91.8</v>
      </c>
      <c r="X25" s="33">
        <f t="shared" si="14"/>
        <v>2.8800000000000003</v>
      </c>
      <c r="Y25" s="32">
        <f t="shared" si="15"/>
        <v>72</v>
      </c>
    </row>
    <row r="26" spans="1:25" ht="24" customHeight="1">
      <c r="A26" s="1" t="s">
        <v>344</v>
      </c>
      <c r="B26" s="63"/>
      <c r="C26" s="55"/>
      <c r="D26" s="27" t="s">
        <v>343</v>
      </c>
      <c r="E26" s="39" t="s">
        <v>342</v>
      </c>
      <c r="F26" s="39" t="str">
        <f t="shared" si="17"/>
        <v>INSERT INTO res_restaurant_food VALUES( 'c05', 3,'ボルシチ','Borscht', 5, 1.8, 57, 45);</v>
      </c>
      <c r="G26" s="1">
        <v>5</v>
      </c>
      <c r="H26" s="1">
        <v>57</v>
      </c>
      <c r="I26" s="1">
        <v>1.8</v>
      </c>
      <c r="J26" s="1">
        <v>45</v>
      </c>
      <c r="K26" s="32">
        <f t="shared" si="1"/>
        <v>57</v>
      </c>
      <c r="L26" s="33">
        <f t="shared" si="2"/>
        <v>1.8</v>
      </c>
      <c r="M26" s="32">
        <f t="shared" si="3"/>
        <v>45</v>
      </c>
      <c r="N26" s="32">
        <f t="shared" si="4"/>
        <v>68.399999999999991</v>
      </c>
      <c r="O26" s="33">
        <f t="shared" si="5"/>
        <v>2.16</v>
      </c>
      <c r="P26" s="32">
        <f t="shared" si="6"/>
        <v>54</v>
      </c>
      <c r="Q26" s="32">
        <f t="shared" si="7"/>
        <v>79.8</v>
      </c>
      <c r="R26" s="33">
        <f t="shared" si="8"/>
        <v>2.52</v>
      </c>
      <c r="S26" s="32">
        <f t="shared" si="9"/>
        <v>62.999999999999993</v>
      </c>
      <c r="T26" s="32">
        <f t="shared" si="10"/>
        <v>91.2</v>
      </c>
      <c r="U26" s="33">
        <f t="shared" si="11"/>
        <v>2.8800000000000003</v>
      </c>
      <c r="V26" s="32">
        <f t="shared" si="12"/>
        <v>72</v>
      </c>
      <c r="W26" s="32">
        <f t="shared" si="13"/>
        <v>102.60000000000001</v>
      </c>
      <c r="X26" s="33">
        <f t="shared" si="14"/>
        <v>3.24</v>
      </c>
      <c r="Y26" s="32">
        <f t="shared" si="15"/>
        <v>81</v>
      </c>
    </row>
    <row r="27" spans="1:25" ht="24" customHeight="1">
      <c r="A27" s="1" t="s">
        <v>341</v>
      </c>
      <c r="B27" s="63"/>
      <c r="C27" s="55"/>
      <c r="D27" s="27" t="s">
        <v>340</v>
      </c>
      <c r="E27" s="39" t="s">
        <v>339</v>
      </c>
      <c r="F27" s="39" t="str">
        <f t="shared" si="17"/>
        <v>INSERT INTO res_restaurant_food VALUES( 'c06', 3,'クラムチャウダー','Clam chowder', 6, 2, 64, 50);</v>
      </c>
      <c r="G27" s="1">
        <v>6</v>
      </c>
      <c r="H27" s="1">
        <v>64</v>
      </c>
      <c r="I27" s="1">
        <v>2</v>
      </c>
      <c r="J27" s="1">
        <v>50</v>
      </c>
      <c r="K27" s="32">
        <f t="shared" si="1"/>
        <v>64</v>
      </c>
      <c r="L27" s="33">
        <f t="shared" si="2"/>
        <v>2</v>
      </c>
      <c r="M27" s="32">
        <f t="shared" si="3"/>
        <v>50</v>
      </c>
      <c r="N27" s="32">
        <f t="shared" si="4"/>
        <v>76.8</v>
      </c>
      <c r="O27" s="33">
        <f t="shared" si="5"/>
        <v>2.4</v>
      </c>
      <c r="P27" s="32">
        <f t="shared" si="6"/>
        <v>60</v>
      </c>
      <c r="Q27" s="32">
        <f t="shared" si="7"/>
        <v>89.6</v>
      </c>
      <c r="R27" s="33">
        <f t="shared" si="8"/>
        <v>2.8</v>
      </c>
      <c r="S27" s="32">
        <f t="shared" si="9"/>
        <v>70</v>
      </c>
      <c r="T27" s="32">
        <f t="shared" si="10"/>
        <v>102.4</v>
      </c>
      <c r="U27" s="33">
        <f t="shared" si="11"/>
        <v>3.2</v>
      </c>
      <c r="V27" s="32">
        <f t="shared" si="12"/>
        <v>80</v>
      </c>
      <c r="W27" s="32">
        <f t="shared" si="13"/>
        <v>115.2</v>
      </c>
      <c r="X27" s="33">
        <f t="shared" si="14"/>
        <v>3.6</v>
      </c>
      <c r="Y27" s="32">
        <f t="shared" si="15"/>
        <v>90</v>
      </c>
    </row>
    <row r="28" spans="1:25" ht="24" customHeight="1">
      <c r="A28" s="1" t="s">
        <v>338</v>
      </c>
      <c r="B28" s="63"/>
      <c r="C28" s="55"/>
      <c r="D28" s="27" t="s">
        <v>337</v>
      </c>
      <c r="E28" s="39" t="s">
        <v>336</v>
      </c>
      <c r="F28" s="39" t="str">
        <f t="shared" si="17"/>
        <v>INSERT INTO res_restaurant_food VALUES( 'c07', 3,'オニオングラタンスープ','Onion soup au gratin', 7, 2.2, 70, 55);</v>
      </c>
      <c r="G28" s="1">
        <v>7</v>
      </c>
      <c r="H28" s="1">
        <v>70</v>
      </c>
      <c r="I28" s="1">
        <v>2.2000000000000002</v>
      </c>
      <c r="J28" s="1">
        <v>55</v>
      </c>
      <c r="K28" s="32">
        <f t="shared" si="1"/>
        <v>70</v>
      </c>
      <c r="L28" s="33">
        <f t="shared" si="2"/>
        <v>2.2000000000000002</v>
      </c>
      <c r="M28" s="32">
        <f t="shared" si="3"/>
        <v>55</v>
      </c>
      <c r="N28" s="32">
        <f t="shared" si="4"/>
        <v>84</v>
      </c>
      <c r="O28" s="33">
        <f t="shared" si="5"/>
        <v>2.64</v>
      </c>
      <c r="P28" s="32">
        <f t="shared" si="6"/>
        <v>66</v>
      </c>
      <c r="Q28" s="32">
        <f t="shared" si="7"/>
        <v>98</v>
      </c>
      <c r="R28" s="33">
        <f t="shared" si="8"/>
        <v>3.08</v>
      </c>
      <c r="S28" s="32">
        <f t="shared" si="9"/>
        <v>77</v>
      </c>
      <c r="T28" s="32">
        <f t="shared" si="10"/>
        <v>112</v>
      </c>
      <c r="U28" s="33">
        <f t="shared" si="11"/>
        <v>3.5200000000000005</v>
      </c>
      <c r="V28" s="32">
        <f t="shared" si="12"/>
        <v>88</v>
      </c>
      <c r="W28" s="32">
        <f t="shared" si="13"/>
        <v>126</v>
      </c>
      <c r="X28" s="33">
        <f t="shared" si="14"/>
        <v>3.9600000000000004</v>
      </c>
      <c r="Y28" s="32">
        <f t="shared" si="15"/>
        <v>99</v>
      </c>
    </row>
    <row r="29" spans="1:25" ht="24" customHeight="1">
      <c r="A29" s="1" t="s">
        <v>335</v>
      </c>
      <c r="B29" s="63"/>
      <c r="C29" s="55"/>
      <c r="D29" s="27" t="s">
        <v>334</v>
      </c>
      <c r="E29" s="39" t="s">
        <v>333</v>
      </c>
      <c r="F29" s="39" t="str">
        <f t="shared" si="17"/>
        <v>INSERT INTO res_restaurant_food VALUES( 'c08', 3,'ガスパチョ','Gazpacho', 8, 2.4, 77, 60);</v>
      </c>
      <c r="G29" s="1">
        <v>8</v>
      </c>
      <c r="H29" s="1">
        <v>77</v>
      </c>
      <c r="I29" s="1">
        <v>2.4</v>
      </c>
      <c r="J29" s="1">
        <v>60</v>
      </c>
      <c r="K29" s="32">
        <f t="shared" si="1"/>
        <v>77</v>
      </c>
      <c r="L29" s="33">
        <f t="shared" si="2"/>
        <v>2.4</v>
      </c>
      <c r="M29" s="32">
        <f t="shared" si="3"/>
        <v>60</v>
      </c>
      <c r="N29" s="32">
        <f t="shared" si="4"/>
        <v>92.399999999999991</v>
      </c>
      <c r="O29" s="33">
        <f t="shared" si="5"/>
        <v>2.88</v>
      </c>
      <c r="P29" s="32">
        <f t="shared" si="6"/>
        <v>72</v>
      </c>
      <c r="Q29" s="32">
        <f t="shared" si="7"/>
        <v>107.8</v>
      </c>
      <c r="R29" s="33">
        <f t="shared" si="8"/>
        <v>3.36</v>
      </c>
      <c r="S29" s="32">
        <f t="shared" si="9"/>
        <v>84</v>
      </c>
      <c r="T29" s="32">
        <f t="shared" si="10"/>
        <v>123.2</v>
      </c>
      <c r="U29" s="33">
        <f t="shared" si="11"/>
        <v>3.84</v>
      </c>
      <c r="V29" s="32">
        <f t="shared" si="12"/>
        <v>96</v>
      </c>
      <c r="W29" s="32">
        <f t="shared" si="13"/>
        <v>138.6</v>
      </c>
      <c r="X29" s="33">
        <f t="shared" si="14"/>
        <v>4.32</v>
      </c>
      <c r="Y29" s="32">
        <f t="shared" si="15"/>
        <v>108</v>
      </c>
    </row>
    <row r="30" spans="1:25" ht="24" customHeight="1">
      <c r="A30" s="1" t="s">
        <v>332</v>
      </c>
      <c r="B30" s="63"/>
      <c r="C30" s="55"/>
      <c r="D30" s="27" t="s">
        <v>331</v>
      </c>
      <c r="E30" s="39" t="s">
        <v>330</v>
      </c>
      <c r="F30" s="39" t="str">
        <f t="shared" si="17"/>
        <v>INSERT INTO res_restaurant_food VALUES( 'c09', 3,'ブイヤベース','Bouillabaisse', 9, 2.6, 83, 65);</v>
      </c>
      <c r="G30" s="1">
        <v>9</v>
      </c>
      <c r="H30" s="1">
        <v>83</v>
      </c>
      <c r="I30" s="1">
        <v>2.6</v>
      </c>
      <c r="J30" s="1">
        <v>65</v>
      </c>
      <c r="K30" s="32">
        <f t="shared" si="1"/>
        <v>83</v>
      </c>
      <c r="L30" s="33">
        <f t="shared" si="2"/>
        <v>2.6</v>
      </c>
      <c r="M30" s="32">
        <f t="shared" si="3"/>
        <v>65</v>
      </c>
      <c r="N30" s="32">
        <f t="shared" si="4"/>
        <v>99.6</v>
      </c>
      <c r="O30" s="33">
        <f t="shared" si="5"/>
        <v>3.12</v>
      </c>
      <c r="P30" s="32">
        <f t="shared" si="6"/>
        <v>78</v>
      </c>
      <c r="Q30" s="32">
        <f t="shared" si="7"/>
        <v>116.19999999999999</v>
      </c>
      <c r="R30" s="33">
        <f t="shared" si="8"/>
        <v>3.6399999999999997</v>
      </c>
      <c r="S30" s="32">
        <f t="shared" si="9"/>
        <v>91</v>
      </c>
      <c r="T30" s="32">
        <f t="shared" si="10"/>
        <v>132.80000000000001</v>
      </c>
      <c r="U30" s="33">
        <f t="shared" si="11"/>
        <v>4.16</v>
      </c>
      <c r="V30" s="32">
        <f t="shared" si="12"/>
        <v>104</v>
      </c>
      <c r="W30" s="32">
        <f t="shared" si="13"/>
        <v>149.4</v>
      </c>
      <c r="X30" s="33">
        <f t="shared" si="14"/>
        <v>4.6800000000000006</v>
      </c>
      <c r="Y30" s="32">
        <f t="shared" si="15"/>
        <v>117</v>
      </c>
    </row>
    <row r="31" spans="1:25" ht="24" customHeight="1">
      <c r="A31" s="1" t="s">
        <v>329</v>
      </c>
      <c r="B31" s="63"/>
      <c r="C31" s="55"/>
      <c r="D31" s="27" t="s">
        <v>328</v>
      </c>
      <c r="E31" s="39" t="s">
        <v>327</v>
      </c>
      <c r="F31" s="39" t="str">
        <f t="shared" si="17"/>
        <v>INSERT INTO res_restaurant_food VALUES( 'c10', 3,'ポルチーニ茸のスープ','Porcini mushroom soup', 10, 2.8, 90, 70);</v>
      </c>
      <c r="G31" s="1">
        <v>10</v>
      </c>
      <c r="H31" s="1">
        <v>90</v>
      </c>
      <c r="I31" s="1">
        <v>2.8</v>
      </c>
      <c r="J31" s="1">
        <v>70</v>
      </c>
      <c r="K31" s="32">
        <f t="shared" si="1"/>
        <v>90</v>
      </c>
      <c r="L31" s="33">
        <f t="shared" si="2"/>
        <v>2.8</v>
      </c>
      <c r="M31" s="32">
        <f t="shared" si="3"/>
        <v>70</v>
      </c>
      <c r="N31" s="32">
        <f t="shared" si="4"/>
        <v>108</v>
      </c>
      <c r="O31" s="33">
        <f t="shared" si="5"/>
        <v>3.36</v>
      </c>
      <c r="P31" s="32">
        <f t="shared" si="6"/>
        <v>84</v>
      </c>
      <c r="Q31" s="32">
        <f t="shared" si="7"/>
        <v>125.99999999999999</v>
      </c>
      <c r="R31" s="33">
        <f t="shared" si="8"/>
        <v>3.9199999999999995</v>
      </c>
      <c r="S31" s="32">
        <f t="shared" si="9"/>
        <v>98</v>
      </c>
      <c r="T31" s="32">
        <f t="shared" si="10"/>
        <v>144</v>
      </c>
      <c r="U31" s="33">
        <f t="shared" si="11"/>
        <v>4.4799999999999995</v>
      </c>
      <c r="V31" s="32">
        <f t="shared" si="12"/>
        <v>112</v>
      </c>
      <c r="W31" s="32">
        <f t="shared" si="13"/>
        <v>162</v>
      </c>
      <c r="X31" s="33">
        <f t="shared" si="14"/>
        <v>5.04</v>
      </c>
      <c r="Y31" s="32">
        <f t="shared" si="15"/>
        <v>126</v>
      </c>
    </row>
    <row r="32" spans="1:25" ht="24" customHeight="1">
      <c r="A32" s="1" t="s">
        <v>326</v>
      </c>
      <c r="B32" s="58" t="s">
        <v>325</v>
      </c>
      <c r="C32" s="55" t="s">
        <v>166</v>
      </c>
      <c r="D32" s="27" t="s">
        <v>324</v>
      </c>
      <c r="E32" s="39" t="s">
        <v>323</v>
      </c>
      <c r="F32" s="39" t="str">
        <f>"INSERT INTO res_restaurant_food VALUES( '"&amp;A32&amp;"', 4,'"&amp;D32&amp;"','"&amp;E32&amp;"', "&amp;G32&amp;", "&amp;I32&amp;", "&amp;H32&amp;", "&amp;J32&amp;");"</f>
        <v>INSERT INTO res_restaurant_food VALUES( 'd01', 4,'プレーンオムレツ','Plain omelet', 1, 1, 32, 25);</v>
      </c>
      <c r="G32" s="1">
        <v>1</v>
      </c>
      <c r="H32" s="1">
        <v>32</v>
      </c>
      <c r="I32" s="1">
        <v>1</v>
      </c>
      <c r="J32" s="1">
        <v>25</v>
      </c>
      <c r="K32" s="32">
        <f t="shared" si="1"/>
        <v>32</v>
      </c>
      <c r="L32" s="33">
        <f t="shared" si="2"/>
        <v>1</v>
      </c>
      <c r="M32" s="32">
        <f t="shared" si="3"/>
        <v>25</v>
      </c>
      <c r="N32" s="32">
        <f t="shared" si="4"/>
        <v>38.4</v>
      </c>
      <c r="O32" s="33">
        <f t="shared" si="5"/>
        <v>1.2</v>
      </c>
      <c r="P32" s="32">
        <f t="shared" si="6"/>
        <v>30</v>
      </c>
      <c r="Q32" s="32">
        <f t="shared" si="7"/>
        <v>44.8</v>
      </c>
      <c r="R32" s="33">
        <f t="shared" si="8"/>
        <v>1.4</v>
      </c>
      <c r="S32" s="32">
        <f t="shared" si="9"/>
        <v>35</v>
      </c>
      <c r="T32" s="32">
        <f t="shared" si="10"/>
        <v>51.2</v>
      </c>
      <c r="U32" s="33">
        <f t="shared" si="11"/>
        <v>1.6</v>
      </c>
      <c r="V32" s="32">
        <f t="shared" si="12"/>
        <v>40</v>
      </c>
      <c r="W32" s="32">
        <f t="shared" si="13"/>
        <v>57.6</v>
      </c>
      <c r="X32" s="33">
        <f t="shared" si="14"/>
        <v>1.8</v>
      </c>
      <c r="Y32" s="32">
        <f t="shared" si="15"/>
        <v>45</v>
      </c>
    </row>
    <row r="33" spans="1:25" ht="24" customHeight="1">
      <c r="A33" s="1" t="s">
        <v>322</v>
      </c>
      <c r="B33" s="58"/>
      <c r="C33" s="55"/>
      <c r="D33" s="27" t="s">
        <v>321</v>
      </c>
      <c r="E33" s="37" t="s">
        <v>320</v>
      </c>
      <c r="F33" s="39" t="str">
        <f t="shared" ref="F33:F41" si="18">"INSERT INTO res_restaurant_food VALUES( '"&amp;A33&amp;"', 4,'"&amp;D33&amp;"','"&amp;E33&amp;"', "&amp;G33&amp;", "&amp;I33&amp;", "&amp;H33&amp;", "&amp;J33&amp;");"</f>
        <v>INSERT INTO res_restaurant_food VALUES( 'd02', 4,'マッシュルームのオイル煮','Oil boiled mushroom ', 2, 1.2, 40, 31);</v>
      </c>
      <c r="G33" s="1">
        <v>2</v>
      </c>
      <c r="H33" s="1">
        <v>40</v>
      </c>
      <c r="I33" s="1">
        <v>1.2</v>
      </c>
      <c r="J33" s="1">
        <v>31</v>
      </c>
      <c r="K33" s="32">
        <f t="shared" si="1"/>
        <v>40</v>
      </c>
      <c r="L33" s="33">
        <f t="shared" si="2"/>
        <v>1.2</v>
      </c>
      <c r="M33" s="32">
        <f t="shared" si="3"/>
        <v>31</v>
      </c>
      <c r="N33" s="32">
        <f t="shared" si="4"/>
        <v>48</v>
      </c>
      <c r="O33" s="33">
        <f t="shared" si="5"/>
        <v>1.44</v>
      </c>
      <c r="P33" s="32">
        <f t="shared" si="6"/>
        <v>37.199999999999996</v>
      </c>
      <c r="Q33" s="32">
        <f t="shared" si="7"/>
        <v>56</v>
      </c>
      <c r="R33" s="33">
        <f t="shared" si="8"/>
        <v>1.68</v>
      </c>
      <c r="S33" s="32">
        <f t="shared" si="9"/>
        <v>43.4</v>
      </c>
      <c r="T33" s="32">
        <f t="shared" si="10"/>
        <v>64</v>
      </c>
      <c r="U33" s="33">
        <f t="shared" si="11"/>
        <v>1.92</v>
      </c>
      <c r="V33" s="32">
        <f t="shared" si="12"/>
        <v>49.6</v>
      </c>
      <c r="W33" s="32">
        <f t="shared" si="13"/>
        <v>72</v>
      </c>
      <c r="X33" s="33">
        <f t="shared" si="14"/>
        <v>2.16</v>
      </c>
      <c r="Y33" s="32">
        <f t="shared" si="15"/>
        <v>55.800000000000004</v>
      </c>
    </row>
    <row r="34" spans="1:25" ht="24" customHeight="1">
      <c r="A34" s="1" t="s">
        <v>319</v>
      </c>
      <c r="B34" s="58"/>
      <c r="C34" s="55"/>
      <c r="D34" s="27" t="s">
        <v>318</v>
      </c>
      <c r="E34" s="39" t="s">
        <v>317</v>
      </c>
      <c r="F34" s="39" t="str">
        <f t="shared" si="18"/>
        <v>INSERT INTO res_restaurant_food VALUES( 'd03', 4,'チーズオムレツ','Cheese omelette', 3, 1.4, 47, 36);</v>
      </c>
      <c r="G34" s="1">
        <v>3</v>
      </c>
      <c r="H34" s="1">
        <v>47</v>
      </c>
      <c r="I34" s="1">
        <v>1.4</v>
      </c>
      <c r="J34" s="1">
        <v>36</v>
      </c>
      <c r="K34" s="32">
        <f t="shared" si="1"/>
        <v>47</v>
      </c>
      <c r="L34" s="33">
        <f t="shared" si="2"/>
        <v>1.4</v>
      </c>
      <c r="M34" s="32">
        <f t="shared" si="3"/>
        <v>36</v>
      </c>
      <c r="N34" s="32">
        <f t="shared" si="4"/>
        <v>56.4</v>
      </c>
      <c r="O34" s="33">
        <f t="shared" si="5"/>
        <v>1.68</v>
      </c>
      <c r="P34" s="32">
        <f t="shared" si="6"/>
        <v>43.199999999999996</v>
      </c>
      <c r="Q34" s="32">
        <f t="shared" si="7"/>
        <v>65.8</v>
      </c>
      <c r="R34" s="33">
        <f t="shared" si="8"/>
        <v>1.9599999999999997</v>
      </c>
      <c r="S34" s="32">
        <f t="shared" si="9"/>
        <v>50.4</v>
      </c>
      <c r="T34" s="32">
        <f t="shared" si="10"/>
        <v>75.2</v>
      </c>
      <c r="U34" s="33">
        <f t="shared" si="11"/>
        <v>2.2399999999999998</v>
      </c>
      <c r="V34" s="32">
        <f t="shared" si="12"/>
        <v>57.6</v>
      </c>
      <c r="W34" s="32">
        <f t="shared" si="13"/>
        <v>84.600000000000009</v>
      </c>
      <c r="X34" s="33">
        <f t="shared" si="14"/>
        <v>2.52</v>
      </c>
      <c r="Y34" s="32">
        <f t="shared" si="15"/>
        <v>64.8</v>
      </c>
    </row>
    <row r="35" spans="1:25" ht="24" customHeight="1">
      <c r="A35" s="1" t="s">
        <v>316</v>
      </c>
      <c r="B35" s="58"/>
      <c r="C35" s="55"/>
      <c r="D35" s="27" t="s">
        <v>315</v>
      </c>
      <c r="E35" s="39" t="s">
        <v>314</v>
      </c>
      <c r="F35" s="39" t="str">
        <f t="shared" si="18"/>
        <v>INSERT INTO res_restaurant_food VALUES( 'd04', 4,'きのこのパイ包み','Mushroom pie', 4, 1.6, 53, 41);</v>
      </c>
      <c r="G35" s="1">
        <v>4</v>
      </c>
      <c r="H35" s="1">
        <v>53</v>
      </c>
      <c r="I35" s="1">
        <v>1.6</v>
      </c>
      <c r="J35" s="1">
        <v>41</v>
      </c>
      <c r="K35" s="32">
        <f t="shared" si="1"/>
        <v>53</v>
      </c>
      <c r="L35" s="33">
        <f t="shared" si="2"/>
        <v>1.6</v>
      </c>
      <c r="M35" s="32">
        <f t="shared" si="3"/>
        <v>41</v>
      </c>
      <c r="N35" s="32">
        <f t="shared" si="4"/>
        <v>63.599999999999994</v>
      </c>
      <c r="O35" s="33">
        <f t="shared" si="5"/>
        <v>1.92</v>
      </c>
      <c r="P35" s="32">
        <f t="shared" si="6"/>
        <v>49.199999999999996</v>
      </c>
      <c r="Q35" s="32">
        <f t="shared" si="7"/>
        <v>74.199999999999989</v>
      </c>
      <c r="R35" s="33">
        <f t="shared" si="8"/>
        <v>2.2399999999999998</v>
      </c>
      <c r="S35" s="32">
        <f t="shared" si="9"/>
        <v>57.4</v>
      </c>
      <c r="T35" s="32">
        <f t="shared" si="10"/>
        <v>84.800000000000011</v>
      </c>
      <c r="U35" s="33">
        <f t="shared" si="11"/>
        <v>2.5600000000000005</v>
      </c>
      <c r="V35" s="32">
        <f t="shared" si="12"/>
        <v>65.600000000000009</v>
      </c>
      <c r="W35" s="32">
        <f t="shared" si="13"/>
        <v>95.4</v>
      </c>
      <c r="X35" s="33">
        <f t="shared" si="14"/>
        <v>2.8800000000000003</v>
      </c>
      <c r="Y35" s="32">
        <f t="shared" si="15"/>
        <v>73.8</v>
      </c>
    </row>
    <row r="36" spans="1:25" ht="24" customHeight="1">
      <c r="A36" s="1" t="s">
        <v>313</v>
      </c>
      <c r="B36" s="58"/>
      <c r="C36" s="55"/>
      <c r="D36" s="27" t="s">
        <v>312</v>
      </c>
      <c r="E36" s="39" t="s">
        <v>311</v>
      </c>
      <c r="F36" s="39" t="str">
        <f t="shared" si="18"/>
        <v>INSERT INTO res_restaurant_food VALUES( 'd05', 4,'トリッパのトマト煮','Honeycomb tripe simmered in tomato', 5, 1.8, 59, 46);</v>
      </c>
      <c r="G36" s="1">
        <v>5</v>
      </c>
      <c r="H36" s="1">
        <v>59</v>
      </c>
      <c r="I36" s="1">
        <v>1.8</v>
      </c>
      <c r="J36" s="1">
        <v>46</v>
      </c>
      <c r="K36" s="32">
        <f t="shared" si="1"/>
        <v>59</v>
      </c>
      <c r="L36" s="33">
        <f t="shared" si="2"/>
        <v>1.8</v>
      </c>
      <c r="M36" s="32">
        <f t="shared" si="3"/>
        <v>46</v>
      </c>
      <c r="N36" s="32">
        <f t="shared" si="4"/>
        <v>70.8</v>
      </c>
      <c r="O36" s="33">
        <f t="shared" si="5"/>
        <v>2.16</v>
      </c>
      <c r="P36" s="32">
        <f t="shared" si="6"/>
        <v>55.199999999999996</v>
      </c>
      <c r="Q36" s="32">
        <f t="shared" si="7"/>
        <v>82.6</v>
      </c>
      <c r="R36" s="33">
        <f t="shared" si="8"/>
        <v>2.52</v>
      </c>
      <c r="S36" s="32">
        <f t="shared" si="9"/>
        <v>64.399999999999991</v>
      </c>
      <c r="T36" s="32">
        <f t="shared" si="10"/>
        <v>94.4</v>
      </c>
      <c r="U36" s="33">
        <f t="shared" si="11"/>
        <v>2.8800000000000003</v>
      </c>
      <c r="V36" s="32">
        <f t="shared" si="12"/>
        <v>73.600000000000009</v>
      </c>
      <c r="W36" s="32">
        <f t="shared" si="13"/>
        <v>106.2</v>
      </c>
      <c r="X36" s="33">
        <f t="shared" si="14"/>
        <v>3.24</v>
      </c>
      <c r="Y36" s="32">
        <f t="shared" si="15"/>
        <v>82.8</v>
      </c>
    </row>
    <row r="37" spans="1:25" ht="24" customHeight="1">
      <c r="A37" s="1" t="s">
        <v>310</v>
      </c>
      <c r="B37" s="58"/>
      <c r="C37" s="55"/>
      <c r="D37" s="27" t="s">
        <v>309</v>
      </c>
      <c r="E37" s="39" t="s">
        <v>308</v>
      </c>
      <c r="F37" s="39" t="str">
        <f t="shared" si="18"/>
        <v>INSERT INTO res_restaurant_food VALUES( 'd06', 4,'有機野菜のグリル','Grilled organic vegetables', 6, 2, 66, 51);</v>
      </c>
      <c r="G37" s="1">
        <v>6</v>
      </c>
      <c r="H37" s="1">
        <v>66</v>
      </c>
      <c r="I37" s="1">
        <v>2</v>
      </c>
      <c r="J37" s="1">
        <v>51</v>
      </c>
      <c r="K37" s="32">
        <f t="shared" si="1"/>
        <v>66</v>
      </c>
      <c r="L37" s="33">
        <f t="shared" si="2"/>
        <v>2</v>
      </c>
      <c r="M37" s="32">
        <f t="shared" si="3"/>
        <v>51</v>
      </c>
      <c r="N37" s="32">
        <f t="shared" si="4"/>
        <v>79.2</v>
      </c>
      <c r="O37" s="33">
        <f t="shared" si="5"/>
        <v>2.4</v>
      </c>
      <c r="P37" s="32">
        <f t="shared" si="6"/>
        <v>61.199999999999996</v>
      </c>
      <c r="Q37" s="32">
        <f t="shared" si="7"/>
        <v>92.399999999999991</v>
      </c>
      <c r="R37" s="33">
        <f t="shared" si="8"/>
        <v>2.8</v>
      </c>
      <c r="S37" s="32">
        <f t="shared" si="9"/>
        <v>71.399999999999991</v>
      </c>
      <c r="T37" s="32">
        <f t="shared" si="10"/>
        <v>105.60000000000001</v>
      </c>
      <c r="U37" s="33">
        <f t="shared" si="11"/>
        <v>3.2</v>
      </c>
      <c r="V37" s="32">
        <f t="shared" si="12"/>
        <v>81.600000000000009</v>
      </c>
      <c r="W37" s="32">
        <f t="shared" si="13"/>
        <v>118.8</v>
      </c>
      <c r="X37" s="33">
        <f t="shared" si="14"/>
        <v>3.6</v>
      </c>
      <c r="Y37" s="32">
        <f t="shared" si="15"/>
        <v>91.8</v>
      </c>
    </row>
    <row r="38" spans="1:25" ht="24" customHeight="1">
      <c r="A38" s="1" t="s">
        <v>307</v>
      </c>
      <c r="B38" s="58"/>
      <c r="C38" s="55"/>
      <c r="D38" s="27" t="s">
        <v>306</v>
      </c>
      <c r="E38" s="39" t="s">
        <v>305</v>
      </c>
      <c r="F38" s="39" t="str">
        <f t="shared" si="18"/>
        <v>INSERT INTO res_restaurant_food VALUES( 'd07', 4,'キノコのオムレツ','Mushroom omelette', 7, 2.2, 72, 56);</v>
      </c>
      <c r="G38" s="1">
        <v>7</v>
      </c>
      <c r="H38" s="1">
        <v>72</v>
      </c>
      <c r="I38" s="1">
        <v>2.2000000000000002</v>
      </c>
      <c r="J38" s="1">
        <v>56</v>
      </c>
      <c r="K38" s="32">
        <f t="shared" si="1"/>
        <v>72</v>
      </c>
      <c r="L38" s="33">
        <f t="shared" si="2"/>
        <v>2.2000000000000002</v>
      </c>
      <c r="M38" s="32">
        <f t="shared" si="3"/>
        <v>56</v>
      </c>
      <c r="N38" s="32">
        <f t="shared" si="4"/>
        <v>86.399999999999991</v>
      </c>
      <c r="O38" s="33">
        <f t="shared" si="5"/>
        <v>2.64</v>
      </c>
      <c r="P38" s="32">
        <f t="shared" si="6"/>
        <v>67.2</v>
      </c>
      <c r="Q38" s="32">
        <f t="shared" si="7"/>
        <v>100.8</v>
      </c>
      <c r="R38" s="33">
        <f t="shared" si="8"/>
        <v>3.08</v>
      </c>
      <c r="S38" s="32">
        <f t="shared" si="9"/>
        <v>78.399999999999991</v>
      </c>
      <c r="T38" s="32">
        <f t="shared" si="10"/>
        <v>115.2</v>
      </c>
      <c r="U38" s="33">
        <f t="shared" si="11"/>
        <v>3.5200000000000005</v>
      </c>
      <c r="V38" s="32">
        <f t="shared" si="12"/>
        <v>89.600000000000009</v>
      </c>
      <c r="W38" s="32">
        <f t="shared" si="13"/>
        <v>129.6</v>
      </c>
      <c r="X38" s="33">
        <f t="shared" si="14"/>
        <v>3.9600000000000004</v>
      </c>
      <c r="Y38" s="32">
        <f t="shared" si="15"/>
        <v>100.8</v>
      </c>
    </row>
    <row r="39" spans="1:25" ht="24" customHeight="1">
      <c r="A39" s="1" t="s">
        <v>304</v>
      </c>
      <c r="B39" s="58"/>
      <c r="C39" s="55"/>
      <c r="D39" s="27" t="s">
        <v>303</v>
      </c>
      <c r="E39" s="39" t="s">
        <v>302</v>
      </c>
      <c r="F39" s="39" t="str">
        <f t="shared" si="18"/>
        <v>INSERT INTO res_restaurant_food VALUES( 'd08', 4,'ホワイトアスパラガスのグリル','Grilled white asparagus', 8, 2.4, 79, 61);</v>
      </c>
      <c r="G39" s="1">
        <v>8</v>
      </c>
      <c r="H39" s="1">
        <v>79</v>
      </c>
      <c r="I39" s="1">
        <v>2.4</v>
      </c>
      <c r="J39" s="1">
        <v>61</v>
      </c>
      <c r="K39" s="32">
        <f t="shared" si="1"/>
        <v>79</v>
      </c>
      <c r="L39" s="33">
        <f t="shared" si="2"/>
        <v>2.4</v>
      </c>
      <c r="M39" s="32">
        <f t="shared" si="3"/>
        <v>61</v>
      </c>
      <c r="N39" s="32">
        <f t="shared" si="4"/>
        <v>94.8</v>
      </c>
      <c r="O39" s="33">
        <f t="shared" si="5"/>
        <v>2.88</v>
      </c>
      <c r="P39" s="32">
        <f t="shared" si="6"/>
        <v>73.2</v>
      </c>
      <c r="Q39" s="32">
        <f t="shared" si="7"/>
        <v>110.6</v>
      </c>
      <c r="R39" s="33">
        <f t="shared" si="8"/>
        <v>3.36</v>
      </c>
      <c r="S39" s="32">
        <f t="shared" si="9"/>
        <v>85.399999999999991</v>
      </c>
      <c r="T39" s="32">
        <f t="shared" si="10"/>
        <v>126.4</v>
      </c>
      <c r="U39" s="33">
        <f t="shared" si="11"/>
        <v>3.84</v>
      </c>
      <c r="V39" s="32">
        <f t="shared" si="12"/>
        <v>97.600000000000009</v>
      </c>
      <c r="W39" s="32">
        <f t="shared" si="13"/>
        <v>142.20000000000002</v>
      </c>
      <c r="X39" s="33">
        <f t="shared" si="14"/>
        <v>4.32</v>
      </c>
      <c r="Y39" s="32">
        <f t="shared" si="15"/>
        <v>109.8</v>
      </c>
    </row>
    <row r="40" spans="1:25" ht="24" customHeight="1">
      <c r="A40" s="1" t="s">
        <v>301</v>
      </c>
      <c r="B40" s="58"/>
      <c r="C40" s="55"/>
      <c r="D40" s="27" t="s">
        <v>300</v>
      </c>
      <c r="E40" s="39" t="s">
        <v>299</v>
      </c>
      <c r="F40" s="39" t="str">
        <f t="shared" si="18"/>
        <v>INSERT INTO res_restaurant_food VALUES( 'd09', 4,'きのことフォアグラのパイ包み','Foie gras and mushroom pie', 9, 2.6, 85, 66);</v>
      </c>
      <c r="G40" s="1">
        <v>9</v>
      </c>
      <c r="H40" s="1">
        <v>85</v>
      </c>
      <c r="I40" s="1">
        <v>2.6</v>
      </c>
      <c r="J40" s="1">
        <v>66</v>
      </c>
      <c r="K40" s="32">
        <f t="shared" si="1"/>
        <v>85</v>
      </c>
      <c r="L40" s="33">
        <f t="shared" si="2"/>
        <v>2.6</v>
      </c>
      <c r="M40" s="32">
        <f t="shared" si="3"/>
        <v>66</v>
      </c>
      <c r="N40" s="32">
        <f t="shared" si="4"/>
        <v>102</v>
      </c>
      <c r="O40" s="33">
        <f t="shared" si="5"/>
        <v>3.12</v>
      </c>
      <c r="P40" s="32">
        <f t="shared" si="6"/>
        <v>79.2</v>
      </c>
      <c r="Q40" s="32">
        <f t="shared" si="7"/>
        <v>118.99999999999999</v>
      </c>
      <c r="R40" s="33">
        <f t="shared" si="8"/>
        <v>3.6399999999999997</v>
      </c>
      <c r="S40" s="32">
        <f t="shared" si="9"/>
        <v>92.399999999999991</v>
      </c>
      <c r="T40" s="32">
        <f t="shared" si="10"/>
        <v>136</v>
      </c>
      <c r="U40" s="33">
        <f t="shared" si="11"/>
        <v>4.16</v>
      </c>
      <c r="V40" s="32">
        <f t="shared" si="12"/>
        <v>105.60000000000001</v>
      </c>
      <c r="W40" s="32">
        <f t="shared" si="13"/>
        <v>153</v>
      </c>
      <c r="X40" s="33">
        <f t="shared" si="14"/>
        <v>4.6800000000000006</v>
      </c>
      <c r="Y40" s="32">
        <f t="shared" si="15"/>
        <v>118.8</v>
      </c>
    </row>
    <row r="41" spans="1:25" ht="24" customHeight="1">
      <c r="A41" s="1" t="s">
        <v>298</v>
      </c>
      <c r="B41" s="58"/>
      <c r="C41" s="55"/>
      <c r="D41" s="27" t="s">
        <v>297</v>
      </c>
      <c r="E41" s="39" t="s">
        <v>296</v>
      </c>
      <c r="F41" s="39" t="str">
        <f t="shared" si="18"/>
        <v>INSERT INTO res_restaurant_food VALUES( 'd10', 4,'フォアグラのオムレツ','Foie gras omelette', 10, 2.8, 92, 71);</v>
      </c>
      <c r="G41" s="1">
        <v>10</v>
      </c>
      <c r="H41" s="1">
        <v>92</v>
      </c>
      <c r="I41" s="1">
        <v>2.8</v>
      </c>
      <c r="J41" s="1">
        <v>71</v>
      </c>
      <c r="K41" s="32">
        <f t="shared" si="1"/>
        <v>92</v>
      </c>
      <c r="L41" s="33">
        <f t="shared" si="2"/>
        <v>2.8</v>
      </c>
      <c r="M41" s="32">
        <f t="shared" si="3"/>
        <v>71</v>
      </c>
      <c r="N41" s="32">
        <f t="shared" si="4"/>
        <v>110.39999999999999</v>
      </c>
      <c r="O41" s="33">
        <f t="shared" si="5"/>
        <v>3.36</v>
      </c>
      <c r="P41" s="32">
        <f t="shared" si="6"/>
        <v>85.2</v>
      </c>
      <c r="Q41" s="32">
        <f t="shared" si="7"/>
        <v>128.79999999999998</v>
      </c>
      <c r="R41" s="33">
        <f t="shared" si="8"/>
        <v>3.9199999999999995</v>
      </c>
      <c r="S41" s="32">
        <f t="shared" si="9"/>
        <v>99.399999999999991</v>
      </c>
      <c r="T41" s="32">
        <f t="shared" si="10"/>
        <v>147.20000000000002</v>
      </c>
      <c r="U41" s="33">
        <f t="shared" si="11"/>
        <v>4.4799999999999995</v>
      </c>
      <c r="V41" s="32">
        <f t="shared" si="12"/>
        <v>113.60000000000001</v>
      </c>
      <c r="W41" s="32">
        <f t="shared" si="13"/>
        <v>165.6</v>
      </c>
      <c r="X41" s="33">
        <f t="shared" si="14"/>
        <v>5.04</v>
      </c>
      <c r="Y41" s="32">
        <f t="shared" si="15"/>
        <v>127.8</v>
      </c>
    </row>
    <row r="42" spans="1:25" ht="24" customHeight="1">
      <c r="A42" s="1" t="s">
        <v>295</v>
      </c>
      <c r="B42" s="59" t="s">
        <v>294</v>
      </c>
      <c r="C42" s="55" t="s">
        <v>293</v>
      </c>
      <c r="D42" s="27" t="s">
        <v>292</v>
      </c>
      <c r="E42" s="39" t="s">
        <v>291</v>
      </c>
      <c r="F42" s="39" t="str">
        <f>"INSERT INTO res_restaurant_food VALUES( '"&amp;A42&amp;"', 5,'"&amp;D42&amp;"','"&amp;E42&amp;"', "&amp;G42&amp;", "&amp;I42&amp;", "&amp;H42&amp;", "&amp;J42&amp;");"</f>
        <v>INSERT INTO res_restaurant_food VALUES( 'e01', 5,'イカのフリット','Squid fritter', 1, 1, 32, 25);</v>
      </c>
      <c r="G42" s="1">
        <v>1</v>
      </c>
      <c r="H42" s="1">
        <v>32</v>
      </c>
      <c r="I42" s="1">
        <v>1</v>
      </c>
      <c r="J42" s="1">
        <v>25</v>
      </c>
      <c r="K42" s="32">
        <f t="shared" si="1"/>
        <v>32</v>
      </c>
      <c r="L42" s="33">
        <f t="shared" si="2"/>
        <v>1</v>
      </c>
      <c r="M42" s="32">
        <f t="shared" si="3"/>
        <v>25</v>
      </c>
      <c r="N42" s="32">
        <f t="shared" si="4"/>
        <v>38.4</v>
      </c>
      <c r="O42" s="33">
        <f t="shared" si="5"/>
        <v>1.2</v>
      </c>
      <c r="P42" s="32">
        <f t="shared" si="6"/>
        <v>30</v>
      </c>
      <c r="Q42" s="32">
        <f t="shared" si="7"/>
        <v>44.8</v>
      </c>
      <c r="R42" s="33">
        <f t="shared" si="8"/>
        <v>1.4</v>
      </c>
      <c r="S42" s="32">
        <f t="shared" si="9"/>
        <v>35</v>
      </c>
      <c r="T42" s="32">
        <f t="shared" si="10"/>
        <v>51.2</v>
      </c>
      <c r="U42" s="33">
        <f t="shared" si="11"/>
        <v>1.6</v>
      </c>
      <c r="V42" s="32">
        <f t="shared" si="12"/>
        <v>40</v>
      </c>
      <c r="W42" s="32">
        <f t="shared" si="13"/>
        <v>57.6</v>
      </c>
      <c r="X42" s="33">
        <f t="shared" si="14"/>
        <v>1.8</v>
      </c>
      <c r="Y42" s="32">
        <f t="shared" si="15"/>
        <v>45</v>
      </c>
    </row>
    <row r="43" spans="1:25" ht="24" customHeight="1">
      <c r="A43" s="1" t="s">
        <v>290</v>
      </c>
      <c r="B43" s="59"/>
      <c r="C43" s="55"/>
      <c r="D43" s="27" t="s">
        <v>289</v>
      </c>
      <c r="E43" s="39" t="s">
        <v>288</v>
      </c>
      <c r="F43" s="39" t="str">
        <f t="shared" ref="F43:F51" si="19">"INSERT INTO res_restaurant_food VALUES( '"&amp;A43&amp;"', 5,'"&amp;D43&amp;"','"&amp;E43&amp;"', "&amp;G43&amp;", "&amp;I43&amp;", "&amp;H43&amp;", "&amp;J43&amp;");"</f>
        <v>INSERT INTO res_restaurant_food VALUES( 'e02', 5,'エビとトマトクリーム煮','Cooked shrimp and tomato cream', 2, 1.3, 40, 33);</v>
      </c>
      <c r="G43" s="1">
        <v>2</v>
      </c>
      <c r="H43" s="1">
        <v>40</v>
      </c>
      <c r="I43" s="1">
        <v>1.3</v>
      </c>
      <c r="J43" s="1">
        <v>33</v>
      </c>
      <c r="K43" s="32">
        <f t="shared" si="1"/>
        <v>40</v>
      </c>
      <c r="L43" s="33">
        <f t="shared" si="2"/>
        <v>1.3</v>
      </c>
      <c r="M43" s="32">
        <f t="shared" si="3"/>
        <v>33</v>
      </c>
      <c r="N43" s="32">
        <f t="shared" si="4"/>
        <v>48</v>
      </c>
      <c r="O43" s="33">
        <f t="shared" si="5"/>
        <v>1.56</v>
      </c>
      <c r="P43" s="32">
        <f t="shared" si="6"/>
        <v>39.6</v>
      </c>
      <c r="Q43" s="32">
        <f t="shared" si="7"/>
        <v>56</v>
      </c>
      <c r="R43" s="33">
        <f t="shared" si="8"/>
        <v>1.8199999999999998</v>
      </c>
      <c r="S43" s="32">
        <f t="shared" si="9"/>
        <v>46.199999999999996</v>
      </c>
      <c r="T43" s="32">
        <f t="shared" si="10"/>
        <v>64</v>
      </c>
      <c r="U43" s="33">
        <f t="shared" si="11"/>
        <v>2.08</v>
      </c>
      <c r="V43" s="32">
        <f t="shared" si="12"/>
        <v>52.800000000000004</v>
      </c>
      <c r="W43" s="32">
        <f t="shared" si="13"/>
        <v>72</v>
      </c>
      <c r="X43" s="33">
        <f t="shared" si="14"/>
        <v>2.3400000000000003</v>
      </c>
      <c r="Y43" s="32">
        <f t="shared" si="15"/>
        <v>59.4</v>
      </c>
    </row>
    <row r="44" spans="1:25" ht="24" customHeight="1">
      <c r="A44" s="1" t="s">
        <v>287</v>
      </c>
      <c r="B44" s="59"/>
      <c r="C44" s="55"/>
      <c r="D44" s="27" t="s">
        <v>286</v>
      </c>
      <c r="E44" s="39" t="s">
        <v>285</v>
      </c>
      <c r="F44" s="39" t="str">
        <f t="shared" si="19"/>
        <v>INSERT INTO res_restaurant_food VALUES( 'e03', 5,'いわしの香草焼','Grilled sardines with herbs', 3, 1.6, 49, 41);</v>
      </c>
      <c r="G44" s="1">
        <v>3</v>
      </c>
      <c r="H44" s="1">
        <v>49</v>
      </c>
      <c r="I44" s="1">
        <v>1.6</v>
      </c>
      <c r="J44" s="1">
        <v>41</v>
      </c>
      <c r="K44" s="32">
        <f t="shared" si="1"/>
        <v>49</v>
      </c>
      <c r="L44" s="33">
        <f t="shared" si="2"/>
        <v>1.6</v>
      </c>
      <c r="M44" s="32">
        <f t="shared" si="3"/>
        <v>41</v>
      </c>
      <c r="N44" s="32">
        <f t="shared" si="4"/>
        <v>58.8</v>
      </c>
      <c r="O44" s="33">
        <f t="shared" si="5"/>
        <v>1.92</v>
      </c>
      <c r="P44" s="32">
        <f t="shared" si="6"/>
        <v>49.199999999999996</v>
      </c>
      <c r="Q44" s="32">
        <f t="shared" si="7"/>
        <v>68.599999999999994</v>
      </c>
      <c r="R44" s="33">
        <f t="shared" si="8"/>
        <v>2.2399999999999998</v>
      </c>
      <c r="S44" s="32">
        <f t="shared" si="9"/>
        <v>57.4</v>
      </c>
      <c r="T44" s="32">
        <f t="shared" si="10"/>
        <v>78.400000000000006</v>
      </c>
      <c r="U44" s="33">
        <f t="shared" si="11"/>
        <v>2.5600000000000005</v>
      </c>
      <c r="V44" s="32">
        <f t="shared" si="12"/>
        <v>65.600000000000009</v>
      </c>
      <c r="W44" s="32">
        <f t="shared" si="13"/>
        <v>88.2</v>
      </c>
      <c r="X44" s="33">
        <f t="shared" si="14"/>
        <v>2.8800000000000003</v>
      </c>
      <c r="Y44" s="32">
        <f t="shared" si="15"/>
        <v>73.8</v>
      </c>
    </row>
    <row r="45" spans="1:25" ht="24" customHeight="1">
      <c r="A45" s="1" t="s">
        <v>284</v>
      </c>
      <c r="B45" s="59"/>
      <c r="C45" s="55"/>
      <c r="D45" s="27" t="s">
        <v>283</v>
      </c>
      <c r="E45" s="39" t="s">
        <v>282</v>
      </c>
      <c r="F45" s="39" t="str">
        <f t="shared" si="19"/>
        <v>INSERT INTO res_restaurant_food VALUES( 'e04', 5,'帆立のソテー','Sauteed Scallop', 4, 1.9, 59, 49);</v>
      </c>
      <c r="G45" s="1">
        <v>4</v>
      </c>
      <c r="H45" s="1">
        <v>59</v>
      </c>
      <c r="I45" s="1">
        <v>1.9</v>
      </c>
      <c r="J45" s="1">
        <v>49</v>
      </c>
      <c r="K45" s="32">
        <f t="shared" si="1"/>
        <v>59</v>
      </c>
      <c r="L45" s="33">
        <f t="shared" si="2"/>
        <v>1.9</v>
      </c>
      <c r="M45" s="32">
        <f t="shared" si="3"/>
        <v>49</v>
      </c>
      <c r="N45" s="32">
        <f t="shared" si="4"/>
        <v>70.8</v>
      </c>
      <c r="O45" s="33">
        <f t="shared" si="5"/>
        <v>2.2799999999999998</v>
      </c>
      <c r="P45" s="32">
        <f t="shared" si="6"/>
        <v>58.8</v>
      </c>
      <c r="Q45" s="32">
        <f t="shared" si="7"/>
        <v>82.6</v>
      </c>
      <c r="R45" s="33">
        <f t="shared" si="8"/>
        <v>2.6599999999999997</v>
      </c>
      <c r="S45" s="32">
        <f t="shared" si="9"/>
        <v>68.599999999999994</v>
      </c>
      <c r="T45" s="32">
        <f t="shared" si="10"/>
        <v>94.4</v>
      </c>
      <c r="U45" s="33">
        <f t="shared" si="11"/>
        <v>3.04</v>
      </c>
      <c r="V45" s="32">
        <f t="shared" si="12"/>
        <v>78.400000000000006</v>
      </c>
      <c r="W45" s="32">
        <f t="shared" si="13"/>
        <v>106.2</v>
      </c>
      <c r="X45" s="33">
        <f t="shared" si="14"/>
        <v>3.42</v>
      </c>
      <c r="Y45" s="32">
        <f t="shared" si="15"/>
        <v>88.2</v>
      </c>
    </row>
    <row r="46" spans="1:25" ht="24" customHeight="1">
      <c r="A46" s="1" t="s">
        <v>281</v>
      </c>
      <c r="B46" s="59"/>
      <c r="C46" s="55"/>
      <c r="D46" s="27" t="s">
        <v>280</v>
      </c>
      <c r="E46" s="39" t="s">
        <v>279</v>
      </c>
      <c r="F46" s="39" t="str">
        <f t="shared" si="19"/>
        <v>INSERT INTO res_restaurant_food VALUES( 'e05', 5,'真鯛のソテー','Sauteed snapper', 5, 2.2, 69, 58);</v>
      </c>
      <c r="G46" s="1">
        <v>5</v>
      </c>
      <c r="H46" s="1">
        <v>69</v>
      </c>
      <c r="I46" s="1">
        <v>2.2000000000000002</v>
      </c>
      <c r="J46" s="1">
        <v>58</v>
      </c>
      <c r="K46" s="32">
        <f t="shared" si="1"/>
        <v>69</v>
      </c>
      <c r="L46" s="33">
        <f t="shared" si="2"/>
        <v>2.2000000000000002</v>
      </c>
      <c r="M46" s="32">
        <f t="shared" si="3"/>
        <v>58</v>
      </c>
      <c r="N46" s="32">
        <f t="shared" si="4"/>
        <v>82.8</v>
      </c>
      <c r="O46" s="33">
        <f t="shared" si="5"/>
        <v>2.64</v>
      </c>
      <c r="P46" s="32">
        <f t="shared" si="6"/>
        <v>69.599999999999994</v>
      </c>
      <c r="Q46" s="32">
        <f t="shared" si="7"/>
        <v>96.6</v>
      </c>
      <c r="R46" s="33">
        <f t="shared" si="8"/>
        <v>3.08</v>
      </c>
      <c r="S46" s="32">
        <f t="shared" si="9"/>
        <v>81.199999999999989</v>
      </c>
      <c r="T46" s="32">
        <f t="shared" si="10"/>
        <v>110.4</v>
      </c>
      <c r="U46" s="33">
        <f t="shared" si="11"/>
        <v>3.5200000000000005</v>
      </c>
      <c r="V46" s="32">
        <f t="shared" si="12"/>
        <v>92.800000000000011</v>
      </c>
      <c r="W46" s="32">
        <f t="shared" si="13"/>
        <v>124.2</v>
      </c>
      <c r="X46" s="33">
        <f t="shared" si="14"/>
        <v>3.9600000000000004</v>
      </c>
      <c r="Y46" s="32">
        <f t="shared" si="15"/>
        <v>104.4</v>
      </c>
    </row>
    <row r="47" spans="1:25" ht="24" customHeight="1">
      <c r="A47" s="1" t="s">
        <v>278</v>
      </c>
      <c r="B47" s="59"/>
      <c r="C47" s="55"/>
      <c r="D47" s="27" t="s">
        <v>277</v>
      </c>
      <c r="E47" s="39" t="s">
        <v>276</v>
      </c>
      <c r="F47" s="39" t="str">
        <f t="shared" si="19"/>
        <v>INSERT INTO res_restaurant_food VALUES( 'e06', 5,'スズキのポワレ','Sauteed sea bass', 6, 2.5, 79, 66);</v>
      </c>
      <c r="G47" s="1">
        <v>6</v>
      </c>
      <c r="H47" s="1">
        <v>79</v>
      </c>
      <c r="I47" s="1">
        <v>2.5</v>
      </c>
      <c r="J47" s="1">
        <v>66</v>
      </c>
      <c r="K47" s="32">
        <f t="shared" si="1"/>
        <v>79</v>
      </c>
      <c r="L47" s="33">
        <f t="shared" si="2"/>
        <v>2.5</v>
      </c>
      <c r="M47" s="32">
        <f t="shared" si="3"/>
        <v>66</v>
      </c>
      <c r="N47" s="32">
        <f t="shared" si="4"/>
        <v>94.8</v>
      </c>
      <c r="O47" s="33">
        <f t="shared" si="5"/>
        <v>3</v>
      </c>
      <c r="P47" s="32">
        <f t="shared" si="6"/>
        <v>79.2</v>
      </c>
      <c r="Q47" s="32">
        <f t="shared" si="7"/>
        <v>110.6</v>
      </c>
      <c r="R47" s="33">
        <f t="shared" si="8"/>
        <v>3.5</v>
      </c>
      <c r="S47" s="32">
        <f t="shared" si="9"/>
        <v>92.399999999999991</v>
      </c>
      <c r="T47" s="32">
        <f t="shared" si="10"/>
        <v>126.4</v>
      </c>
      <c r="U47" s="33">
        <f t="shared" si="11"/>
        <v>4</v>
      </c>
      <c r="V47" s="32">
        <f t="shared" si="12"/>
        <v>105.60000000000001</v>
      </c>
      <c r="W47" s="32">
        <f t="shared" si="13"/>
        <v>142.20000000000002</v>
      </c>
      <c r="X47" s="33">
        <f t="shared" si="14"/>
        <v>4.5</v>
      </c>
      <c r="Y47" s="32">
        <f t="shared" si="15"/>
        <v>118.8</v>
      </c>
    </row>
    <row r="48" spans="1:25" ht="24" customHeight="1">
      <c r="A48" s="1" t="s">
        <v>275</v>
      </c>
      <c r="B48" s="59"/>
      <c r="C48" s="55"/>
      <c r="D48" s="27" t="s">
        <v>274</v>
      </c>
      <c r="E48" s="39" t="s">
        <v>273</v>
      </c>
      <c r="F48" s="39" t="str">
        <f t="shared" si="19"/>
        <v>INSERT INTO res_restaurant_food VALUES( 'e07', 5,'穴子のフリット','Conger fritter', 7, 2.8, 88, 74);</v>
      </c>
      <c r="G48" s="1">
        <v>7</v>
      </c>
      <c r="H48" s="1">
        <v>88</v>
      </c>
      <c r="I48" s="1">
        <v>2.8</v>
      </c>
      <c r="J48" s="1">
        <v>74</v>
      </c>
      <c r="K48" s="32">
        <f t="shared" si="1"/>
        <v>88</v>
      </c>
      <c r="L48" s="33">
        <f t="shared" si="2"/>
        <v>2.8</v>
      </c>
      <c r="M48" s="32">
        <f t="shared" si="3"/>
        <v>74</v>
      </c>
      <c r="N48" s="32">
        <f t="shared" si="4"/>
        <v>105.6</v>
      </c>
      <c r="O48" s="33">
        <f t="shared" si="5"/>
        <v>3.36</v>
      </c>
      <c r="P48" s="32">
        <f t="shared" si="6"/>
        <v>88.8</v>
      </c>
      <c r="Q48" s="32">
        <f t="shared" si="7"/>
        <v>123.19999999999999</v>
      </c>
      <c r="R48" s="33">
        <f t="shared" si="8"/>
        <v>3.9199999999999995</v>
      </c>
      <c r="S48" s="32">
        <f t="shared" si="9"/>
        <v>103.6</v>
      </c>
      <c r="T48" s="32">
        <f t="shared" si="10"/>
        <v>140.80000000000001</v>
      </c>
      <c r="U48" s="33">
        <f t="shared" si="11"/>
        <v>4.4799999999999995</v>
      </c>
      <c r="V48" s="32">
        <f t="shared" si="12"/>
        <v>118.4</v>
      </c>
      <c r="W48" s="32">
        <f t="shared" si="13"/>
        <v>158.4</v>
      </c>
      <c r="X48" s="33">
        <f t="shared" si="14"/>
        <v>5.04</v>
      </c>
      <c r="Y48" s="32">
        <f t="shared" si="15"/>
        <v>133.20000000000002</v>
      </c>
    </row>
    <row r="49" spans="1:25" ht="24" customHeight="1">
      <c r="A49" s="1" t="s">
        <v>272</v>
      </c>
      <c r="B49" s="59"/>
      <c r="C49" s="55"/>
      <c r="D49" s="27" t="s">
        <v>271</v>
      </c>
      <c r="E49" s="39" t="s">
        <v>270</v>
      </c>
      <c r="F49" s="39" t="str">
        <f t="shared" si="19"/>
        <v>INSERT INTO res_restaurant_food VALUES( 'e08', 5,'シチリア風カジキマグロのグリル','Grilled tuna Sicilian style swordfish', 8, 3.1, 98, 82);</v>
      </c>
      <c r="G49" s="1">
        <v>8</v>
      </c>
      <c r="H49" s="1">
        <v>98</v>
      </c>
      <c r="I49" s="1">
        <v>3.1</v>
      </c>
      <c r="J49" s="1">
        <v>82</v>
      </c>
      <c r="K49" s="32">
        <f t="shared" si="1"/>
        <v>98</v>
      </c>
      <c r="L49" s="33">
        <f t="shared" si="2"/>
        <v>3.1</v>
      </c>
      <c r="M49" s="32">
        <f t="shared" si="3"/>
        <v>82</v>
      </c>
      <c r="N49" s="32">
        <f t="shared" si="4"/>
        <v>117.6</v>
      </c>
      <c r="O49" s="33">
        <f t="shared" si="5"/>
        <v>3.7199999999999998</v>
      </c>
      <c r="P49" s="32">
        <f t="shared" si="6"/>
        <v>98.399999999999991</v>
      </c>
      <c r="Q49" s="32">
        <f t="shared" si="7"/>
        <v>137.19999999999999</v>
      </c>
      <c r="R49" s="33">
        <f t="shared" si="8"/>
        <v>4.34</v>
      </c>
      <c r="S49" s="32">
        <f t="shared" si="9"/>
        <v>114.8</v>
      </c>
      <c r="T49" s="32">
        <f t="shared" si="10"/>
        <v>156.80000000000001</v>
      </c>
      <c r="U49" s="33">
        <f t="shared" si="11"/>
        <v>4.9600000000000009</v>
      </c>
      <c r="V49" s="32">
        <f t="shared" si="12"/>
        <v>131.20000000000002</v>
      </c>
      <c r="W49" s="32">
        <f t="shared" si="13"/>
        <v>176.4</v>
      </c>
      <c r="X49" s="33">
        <f t="shared" si="14"/>
        <v>5.58</v>
      </c>
      <c r="Y49" s="32">
        <f t="shared" si="15"/>
        <v>147.6</v>
      </c>
    </row>
    <row r="50" spans="1:25" ht="24" customHeight="1">
      <c r="A50" s="1" t="s">
        <v>269</v>
      </c>
      <c r="B50" s="59"/>
      <c r="C50" s="55"/>
      <c r="D50" s="27" t="s">
        <v>268</v>
      </c>
      <c r="E50" s="39" t="s">
        <v>267</v>
      </c>
      <c r="F50" s="39" t="str">
        <f t="shared" si="19"/>
        <v>INSERT INTO res_restaurant_food VALUES( 'e09', 5,'舌平目のムニエル','Sole Meuniere', 9, 3.4, 108, 90);</v>
      </c>
      <c r="G50" s="1">
        <v>9</v>
      </c>
      <c r="H50" s="1">
        <v>108</v>
      </c>
      <c r="I50" s="1">
        <v>3.4</v>
      </c>
      <c r="J50" s="1">
        <v>90</v>
      </c>
      <c r="K50" s="32">
        <f t="shared" si="1"/>
        <v>108</v>
      </c>
      <c r="L50" s="33">
        <f t="shared" si="2"/>
        <v>3.4</v>
      </c>
      <c r="M50" s="32">
        <f t="shared" si="3"/>
        <v>90</v>
      </c>
      <c r="N50" s="32">
        <f t="shared" si="4"/>
        <v>129.6</v>
      </c>
      <c r="O50" s="33">
        <f t="shared" si="5"/>
        <v>4.08</v>
      </c>
      <c r="P50" s="32">
        <f t="shared" si="6"/>
        <v>108</v>
      </c>
      <c r="Q50" s="32">
        <f t="shared" si="7"/>
        <v>151.19999999999999</v>
      </c>
      <c r="R50" s="33">
        <f t="shared" si="8"/>
        <v>4.76</v>
      </c>
      <c r="S50" s="32">
        <f t="shared" si="9"/>
        <v>125.99999999999999</v>
      </c>
      <c r="T50" s="32">
        <f t="shared" si="10"/>
        <v>172.8</v>
      </c>
      <c r="U50" s="33">
        <f t="shared" si="11"/>
        <v>5.44</v>
      </c>
      <c r="V50" s="32">
        <f t="shared" si="12"/>
        <v>144</v>
      </c>
      <c r="W50" s="32">
        <f t="shared" si="13"/>
        <v>194.4</v>
      </c>
      <c r="X50" s="33">
        <f t="shared" si="14"/>
        <v>6.12</v>
      </c>
      <c r="Y50" s="32">
        <f t="shared" si="15"/>
        <v>162</v>
      </c>
    </row>
    <row r="51" spans="1:25" ht="24" customHeight="1">
      <c r="A51" s="1" t="s">
        <v>266</v>
      </c>
      <c r="B51" s="59"/>
      <c r="C51" s="55"/>
      <c r="D51" s="27" t="s">
        <v>265</v>
      </c>
      <c r="E51" s="39" t="s">
        <v>264</v>
      </c>
      <c r="F51" s="39" t="str">
        <f t="shared" si="19"/>
        <v>INSERT INTO res_restaurant_food VALUES( 'e10', 5,'スカンピのグリル','Grilled scampi', 10, 3.7, 117, 98);</v>
      </c>
      <c r="G51" s="1">
        <v>10</v>
      </c>
      <c r="H51" s="1">
        <v>117</v>
      </c>
      <c r="I51" s="1">
        <v>3.7</v>
      </c>
      <c r="J51" s="1">
        <v>98</v>
      </c>
      <c r="K51" s="32">
        <f t="shared" si="1"/>
        <v>117</v>
      </c>
      <c r="L51" s="33">
        <f t="shared" si="2"/>
        <v>3.7</v>
      </c>
      <c r="M51" s="32">
        <f t="shared" si="3"/>
        <v>98</v>
      </c>
      <c r="N51" s="32">
        <f t="shared" si="4"/>
        <v>140.4</v>
      </c>
      <c r="O51" s="33">
        <f t="shared" si="5"/>
        <v>4.4400000000000004</v>
      </c>
      <c r="P51" s="32">
        <f t="shared" si="6"/>
        <v>117.6</v>
      </c>
      <c r="Q51" s="32">
        <f t="shared" si="7"/>
        <v>163.79999999999998</v>
      </c>
      <c r="R51" s="33">
        <f t="shared" si="8"/>
        <v>5.18</v>
      </c>
      <c r="S51" s="32">
        <f t="shared" si="9"/>
        <v>137.19999999999999</v>
      </c>
      <c r="T51" s="32">
        <f t="shared" si="10"/>
        <v>187.20000000000002</v>
      </c>
      <c r="U51" s="33">
        <f t="shared" si="11"/>
        <v>5.9200000000000008</v>
      </c>
      <c r="V51" s="32">
        <f t="shared" si="12"/>
        <v>156.80000000000001</v>
      </c>
      <c r="W51" s="32">
        <f t="shared" si="13"/>
        <v>210.6</v>
      </c>
      <c r="X51" s="33">
        <f t="shared" si="14"/>
        <v>6.66</v>
      </c>
      <c r="Y51" s="32">
        <f t="shared" si="15"/>
        <v>176.4</v>
      </c>
    </row>
    <row r="52" spans="1:25" ht="24" customHeight="1">
      <c r="A52" s="1" t="s">
        <v>263</v>
      </c>
      <c r="B52" s="60" t="s">
        <v>262</v>
      </c>
      <c r="C52" s="55" t="s">
        <v>261</v>
      </c>
      <c r="D52" s="27" t="s">
        <v>260</v>
      </c>
      <c r="E52" s="39" t="s">
        <v>259</v>
      </c>
      <c r="F52" s="39" t="str">
        <f>"INSERT INTO res_restaurant_food VALUES( '"&amp;A52&amp;"', 6,'"&amp;D52&amp;"','"&amp;E52&amp;"', "&amp;G52&amp;", "&amp;I52&amp;", "&amp;H52&amp;", "&amp;J52&amp;");"</f>
        <v>INSERT INTO res_restaurant_food VALUES( 'f01', 6,'チキンのトマトクリーム煮','Chicken cooked in tomato cream', 1, 1, 32, 25);</v>
      </c>
      <c r="G52" s="1">
        <v>1</v>
      </c>
      <c r="H52" s="1">
        <v>32</v>
      </c>
      <c r="I52" s="1">
        <v>1</v>
      </c>
      <c r="J52" s="1">
        <v>25</v>
      </c>
      <c r="K52" s="32">
        <f t="shared" si="1"/>
        <v>32</v>
      </c>
      <c r="L52" s="33">
        <f t="shared" si="2"/>
        <v>1</v>
      </c>
      <c r="M52" s="32">
        <f t="shared" si="3"/>
        <v>25</v>
      </c>
      <c r="N52" s="32">
        <f t="shared" si="4"/>
        <v>38.4</v>
      </c>
      <c r="O52" s="33">
        <f t="shared" si="5"/>
        <v>1.2</v>
      </c>
      <c r="P52" s="32">
        <f t="shared" si="6"/>
        <v>30</v>
      </c>
      <c r="Q52" s="32">
        <f t="shared" si="7"/>
        <v>44.8</v>
      </c>
      <c r="R52" s="33">
        <f t="shared" si="8"/>
        <v>1.4</v>
      </c>
      <c r="S52" s="32">
        <f t="shared" si="9"/>
        <v>35</v>
      </c>
      <c r="T52" s="32">
        <f t="shared" si="10"/>
        <v>51.2</v>
      </c>
      <c r="U52" s="33">
        <f t="shared" si="11"/>
        <v>1.6</v>
      </c>
      <c r="V52" s="32">
        <f t="shared" si="12"/>
        <v>40</v>
      </c>
      <c r="W52" s="32">
        <f t="shared" si="13"/>
        <v>57.6</v>
      </c>
      <c r="X52" s="33">
        <f t="shared" si="14"/>
        <v>1.8</v>
      </c>
      <c r="Y52" s="32">
        <f t="shared" si="15"/>
        <v>45</v>
      </c>
    </row>
    <row r="53" spans="1:25" ht="24" customHeight="1">
      <c r="A53" s="1" t="s">
        <v>258</v>
      </c>
      <c r="B53" s="60"/>
      <c r="C53" s="55"/>
      <c r="D53" s="27" t="s">
        <v>257</v>
      </c>
      <c r="E53" s="39" t="s">
        <v>256</v>
      </c>
      <c r="F53" s="39" t="str">
        <f t="shared" ref="F53:F61" si="20">"INSERT INTO res_restaurant_food VALUES( '"&amp;A53&amp;"', 6,'"&amp;D53&amp;"','"&amp;E53&amp;"', "&amp;G53&amp;", "&amp;I53&amp;", "&amp;H53&amp;", "&amp;J53&amp;");"</f>
        <v>INSERT INTO res_restaurant_food VALUES( 'f02', 6,'子羊のステーキ','Lamb steak', 2, 1.1, 43, 33);</v>
      </c>
      <c r="G53" s="1">
        <v>2</v>
      </c>
      <c r="H53" s="1">
        <v>43</v>
      </c>
      <c r="I53" s="1">
        <v>1.1000000000000001</v>
      </c>
      <c r="J53" s="1">
        <v>33</v>
      </c>
      <c r="K53" s="32">
        <f t="shared" si="1"/>
        <v>43</v>
      </c>
      <c r="L53" s="33">
        <f t="shared" si="2"/>
        <v>1.1000000000000001</v>
      </c>
      <c r="M53" s="32">
        <f t="shared" si="3"/>
        <v>33</v>
      </c>
      <c r="N53" s="32">
        <f t="shared" si="4"/>
        <v>51.6</v>
      </c>
      <c r="O53" s="33">
        <f t="shared" si="5"/>
        <v>1.32</v>
      </c>
      <c r="P53" s="32">
        <f t="shared" si="6"/>
        <v>39.6</v>
      </c>
      <c r="Q53" s="32">
        <f t="shared" si="7"/>
        <v>60.199999999999996</v>
      </c>
      <c r="R53" s="33">
        <f t="shared" si="8"/>
        <v>1.54</v>
      </c>
      <c r="S53" s="32">
        <f t="shared" si="9"/>
        <v>46.199999999999996</v>
      </c>
      <c r="T53" s="32">
        <f t="shared" si="10"/>
        <v>68.8</v>
      </c>
      <c r="U53" s="33">
        <f t="shared" si="11"/>
        <v>1.7600000000000002</v>
      </c>
      <c r="V53" s="32">
        <f t="shared" si="12"/>
        <v>52.800000000000004</v>
      </c>
      <c r="W53" s="32">
        <f t="shared" si="13"/>
        <v>77.400000000000006</v>
      </c>
      <c r="X53" s="33">
        <f t="shared" si="14"/>
        <v>1.9800000000000002</v>
      </c>
      <c r="Y53" s="32">
        <f t="shared" si="15"/>
        <v>59.4</v>
      </c>
    </row>
    <row r="54" spans="1:25" ht="24" customHeight="1">
      <c r="A54" s="1" t="s">
        <v>255</v>
      </c>
      <c r="B54" s="60"/>
      <c r="C54" s="55"/>
      <c r="D54" s="27" t="s">
        <v>254</v>
      </c>
      <c r="E54" s="39" t="s">
        <v>253</v>
      </c>
      <c r="F54" s="39" t="str">
        <f t="shared" si="20"/>
        <v>INSERT INTO res_restaurant_food VALUES( 'f03', 6,'和牛モモ肉のロースト','Roast beef peach', 3, 1.2, 54, 41);</v>
      </c>
      <c r="G54" s="1">
        <v>3</v>
      </c>
      <c r="H54" s="1">
        <v>54</v>
      </c>
      <c r="I54" s="1">
        <v>1.2</v>
      </c>
      <c r="J54" s="1">
        <v>41</v>
      </c>
      <c r="K54" s="32">
        <f t="shared" si="1"/>
        <v>54</v>
      </c>
      <c r="L54" s="33">
        <f t="shared" si="2"/>
        <v>1.2</v>
      </c>
      <c r="M54" s="32">
        <f t="shared" si="3"/>
        <v>41</v>
      </c>
      <c r="N54" s="32">
        <f t="shared" si="4"/>
        <v>64.8</v>
      </c>
      <c r="O54" s="33">
        <f t="shared" si="5"/>
        <v>1.44</v>
      </c>
      <c r="P54" s="32">
        <f t="shared" si="6"/>
        <v>49.199999999999996</v>
      </c>
      <c r="Q54" s="32">
        <f t="shared" si="7"/>
        <v>75.599999999999994</v>
      </c>
      <c r="R54" s="33">
        <f t="shared" si="8"/>
        <v>1.68</v>
      </c>
      <c r="S54" s="32">
        <f t="shared" si="9"/>
        <v>57.4</v>
      </c>
      <c r="T54" s="32">
        <f t="shared" si="10"/>
        <v>86.4</v>
      </c>
      <c r="U54" s="33">
        <f t="shared" si="11"/>
        <v>1.92</v>
      </c>
      <c r="V54" s="32">
        <f t="shared" si="12"/>
        <v>65.600000000000009</v>
      </c>
      <c r="W54" s="32">
        <f t="shared" si="13"/>
        <v>97.2</v>
      </c>
      <c r="X54" s="33">
        <f t="shared" si="14"/>
        <v>2.16</v>
      </c>
      <c r="Y54" s="32">
        <f t="shared" si="15"/>
        <v>73.8</v>
      </c>
    </row>
    <row r="55" spans="1:25" ht="24" customHeight="1">
      <c r="A55" s="1" t="s">
        <v>252</v>
      </c>
      <c r="B55" s="60"/>
      <c r="C55" s="55"/>
      <c r="D55" s="27" t="s">
        <v>251</v>
      </c>
      <c r="E55" s="39" t="s">
        <v>250</v>
      </c>
      <c r="F55" s="39" t="str">
        <f t="shared" si="20"/>
        <v>INSERT INTO res_restaurant_food VALUES( 'f04', 6,'子牛のカツレツ','Veal cutlet', 4, 1.3, 63, 49);</v>
      </c>
      <c r="G55" s="1">
        <v>4</v>
      </c>
      <c r="H55" s="1">
        <v>63</v>
      </c>
      <c r="I55" s="1">
        <v>1.3</v>
      </c>
      <c r="J55" s="1">
        <v>49</v>
      </c>
      <c r="K55" s="32">
        <f t="shared" si="1"/>
        <v>63</v>
      </c>
      <c r="L55" s="33">
        <f t="shared" si="2"/>
        <v>1.3</v>
      </c>
      <c r="M55" s="32">
        <f t="shared" si="3"/>
        <v>49</v>
      </c>
      <c r="N55" s="32">
        <f t="shared" si="4"/>
        <v>75.599999999999994</v>
      </c>
      <c r="O55" s="33">
        <f t="shared" si="5"/>
        <v>1.56</v>
      </c>
      <c r="P55" s="32">
        <f t="shared" si="6"/>
        <v>58.8</v>
      </c>
      <c r="Q55" s="32">
        <f t="shared" si="7"/>
        <v>88.199999999999989</v>
      </c>
      <c r="R55" s="33">
        <f t="shared" si="8"/>
        <v>1.8199999999999998</v>
      </c>
      <c r="S55" s="32">
        <f t="shared" si="9"/>
        <v>68.599999999999994</v>
      </c>
      <c r="T55" s="32">
        <f t="shared" si="10"/>
        <v>100.80000000000001</v>
      </c>
      <c r="U55" s="33">
        <f t="shared" si="11"/>
        <v>2.08</v>
      </c>
      <c r="V55" s="32">
        <f t="shared" si="12"/>
        <v>78.400000000000006</v>
      </c>
      <c r="W55" s="32">
        <f t="shared" si="13"/>
        <v>113.4</v>
      </c>
      <c r="X55" s="33">
        <f t="shared" si="14"/>
        <v>2.3400000000000003</v>
      </c>
      <c r="Y55" s="32">
        <f t="shared" si="15"/>
        <v>88.2</v>
      </c>
    </row>
    <row r="56" spans="1:25" ht="24" customHeight="1">
      <c r="A56" s="1" t="s">
        <v>249</v>
      </c>
      <c r="B56" s="60"/>
      <c r="C56" s="55"/>
      <c r="D56" s="27" t="s">
        <v>248</v>
      </c>
      <c r="E56" s="37" t="s">
        <v>247</v>
      </c>
      <c r="F56" s="39" t="str">
        <f t="shared" si="20"/>
        <v>INSERT INTO res_restaurant_food VALUES( 'f05', 6,'牛すね肉のワイン煮込','Wine Braised beef shank included', 5, 1.4, 73, 58);</v>
      </c>
      <c r="G56" s="1">
        <v>5</v>
      </c>
      <c r="H56" s="1">
        <v>73</v>
      </c>
      <c r="I56" s="1">
        <v>1.4</v>
      </c>
      <c r="J56" s="1">
        <v>58</v>
      </c>
      <c r="K56" s="32">
        <f t="shared" si="1"/>
        <v>73</v>
      </c>
      <c r="L56" s="33">
        <f t="shared" si="2"/>
        <v>1.4</v>
      </c>
      <c r="M56" s="32">
        <f t="shared" si="3"/>
        <v>58</v>
      </c>
      <c r="N56" s="32">
        <f t="shared" si="4"/>
        <v>87.6</v>
      </c>
      <c r="O56" s="33">
        <f t="shared" si="5"/>
        <v>1.68</v>
      </c>
      <c r="P56" s="32">
        <f t="shared" si="6"/>
        <v>69.599999999999994</v>
      </c>
      <c r="Q56" s="32">
        <f t="shared" si="7"/>
        <v>102.19999999999999</v>
      </c>
      <c r="R56" s="33">
        <f t="shared" si="8"/>
        <v>1.9599999999999997</v>
      </c>
      <c r="S56" s="32">
        <f t="shared" si="9"/>
        <v>81.199999999999989</v>
      </c>
      <c r="T56" s="32">
        <f t="shared" si="10"/>
        <v>116.80000000000001</v>
      </c>
      <c r="U56" s="33">
        <f t="shared" si="11"/>
        <v>2.2399999999999998</v>
      </c>
      <c r="V56" s="32">
        <f t="shared" si="12"/>
        <v>92.800000000000011</v>
      </c>
      <c r="W56" s="32">
        <f t="shared" si="13"/>
        <v>131.4</v>
      </c>
      <c r="X56" s="33">
        <f t="shared" si="14"/>
        <v>2.52</v>
      </c>
      <c r="Y56" s="32">
        <f t="shared" si="15"/>
        <v>104.4</v>
      </c>
    </row>
    <row r="57" spans="1:25" ht="24" customHeight="1">
      <c r="A57" s="1" t="s">
        <v>246</v>
      </c>
      <c r="B57" s="60"/>
      <c r="C57" s="55"/>
      <c r="D57" s="27" t="s">
        <v>245</v>
      </c>
      <c r="E57" s="39" t="s">
        <v>244</v>
      </c>
      <c r="F57" s="39" t="str">
        <f t="shared" si="20"/>
        <v>INSERT INTO res_restaurant_food VALUES( 'f06', 6,'鴨のコンフィ','Duck confit', 6, 1.5, 83, 66);</v>
      </c>
      <c r="G57" s="1">
        <v>6</v>
      </c>
      <c r="H57" s="1">
        <v>83</v>
      </c>
      <c r="I57" s="1">
        <v>1.5</v>
      </c>
      <c r="J57" s="1">
        <v>66</v>
      </c>
      <c r="K57" s="32">
        <f t="shared" si="1"/>
        <v>83</v>
      </c>
      <c r="L57" s="33">
        <f t="shared" si="2"/>
        <v>1.5</v>
      </c>
      <c r="M57" s="32">
        <f t="shared" si="3"/>
        <v>66</v>
      </c>
      <c r="N57" s="32">
        <f t="shared" si="4"/>
        <v>99.6</v>
      </c>
      <c r="O57" s="33">
        <f t="shared" si="5"/>
        <v>1.7999999999999998</v>
      </c>
      <c r="P57" s="32">
        <f t="shared" si="6"/>
        <v>79.2</v>
      </c>
      <c r="Q57" s="32">
        <f t="shared" si="7"/>
        <v>116.19999999999999</v>
      </c>
      <c r="R57" s="33">
        <f t="shared" si="8"/>
        <v>2.0999999999999996</v>
      </c>
      <c r="S57" s="32">
        <f t="shared" si="9"/>
        <v>92.399999999999991</v>
      </c>
      <c r="T57" s="32">
        <f t="shared" si="10"/>
        <v>132.80000000000001</v>
      </c>
      <c r="U57" s="33">
        <f t="shared" si="11"/>
        <v>2.4000000000000004</v>
      </c>
      <c r="V57" s="32">
        <f t="shared" si="12"/>
        <v>105.60000000000001</v>
      </c>
      <c r="W57" s="32">
        <f t="shared" si="13"/>
        <v>149.4</v>
      </c>
      <c r="X57" s="33">
        <f t="shared" si="14"/>
        <v>2.7</v>
      </c>
      <c r="Y57" s="32">
        <f t="shared" si="15"/>
        <v>118.8</v>
      </c>
    </row>
    <row r="58" spans="1:25" ht="24" customHeight="1">
      <c r="A58" s="1" t="s">
        <v>243</v>
      </c>
      <c r="B58" s="60"/>
      <c r="C58" s="55"/>
      <c r="D58" s="27" t="s">
        <v>242</v>
      </c>
      <c r="E58" s="39" t="s">
        <v>241</v>
      </c>
      <c r="F58" s="39" t="str">
        <f t="shared" si="20"/>
        <v>INSERT INTO res_restaurant_food VALUES( 'f07', 6,'ローストビーフ','Roast beef', 7, 1.6, 92, 74);</v>
      </c>
      <c r="G58" s="1">
        <v>7</v>
      </c>
      <c r="H58" s="1">
        <v>92</v>
      </c>
      <c r="I58" s="1">
        <v>1.6</v>
      </c>
      <c r="J58" s="1">
        <v>74</v>
      </c>
      <c r="K58" s="32">
        <f t="shared" si="1"/>
        <v>92</v>
      </c>
      <c r="L58" s="33">
        <f t="shared" si="2"/>
        <v>1.6</v>
      </c>
      <c r="M58" s="32">
        <f t="shared" si="3"/>
        <v>74</v>
      </c>
      <c r="N58" s="32">
        <f t="shared" si="4"/>
        <v>110.39999999999999</v>
      </c>
      <c r="O58" s="33">
        <f t="shared" si="5"/>
        <v>1.92</v>
      </c>
      <c r="P58" s="32">
        <f t="shared" si="6"/>
        <v>88.8</v>
      </c>
      <c r="Q58" s="32">
        <f t="shared" si="7"/>
        <v>128.79999999999998</v>
      </c>
      <c r="R58" s="33">
        <f t="shared" si="8"/>
        <v>2.2399999999999998</v>
      </c>
      <c r="S58" s="32">
        <f t="shared" si="9"/>
        <v>103.6</v>
      </c>
      <c r="T58" s="32">
        <f t="shared" si="10"/>
        <v>147.20000000000002</v>
      </c>
      <c r="U58" s="33">
        <f t="shared" si="11"/>
        <v>2.5600000000000005</v>
      </c>
      <c r="V58" s="32">
        <f t="shared" si="12"/>
        <v>118.4</v>
      </c>
      <c r="W58" s="32">
        <f t="shared" si="13"/>
        <v>165.6</v>
      </c>
      <c r="X58" s="33">
        <f t="shared" si="14"/>
        <v>2.8800000000000003</v>
      </c>
      <c r="Y58" s="32">
        <f t="shared" si="15"/>
        <v>133.20000000000002</v>
      </c>
    </row>
    <row r="59" spans="1:25" ht="24" customHeight="1">
      <c r="A59" s="1" t="s">
        <v>240</v>
      </c>
      <c r="B59" s="60"/>
      <c r="C59" s="55"/>
      <c r="D59" s="27" t="s">
        <v>239</v>
      </c>
      <c r="E59" s="39" t="s">
        <v>238</v>
      </c>
      <c r="F59" s="39" t="str">
        <f t="shared" si="20"/>
        <v>INSERT INTO res_restaurant_food VALUES( 'f08', 6,'黒毛和牛の岩塩焼き','Rock Salt and the Japanese Black Cattle', 8, 1.7, 101, 82);</v>
      </c>
      <c r="G59" s="1">
        <v>8</v>
      </c>
      <c r="H59" s="1">
        <v>101</v>
      </c>
      <c r="I59" s="1">
        <v>1.7</v>
      </c>
      <c r="J59" s="1">
        <v>82</v>
      </c>
      <c r="K59" s="32">
        <f t="shared" si="1"/>
        <v>101</v>
      </c>
      <c r="L59" s="33">
        <f t="shared" si="2"/>
        <v>1.7</v>
      </c>
      <c r="M59" s="32">
        <f t="shared" si="3"/>
        <v>82</v>
      </c>
      <c r="N59" s="32">
        <f t="shared" si="4"/>
        <v>121.19999999999999</v>
      </c>
      <c r="O59" s="33">
        <f t="shared" si="5"/>
        <v>2.04</v>
      </c>
      <c r="P59" s="32">
        <f t="shared" si="6"/>
        <v>98.399999999999991</v>
      </c>
      <c r="Q59" s="32">
        <f t="shared" si="7"/>
        <v>141.39999999999998</v>
      </c>
      <c r="R59" s="33">
        <f t="shared" si="8"/>
        <v>2.38</v>
      </c>
      <c r="S59" s="32">
        <f t="shared" si="9"/>
        <v>114.8</v>
      </c>
      <c r="T59" s="32">
        <f t="shared" si="10"/>
        <v>161.60000000000002</v>
      </c>
      <c r="U59" s="33">
        <f t="shared" si="11"/>
        <v>2.72</v>
      </c>
      <c r="V59" s="32">
        <f t="shared" si="12"/>
        <v>131.20000000000002</v>
      </c>
      <c r="W59" s="32">
        <f t="shared" si="13"/>
        <v>181.8</v>
      </c>
      <c r="X59" s="33">
        <f t="shared" si="14"/>
        <v>3.06</v>
      </c>
      <c r="Y59" s="32">
        <f t="shared" si="15"/>
        <v>147.6</v>
      </c>
    </row>
    <row r="60" spans="1:25" ht="24" customHeight="1">
      <c r="A60" s="1" t="s">
        <v>237</v>
      </c>
      <c r="B60" s="60"/>
      <c r="C60" s="55"/>
      <c r="D60" s="27" t="s">
        <v>236</v>
      </c>
      <c r="E60" s="39" t="s">
        <v>235</v>
      </c>
      <c r="F60" s="39" t="str">
        <f t="shared" si="20"/>
        <v>INSERT INTO res_restaurant_food VALUES( 'f09', 6,'タルタルステーキ','Steak tartare', 9, 1.8, 111, 90);</v>
      </c>
      <c r="G60" s="1">
        <v>9</v>
      </c>
      <c r="H60" s="1">
        <v>111</v>
      </c>
      <c r="I60" s="1">
        <v>1.8</v>
      </c>
      <c r="J60" s="1">
        <v>90</v>
      </c>
      <c r="K60" s="32">
        <f t="shared" si="1"/>
        <v>111</v>
      </c>
      <c r="L60" s="33">
        <f t="shared" si="2"/>
        <v>1.8</v>
      </c>
      <c r="M60" s="32">
        <f t="shared" si="3"/>
        <v>90</v>
      </c>
      <c r="N60" s="32">
        <f t="shared" si="4"/>
        <v>133.19999999999999</v>
      </c>
      <c r="O60" s="33">
        <f t="shared" si="5"/>
        <v>2.16</v>
      </c>
      <c r="P60" s="32">
        <f t="shared" si="6"/>
        <v>108</v>
      </c>
      <c r="Q60" s="32">
        <f t="shared" si="7"/>
        <v>155.39999999999998</v>
      </c>
      <c r="R60" s="33">
        <f t="shared" si="8"/>
        <v>2.52</v>
      </c>
      <c r="S60" s="32">
        <f t="shared" si="9"/>
        <v>125.99999999999999</v>
      </c>
      <c r="T60" s="32">
        <f t="shared" si="10"/>
        <v>177.60000000000002</v>
      </c>
      <c r="U60" s="33">
        <f t="shared" si="11"/>
        <v>2.8800000000000003</v>
      </c>
      <c r="V60" s="32">
        <f t="shared" si="12"/>
        <v>144</v>
      </c>
      <c r="W60" s="32">
        <f t="shared" si="13"/>
        <v>199.8</v>
      </c>
      <c r="X60" s="33">
        <f t="shared" si="14"/>
        <v>3.24</v>
      </c>
      <c r="Y60" s="32">
        <f t="shared" si="15"/>
        <v>162</v>
      </c>
    </row>
    <row r="61" spans="1:25" ht="24" customHeight="1">
      <c r="A61" s="1" t="s">
        <v>234</v>
      </c>
      <c r="B61" s="60"/>
      <c r="C61" s="55"/>
      <c r="D61" s="27" t="s">
        <v>233</v>
      </c>
      <c r="E61" s="39" t="s">
        <v>232</v>
      </c>
      <c r="F61" s="39" t="str">
        <f t="shared" si="20"/>
        <v>INSERT INTO res_restaurant_food VALUES( 'f10', 6,'フォアグラのソテーとフィレ肉ステーキ','Fillet steak with sauteed foie gras', 10, 1.9, 121, 98);</v>
      </c>
      <c r="G61" s="1">
        <v>10</v>
      </c>
      <c r="H61" s="1">
        <v>121</v>
      </c>
      <c r="I61" s="1">
        <v>1.9</v>
      </c>
      <c r="J61" s="1">
        <v>98</v>
      </c>
      <c r="K61" s="32">
        <f t="shared" si="1"/>
        <v>121</v>
      </c>
      <c r="L61" s="33">
        <f t="shared" si="2"/>
        <v>1.9</v>
      </c>
      <c r="M61" s="32">
        <f t="shared" si="3"/>
        <v>98</v>
      </c>
      <c r="N61" s="32">
        <f t="shared" si="4"/>
        <v>145.19999999999999</v>
      </c>
      <c r="O61" s="33">
        <f t="shared" si="5"/>
        <v>2.2799999999999998</v>
      </c>
      <c r="P61" s="32">
        <f t="shared" si="6"/>
        <v>117.6</v>
      </c>
      <c r="Q61" s="32">
        <f t="shared" si="7"/>
        <v>169.39999999999998</v>
      </c>
      <c r="R61" s="33">
        <f t="shared" si="8"/>
        <v>2.6599999999999997</v>
      </c>
      <c r="S61" s="32">
        <f t="shared" si="9"/>
        <v>137.19999999999999</v>
      </c>
      <c r="T61" s="32">
        <f t="shared" si="10"/>
        <v>193.60000000000002</v>
      </c>
      <c r="U61" s="33">
        <f t="shared" si="11"/>
        <v>3.04</v>
      </c>
      <c r="V61" s="32">
        <f t="shared" si="12"/>
        <v>156.80000000000001</v>
      </c>
      <c r="W61" s="32">
        <f t="shared" si="13"/>
        <v>217.8</v>
      </c>
      <c r="X61" s="33">
        <f t="shared" si="14"/>
        <v>3.42</v>
      </c>
      <c r="Y61" s="32">
        <f t="shared" si="15"/>
        <v>176.4</v>
      </c>
    </row>
    <row r="62" spans="1:25" ht="24" customHeight="1">
      <c r="A62" s="1" t="s">
        <v>231</v>
      </c>
      <c r="B62" s="54" t="s">
        <v>230</v>
      </c>
      <c r="C62" s="55" t="s">
        <v>198</v>
      </c>
      <c r="D62" s="27" t="s">
        <v>229</v>
      </c>
      <c r="E62" s="39" t="s">
        <v>228</v>
      </c>
      <c r="F62" s="39" t="str">
        <f>"INSERT INTO res_restaurant_food VALUES( '"&amp;A62&amp;"', 7,'"&amp;D62&amp;"','"&amp;E62&amp;"', "&amp;G62&amp;", "&amp;I62&amp;", "&amp;H62&amp;", "&amp;J62&amp;");"</f>
        <v>INSERT INTO res_restaurant_food VALUES( 'g01', 7,'生ハムとルッコラのピザ','Prosciutto and Arugula Pizza', 1, 1, 32, 25);</v>
      </c>
      <c r="G62" s="1">
        <v>1</v>
      </c>
      <c r="H62" s="1">
        <v>32</v>
      </c>
      <c r="I62" s="1">
        <v>1</v>
      </c>
      <c r="J62" s="1">
        <v>25</v>
      </c>
      <c r="K62" s="32">
        <f t="shared" si="1"/>
        <v>32</v>
      </c>
      <c r="L62" s="33">
        <f t="shared" si="2"/>
        <v>1</v>
      </c>
      <c r="M62" s="32">
        <f t="shared" si="3"/>
        <v>25</v>
      </c>
      <c r="N62" s="32">
        <f t="shared" si="4"/>
        <v>38.4</v>
      </c>
      <c r="O62" s="33">
        <f t="shared" si="5"/>
        <v>1.2</v>
      </c>
      <c r="P62" s="32">
        <f t="shared" si="6"/>
        <v>30</v>
      </c>
      <c r="Q62" s="32">
        <f t="shared" si="7"/>
        <v>44.8</v>
      </c>
      <c r="R62" s="33">
        <f t="shared" si="8"/>
        <v>1.4</v>
      </c>
      <c r="S62" s="32">
        <f t="shared" si="9"/>
        <v>35</v>
      </c>
      <c r="T62" s="32">
        <f t="shared" si="10"/>
        <v>51.2</v>
      </c>
      <c r="U62" s="33">
        <f t="shared" si="11"/>
        <v>1.6</v>
      </c>
      <c r="V62" s="32">
        <f t="shared" si="12"/>
        <v>40</v>
      </c>
      <c r="W62" s="32">
        <f t="shared" si="13"/>
        <v>57.6</v>
      </c>
      <c r="X62" s="33">
        <f t="shared" si="14"/>
        <v>1.8</v>
      </c>
      <c r="Y62" s="32">
        <f t="shared" si="15"/>
        <v>45</v>
      </c>
    </row>
    <row r="63" spans="1:25" ht="24" customHeight="1">
      <c r="A63" s="1" t="s">
        <v>227</v>
      </c>
      <c r="B63" s="54"/>
      <c r="C63" s="55"/>
      <c r="D63" s="27" t="s">
        <v>226</v>
      </c>
      <c r="E63" s="39" t="s">
        <v>225</v>
      </c>
      <c r="F63" s="39" t="str">
        <f t="shared" ref="F63:F71" si="21">"INSERT INTO res_restaurant_food VALUES( '"&amp;A63&amp;"', 7,'"&amp;D63&amp;"','"&amp;E63&amp;"', "&amp;G63&amp;", "&amp;I63&amp;", "&amp;H63&amp;", "&amp;J63&amp;");"</f>
        <v>INSERT INTO res_restaurant_food VALUES( 'g02', 7,'ニンニクとアンチョビのピザ','Garlic and anchovy pizza', 2, 1, 39, 32);</v>
      </c>
      <c r="G63" s="1">
        <v>2</v>
      </c>
      <c r="H63" s="1">
        <v>39</v>
      </c>
      <c r="I63" s="1">
        <v>1</v>
      </c>
      <c r="J63" s="1">
        <v>32</v>
      </c>
      <c r="K63" s="32">
        <f t="shared" si="1"/>
        <v>39</v>
      </c>
      <c r="L63" s="33">
        <f t="shared" si="2"/>
        <v>1</v>
      </c>
      <c r="M63" s="32">
        <f t="shared" si="3"/>
        <v>32</v>
      </c>
      <c r="N63" s="32">
        <f t="shared" si="4"/>
        <v>46.8</v>
      </c>
      <c r="O63" s="33">
        <f t="shared" si="5"/>
        <v>1.2</v>
      </c>
      <c r="P63" s="32">
        <f t="shared" si="6"/>
        <v>38.4</v>
      </c>
      <c r="Q63" s="32">
        <f t="shared" si="7"/>
        <v>54.599999999999994</v>
      </c>
      <c r="R63" s="33">
        <f t="shared" si="8"/>
        <v>1.4</v>
      </c>
      <c r="S63" s="32">
        <f t="shared" si="9"/>
        <v>44.8</v>
      </c>
      <c r="T63" s="32">
        <f t="shared" si="10"/>
        <v>62.400000000000006</v>
      </c>
      <c r="U63" s="33">
        <f t="shared" si="11"/>
        <v>1.6</v>
      </c>
      <c r="V63" s="32">
        <f t="shared" si="12"/>
        <v>51.2</v>
      </c>
      <c r="W63" s="32">
        <f t="shared" si="13"/>
        <v>70.2</v>
      </c>
      <c r="X63" s="33">
        <f t="shared" si="14"/>
        <v>1.8</v>
      </c>
      <c r="Y63" s="32">
        <f t="shared" si="15"/>
        <v>57.6</v>
      </c>
    </row>
    <row r="64" spans="1:25" ht="24" customHeight="1">
      <c r="A64" s="1" t="s">
        <v>224</v>
      </c>
      <c r="B64" s="54"/>
      <c r="C64" s="55"/>
      <c r="D64" s="27" t="s">
        <v>223</v>
      </c>
      <c r="E64" s="39" t="s">
        <v>222</v>
      </c>
      <c r="F64" s="39" t="str">
        <f t="shared" si="21"/>
        <v>INSERT INTO res_restaurant_food VALUES( 'g03', 7,'ロマーナ','Romana', 3, 1.1, 47, 39);</v>
      </c>
      <c r="G64" s="1">
        <v>3</v>
      </c>
      <c r="H64" s="1">
        <v>47</v>
      </c>
      <c r="I64" s="1">
        <v>1.1000000000000001</v>
      </c>
      <c r="J64" s="1">
        <v>39</v>
      </c>
      <c r="K64" s="32">
        <f t="shared" si="1"/>
        <v>47</v>
      </c>
      <c r="L64" s="33">
        <f t="shared" si="2"/>
        <v>1.1000000000000001</v>
      </c>
      <c r="M64" s="32">
        <f t="shared" si="3"/>
        <v>39</v>
      </c>
      <c r="N64" s="32">
        <f t="shared" si="4"/>
        <v>56.4</v>
      </c>
      <c r="O64" s="33">
        <f t="shared" si="5"/>
        <v>1.32</v>
      </c>
      <c r="P64" s="32">
        <f t="shared" si="6"/>
        <v>46.8</v>
      </c>
      <c r="Q64" s="32">
        <f t="shared" si="7"/>
        <v>65.8</v>
      </c>
      <c r="R64" s="33">
        <f t="shared" si="8"/>
        <v>1.54</v>
      </c>
      <c r="S64" s="32">
        <f t="shared" si="9"/>
        <v>54.599999999999994</v>
      </c>
      <c r="T64" s="32">
        <f t="shared" si="10"/>
        <v>75.2</v>
      </c>
      <c r="U64" s="33">
        <f t="shared" si="11"/>
        <v>1.7600000000000002</v>
      </c>
      <c r="V64" s="32">
        <f t="shared" si="12"/>
        <v>62.400000000000006</v>
      </c>
      <c r="W64" s="32">
        <f t="shared" si="13"/>
        <v>84.600000000000009</v>
      </c>
      <c r="X64" s="33">
        <f t="shared" si="14"/>
        <v>1.9800000000000002</v>
      </c>
      <c r="Y64" s="32">
        <f t="shared" si="15"/>
        <v>70.2</v>
      </c>
    </row>
    <row r="65" spans="1:25" ht="24" customHeight="1">
      <c r="A65" s="1" t="s">
        <v>221</v>
      </c>
      <c r="B65" s="54"/>
      <c r="C65" s="55"/>
      <c r="D65" s="27" t="s">
        <v>220</v>
      </c>
      <c r="E65" s="39" t="s">
        <v>219</v>
      </c>
      <c r="F65" s="39" t="str">
        <f t="shared" si="21"/>
        <v>INSERT INTO res_restaurant_food VALUES( 'g04', 7,'カルツォーネ','Calzone', 4, 1.1, 54, 46);</v>
      </c>
      <c r="G65" s="1">
        <v>4</v>
      </c>
      <c r="H65" s="1">
        <v>54</v>
      </c>
      <c r="I65" s="1">
        <v>1.1000000000000001</v>
      </c>
      <c r="J65" s="1">
        <v>46</v>
      </c>
      <c r="K65" s="32">
        <f t="shared" si="1"/>
        <v>54</v>
      </c>
      <c r="L65" s="33">
        <f t="shared" si="2"/>
        <v>1.1000000000000001</v>
      </c>
      <c r="M65" s="32">
        <f t="shared" si="3"/>
        <v>46</v>
      </c>
      <c r="N65" s="32">
        <f t="shared" si="4"/>
        <v>64.8</v>
      </c>
      <c r="O65" s="33">
        <f t="shared" si="5"/>
        <v>1.32</v>
      </c>
      <c r="P65" s="32">
        <f t="shared" si="6"/>
        <v>55.199999999999996</v>
      </c>
      <c r="Q65" s="32">
        <f t="shared" si="7"/>
        <v>75.599999999999994</v>
      </c>
      <c r="R65" s="33">
        <f t="shared" si="8"/>
        <v>1.54</v>
      </c>
      <c r="S65" s="32">
        <f t="shared" si="9"/>
        <v>64.399999999999991</v>
      </c>
      <c r="T65" s="32">
        <f t="shared" si="10"/>
        <v>86.4</v>
      </c>
      <c r="U65" s="33">
        <f t="shared" si="11"/>
        <v>1.7600000000000002</v>
      </c>
      <c r="V65" s="32">
        <f t="shared" si="12"/>
        <v>73.600000000000009</v>
      </c>
      <c r="W65" s="32">
        <f t="shared" si="13"/>
        <v>97.2</v>
      </c>
      <c r="X65" s="33">
        <f t="shared" si="14"/>
        <v>1.9800000000000002</v>
      </c>
      <c r="Y65" s="32">
        <f t="shared" si="15"/>
        <v>82.8</v>
      </c>
    </row>
    <row r="66" spans="1:25" ht="24" customHeight="1">
      <c r="A66" s="1" t="s">
        <v>218</v>
      </c>
      <c r="B66" s="54"/>
      <c r="C66" s="55"/>
      <c r="D66" s="27" t="s">
        <v>217</v>
      </c>
      <c r="E66" s="39" t="s">
        <v>216</v>
      </c>
      <c r="F66" s="39" t="str">
        <f t="shared" si="21"/>
        <v>INSERT INTO res_restaurant_food VALUES( 'g05', 7,'マルゲリータ','Margherita', 5, 1.1, 61, 53);</v>
      </c>
      <c r="G66" s="1">
        <v>5</v>
      </c>
      <c r="H66" s="1">
        <v>61</v>
      </c>
      <c r="I66" s="1">
        <v>1.1000000000000001</v>
      </c>
      <c r="J66" s="1">
        <v>53</v>
      </c>
      <c r="K66" s="32">
        <f t="shared" si="1"/>
        <v>61</v>
      </c>
      <c r="L66" s="33">
        <f t="shared" si="2"/>
        <v>1.1000000000000001</v>
      </c>
      <c r="M66" s="32">
        <f t="shared" si="3"/>
        <v>53</v>
      </c>
      <c r="N66" s="32">
        <f t="shared" si="4"/>
        <v>73.2</v>
      </c>
      <c r="O66" s="33">
        <f t="shared" si="5"/>
        <v>1.32</v>
      </c>
      <c r="P66" s="32">
        <f t="shared" si="6"/>
        <v>63.599999999999994</v>
      </c>
      <c r="Q66" s="32">
        <f t="shared" si="7"/>
        <v>85.399999999999991</v>
      </c>
      <c r="R66" s="33">
        <f t="shared" si="8"/>
        <v>1.54</v>
      </c>
      <c r="S66" s="32">
        <f t="shared" si="9"/>
        <v>74.199999999999989</v>
      </c>
      <c r="T66" s="32">
        <f t="shared" si="10"/>
        <v>97.600000000000009</v>
      </c>
      <c r="U66" s="33">
        <f t="shared" si="11"/>
        <v>1.7600000000000002</v>
      </c>
      <c r="V66" s="32">
        <f t="shared" si="12"/>
        <v>84.800000000000011</v>
      </c>
      <c r="W66" s="32">
        <f t="shared" si="13"/>
        <v>109.8</v>
      </c>
      <c r="X66" s="33">
        <f t="shared" si="14"/>
        <v>1.9800000000000002</v>
      </c>
      <c r="Y66" s="32">
        <f t="shared" si="15"/>
        <v>95.4</v>
      </c>
    </row>
    <row r="67" spans="1:25" ht="24" customHeight="1">
      <c r="A67" s="1" t="s">
        <v>215</v>
      </c>
      <c r="B67" s="54"/>
      <c r="C67" s="55"/>
      <c r="D67" s="27" t="s">
        <v>214</v>
      </c>
      <c r="E67" s="39" t="s">
        <v>213</v>
      </c>
      <c r="F67" s="39" t="str">
        <f t="shared" si="21"/>
        <v>INSERT INTO res_restaurant_food VALUES( 'g06', 7,'マリラーナ','Marillana', 6, 1.4, 71, 60);</v>
      </c>
      <c r="G67" s="1">
        <v>6</v>
      </c>
      <c r="H67" s="1">
        <v>71</v>
      </c>
      <c r="I67" s="1">
        <v>1.4</v>
      </c>
      <c r="J67" s="1">
        <v>60</v>
      </c>
      <c r="K67" s="32">
        <f t="shared" ref="K67:K92" si="22">H67*1</f>
        <v>71</v>
      </c>
      <c r="L67" s="33">
        <f t="shared" ref="L67:L92" si="23">I67*1</f>
        <v>1.4</v>
      </c>
      <c r="M67" s="32">
        <f t="shared" ref="M67:M92" si="24">J67*1</f>
        <v>60</v>
      </c>
      <c r="N67" s="32">
        <f t="shared" ref="N67:N92" si="25">$H67*1.2</f>
        <v>85.2</v>
      </c>
      <c r="O67" s="33">
        <f t="shared" ref="O67:O92" si="26">$I67*1.2</f>
        <v>1.68</v>
      </c>
      <c r="P67" s="32">
        <f t="shared" ref="P67:P92" si="27">$J67*1.2</f>
        <v>72</v>
      </c>
      <c r="Q67" s="32">
        <f t="shared" ref="Q67:Q92" si="28">$H67*1.4</f>
        <v>99.399999999999991</v>
      </c>
      <c r="R67" s="33">
        <f t="shared" ref="R67:R92" si="29">$I67*1.4</f>
        <v>1.9599999999999997</v>
      </c>
      <c r="S67" s="32">
        <f t="shared" ref="S67:S92" si="30">$J67*1.4</f>
        <v>84</v>
      </c>
      <c r="T67" s="32">
        <f t="shared" ref="T67:T92" si="31">$H67*1.6</f>
        <v>113.60000000000001</v>
      </c>
      <c r="U67" s="33">
        <f t="shared" ref="U67:U92" si="32">$I67*1.6</f>
        <v>2.2399999999999998</v>
      </c>
      <c r="V67" s="32">
        <f t="shared" ref="V67:V92" si="33">$J67*1.6</f>
        <v>96</v>
      </c>
      <c r="W67" s="32">
        <f t="shared" ref="W67:W92" si="34">$H67*1.8</f>
        <v>127.8</v>
      </c>
      <c r="X67" s="33">
        <f t="shared" ref="X67:X92" si="35">$I67*1.8</f>
        <v>2.52</v>
      </c>
      <c r="Y67" s="32">
        <f t="shared" ref="Y67:Y92" si="36">$J67*1.8</f>
        <v>108</v>
      </c>
    </row>
    <row r="68" spans="1:25" ht="24" customHeight="1">
      <c r="A68" s="1" t="s">
        <v>212</v>
      </c>
      <c r="B68" s="54"/>
      <c r="C68" s="55"/>
      <c r="D68" s="27" t="s">
        <v>211</v>
      </c>
      <c r="E68" s="39" t="s">
        <v>210</v>
      </c>
      <c r="F68" s="39" t="str">
        <f t="shared" si="21"/>
        <v>INSERT INTO res_restaurant_food VALUES( 'g07', 7,'シーフードピザ','Seafood pizza', 7, 1.8, 81, 67);</v>
      </c>
      <c r="G68" s="1">
        <v>7</v>
      </c>
      <c r="H68" s="1">
        <v>81</v>
      </c>
      <c r="I68" s="1">
        <v>1.8</v>
      </c>
      <c r="J68" s="1">
        <v>67</v>
      </c>
      <c r="K68" s="32">
        <f t="shared" si="22"/>
        <v>81</v>
      </c>
      <c r="L68" s="33">
        <f t="shared" si="23"/>
        <v>1.8</v>
      </c>
      <c r="M68" s="32">
        <f t="shared" si="24"/>
        <v>67</v>
      </c>
      <c r="N68" s="32">
        <f t="shared" si="25"/>
        <v>97.2</v>
      </c>
      <c r="O68" s="33">
        <f t="shared" si="26"/>
        <v>2.16</v>
      </c>
      <c r="P68" s="32">
        <f t="shared" si="27"/>
        <v>80.399999999999991</v>
      </c>
      <c r="Q68" s="32">
        <f t="shared" si="28"/>
        <v>113.39999999999999</v>
      </c>
      <c r="R68" s="33">
        <f t="shared" si="29"/>
        <v>2.52</v>
      </c>
      <c r="S68" s="32">
        <f t="shared" si="30"/>
        <v>93.8</v>
      </c>
      <c r="T68" s="32">
        <f t="shared" si="31"/>
        <v>129.6</v>
      </c>
      <c r="U68" s="33">
        <f t="shared" si="32"/>
        <v>2.8800000000000003</v>
      </c>
      <c r="V68" s="32">
        <f t="shared" si="33"/>
        <v>107.2</v>
      </c>
      <c r="W68" s="32">
        <f t="shared" si="34"/>
        <v>145.80000000000001</v>
      </c>
      <c r="X68" s="33">
        <f t="shared" si="35"/>
        <v>3.24</v>
      </c>
      <c r="Y68" s="32">
        <f t="shared" si="36"/>
        <v>120.60000000000001</v>
      </c>
    </row>
    <row r="69" spans="1:25" ht="24" customHeight="1">
      <c r="A69" s="1" t="s">
        <v>209</v>
      </c>
      <c r="B69" s="54"/>
      <c r="C69" s="55"/>
      <c r="D69" s="27" t="s">
        <v>208</v>
      </c>
      <c r="E69" s="39" t="s">
        <v>207</v>
      </c>
      <c r="F69" s="39" t="str">
        <f t="shared" si="21"/>
        <v>INSERT INTO res_restaurant_food VALUES( 'g08', 7,'スモークサーモンのピザ','Smoked Salmon Pizza', 8, 2.2, 91, 74);</v>
      </c>
      <c r="G69" s="1">
        <v>8</v>
      </c>
      <c r="H69" s="1">
        <v>91</v>
      </c>
      <c r="I69" s="1">
        <v>2.2000000000000002</v>
      </c>
      <c r="J69" s="1">
        <v>74</v>
      </c>
      <c r="K69" s="32">
        <f t="shared" si="22"/>
        <v>91</v>
      </c>
      <c r="L69" s="33">
        <f t="shared" si="23"/>
        <v>2.2000000000000002</v>
      </c>
      <c r="M69" s="32">
        <f t="shared" si="24"/>
        <v>74</v>
      </c>
      <c r="N69" s="32">
        <f t="shared" si="25"/>
        <v>109.2</v>
      </c>
      <c r="O69" s="33">
        <f t="shared" si="26"/>
        <v>2.64</v>
      </c>
      <c r="P69" s="32">
        <f t="shared" si="27"/>
        <v>88.8</v>
      </c>
      <c r="Q69" s="32">
        <f t="shared" si="28"/>
        <v>127.39999999999999</v>
      </c>
      <c r="R69" s="33">
        <f t="shared" si="29"/>
        <v>3.08</v>
      </c>
      <c r="S69" s="32">
        <f t="shared" si="30"/>
        <v>103.6</v>
      </c>
      <c r="T69" s="32">
        <f t="shared" si="31"/>
        <v>145.6</v>
      </c>
      <c r="U69" s="33">
        <f t="shared" si="32"/>
        <v>3.5200000000000005</v>
      </c>
      <c r="V69" s="32">
        <f t="shared" si="33"/>
        <v>118.4</v>
      </c>
      <c r="W69" s="32">
        <f t="shared" si="34"/>
        <v>163.80000000000001</v>
      </c>
      <c r="X69" s="33">
        <f t="shared" si="35"/>
        <v>3.9600000000000004</v>
      </c>
      <c r="Y69" s="32">
        <f t="shared" si="36"/>
        <v>133.20000000000002</v>
      </c>
    </row>
    <row r="70" spans="1:25" ht="24" customHeight="1">
      <c r="A70" s="1" t="s">
        <v>206</v>
      </c>
      <c r="B70" s="54"/>
      <c r="C70" s="55"/>
      <c r="D70" s="27" t="s">
        <v>205</v>
      </c>
      <c r="E70" s="39" t="s">
        <v>204</v>
      </c>
      <c r="F70" s="39" t="str">
        <f t="shared" si="21"/>
        <v>INSERT INTO res_restaurant_food VALUES( 'g09', 7,'クワットロ・フォルマッジ','Quattro formaggi', 9, 2.7, 100, 81);</v>
      </c>
      <c r="G70" s="1">
        <v>9</v>
      </c>
      <c r="H70" s="1">
        <v>100</v>
      </c>
      <c r="I70" s="1">
        <v>2.7</v>
      </c>
      <c r="J70" s="1">
        <v>81</v>
      </c>
      <c r="K70" s="32">
        <f t="shared" si="22"/>
        <v>100</v>
      </c>
      <c r="L70" s="33">
        <f t="shared" si="23"/>
        <v>2.7</v>
      </c>
      <c r="M70" s="32">
        <f t="shared" si="24"/>
        <v>81</v>
      </c>
      <c r="N70" s="32">
        <f t="shared" si="25"/>
        <v>120</v>
      </c>
      <c r="O70" s="33">
        <f t="shared" si="26"/>
        <v>3.24</v>
      </c>
      <c r="P70" s="32">
        <f t="shared" si="27"/>
        <v>97.2</v>
      </c>
      <c r="Q70" s="32">
        <f t="shared" si="28"/>
        <v>140</v>
      </c>
      <c r="R70" s="33">
        <f t="shared" si="29"/>
        <v>3.78</v>
      </c>
      <c r="S70" s="32">
        <f t="shared" si="30"/>
        <v>113.39999999999999</v>
      </c>
      <c r="T70" s="32">
        <f t="shared" si="31"/>
        <v>160</v>
      </c>
      <c r="U70" s="33">
        <f t="shared" si="32"/>
        <v>4.32</v>
      </c>
      <c r="V70" s="32">
        <f t="shared" si="33"/>
        <v>129.6</v>
      </c>
      <c r="W70" s="32">
        <f t="shared" si="34"/>
        <v>180</v>
      </c>
      <c r="X70" s="33">
        <f t="shared" si="35"/>
        <v>4.8600000000000003</v>
      </c>
      <c r="Y70" s="32">
        <f t="shared" si="36"/>
        <v>145.80000000000001</v>
      </c>
    </row>
    <row r="71" spans="1:25" ht="24" customHeight="1">
      <c r="A71" s="1" t="s">
        <v>203</v>
      </c>
      <c r="B71" s="54"/>
      <c r="C71" s="55"/>
      <c r="D71" s="27" t="s">
        <v>202</v>
      </c>
      <c r="E71" s="37" t="s">
        <v>201</v>
      </c>
      <c r="F71" s="39" t="str">
        <f t="shared" si="21"/>
        <v>INSERT INTO res_restaurant_food VALUES( 'g10', 7,'究極のマルゲリータ','Ultimate Margherita', 10, 3.2, 109, 88);</v>
      </c>
      <c r="G71" s="1">
        <v>10</v>
      </c>
      <c r="H71" s="1">
        <v>109</v>
      </c>
      <c r="I71" s="1">
        <v>3.2</v>
      </c>
      <c r="J71" s="1">
        <v>88</v>
      </c>
      <c r="K71" s="32">
        <f t="shared" si="22"/>
        <v>109</v>
      </c>
      <c r="L71" s="33">
        <f t="shared" si="23"/>
        <v>3.2</v>
      </c>
      <c r="M71" s="32">
        <f t="shared" si="24"/>
        <v>88</v>
      </c>
      <c r="N71" s="32">
        <f t="shared" si="25"/>
        <v>130.79999999999998</v>
      </c>
      <c r="O71" s="33">
        <f t="shared" si="26"/>
        <v>3.84</v>
      </c>
      <c r="P71" s="32">
        <f t="shared" si="27"/>
        <v>105.6</v>
      </c>
      <c r="Q71" s="32">
        <f t="shared" si="28"/>
        <v>152.6</v>
      </c>
      <c r="R71" s="33">
        <f t="shared" si="29"/>
        <v>4.4799999999999995</v>
      </c>
      <c r="S71" s="32">
        <f t="shared" si="30"/>
        <v>123.19999999999999</v>
      </c>
      <c r="T71" s="32">
        <f t="shared" si="31"/>
        <v>174.4</v>
      </c>
      <c r="U71" s="33">
        <f t="shared" si="32"/>
        <v>5.120000000000001</v>
      </c>
      <c r="V71" s="32">
        <f t="shared" si="33"/>
        <v>140.80000000000001</v>
      </c>
      <c r="W71" s="32">
        <f t="shared" si="34"/>
        <v>196.20000000000002</v>
      </c>
      <c r="X71" s="33">
        <f t="shared" si="35"/>
        <v>5.7600000000000007</v>
      </c>
      <c r="Y71" s="32">
        <f t="shared" si="36"/>
        <v>158.4</v>
      </c>
    </row>
    <row r="72" spans="1:25" ht="24" customHeight="1">
      <c r="A72" s="1" t="s">
        <v>200</v>
      </c>
      <c r="B72" s="56" t="s">
        <v>199</v>
      </c>
      <c r="C72" s="55" t="s">
        <v>198</v>
      </c>
      <c r="D72" s="27" t="s">
        <v>197</v>
      </c>
      <c r="E72" s="39" t="s">
        <v>196</v>
      </c>
      <c r="F72" s="39" t="str">
        <f>"INSERT INTO res_restaurant_food VALUES( '"&amp;A72&amp;"', 8,'"&amp;D72&amp;"','"&amp;E72&amp;"', "&amp;G72&amp;", "&amp;I72&amp;", "&amp;H72&amp;", "&amp;J72&amp;");"</f>
        <v>INSERT INTO res_restaurant_food VALUES( 'h01', 8,'キノコのリゾット','Mushroom risotto', 1, 1, 32, 15);</v>
      </c>
      <c r="G72" s="1">
        <v>1</v>
      </c>
      <c r="H72" s="1">
        <v>32</v>
      </c>
      <c r="I72" s="1">
        <v>1</v>
      </c>
      <c r="J72" s="1">
        <v>15</v>
      </c>
      <c r="K72" s="32">
        <f t="shared" si="22"/>
        <v>32</v>
      </c>
      <c r="L72" s="33">
        <f t="shared" si="23"/>
        <v>1</v>
      </c>
      <c r="M72" s="32">
        <f t="shared" si="24"/>
        <v>15</v>
      </c>
      <c r="N72" s="32">
        <f t="shared" si="25"/>
        <v>38.4</v>
      </c>
      <c r="O72" s="33">
        <f t="shared" si="26"/>
        <v>1.2</v>
      </c>
      <c r="P72" s="32">
        <f t="shared" si="27"/>
        <v>18</v>
      </c>
      <c r="Q72" s="32">
        <f t="shared" si="28"/>
        <v>44.8</v>
      </c>
      <c r="R72" s="33">
        <f t="shared" si="29"/>
        <v>1.4</v>
      </c>
      <c r="S72" s="32">
        <f t="shared" si="30"/>
        <v>21</v>
      </c>
      <c r="T72" s="32">
        <f t="shared" si="31"/>
        <v>51.2</v>
      </c>
      <c r="U72" s="33">
        <f t="shared" si="32"/>
        <v>1.6</v>
      </c>
      <c r="V72" s="32">
        <f t="shared" si="33"/>
        <v>24</v>
      </c>
      <c r="W72" s="32">
        <f t="shared" si="34"/>
        <v>57.6</v>
      </c>
      <c r="X72" s="33">
        <f t="shared" si="35"/>
        <v>1.8</v>
      </c>
      <c r="Y72" s="32">
        <f t="shared" si="36"/>
        <v>27</v>
      </c>
    </row>
    <row r="73" spans="1:25" ht="24" customHeight="1">
      <c r="A73" s="1" t="s">
        <v>195</v>
      </c>
      <c r="B73" s="56"/>
      <c r="C73" s="55"/>
      <c r="D73" s="27" t="s">
        <v>194</v>
      </c>
      <c r="E73" s="39" t="s">
        <v>193</v>
      </c>
      <c r="F73" s="39" t="str">
        <f t="shared" ref="F73:F81" si="37">"INSERT INTO res_restaurant_food VALUES( '"&amp;A73&amp;"', 8,'"&amp;D73&amp;"','"&amp;E73&amp;"', "&amp;G73&amp;", "&amp;I73&amp;", "&amp;H73&amp;", "&amp;J73&amp;");"</f>
        <v>INSERT INTO res_restaurant_food VALUES( 'h02', 8,'エビドリア','Shrimp Doria', 2, 1, 39, 20);</v>
      </c>
      <c r="G73" s="1">
        <v>2</v>
      </c>
      <c r="H73" s="1">
        <v>39</v>
      </c>
      <c r="I73" s="1">
        <v>1</v>
      </c>
      <c r="J73" s="1">
        <v>20</v>
      </c>
      <c r="K73" s="32">
        <f t="shared" si="22"/>
        <v>39</v>
      </c>
      <c r="L73" s="33">
        <f t="shared" si="23"/>
        <v>1</v>
      </c>
      <c r="M73" s="32">
        <f t="shared" si="24"/>
        <v>20</v>
      </c>
      <c r="N73" s="32">
        <f t="shared" si="25"/>
        <v>46.8</v>
      </c>
      <c r="O73" s="33">
        <f t="shared" si="26"/>
        <v>1.2</v>
      </c>
      <c r="P73" s="32">
        <f t="shared" si="27"/>
        <v>24</v>
      </c>
      <c r="Q73" s="32">
        <f t="shared" si="28"/>
        <v>54.599999999999994</v>
      </c>
      <c r="R73" s="33">
        <f t="shared" si="29"/>
        <v>1.4</v>
      </c>
      <c r="S73" s="32">
        <f t="shared" si="30"/>
        <v>28</v>
      </c>
      <c r="T73" s="32">
        <f t="shared" si="31"/>
        <v>62.400000000000006</v>
      </c>
      <c r="U73" s="33">
        <f t="shared" si="32"/>
        <v>1.6</v>
      </c>
      <c r="V73" s="32">
        <f t="shared" si="33"/>
        <v>32</v>
      </c>
      <c r="W73" s="32">
        <f t="shared" si="34"/>
        <v>70.2</v>
      </c>
      <c r="X73" s="33">
        <f t="shared" si="35"/>
        <v>1.8</v>
      </c>
      <c r="Y73" s="32">
        <f t="shared" si="36"/>
        <v>36</v>
      </c>
    </row>
    <row r="74" spans="1:25" ht="24" customHeight="1">
      <c r="A74" s="1" t="s">
        <v>192</v>
      </c>
      <c r="B74" s="56"/>
      <c r="C74" s="55"/>
      <c r="D74" s="27" t="s">
        <v>191</v>
      </c>
      <c r="E74" s="39" t="s">
        <v>190</v>
      </c>
      <c r="F74" s="39" t="str">
        <f t="shared" si="37"/>
        <v>INSERT INTO res_restaurant_food VALUES( 'h03', 8,'トマトのリゾット','Tomato risotto', 3, 1.1, 47, 25);</v>
      </c>
      <c r="G74" s="1">
        <v>3</v>
      </c>
      <c r="H74" s="1">
        <v>47</v>
      </c>
      <c r="I74" s="1">
        <v>1.1000000000000001</v>
      </c>
      <c r="J74" s="1">
        <v>25</v>
      </c>
      <c r="K74" s="32">
        <f t="shared" si="22"/>
        <v>47</v>
      </c>
      <c r="L74" s="33">
        <f t="shared" si="23"/>
        <v>1.1000000000000001</v>
      </c>
      <c r="M74" s="32">
        <f t="shared" si="24"/>
        <v>25</v>
      </c>
      <c r="N74" s="32">
        <f t="shared" si="25"/>
        <v>56.4</v>
      </c>
      <c r="O74" s="33">
        <f t="shared" si="26"/>
        <v>1.32</v>
      </c>
      <c r="P74" s="32">
        <f t="shared" si="27"/>
        <v>30</v>
      </c>
      <c r="Q74" s="32">
        <f t="shared" si="28"/>
        <v>65.8</v>
      </c>
      <c r="R74" s="33">
        <f t="shared" si="29"/>
        <v>1.54</v>
      </c>
      <c r="S74" s="32">
        <f t="shared" si="30"/>
        <v>35</v>
      </c>
      <c r="T74" s="32">
        <f t="shared" si="31"/>
        <v>75.2</v>
      </c>
      <c r="U74" s="33">
        <f t="shared" si="32"/>
        <v>1.7600000000000002</v>
      </c>
      <c r="V74" s="32">
        <f t="shared" si="33"/>
        <v>40</v>
      </c>
      <c r="W74" s="32">
        <f t="shared" si="34"/>
        <v>84.600000000000009</v>
      </c>
      <c r="X74" s="33">
        <f t="shared" si="35"/>
        <v>1.9800000000000002</v>
      </c>
      <c r="Y74" s="32">
        <f t="shared" si="36"/>
        <v>45</v>
      </c>
    </row>
    <row r="75" spans="1:25" ht="24" customHeight="1">
      <c r="A75" s="1" t="s">
        <v>189</v>
      </c>
      <c r="B75" s="56"/>
      <c r="C75" s="55"/>
      <c r="D75" s="27" t="s">
        <v>188</v>
      </c>
      <c r="E75" s="39" t="s">
        <v>187</v>
      </c>
      <c r="F75" s="39" t="str">
        <f t="shared" si="37"/>
        <v>INSERT INTO res_restaurant_food VALUES( 'h04', 8,'アスパラのリゾット','Asparagus risotto', 4, 1.1, 54, 30);</v>
      </c>
      <c r="G75" s="1">
        <v>4</v>
      </c>
      <c r="H75" s="1">
        <v>54</v>
      </c>
      <c r="I75" s="1">
        <v>1.1000000000000001</v>
      </c>
      <c r="J75" s="1">
        <v>30</v>
      </c>
      <c r="K75" s="32">
        <f t="shared" si="22"/>
        <v>54</v>
      </c>
      <c r="L75" s="33">
        <f t="shared" si="23"/>
        <v>1.1000000000000001</v>
      </c>
      <c r="M75" s="32">
        <f t="shared" si="24"/>
        <v>30</v>
      </c>
      <c r="N75" s="32">
        <f t="shared" si="25"/>
        <v>64.8</v>
      </c>
      <c r="O75" s="33">
        <f t="shared" si="26"/>
        <v>1.32</v>
      </c>
      <c r="P75" s="32">
        <f t="shared" si="27"/>
        <v>36</v>
      </c>
      <c r="Q75" s="32">
        <f t="shared" si="28"/>
        <v>75.599999999999994</v>
      </c>
      <c r="R75" s="33">
        <f t="shared" si="29"/>
        <v>1.54</v>
      </c>
      <c r="S75" s="32">
        <f t="shared" si="30"/>
        <v>42</v>
      </c>
      <c r="T75" s="32">
        <f t="shared" si="31"/>
        <v>86.4</v>
      </c>
      <c r="U75" s="33">
        <f t="shared" si="32"/>
        <v>1.7600000000000002</v>
      </c>
      <c r="V75" s="32">
        <f t="shared" si="33"/>
        <v>48</v>
      </c>
      <c r="W75" s="32">
        <f t="shared" si="34"/>
        <v>97.2</v>
      </c>
      <c r="X75" s="33">
        <f t="shared" si="35"/>
        <v>1.9800000000000002</v>
      </c>
      <c r="Y75" s="32">
        <f t="shared" si="36"/>
        <v>54</v>
      </c>
    </row>
    <row r="76" spans="1:25" ht="24" customHeight="1">
      <c r="A76" s="1" t="s">
        <v>186</v>
      </c>
      <c r="B76" s="56"/>
      <c r="C76" s="55"/>
      <c r="D76" s="27" t="s">
        <v>185</v>
      </c>
      <c r="E76" s="39" t="s">
        <v>184</v>
      </c>
      <c r="F76" s="39" t="str">
        <f t="shared" si="37"/>
        <v>INSERT INTO res_restaurant_food VALUES( 'h05', 8,'ミートドリア','Meat doria', 5, 1.1, 61, 35);</v>
      </c>
      <c r="G76" s="1">
        <v>5</v>
      </c>
      <c r="H76" s="1">
        <v>61</v>
      </c>
      <c r="I76" s="1">
        <v>1.1000000000000001</v>
      </c>
      <c r="J76" s="1">
        <v>35</v>
      </c>
      <c r="K76" s="32">
        <f t="shared" si="22"/>
        <v>61</v>
      </c>
      <c r="L76" s="33">
        <f t="shared" si="23"/>
        <v>1.1000000000000001</v>
      </c>
      <c r="M76" s="32">
        <f t="shared" si="24"/>
        <v>35</v>
      </c>
      <c r="N76" s="32">
        <f t="shared" si="25"/>
        <v>73.2</v>
      </c>
      <c r="O76" s="33">
        <f t="shared" si="26"/>
        <v>1.32</v>
      </c>
      <c r="P76" s="32">
        <f t="shared" si="27"/>
        <v>42</v>
      </c>
      <c r="Q76" s="32">
        <f t="shared" si="28"/>
        <v>85.399999999999991</v>
      </c>
      <c r="R76" s="33">
        <f t="shared" si="29"/>
        <v>1.54</v>
      </c>
      <c r="S76" s="32">
        <f t="shared" si="30"/>
        <v>49</v>
      </c>
      <c r="T76" s="32">
        <f t="shared" si="31"/>
        <v>97.600000000000009</v>
      </c>
      <c r="U76" s="33">
        <f t="shared" si="32"/>
        <v>1.7600000000000002</v>
      </c>
      <c r="V76" s="32">
        <f t="shared" si="33"/>
        <v>56</v>
      </c>
      <c r="W76" s="32">
        <f t="shared" si="34"/>
        <v>109.8</v>
      </c>
      <c r="X76" s="33">
        <f t="shared" si="35"/>
        <v>1.9800000000000002</v>
      </c>
      <c r="Y76" s="32">
        <f t="shared" si="36"/>
        <v>63</v>
      </c>
    </row>
    <row r="77" spans="1:25" ht="24" customHeight="1">
      <c r="A77" s="1" t="s">
        <v>183</v>
      </c>
      <c r="B77" s="56"/>
      <c r="C77" s="55"/>
      <c r="D77" s="27" t="s">
        <v>182</v>
      </c>
      <c r="E77" s="37" t="s">
        <v>181</v>
      </c>
      <c r="F77" s="39" t="str">
        <f t="shared" si="37"/>
        <v>INSERT INTO res_restaurant_food VALUES( 'h06', 8,'パルメジャーノのリゾット','Parmigiano risotto', 6, 1.4, 71, 40);</v>
      </c>
      <c r="G77" s="1">
        <v>6</v>
      </c>
      <c r="H77" s="1">
        <v>71</v>
      </c>
      <c r="I77" s="1">
        <v>1.4</v>
      </c>
      <c r="J77" s="1">
        <v>40</v>
      </c>
      <c r="K77" s="32">
        <f t="shared" si="22"/>
        <v>71</v>
      </c>
      <c r="L77" s="33">
        <f t="shared" si="23"/>
        <v>1.4</v>
      </c>
      <c r="M77" s="32">
        <f t="shared" si="24"/>
        <v>40</v>
      </c>
      <c r="N77" s="32">
        <f t="shared" si="25"/>
        <v>85.2</v>
      </c>
      <c r="O77" s="33">
        <f t="shared" si="26"/>
        <v>1.68</v>
      </c>
      <c r="P77" s="32">
        <f t="shared" si="27"/>
        <v>48</v>
      </c>
      <c r="Q77" s="32">
        <f t="shared" si="28"/>
        <v>99.399999999999991</v>
      </c>
      <c r="R77" s="33">
        <f t="shared" si="29"/>
        <v>1.9599999999999997</v>
      </c>
      <c r="S77" s="32">
        <f t="shared" si="30"/>
        <v>56</v>
      </c>
      <c r="T77" s="32">
        <f t="shared" si="31"/>
        <v>113.60000000000001</v>
      </c>
      <c r="U77" s="33">
        <f t="shared" si="32"/>
        <v>2.2399999999999998</v>
      </c>
      <c r="V77" s="32">
        <f t="shared" si="33"/>
        <v>64</v>
      </c>
      <c r="W77" s="32">
        <f t="shared" si="34"/>
        <v>127.8</v>
      </c>
      <c r="X77" s="33">
        <f t="shared" si="35"/>
        <v>2.52</v>
      </c>
      <c r="Y77" s="32">
        <f t="shared" si="36"/>
        <v>72</v>
      </c>
    </row>
    <row r="78" spans="1:25" ht="24" customHeight="1">
      <c r="A78" s="1" t="s">
        <v>180</v>
      </c>
      <c r="B78" s="56"/>
      <c r="C78" s="55"/>
      <c r="D78" s="27" t="s">
        <v>179</v>
      </c>
      <c r="E78" s="39" t="s">
        <v>178</v>
      </c>
      <c r="F78" s="39" t="str">
        <f t="shared" si="37"/>
        <v>INSERT INTO res_restaurant_food VALUES( 'h07', 8,'そら豆のリゾット','Risotto of broad beans', 7, 1.8, 81, 45);</v>
      </c>
      <c r="G78" s="1">
        <v>7</v>
      </c>
      <c r="H78" s="1">
        <v>81</v>
      </c>
      <c r="I78" s="1">
        <v>1.8</v>
      </c>
      <c r="J78" s="1">
        <v>45</v>
      </c>
      <c r="K78" s="32">
        <f t="shared" si="22"/>
        <v>81</v>
      </c>
      <c r="L78" s="33">
        <f t="shared" si="23"/>
        <v>1.8</v>
      </c>
      <c r="M78" s="32">
        <f t="shared" si="24"/>
        <v>45</v>
      </c>
      <c r="N78" s="32">
        <f t="shared" si="25"/>
        <v>97.2</v>
      </c>
      <c r="O78" s="33">
        <f t="shared" si="26"/>
        <v>2.16</v>
      </c>
      <c r="P78" s="32">
        <f t="shared" si="27"/>
        <v>54</v>
      </c>
      <c r="Q78" s="32">
        <f t="shared" si="28"/>
        <v>113.39999999999999</v>
      </c>
      <c r="R78" s="33">
        <f t="shared" si="29"/>
        <v>2.52</v>
      </c>
      <c r="S78" s="32">
        <f t="shared" si="30"/>
        <v>62.999999999999993</v>
      </c>
      <c r="T78" s="32">
        <f t="shared" si="31"/>
        <v>129.6</v>
      </c>
      <c r="U78" s="33">
        <f t="shared" si="32"/>
        <v>2.8800000000000003</v>
      </c>
      <c r="V78" s="32">
        <f t="shared" si="33"/>
        <v>72</v>
      </c>
      <c r="W78" s="32">
        <f t="shared" si="34"/>
        <v>145.80000000000001</v>
      </c>
      <c r="X78" s="33">
        <f t="shared" si="35"/>
        <v>3.24</v>
      </c>
      <c r="Y78" s="32">
        <f t="shared" si="36"/>
        <v>81</v>
      </c>
    </row>
    <row r="79" spans="1:25" ht="24" customHeight="1">
      <c r="A79" s="1" t="s">
        <v>177</v>
      </c>
      <c r="B79" s="56"/>
      <c r="C79" s="55"/>
      <c r="D79" s="27" t="s">
        <v>176</v>
      </c>
      <c r="E79" s="39" t="s">
        <v>175</v>
      </c>
      <c r="F79" s="39" t="str">
        <f t="shared" si="37"/>
        <v>INSERT INTO res_restaurant_food VALUES( 'h08', 8,'蟹のリゾット','Crab Risotto', 8, 2.2, 91, 50);</v>
      </c>
      <c r="G79" s="1">
        <v>8</v>
      </c>
      <c r="H79" s="1">
        <v>91</v>
      </c>
      <c r="I79" s="1">
        <v>2.2000000000000002</v>
      </c>
      <c r="J79" s="1">
        <v>50</v>
      </c>
      <c r="K79" s="32">
        <f t="shared" si="22"/>
        <v>91</v>
      </c>
      <c r="L79" s="33">
        <f t="shared" si="23"/>
        <v>2.2000000000000002</v>
      </c>
      <c r="M79" s="32">
        <f t="shared" si="24"/>
        <v>50</v>
      </c>
      <c r="N79" s="32">
        <f t="shared" si="25"/>
        <v>109.2</v>
      </c>
      <c r="O79" s="33">
        <f t="shared" si="26"/>
        <v>2.64</v>
      </c>
      <c r="P79" s="32">
        <f t="shared" si="27"/>
        <v>60</v>
      </c>
      <c r="Q79" s="32">
        <f t="shared" si="28"/>
        <v>127.39999999999999</v>
      </c>
      <c r="R79" s="33">
        <f t="shared" si="29"/>
        <v>3.08</v>
      </c>
      <c r="S79" s="32">
        <f t="shared" si="30"/>
        <v>70</v>
      </c>
      <c r="T79" s="32">
        <f t="shared" si="31"/>
        <v>145.6</v>
      </c>
      <c r="U79" s="33">
        <f t="shared" si="32"/>
        <v>3.5200000000000005</v>
      </c>
      <c r="V79" s="32">
        <f t="shared" si="33"/>
        <v>80</v>
      </c>
      <c r="W79" s="32">
        <f t="shared" si="34"/>
        <v>163.80000000000001</v>
      </c>
      <c r="X79" s="33">
        <f t="shared" si="35"/>
        <v>3.9600000000000004</v>
      </c>
      <c r="Y79" s="32">
        <f t="shared" si="36"/>
        <v>90</v>
      </c>
    </row>
    <row r="80" spans="1:25" ht="24" customHeight="1">
      <c r="A80" s="1" t="s">
        <v>174</v>
      </c>
      <c r="B80" s="56"/>
      <c r="C80" s="55"/>
      <c r="D80" s="27" t="s">
        <v>173</v>
      </c>
      <c r="E80" s="39" t="s">
        <v>172</v>
      </c>
      <c r="F80" s="39" t="str">
        <f t="shared" si="37"/>
        <v>INSERT INTO res_restaurant_food VALUES( 'h09', 8,'伊勢エビのドリア','Doria lobster', 9, 2.7, 100, 55);</v>
      </c>
      <c r="G80" s="1">
        <v>9</v>
      </c>
      <c r="H80" s="1">
        <v>100</v>
      </c>
      <c r="I80" s="1">
        <v>2.7</v>
      </c>
      <c r="J80" s="1">
        <v>55</v>
      </c>
      <c r="K80" s="32">
        <f t="shared" si="22"/>
        <v>100</v>
      </c>
      <c r="L80" s="33">
        <f t="shared" si="23"/>
        <v>2.7</v>
      </c>
      <c r="M80" s="32">
        <f t="shared" si="24"/>
        <v>55</v>
      </c>
      <c r="N80" s="32">
        <f t="shared" si="25"/>
        <v>120</v>
      </c>
      <c r="O80" s="33">
        <f t="shared" si="26"/>
        <v>3.24</v>
      </c>
      <c r="P80" s="32">
        <f t="shared" si="27"/>
        <v>66</v>
      </c>
      <c r="Q80" s="32">
        <f t="shared" si="28"/>
        <v>140</v>
      </c>
      <c r="R80" s="33">
        <f t="shared" si="29"/>
        <v>3.78</v>
      </c>
      <c r="S80" s="32">
        <f t="shared" si="30"/>
        <v>77</v>
      </c>
      <c r="T80" s="32">
        <f t="shared" si="31"/>
        <v>160</v>
      </c>
      <c r="U80" s="33">
        <f t="shared" si="32"/>
        <v>4.32</v>
      </c>
      <c r="V80" s="32">
        <f t="shared" si="33"/>
        <v>88</v>
      </c>
      <c r="W80" s="32">
        <f t="shared" si="34"/>
        <v>180</v>
      </c>
      <c r="X80" s="33">
        <f t="shared" si="35"/>
        <v>4.8600000000000003</v>
      </c>
      <c r="Y80" s="32">
        <f t="shared" si="36"/>
        <v>99</v>
      </c>
    </row>
    <row r="81" spans="1:25" ht="24" customHeight="1">
      <c r="A81" s="1" t="s">
        <v>171</v>
      </c>
      <c r="B81" s="56"/>
      <c r="C81" s="55"/>
      <c r="D81" s="27" t="s">
        <v>170</v>
      </c>
      <c r="E81" s="39" t="s">
        <v>169</v>
      </c>
      <c r="F81" s="39" t="str">
        <f t="shared" si="37"/>
        <v>INSERT INTO res_restaurant_food VALUES( 'h10', 8,'ポルチーニ茸のリゾット','Porcini mushroom risotto', 10, 3.2, 109, 60);</v>
      </c>
      <c r="G81" s="1">
        <v>10</v>
      </c>
      <c r="H81" s="1">
        <v>109</v>
      </c>
      <c r="I81" s="1">
        <v>3.2</v>
      </c>
      <c r="J81" s="1">
        <v>60</v>
      </c>
      <c r="K81" s="32">
        <f t="shared" si="22"/>
        <v>109</v>
      </c>
      <c r="L81" s="33">
        <f t="shared" si="23"/>
        <v>3.2</v>
      </c>
      <c r="M81" s="32">
        <f t="shared" si="24"/>
        <v>60</v>
      </c>
      <c r="N81" s="32">
        <f t="shared" si="25"/>
        <v>130.79999999999998</v>
      </c>
      <c r="O81" s="33">
        <f t="shared" si="26"/>
        <v>3.84</v>
      </c>
      <c r="P81" s="32">
        <f t="shared" si="27"/>
        <v>72</v>
      </c>
      <c r="Q81" s="32">
        <f t="shared" si="28"/>
        <v>152.6</v>
      </c>
      <c r="R81" s="33">
        <f t="shared" si="29"/>
        <v>4.4799999999999995</v>
      </c>
      <c r="S81" s="32">
        <f t="shared" si="30"/>
        <v>84</v>
      </c>
      <c r="T81" s="32">
        <f t="shared" si="31"/>
        <v>174.4</v>
      </c>
      <c r="U81" s="33">
        <f t="shared" si="32"/>
        <v>5.120000000000001</v>
      </c>
      <c r="V81" s="32">
        <f t="shared" si="33"/>
        <v>96</v>
      </c>
      <c r="W81" s="32">
        <f t="shared" si="34"/>
        <v>196.20000000000002</v>
      </c>
      <c r="X81" s="33">
        <f t="shared" si="35"/>
        <v>5.7600000000000007</v>
      </c>
      <c r="Y81" s="32">
        <f t="shared" si="36"/>
        <v>108</v>
      </c>
    </row>
    <row r="82" spans="1:25" ht="24" customHeight="1">
      <c r="A82" s="1" t="s">
        <v>168</v>
      </c>
      <c r="B82" s="57" t="s">
        <v>167</v>
      </c>
      <c r="C82" s="55" t="s">
        <v>166</v>
      </c>
      <c r="D82" s="27" t="s">
        <v>165</v>
      </c>
      <c r="E82" s="39" t="s">
        <v>164</v>
      </c>
      <c r="F82" s="39" t="str">
        <f>"INSERT INTO res_restaurant_food VALUES( '"&amp;A82&amp;"', 9,'"&amp;D82&amp;"','"&amp;E82&amp;"', "&amp;G82&amp;", "&amp;I82&amp;", "&amp;H82&amp;", "&amp;J82&amp;");"</f>
        <v>INSERT INTO res_restaurant_food VALUES( 'i01', 9,'ペペロンチーノ','Aglio e olio pepperoncino', 1, 1, 32, 25);</v>
      </c>
      <c r="G82" s="1">
        <v>1</v>
      </c>
      <c r="H82" s="1">
        <v>32</v>
      </c>
      <c r="I82" s="1">
        <v>1</v>
      </c>
      <c r="J82" s="1">
        <v>25</v>
      </c>
      <c r="K82" s="32">
        <f t="shared" si="22"/>
        <v>32</v>
      </c>
      <c r="L82" s="33">
        <f t="shared" si="23"/>
        <v>1</v>
      </c>
      <c r="M82" s="32">
        <f t="shared" si="24"/>
        <v>25</v>
      </c>
      <c r="N82" s="32">
        <f t="shared" si="25"/>
        <v>38.4</v>
      </c>
      <c r="O82" s="33">
        <f t="shared" si="26"/>
        <v>1.2</v>
      </c>
      <c r="P82" s="32">
        <f t="shared" si="27"/>
        <v>30</v>
      </c>
      <c r="Q82" s="32">
        <f t="shared" si="28"/>
        <v>44.8</v>
      </c>
      <c r="R82" s="33">
        <f t="shared" si="29"/>
        <v>1.4</v>
      </c>
      <c r="S82" s="32">
        <f t="shared" si="30"/>
        <v>35</v>
      </c>
      <c r="T82" s="32">
        <f t="shared" si="31"/>
        <v>51.2</v>
      </c>
      <c r="U82" s="33">
        <f t="shared" si="32"/>
        <v>1.6</v>
      </c>
      <c r="V82" s="32">
        <f t="shared" si="33"/>
        <v>40</v>
      </c>
      <c r="W82" s="32">
        <f t="shared" si="34"/>
        <v>57.6</v>
      </c>
      <c r="X82" s="33">
        <f t="shared" si="35"/>
        <v>1.8</v>
      </c>
      <c r="Y82" s="32">
        <f t="shared" si="36"/>
        <v>45</v>
      </c>
    </row>
    <row r="83" spans="1:25" ht="24" customHeight="1">
      <c r="A83" s="1" t="s">
        <v>163</v>
      </c>
      <c r="B83" s="57"/>
      <c r="C83" s="55"/>
      <c r="D83" s="27" t="s">
        <v>162</v>
      </c>
      <c r="E83" s="39" t="s">
        <v>161</v>
      </c>
      <c r="F83" s="39" t="str">
        <f t="shared" ref="F83:F91" si="38">"INSERT INTO res_restaurant_food VALUES( '"&amp;A83&amp;"', 9,'"&amp;D83&amp;"','"&amp;E83&amp;"', "&amp;G83&amp;", "&amp;I83&amp;", "&amp;H83&amp;", "&amp;J83&amp;");"</f>
        <v>INSERT INTO res_restaurant_food VALUES( 'i02', 9,'アンチョビとキャベツのパスタ','Cabbage and anchovy pasta', 2, 1.2, 40, 31);</v>
      </c>
      <c r="G83" s="1">
        <v>2</v>
      </c>
      <c r="H83" s="1">
        <v>40</v>
      </c>
      <c r="I83" s="1">
        <v>1.2</v>
      </c>
      <c r="J83" s="1">
        <v>31</v>
      </c>
      <c r="K83" s="32">
        <f t="shared" si="22"/>
        <v>40</v>
      </c>
      <c r="L83" s="33">
        <f t="shared" si="23"/>
        <v>1.2</v>
      </c>
      <c r="M83" s="32">
        <f t="shared" si="24"/>
        <v>31</v>
      </c>
      <c r="N83" s="32">
        <f t="shared" si="25"/>
        <v>48</v>
      </c>
      <c r="O83" s="33">
        <f t="shared" si="26"/>
        <v>1.44</v>
      </c>
      <c r="P83" s="32">
        <f t="shared" si="27"/>
        <v>37.199999999999996</v>
      </c>
      <c r="Q83" s="32">
        <f t="shared" si="28"/>
        <v>56</v>
      </c>
      <c r="R83" s="33">
        <f t="shared" si="29"/>
        <v>1.68</v>
      </c>
      <c r="S83" s="32">
        <f t="shared" si="30"/>
        <v>43.4</v>
      </c>
      <c r="T83" s="32">
        <f t="shared" si="31"/>
        <v>64</v>
      </c>
      <c r="U83" s="33">
        <f t="shared" si="32"/>
        <v>1.92</v>
      </c>
      <c r="V83" s="32">
        <f t="shared" si="33"/>
        <v>49.6</v>
      </c>
      <c r="W83" s="32">
        <f t="shared" si="34"/>
        <v>72</v>
      </c>
      <c r="X83" s="33">
        <f t="shared" si="35"/>
        <v>2.16</v>
      </c>
      <c r="Y83" s="32">
        <f t="shared" si="36"/>
        <v>55.800000000000004</v>
      </c>
    </row>
    <row r="84" spans="1:25" ht="24" customHeight="1">
      <c r="A84" s="1" t="s">
        <v>160</v>
      </c>
      <c r="B84" s="57"/>
      <c r="C84" s="55"/>
      <c r="D84" s="27" t="s">
        <v>159</v>
      </c>
      <c r="E84" s="39" t="s">
        <v>158</v>
      </c>
      <c r="F84" s="39" t="str">
        <f t="shared" si="38"/>
        <v>INSERT INTO res_restaurant_food VALUES( 'i03', 9,'ラザニア','Lasagna', 3, 1.4, 47, 36);</v>
      </c>
      <c r="G84" s="1">
        <v>3</v>
      </c>
      <c r="H84" s="1">
        <v>47</v>
      </c>
      <c r="I84" s="1">
        <v>1.4</v>
      </c>
      <c r="J84" s="1">
        <v>36</v>
      </c>
      <c r="K84" s="32">
        <f t="shared" si="22"/>
        <v>47</v>
      </c>
      <c r="L84" s="33">
        <f t="shared" si="23"/>
        <v>1.4</v>
      </c>
      <c r="M84" s="32">
        <f t="shared" si="24"/>
        <v>36</v>
      </c>
      <c r="N84" s="32">
        <f t="shared" si="25"/>
        <v>56.4</v>
      </c>
      <c r="O84" s="33">
        <f t="shared" si="26"/>
        <v>1.68</v>
      </c>
      <c r="P84" s="32">
        <f t="shared" si="27"/>
        <v>43.199999999999996</v>
      </c>
      <c r="Q84" s="32">
        <f t="shared" si="28"/>
        <v>65.8</v>
      </c>
      <c r="R84" s="33">
        <f t="shared" si="29"/>
        <v>1.9599999999999997</v>
      </c>
      <c r="S84" s="32">
        <f t="shared" si="30"/>
        <v>50.4</v>
      </c>
      <c r="T84" s="32">
        <f t="shared" si="31"/>
        <v>75.2</v>
      </c>
      <c r="U84" s="33">
        <f t="shared" si="32"/>
        <v>2.2399999999999998</v>
      </c>
      <c r="V84" s="32">
        <f t="shared" si="33"/>
        <v>57.6</v>
      </c>
      <c r="W84" s="32">
        <f t="shared" si="34"/>
        <v>84.600000000000009</v>
      </c>
      <c r="X84" s="33">
        <f t="shared" si="35"/>
        <v>2.52</v>
      </c>
      <c r="Y84" s="32">
        <f t="shared" si="36"/>
        <v>64.8</v>
      </c>
    </row>
    <row r="85" spans="1:25" ht="24" customHeight="1">
      <c r="A85" s="1" t="s">
        <v>157</v>
      </c>
      <c r="B85" s="57"/>
      <c r="C85" s="55"/>
      <c r="D85" s="27" t="s">
        <v>156</v>
      </c>
      <c r="E85" s="39" t="s">
        <v>155</v>
      </c>
      <c r="F85" s="39" t="str">
        <f t="shared" si="38"/>
        <v>INSERT INTO res_restaurant_food VALUES( 'i04', 9,'カルボナーラ','Carbonara', 4, 1.6, 53, 41);</v>
      </c>
      <c r="G85" s="1">
        <v>4</v>
      </c>
      <c r="H85" s="1">
        <v>53</v>
      </c>
      <c r="I85" s="1">
        <v>1.6</v>
      </c>
      <c r="J85" s="1">
        <v>41</v>
      </c>
      <c r="K85" s="32">
        <f t="shared" si="22"/>
        <v>53</v>
      </c>
      <c r="L85" s="33">
        <f t="shared" si="23"/>
        <v>1.6</v>
      </c>
      <c r="M85" s="32">
        <f t="shared" si="24"/>
        <v>41</v>
      </c>
      <c r="N85" s="32">
        <f t="shared" si="25"/>
        <v>63.599999999999994</v>
      </c>
      <c r="O85" s="33">
        <f t="shared" si="26"/>
        <v>1.92</v>
      </c>
      <c r="P85" s="32">
        <f t="shared" si="27"/>
        <v>49.199999999999996</v>
      </c>
      <c r="Q85" s="32">
        <f t="shared" si="28"/>
        <v>74.199999999999989</v>
      </c>
      <c r="R85" s="33">
        <f t="shared" si="29"/>
        <v>2.2399999999999998</v>
      </c>
      <c r="S85" s="32">
        <f t="shared" si="30"/>
        <v>57.4</v>
      </c>
      <c r="T85" s="32">
        <f t="shared" si="31"/>
        <v>84.800000000000011</v>
      </c>
      <c r="U85" s="33">
        <f t="shared" si="32"/>
        <v>2.5600000000000005</v>
      </c>
      <c r="V85" s="32">
        <f t="shared" si="33"/>
        <v>65.600000000000009</v>
      </c>
      <c r="W85" s="32">
        <f t="shared" si="34"/>
        <v>95.4</v>
      </c>
      <c r="X85" s="33">
        <f t="shared" si="35"/>
        <v>2.8800000000000003</v>
      </c>
      <c r="Y85" s="32">
        <f t="shared" si="36"/>
        <v>73.8</v>
      </c>
    </row>
    <row r="86" spans="1:25" ht="24" customHeight="1">
      <c r="A86" s="1" t="s">
        <v>154</v>
      </c>
      <c r="B86" s="57"/>
      <c r="C86" s="55"/>
      <c r="D86" s="27" t="s">
        <v>153</v>
      </c>
      <c r="E86" s="39" t="s">
        <v>152</v>
      </c>
      <c r="F86" s="39" t="str">
        <f t="shared" si="38"/>
        <v>INSERT INTO res_restaurant_food VALUES( 'i05', 9,'ペンネアラビアータ','Penne all'arrabbiata', 5, 1.8, 59, 46);</v>
      </c>
      <c r="G86" s="1">
        <v>5</v>
      </c>
      <c r="H86" s="1">
        <v>59</v>
      </c>
      <c r="I86" s="1">
        <v>1.8</v>
      </c>
      <c r="J86" s="1">
        <v>46</v>
      </c>
      <c r="K86" s="32">
        <f t="shared" si="22"/>
        <v>59</v>
      </c>
      <c r="L86" s="33">
        <f t="shared" si="23"/>
        <v>1.8</v>
      </c>
      <c r="M86" s="32">
        <f t="shared" si="24"/>
        <v>46</v>
      </c>
      <c r="N86" s="32">
        <f t="shared" si="25"/>
        <v>70.8</v>
      </c>
      <c r="O86" s="33">
        <f t="shared" si="26"/>
        <v>2.16</v>
      </c>
      <c r="P86" s="32">
        <f t="shared" si="27"/>
        <v>55.199999999999996</v>
      </c>
      <c r="Q86" s="32">
        <f t="shared" si="28"/>
        <v>82.6</v>
      </c>
      <c r="R86" s="33">
        <f t="shared" si="29"/>
        <v>2.52</v>
      </c>
      <c r="S86" s="32">
        <f t="shared" si="30"/>
        <v>64.399999999999991</v>
      </c>
      <c r="T86" s="32">
        <f t="shared" si="31"/>
        <v>94.4</v>
      </c>
      <c r="U86" s="33">
        <f t="shared" si="32"/>
        <v>2.8800000000000003</v>
      </c>
      <c r="V86" s="32">
        <f t="shared" si="33"/>
        <v>73.600000000000009</v>
      </c>
      <c r="W86" s="32">
        <f t="shared" si="34"/>
        <v>106.2</v>
      </c>
      <c r="X86" s="33">
        <f t="shared" si="35"/>
        <v>3.24</v>
      </c>
      <c r="Y86" s="32">
        <f t="shared" si="36"/>
        <v>82.8</v>
      </c>
    </row>
    <row r="87" spans="1:25" ht="24" customHeight="1">
      <c r="A87" s="1" t="s">
        <v>151</v>
      </c>
      <c r="B87" s="57"/>
      <c r="C87" s="55"/>
      <c r="D87" s="27" t="s">
        <v>150</v>
      </c>
      <c r="E87" s="39" t="s">
        <v>149</v>
      </c>
      <c r="F87" s="39" t="str">
        <f t="shared" si="38"/>
        <v>INSERT INTO res_restaurant_food VALUES( 'i06', 9,'ゴルゴンゾーラのパスタ','Gorgonzola Pasta', 6, 2, 66, 51);</v>
      </c>
      <c r="G87" s="1">
        <v>6</v>
      </c>
      <c r="H87" s="1">
        <v>66</v>
      </c>
      <c r="I87" s="1">
        <v>2</v>
      </c>
      <c r="J87" s="1">
        <v>51</v>
      </c>
      <c r="K87" s="32">
        <f t="shared" si="22"/>
        <v>66</v>
      </c>
      <c r="L87" s="33">
        <f t="shared" si="23"/>
        <v>2</v>
      </c>
      <c r="M87" s="32">
        <f t="shared" si="24"/>
        <v>51</v>
      </c>
      <c r="N87" s="32">
        <f t="shared" si="25"/>
        <v>79.2</v>
      </c>
      <c r="O87" s="33">
        <f t="shared" si="26"/>
        <v>2.4</v>
      </c>
      <c r="P87" s="32">
        <f t="shared" si="27"/>
        <v>61.199999999999996</v>
      </c>
      <c r="Q87" s="32">
        <f t="shared" si="28"/>
        <v>92.399999999999991</v>
      </c>
      <c r="R87" s="33">
        <f t="shared" si="29"/>
        <v>2.8</v>
      </c>
      <c r="S87" s="32">
        <f t="shared" si="30"/>
        <v>71.399999999999991</v>
      </c>
      <c r="T87" s="32">
        <f t="shared" si="31"/>
        <v>105.60000000000001</v>
      </c>
      <c r="U87" s="33">
        <f t="shared" si="32"/>
        <v>3.2</v>
      </c>
      <c r="V87" s="32">
        <f t="shared" si="33"/>
        <v>81.600000000000009</v>
      </c>
      <c r="W87" s="32">
        <f t="shared" si="34"/>
        <v>118.8</v>
      </c>
      <c r="X87" s="33">
        <f t="shared" si="35"/>
        <v>3.6</v>
      </c>
      <c r="Y87" s="32">
        <f t="shared" si="36"/>
        <v>91.8</v>
      </c>
    </row>
    <row r="88" spans="1:25" ht="24" customHeight="1">
      <c r="A88" s="1" t="s">
        <v>148</v>
      </c>
      <c r="B88" s="57"/>
      <c r="C88" s="55"/>
      <c r="D88" s="27" t="s">
        <v>147</v>
      </c>
      <c r="E88" s="39" t="s">
        <v>146</v>
      </c>
      <c r="F88" s="39" t="str">
        <f t="shared" si="38"/>
        <v>INSERT INTO res_restaurant_food VALUES( 'i07', 9,'フルーツトマトの冷製パスタ','Chilled pasta tomato fruit', 7, 2.2, 72, 56);</v>
      </c>
      <c r="G88" s="1">
        <v>7</v>
      </c>
      <c r="H88" s="1">
        <v>72</v>
      </c>
      <c r="I88" s="1">
        <v>2.2000000000000002</v>
      </c>
      <c r="J88" s="1">
        <v>56</v>
      </c>
      <c r="K88" s="32">
        <f t="shared" si="22"/>
        <v>72</v>
      </c>
      <c r="L88" s="33">
        <f t="shared" si="23"/>
        <v>2.2000000000000002</v>
      </c>
      <c r="M88" s="32">
        <f t="shared" si="24"/>
        <v>56</v>
      </c>
      <c r="N88" s="32">
        <f t="shared" si="25"/>
        <v>86.399999999999991</v>
      </c>
      <c r="O88" s="33">
        <f t="shared" si="26"/>
        <v>2.64</v>
      </c>
      <c r="P88" s="32">
        <f t="shared" si="27"/>
        <v>67.2</v>
      </c>
      <c r="Q88" s="32">
        <f t="shared" si="28"/>
        <v>100.8</v>
      </c>
      <c r="R88" s="33">
        <f t="shared" si="29"/>
        <v>3.08</v>
      </c>
      <c r="S88" s="32">
        <f t="shared" si="30"/>
        <v>78.399999999999991</v>
      </c>
      <c r="T88" s="32">
        <f t="shared" si="31"/>
        <v>115.2</v>
      </c>
      <c r="U88" s="33">
        <f t="shared" si="32"/>
        <v>3.5200000000000005</v>
      </c>
      <c r="V88" s="32">
        <f t="shared" si="33"/>
        <v>89.600000000000009</v>
      </c>
      <c r="W88" s="32">
        <f t="shared" si="34"/>
        <v>129.6</v>
      </c>
      <c r="X88" s="33">
        <f t="shared" si="35"/>
        <v>3.9600000000000004</v>
      </c>
      <c r="Y88" s="32">
        <f t="shared" si="36"/>
        <v>100.8</v>
      </c>
    </row>
    <row r="89" spans="1:25" ht="24" customHeight="1">
      <c r="A89" s="1" t="s">
        <v>145</v>
      </c>
      <c r="B89" s="57"/>
      <c r="C89" s="55"/>
      <c r="D89" s="27" t="s">
        <v>144</v>
      </c>
      <c r="E89" s="39" t="s">
        <v>143</v>
      </c>
      <c r="F89" s="39" t="str">
        <f t="shared" si="38"/>
        <v>INSERT INTO res_restaurant_food VALUES( 'i08', 9,'カラスミのパスタ','Mi crow Pasta', 8, 2.4, 79, 61);</v>
      </c>
      <c r="G89" s="1">
        <v>8</v>
      </c>
      <c r="H89" s="1">
        <v>79</v>
      </c>
      <c r="I89" s="1">
        <v>2.4</v>
      </c>
      <c r="J89" s="1">
        <v>61</v>
      </c>
      <c r="K89" s="32">
        <f t="shared" si="22"/>
        <v>79</v>
      </c>
      <c r="L89" s="33">
        <f t="shared" si="23"/>
        <v>2.4</v>
      </c>
      <c r="M89" s="32">
        <f t="shared" si="24"/>
        <v>61</v>
      </c>
      <c r="N89" s="32">
        <f t="shared" si="25"/>
        <v>94.8</v>
      </c>
      <c r="O89" s="33">
        <f t="shared" si="26"/>
        <v>2.88</v>
      </c>
      <c r="P89" s="32">
        <f t="shared" si="27"/>
        <v>73.2</v>
      </c>
      <c r="Q89" s="32">
        <f t="shared" si="28"/>
        <v>110.6</v>
      </c>
      <c r="R89" s="33">
        <f t="shared" si="29"/>
        <v>3.36</v>
      </c>
      <c r="S89" s="32">
        <f t="shared" si="30"/>
        <v>85.399999999999991</v>
      </c>
      <c r="T89" s="32">
        <f t="shared" si="31"/>
        <v>126.4</v>
      </c>
      <c r="U89" s="33">
        <f t="shared" si="32"/>
        <v>3.84</v>
      </c>
      <c r="V89" s="32">
        <f t="shared" si="33"/>
        <v>97.600000000000009</v>
      </c>
      <c r="W89" s="32">
        <f t="shared" si="34"/>
        <v>142.20000000000002</v>
      </c>
      <c r="X89" s="33">
        <f t="shared" si="35"/>
        <v>4.32</v>
      </c>
      <c r="Y89" s="32">
        <f t="shared" si="36"/>
        <v>109.8</v>
      </c>
    </row>
    <row r="90" spans="1:25" ht="24" customHeight="1">
      <c r="A90" s="1" t="s">
        <v>142</v>
      </c>
      <c r="B90" s="57"/>
      <c r="C90" s="55"/>
      <c r="D90" s="27" t="s">
        <v>141</v>
      </c>
      <c r="E90" s="39" t="s">
        <v>140</v>
      </c>
      <c r="F90" s="39" t="str">
        <f t="shared" si="38"/>
        <v>INSERT INTO res_restaurant_food VALUES( 'i09', 9,'ワタリ蟹のパスタ','Wading crab pasta', 9, 2.6, 85, 66);</v>
      </c>
      <c r="G90" s="1">
        <v>9</v>
      </c>
      <c r="H90" s="1">
        <v>85</v>
      </c>
      <c r="I90" s="1">
        <v>2.6</v>
      </c>
      <c r="J90" s="1">
        <v>66</v>
      </c>
      <c r="K90" s="32">
        <f t="shared" si="22"/>
        <v>85</v>
      </c>
      <c r="L90" s="33">
        <f t="shared" si="23"/>
        <v>2.6</v>
      </c>
      <c r="M90" s="32">
        <f t="shared" si="24"/>
        <v>66</v>
      </c>
      <c r="N90" s="32">
        <f t="shared" si="25"/>
        <v>102</v>
      </c>
      <c r="O90" s="33">
        <f t="shared" si="26"/>
        <v>3.12</v>
      </c>
      <c r="P90" s="32">
        <f t="shared" si="27"/>
        <v>79.2</v>
      </c>
      <c r="Q90" s="32">
        <f t="shared" si="28"/>
        <v>118.99999999999999</v>
      </c>
      <c r="R90" s="33">
        <f t="shared" si="29"/>
        <v>3.6399999999999997</v>
      </c>
      <c r="S90" s="32">
        <f t="shared" si="30"/>
        <v>92.399999999999991</v>
      </c>
      <c r="T90" s="32">
        <f t="shared" si="31"/>
        <v>136</v>
      </c>
      <c r="U90" s="33">
        <f t="shared" si="32"/>
        <v>4.16</v>
      </c>
      <c r="V90" s="32">
        <f t="shared" si="33"/>
        <v>105.60000000000001</v>
      </c>
      <c r="W90" s="32">
        <f t="shared" si="34"/>
        <v>153</v>
      </c>
      <c r="X90" s="33">
        <f t="shared" si="35"/>
        <v>4.6800000000000006</v>
      </c>
      <c r="Y90" s="32">
        <f t="shared" si="36"/>
        <v>118.8</v>
      </c>
    </row>
    <row r="91" spans="1:25" ht="24" customHeight="1">
      <c r="A91" s="1" t="s">
        <v>139</v>
      </c>
      <c r="B91" s="57"/>
      <c r="C91" s="55"/>
      <c r="D91" s="27" t="s">
        <v>138</v>
      </c>
      <c r="E91" s="39" t="s">
        <v>137</v>
      </c>
      <c r="F91" s="39" t="str">
        <f t="shared" si="38"/>
        <v>INSERT INTO res_restaurant_food VALUES( 'i10', 9,'ポルチーニ茸のパスタ','Porcini Mushroom Pasta', 10, 2.8, 92, 71);</v>
      </c>
      <c r="G91" s="1">
        <v>10</v>
      </c>
      <c r="H91" s="1">
        <v>92</v>
      </c>
      <c r="I91" s="1">
        <v>2.8</v>
      </c>
      <c r="J91" s="1">
        <v>71</v>
      </c>
      <c r="K91" s="32">
        <f t="shared" si="22"/>
        <v>92</v>
      </c>
      <c r="L91" s="33">
        <f t="shared" si="23"/>
        <v>2.8</v>
      </c>
      <c r="M91" s="32">
        <f t="shared" si="24"/>
        <v>71</v>
      </c>
      <c r="N91" s="32">
        <f t="shared" si="25"/>
        <v>110.39999999999999</v>
      </c>
      <c r="O91" s="33">
        <f t="shared" si="26"/>
        <v>3.36</v>
      </c>
      <c r="P91" s="32">
        <f t="shared" si="27"/>
        <v>85.2</v>
      </c>
      <c r="Q91" s="32">
        <f t="shared" si="28"/>
        <v>128.79999999999998</v>
      </c>
      <c r="R91" s="33">
        <f t="shared" si="29"/>
        <v>3.9199999999999995</v>
      </c>
      <c r="S91" s="32">
        <f t="shared" si="30"/>
        <v>99.399999999999991</v>
      </c>
      <c r="T91" s="32">
        <f t="shared" si="31"/>
        <v>147.20000000000002</v>
      </c>
      <c r="U91" s="33">
        <f t="shared" si="32"/>
        <v>4.4799999999999995</v>
      </c>
      <c r="V91" s="32">
        <f t="shared" si="33"/>
        <v>113.60000000000001</v>
      </c>
      <c r="W91" s="32">
        <f t="shared" si="34"/>
        <v>165.6</v>
      </c>
      <c r="X91" s="33">
        <f t="shared" si="35"/>
        <v>5.04</v>
      </c>
      <c r="Y91" s="32">
        <f t="shared" si="36"/>
        <v>127.8</v>
      </c>
    </row>
    <row r="92" spans="1:25" ht="24" customHeight="1">
      <c r="A92" s="1" t="s">
        <v>136</v>
      </c>
      <c r="B92" s="54" t="s">
        <v>135</v>
      </c>
      <c r="C92" s="50"/>
      <c r="D92" s="27" t="s">
        <v>134</v>
      </c>
      <c r="E92" s="37"/>
      <c r="F92" s="37"/>
      <c r="G92" s="1">
        <v>1</v>
      </c>
      <c r="H92" s="1">
        <v>30</v>
      </c>
      <c r="I92" s="1">
        <v>1</v>
      </c>
      <c r="J92" s="1">
        <v>15</v>
      </c>
      <c r="K92" s="32">
        <f t="shared" si="22"/>
        <v>30</v>
      </c>
      <c r="L92" s="33">
        <f t="shared" si="23"/>
        <v>1</v>
      </c>
      <c r="M92" s="32">
        <f t="shared" si="24"/>
        <v>15</v>
      </c>
      <c r="N92" s="32">
        <f t="shared" si="25"/>
        <v>36</v>
      </c>
      <c r="O92" s="33">
        <f t="shared" si="26"/>
        <v>1.2</v>
      </c>
      <c r="P92" s="32">
        <f t="shared" si="27"/>
        <v>18</v>
      </c>
      <c r="Q92" s="32">
        <f t="shared" si="28"/>
        <v>42</v>
      </c>
      <c r="R92" s="33">
        <f t="shared" si="29"/>
        <v>1.4</v>
      </c>
      <c r="S92" s="32">
        <f t="shared" si="30"/>
        <v>21</v>
      </c>
      <c r="T92" s="32">
        <f t="shared" si="31"/>
        <v>48</v>
      </c>
      <c r="U92" s="33">
        <f t="shared" si="32"/>
        <v>1.6</v>
      </c>
      <c r="V92" s="32">
        <f t="shared" si="33"/>
        <v>24</v>
      </c>
      <c r="W92" s="32">
        <f t="shared" si="34"/>
        <v>54</v>
      </c>
      <c r="X92" s="33">
        <f t="shared" si="35"/>
        <v>1.8</v>
      </c>
      <c r="Y92" s="32">
        <f t="shared" si="36"/>
        <v>27</v>
      </c>
    </row>
    <row r="93" spans="1:25" ht="24" customHeight="1">
      <c r="A93" s="1" t="s">
        <v>133</v>
      </c>
      <c r="B93" s="54"/>
      <c r="C93" s="50"/>
      <c r="D93" s="27" t="s">
        <v>132</v>
      </c>
      <c r="E93" s="37"/>
      <c r="F93" s="37"/>
      <c r="G93" s="1">
        <v>2</v>
      </c>
    </row>
    <row r="94" spans="1:25" ht="24" customHeight="1">
      <c r="A94" s="1" t="s">
        <v>131</v>
      </c>
      <c r="B94" s="54"/>
      <c r="C94" s="50"/>
      <c r="D94" s="27" t="s">
        <v>130</v>
      </c>
      <c r="E94" s="37"/>
      <c r="F94" s="37"/>
      <c r="G94" s="1">
        <v>3</v>
      </c>
    </row>
    <row r="95" spans="1:25" ht="24" customHeight="1">
      <c r="A95" s="1" t="s">
        <v>129</v>
      </c>
      <c r="B95" s="54"/>
      <c r="C95" s="50"/>
      <c r="D95" s="27"/>
      <c r="E95" s="37"/>
      <c r="F95" s="37"/>
      <c r="G95" s="1">
        <v>4</v>
      </c>
    </row>
    <row r="96" spans="1:25" ht="24" customHeight="1">
      <c r="A96" s="1" t="s">
        <v>128</v>
      </c>
      <c r="B96" s="54"/>
      <c r="C96" s="50"/>
      <c r="D96" s="27"/>
      <c r="E96" s="37"/>
      <c r="F96" s="37"/>
      <c r="G96" s="1">
        <v>5</v>
      </c>
    </row>
    <row r="97" spans="1:7" ht="24" customHeight="1">
      <c r="A97" s="1" t="s">
        <v>127</v>
      </c>
      <c r="B97" s="54"/>
      <c r="C97" s="50"/>
      <c r="D97" s="27"/>
      <c r="E97" s="37"/>
      <c r="F97" s="37"/>
      <c r="G97" s="1">
        <v>6</v>
      </c>
    </row>
    <row r="98" spans="1:7" ht="24" customHeight="1">
      <c r="A98" s="1" t="s">
        <v>126</v>
      </c>
      <c r="B98" s="54"/>
      <c r="C98" s="50"/>
      <c r="D98" s="27"/>
      <c r="E98" s="37"/>
      <c r="F98" s="37"/>
      <c r="G98" s="1">
        <v>7</v>
      </c>
    </row>
    <row r="99" spans="1:7" ht="24" customHeight="1">
      <c r="A99" s="1" t="s">
        <v>125</v>
      </c>
      <c r="B99" s="54"/>
      <c r="C99" s="50"/>
      <c r="D99" s="27"/>
      <c r="E99" s="37"/>
      <c r="F99" s="37"/>
      <c r="G99" s="1">
        <v>8</v>
      </c>
    </row>
    <row r="100" spans="1:7" ht="24" customHeight="1">
      <c r="A100" s="1" t="s">
        <v>124</v>
      </c>
      <c r="B100" s="54"/>
      <c r="C100" s="50"/>
      <c r="D100" s="27"/>
      <c r="E100" s="37"/>
      <c r="F100" s="37"/>
      <c r="G100" s="1">
        <v>9</v>
      </c>
    </row>
    <row r="101" spans="1:7" ht="24" customHeight="1">
      <c r="A101" s="1" t="s">
        <v>123</v>
      </c>
      <c r="B101" s="54"/>
      <c r="C101" s="50"/>
      <c r="D101" s="27"/>
      <c r="E101" s="37"/>
      <c r="F101" s="37"/>
      <c r="G101" s="1">
        <v>10</v>
      </c>
    </row>
    <row r="105" spans="1:7">
      <c r="B105" s="1" t="s">
        <v>122</v>
      </c>
      <c r="C105" s="1" t="s">
        <v>32</v>
      </c>
      <c r="D105" s="1" t="s">
        <v>121</v>
      </c>
    </row>
    <row r="106" spans="1:7">
      <c r="B106" s="1" t="s">
        <v>120</v>
      </c>
      <c r="C106" s="1" t="s">
        <v>119</v>
      </c>
      <c r="D106" s="1">
        <v>0</v>
      </c>
    </row>
    <row r="107" spans="1:7">
      <c r="C107" s="1" t="s">
        <v>118</v>
      </c>
      <c r="D107" s="1">
        <v>10</v>
      </c>
    </row>
    <row r="108" spans="1:7">
      <c r="C108" s="1" t="s">
        <v>117</v>
      </c>
      <c r="D108" s="1">
        <v>20</v>
      </c>
    </row>
    <row r="109" spans="1:7">
      <c r="C109" s="1" t="s">
        <v>116</v>
      </c>
      <c r="D109" s="1">
        <v>40</v>
      </c>
    </row>
    <row r="110" spans="1:7">
      <c r="C110" s="1" t="s">
        <v>115</v>
      </c>
      <c r="D110" s="1">
        <v>80</v>
      </c>
    </row>
  </sheetData>
  <mergeCells count="19">
    <mergeCell ref="B92:B101"/>
    <mergeCell ref="B62:B71"/>
    <mergeCell ref="C62:C71"/>
    <mergeCell ref="B72:B81"/>
    <mergeCell ref="C72:C81"/>
    <mergeCell ref="B82:B91"/>
    <mergeCell ref="C82:C91"/>
    <mergeCell ref="B32:B41"/>
    <mergeCell ref="C32:C41"/>
    <mergeCell ref="B42:B51"/>
    <mergeCell ref="C42:C51"/>
    <mergeCell ref="B52:B61"/>
    <mergeCell ref="C52:C61"/>
    <mergeCell ref="B2:B11"/>
    <mergeCell ref="C2:C11"/>
    <mergeCell ref="B12:B21"/>
    <mergeCell ref="C12:C21"/>
    <mergeCell ref="B22:B31"/>
    <mergeCell ref="C22:C31"/>
  </mergeCells>
  <phoneticPr fontId="2"/>
  <pageMargins left="0.7" right="0.7" top="0.75" bottom="0.75" header="0.3" footer="0.3"/>
  <pageSetup paperSize="9" orientation="portrait" r:id="rId1"/>
  <legacyDrawing r:id="rId2"/>
  <controls>
    <control shapeId="6146" r:id="rId3" name="Control 2"/>
    <control shapeId="6145" r:id="rId4" name="Control 1"/>
  </controls>
</worksheet>
</file>

<file path=xl/worksheets/sheet9.xml><?xml version="1.0" encoding="utf-8"?>
<worksheet xmlns="http://schemas.openxmlformats.org/spreadsheetml/2006/main" xmlns:r="http://schemas.openxmlformats.org/officeDocument/2006/relationships">
  <dimension ref="A1:K11"/>
  <sheetViews>
    <sheetView workbookViewId="0">
      <selection activeCell="F20" sqref="F20"/>
    </sheetView>
  </sheetViews>
  <sheetFormatPr defaultRowHeight="13.5"/>
  <cols>
    <col min="1" max="3" width="18.42578125" style="27" customWidth="1"/>
    <col min="4" max="4" width="54.28515625" style="28" customWidth="1"/>
    <col min="5" max="8" width="9.140625" style="27"/>
    <col min="9" max="9" width="36.28515625" style="27" bestFit="1" customWidth="1"/>
    <col min="10" max="16384" width="9.140625" style="27"/>
  </cols>
  <sheetData>
    <row r="1" spans="1:11">
      <c r="A1" s="27" t="s">
        <v>673</v>
      </c>
      <c r="B1" s="27" t="s">
        <v>674</v>
      </c>
      <c r="C1" s="27" t="s">
        <v>675</v>
      </c>
      <c r="D1" s="28" t="s">
        <v>471</v>
      </c>
      <c r="E1" s="27" t="s">
        <v>676</v>
      </c>
      <c r="F1" s="27" t="s">
        <v>470</v>
      </c>
      <c r="G1" s="27" t="s">
        <v>677</v>
      </c>
      <c r="H1" s="27" t="s">
        <v>678</v>
      </c>
      <c r="I1" s="27" t="s">
        <v>468</v>
      </c>
      <c r="J1" s="27" t="s">
        <v>679</v>
      </c>
      <c r="K1" s="27" t="s">
        <v>85</v>
      </c>
    </row>
    <row r="2" spans="1:11" ht="27">
      <c r="A2" s="27">
        <v>1</v>
      </c>
      <c r="B2" s="53" t="s">
        <v>680</v>
      </c>
      <c r="C2" s="27" t="s">
        <v>681</v>
      </c>
      <c r="D2" s="28" t="s">
        <v>467</v>
      </c>
      <c r="G2" s="27" t="s">
        <v>682</v>
      </c>
      <c r="H2" s="27">
        <v>50</v>
      </c>
      <c r="I2" s="27" t="s">
        <v>464</v>
      </c>
      <c r="J2" s="27">
        <v>1</v>
      </c>
    </row>
    <row r="3" spans="1:11" ht="27">
      <c r="A3" s="27">
        <v>2</v>
      </c>
      <c r="B3" s="53"/>
      <c r="C3" s="27" t="s">
        <v>683</v>
      </c>
      <c r="D3" s="28" t="s">
        <v>466</v>
      </c>
      <c r="G3" s="27" t="s">
        <v>682</v>
      </c>
      <c r="H3" s="27">
        <v>100</v>
      </c>
      <c r="I3" s="27" t="s">
        <v>464</v>
      </c>
      <c r="J3" s="27">
        <v>3</v>
      </c>
    </row>
    <row r="4" spans="1:11" ht="27">
      <c r="A4" s="27">
        <v>3</v>
      </c>
      <c r="B4" s="53"/>
      <c r="C4" s="27" t="s">
        <v>684</v>
      </c>
      <c r="D4" s="28" t="s">
        <v>465</v>
      </c>
      <c r="G4" s="27" t="s">
        <v>682</v>
      </c>
      <c r="H4" s="27">
        <v>200</v>
      </c>
      <c r="I4" s="27" t="s">
        <v>464</v>
      </c>
      <c r="J4" s="27">
        <v>5</v>
      </c>
    </row>
    <row r="5" spans="1:11" ht="27">
      <c r="A5" s="27">
        <v>4</v>
      </c>
      <c r="B5" s="53"/>
      <c r="C5" s="27" t="s">
        <v>463</v>
      </c>
      <c r="D5" s="28" t="s">
        <v>462</v>
      </c>
      <c r="G5" s="27">
        <v>500</v>
      </c>
      <c r="I5" s="27" t="s">
        <v>457</v>
      </c>
      <c r="J5" s="27">
        <v>100</v>
      </c>
    </row>
    <row r="6" spans="1:11">
      <c r="A6" s="27">
        <v>5</v>
      </c>
      <c r="B6" s="53"/>
      <c r="C6" s="27" t="s">
        <v>461</v>
      </c>
      <c r="D6" s="28" t="s">
        <v>460</v>
      </c>
      <c r="G6" s="27">
        <v>1000</v>
      </c>
      <c r="I6" s="27" t="s">
        <v>457</v>
      </c>
      <c r="J6" s="27">
        <v>200</v>
      </c>
    </row>
    <row r="7" spans="1:11" ht="27">
      <c r="A7" s="27">
        <v>6</v>
      </c>
      <c r="B7" s="53"/>
      <c r="C7" s="27" t="s">
        <v>459</v>
      </c>
      <c r="D7" s="28" t="s">
        <v>458</v>
      </c>
      <c r="G7" s="27">
        <v>2000</v>
      </c>
      <c r="I7" s="27" t="s">
        <v>457</v>
      </c>
      <c r="J7" s="27">
        <v>400</v>
      </c>
    </row>
    <row r="8" spans="1:11" ht="27">
      <c r="A8" s="27">
        <v>7</v>
      </c>
      <c r="B8" s="53" t="s">
        <v>456</v>
      </c>
      <c r="C8" s="27" t="s">
        <v>685</v>
      </c>
      <c r="D8" s="28" t="s">
        <v>455</v>
      </c>
      <c r="G8" s="27" t="s">
        <v>682</v>
      </c>
      <c r="H8" s="27">
        <v>200</v>
      </c>
      <c r="I8" s="27" t="s">
        <v>452</v>
      </c>
      <c r="J8" s="27">
        <v>5</v>
      </c>
    </row>
    <row r="9" spans="1:11">
      <c r="A9" s="27">
        <v>8</v>
      </c>
      <c r="B9" s="53"/>
      <c r="C9" s="27" t="s">
        <v>686</v>
      </c>
      <c r="D9" s="28" t="s">
        <v>454</v>
      </c>
      <c r="G9" s="27" t="s">
        <v>682</v>
      </c>
      <c r="H9" s="27">
        <v>300</v>
      </c>
      <c r="I9" s="27" t="s">
        <v>452</v>
      </c>
      <c r="J9" s="27">
        <v>10</v>
      </c>
    </row>
    <row r="10" spans="1:11" ht="27">
      <c r="A10" s="27">
        <v>9</v>
      </c>
      <c r="B10" s="53"/>
      <c r="C10" s="27" t="s">
        <v>687</v>
      </c>
      <c r="D10" s="28" t="s">
        <v>453</v>
      </c>
      <c r="G10" s="27" t="s">
        <v>682</v>
      </c>
      <c r="H10" s="27">
        <v>500</v>
      </c>
      <c r="I10" s="27" t="s">
        <v>452</v>
      </c>
      <c r="J10" s="27">
        <v>20</v>
      </c>
    </row>
    <row r="11" spans="1:11" ht="27">
      <c r="A11" s="27">
        <v>10</v>
      </c>
      <c r="B11" s="27" t="s">
        <v>451</v>
      </c>
      <c r="C11" s="27" t="s">
        <v>688</v>
      </c>
      <c r="D11" s="28" t="s">
        <v>450</v>
      </c>
      <c r="G11" s="27" t="s">
        <v>682</v>
      </c>
      <c r="H11" s="27">
        <v>500</v>
      </c>
    </row>
  </sheetData>
  <mergeCells count="2">
    <mergeCell ref="B2:B7"/>
    <mergeCell ref="B8:B10"/>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18</vt:i4>
      </vt:variant>
    </vt:vector>
  </HeadingPairs>
  <TitlesOfParts>
    <vt:vector size="18" baseType="lpstr">
      <vt:lpstr>schedule7.2</vt:lpstr>
      <vt:lpstr>schedule7.9</vt:lpstr>
      <vt:lpstr>演出FLASH</vt:lpstr>
      <vt:lpstr>機能</vt:lpstr>
      <vt:lpstr>機能詳細</vt:lpstr>
      <vt:lpstr>MAP</vt:lpstr>
      <vt:lpstr>food</vt:lpstr>
      <vt:lpstr>food_table</vt:lpstr>
      <vt:lpstr>item</vt:lpstr>
      <vt:lpstr>parameter</vt:lpstr>
      <vt:lpstr>levelupitem</vt:lpstr>
      <vt:lpstr>decoration_list</vt:lpstr>
      <vt:lpstr>decoration_table</vt:lpstr>
      <vt:lpstr>decoration_chair</vt:lpstr>
      <vt:lpstr>decoration_floor</vt:lpstr>
      <vt:lpstr>decoration_wall</vt:lpstr>
      <vt:lpstr>decoration_item</vt:lpstr>
      <vt:lpstr>character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commufa</dc:creator>
  <cp:lastModifiedBy>commufa</cp:lastModifiedBy>
  <dcterms:created xsi:type="dcterms:W3CDTF">2010-06-23T10:39:22Z</dcterms:created>
  <dcterms:modified xsi:type="dcterms:W3CDTF">2010-07-13T07:38:40Z</dcterms:modified>
</cp:coreProperties>
</file>