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7155" tabRatio="960" activeTab="3"/>
  </bookViews>
  <sheets>
    <sheet name="数值调整" sheetId="23" r:id="rId1"/>
    <sheet name="副本中的怪monster" sheetId="14" r:id="rId2"/>
    <sheet name="副本中的矿mine" sheetId="15" r:id="rId3"/>
    <sheet name="副本map" sheetId="11" r:id="rId4"/>
    <sheet name="副本中装饰物decor" sheetId="12" r:id="rId5"/>
    <sheet name="副本中传送门portal" sheetId="13" r:id="rId6"/>
    <sheet name="副本中的地板floor" sheetId="21" r:id="rId7"/>
    <sheet name="副本怪avatar" sheetId="19" r:id="rId8"/>
    <sheet name="矿" sheetId="24" r:id="rId9"/>
    <sheet name="怪" sheetId="25" r:id="rId10"/>
    <sheet name="怪矿表现" sheetId="26" r:id="rId11"/>
  </sheets>
  <externalReferences>
    <externalReference r:id="rId12"/>
    <externalReference r:id="rId13"/>
    <externalReference r:id="rId14"/>
    <externalReference r:id="rId15"/>
  </externalReferences>
  <calcPr calcId="125725"/>
  <fileRecoveryPr autoRecover="0"/>
</workbook>
</file>

<file path=xl/calcChain.xml><?xml version="1.0" encoding="utf-8"?>
<calcChain xmlns="http://schemas.openxmlformats.org/spreadsheetml/2006/main">
  <c r="F72" i="26"/>
  <c r="D72"/>
  <c r="E18" i="24"/>
  <c r="F18"/>
  <c r="A18"/>
  <c r="B72" i="26" s="1"/>
  <c r="D29" i="19"/>
  <c r="D28"/>
  <c r="A29"/>
  <c r="C17" i="15" s="1"/>
  <c r="C18" i="24" s="1"/>
  <c r="B29" i="19"/>
  <c r="B17" i="15" s="1"/>
  <c r="B18" i="24" s="1"/>
  <c r="I72" i="26" s="1"/>
  <c r="C29" i="19"/>
  <c r="F23" i="26" l="1"/>
  <c r="F22"/>
  <c r="F21"/>
  <c r="F20"/>
  <c r="D71"/>
  <c r="D67"/>
  <c r="D35"/>
  <c r="H20" l="1"/>
  <c r="H23"/>
  <c r="G22"/>
  <c r="E23"/>
  <c r="D23"/>
  <c r="C21"/>
  <c r="B23"/>
  <c r="B22"/>
  <c r="B21"/>
  <c r="E20"/>
  <c r="D20"/>
  <c r="C20"/>
  <c r="B20"/>
  <c r="B5" i="24"/>
  <c r="B60" i="26"/>
  <c r="B61" s="1"/>
  <c r="B62" s="1"/>
  <c r="B63" s="1"/>
  <c r="B56"/>
  <c r="B57" s="1"/>
  <c r="B58" s="1"/>
  <c r="B59" s="1"/>
  <c r="B52"/>
  <c r="B53" s="1"/>
  <c r="B54" s="1"/>
  <c r="B55" s="1"/>
  <c r="B48"/>
  <c r="B49" s="1"/>
  <c r="B50" s="1"/>
  <c r="B51" s="1"/>
  <c r="B44"/>
  <c r="B45" s="1"/>
  <c r="B46" s="1"/>
  <c r="B47" s="1"/>
  <c r="B40"/>
  <c r="B41" s="1"/>
  <c r="B42" s="1"/>
  <c r="B43" s="1"/>
  <c r="B36"/>
  <c r="B37" s="1"/>
  <c r="B38" s="1"/>
  <c r="B39" s="1"/>
  <c r="F33"/>
  <c r="F37" s="1"/>
  <c r="F41" s="1"/>
  <c r="F45" s="1"/>
  <c r="F49" s="1"/>
  <c r="F53" s="1"/>
  <c r="F57" s="1"/>
  <c r="F61" s="1"/>
  <c r="F34"/>
  <c r="F38" s="1"/>
  <c r="F42" s="1"/>
  <c r="F46" s="1"/>
  <c r="F50" s="1"/>
  <c r="F54" s="1"/>
  <c r="F58" s="1"/>
  <c r="F62" s="1"/>
  <c r="F32"/>
  <c r="F36" s="1"/>
  <c r="F40" s="1"/>
  <c r="F44" s="1"/>
  <c r="F48" s="1"/>
  <c r="F52" s="1"/>
  <c r="F56" s="1"/>
  <c r="F60" s="1"/>
  <c r="E35"/>
  <c r="E39" s="1"/>
  <c r="E43" s="1"/>
  <c r="E47" s="1"/>
  <c r="E51" s="1"/>
  <c r="E55" s="1"/>
  <c r="E59" s="1"/>
  <c r="E63" s="1"/>
  <c r="E32"/>
  <c r="E36" s="1"/>
  <c r="E40" s="1"/>
  <c r="E44" s="1"/>
  <c r="E48" s="1"/>
  <c r="E52" s="1"/>
  <c r="E56" s="1"/>
  <c r="E60" s="1"/>
  <c r="D39"/>
  <c r="D43" s="1"/>
  <c r="D47" s="1"/>
  <c r="D51" s="1"/>
  <c r="D55" s="1"/>
  <c r="D59" s="1"/>
  <c r="D63" s="1"/>
  <c r="D32"/>
  <c r="D33" s="1"/>
  <c r="C35"/>
  <c r="C39" s="1"/>
  <c r="C43" s="1"/>
  <c r="C47" s="1"/>
  <c r="C51" s="1"/>
  <c r="C55" s="1"/>
  <c r="C59" s="1"/>
  <c r="C63" s="1"/>
  <c r="C32"/>
  <c r="C33" s="1"/>
  <c r="B32"/>
  <c r="B33" s="1"/>
  <c r="B34" s="1"/>
  <c r="B35" s="1"/>
  <c r="H17"/>
  <c r="G17"/>
  <c r="F17"/>
  <c r="E17"/>
  <c r="D17"/>
  <c r="C17"/>
  <c r="B17"/>
  <c r="B28"/>
  <c r="B29" s="1"/>
  <c r="B30" s="1"/>
  <c r="B31" s="1"/>
  <c r="E27"/>
  <c r="E31" s="1"/>
  <c r="D31"/>
  <c r="C27"/>
  <c r="G25"/>
  <c r="G29" s="1"/>
  <c r="G33" s="1"/>
  <c r="G37" s="1"/>
  <c r="G41" s="1"/>
  <c r="G45" s="1"/>
  <c r="G49" s="1"/>
  <c r="G53" s="1"/>
  <c r="G57" s="1"/>
  <c r="G61" s="1"/>
  <c r="G26"/>
  <c r="G30" s="1"/>
  <c r="G34" s="1"/>
  <c r="G38" s="1"/>
  <c r="G42" s="1"/>
  <c r="G46" s="1"/>
  <c r="G50" s="1"/>
  <c r="G54" s="1"/>
  <c r="G58" s="1"/>
  <c r="G62" s="1"/>
  <c r="G27"/>
  <c r="G31" s="1"/>
  <c r="G35" s="1"/>
  <c r="G39" s="1"/>
  <c r="G43" s="1"/>
  <c r="G47" s="1"/>
  <c r="G51" s="1"/>
  <c r="G55" s="1"/>
  <c r="G59" s="1"/>
  <c r="G63" s="1"/>
  <c r="F25"/>
  <c r="F29" s="1"/>
  <c r="F26"/>
  <c r="F30" s="1"/>
  <c r="H24"/>
  <c r="H28" s="1"/>
  <c r="H32" s="1"/>
  <c r="H36" s="1"/>
  <c r="H40" s="1"/>
  <c r="H44" s="1"/>
  <c r="H48" s="1"/>
  <c r="H52" s="1"/>
  <c r="H56" s="1"/>
  <c r="H60" s="1"/>
  <c r="G24"/>
  <c r="G28" s="1"/>
  <c r="G32" s="1"/>
  <c r="G36" s="1"/>
  <c r="G40" s="1"/>
  <c r="G44" s="1"/>
  <c r="G48" s="1"/>
  <c r="G52" s="1"/>
  <c r="G56" s="1"/>
  <c r="G60" s="1"/>
  <c r="F24"/>
  <c r="F28" s="1"/>
  <c r="E24"/>
  <c r="E25" s="1"/>
  <c r="D24"/>
  <c r="D28" s="1"/>
  <c r="C24"/>
  <c r="C28" s="1"/>
  <c r="B24"/>
  <c r="B25" s="1"/>
  <c r="B26" s="1"/>
  <c r="B27" s="1"/>
  <c r="Q12" i="11"/>
  <c r="Q13"/>
  <c r="Q14"/>
  <c r="Q15"/>
  <c r="Q16"/>
  <c r="Q17"/>
  <c r="Q18"/>
  <c r="Q11"/>
  <c r="A17" i="24"/>
  <c r="E17"/>
  <c r="F17"/>
  <c r="I17"/>
  <c r="B12" i="15"/>
  <c r="B13" i="24" s="1"/>
  <c r="I18" i="26" s="1"/>
  <c r="B10" i="15"/>
  <c r="B11" i="24" s="1"/>
  <c r="I17" i="26" s="1"/>
  <c r="B68"/>
  <c r="B69" s="1"/>
  <c r="B70" s="1"/>
  <c r="B71" s="1"/>
  <c r="B64"/>
  <c r="B65" s="1"/>
  <c r="B67" s="1"/>
  <c r="F18"/>
  <c r="F19" s="1"/>
  <c r="F15"/>
  <c r="F14"/>
  <c r="F16" s="1"/>
  <c r="G71"/>
  <c r="C71"/>
  <c r="G70"/>
  <c r="F70"/>
  <c r="C70"/>
  <c r="G69"/>
  <c r="F69"/>
  <c r="C69"/>
  <c r="G68"/>
  <c r="F68"/>
  <c r="C68"/>
  <c r="F14" i="25"/>
  <c r="E14"/>
  <c r="D14"/>
  <c r="A14"/>
  <c r="F13"/>
  <c r="E13"/>
  <c r="D13"/>
  <c r="A13"/>
  <c r="F12"/>
  <c r="E12"/>
  <c r="D12"/>
  <c r="A12"/>
  <c r="F11"/>
  <c r="E11"/>
  <c r="D11"/>
  <c r="A11"/>
  <c r="F10"/>
  <c r="E10"/>
  <c r="D10"/>
  <c r="A10"/>
  <c r="F9"/>
  <c r="E9"/>
  <c r="D9"/>
  <c r="A9"/>
  <c r="F8"/>
  <c r="E8"/>
  <c r="D8"/>
  <c r="A8"/>
  <c r="F7"/>
  <c r="E7"/>
  <c r="D7"/>
  <c r="A7"/>
  <c r="F6"/>
  <c r="E6"/>
  <c r="D6"/>
  <c r="A6"/>
  <c r="F5"/>
  <c r="E5"/>
  <c r="D5"/>
  <c r="A5"/>
  <c r="F4"/>
  <c r="E4"/>
  <c r="D4"/>
  <c r="A4"/>
  <c r="F3"/>
  <c r="E3"/>
  <c r="D3"/>
  <c r="A3"/>
  <c r="I2"/>
  <c r="H2"/>
  <c r="G2"/>
  <c r="I1"/>
  <c r="H1"/>
  <c r="G1"/>
  <c r="F1"/>
  <c r="E1"/>
  <c r="D1"/>
  <c r="C1"/>
  <c r="B1"/>
  <c r="A1"/>
  <c r="I16" i="24"/>
  <c r="F16"/>
  <c r="E16"/>
  <c r="A16"/>
  <c r="I15"/>
  <c r="F15"/>
  <c r="E15"/>
  <c r="A15"/>
  <c r="I14"/>
  <c r="F14"/>
  <c r="E14"/>
  <c r="A14"/>
  <c r="I13"/>
  <c r="F13"/>
  <c r="E13"/>
  <c r="A13"/>
  <c r="B18" i="26" s="1"/>
  <c r="I12" i="24"/>
  <c r="F12"/>
  <c r="E12"/>
  <c r="A12"/>
  <c r="B19" i="26" s="1"/>
  <c r="I11" i="24"/>
  <c r="F11"/>
  <c r="E11"/>
  <c r="A11"/>
  <c r="I10"/>
  <c r="F10"/>
  <c r="E10"/>
  <c r="A10"/>
  <c r="B16" i="26" s="1"/>
  <c r="I9" i="24"/>
  <c r="F9"/>
  <c r="E9"/>
  <c r="A9"/>
  <c r="B15" i="26" s="1"/>
  <c r="I8" i="24"/>
  <c r="F8"/>
  <c r="E8"/>
  <c r="A8"/>
  <c r="B14" i="26" s="1"/>
  <c r="I7" i="24"/>
  <c r="F7"/>
  <c r="E7"/>
  <c r="A7"/>
  <c r="B13" i="26" s="1"/>
  <c r="I6" i="24"/>
  <c r="F6"/>
  <c r="E6"/>
  <c r="A6"/>
  <c r="B12" i="26" s="1"/>
  <c r="I5" i="24"/>
  <c r="F5"/>
  <c r="E5"/>
  <c r="A5"/>
  <c r="B11" i="26" s="1"/>
  <c r="I4" i="24"/>
  <c r="F4"/>
  <c r="E4"/>
  <c r="A4"/>
  <c r="B10" i="26" s="1"/>
  <c r="I3" i="24"/>
  <c r="F3"/>
  <c r="E3"/>
  <c r="A3"/>
  <c r="B9" i="26" s="1"/>
  <c r="I11" i="23"/>
  <c r="I10"/>
  <c r="I9"/>
  <c r="B9"/>
  <c r="B10"/>
  <c r="B11"/>
  <c r="D7" i="14"/>
  <c r="D6"/>
  <c r="D5"/>
  <c r="D4"/>
  <c r="D3"/>
  <c r="D2"/>
  <c r="D25" i="26" l="1"/>
  <c r="D26" s="1"/>
  <c r="D30" s="1"/>
  <c r="E33"/>
  <c r="D37"/>
  <c r="D41" s="1"/>
  <c r="D45" s="1"/>
  <c r="D49" s="1"/>
  <c r="D53" s="1"/>
  <c r="D57" s="1"/>
  <c r="D61" s="1"/>
  <c r="D34"/>
  <c r="D38" s="1"/>
  <c r="D42" s="1"/>
  <c r="D46" s="1"/>
  <c r="D50" s="1"/>
  <c r="D54" s="1"/>
  <c r="D58" s="1"/>
  <c r="D62" s="1"/>
  <c r="E29"/>
  <c r="E26"/>
  <c r="E30" s="1"/>
  <c r="C34"/>
  <c r="C38" s="1"/>
  <c r="C42" s="1"/>
  <c r="C46" s="1"/>
  <c r="C50" s="1"/>
  <c r="C54" s="1"/>
  <c r="C58" s="1"/>
  <c r="C62" s="1"/>
  <c r="C37"/>
  <c r="C41" s="1"/>
  <c r="C45" s="1"/>
  <c r="C49" s="1"/>
  <c r="C53" s="1"/>
  <c r="C57" s="1"/>
  <c r="C61" s="1"/>
  <c r="H25"/>
  <c r="E28"/>
  <c r="D36"/>
  <c r="D40" s="1"/>
  <c r="D44" s="1"/>
  <c r="D48" s="1"/>
  <c r="D52" s="1"/>
  <c r="D56" s="1"/>
  <c r="D60" s="1"/>
  <c r="C25"/>
  <c r="C31"/>
  <c r="C36"/>
  <c r="C40" s="1"/>
  <c r="C44" s="1"/>
  <c r="C48" s="1"/>
  <c r="C52" s="1"/>
  <c r="C56" s="1"/>
  <c r="C60" s="1"/>
  <c r="B66"/>
  <c r="D29" l="1"/>
  <c r="E37"/>
  <c r="E41" s="1"/>
  <c r="E45" s="1"/>
  <c r="E49" s="1"/>
  <c r="E53" s="1"/>
  <c r="E57" s="1"/>
  <c r="E61" s="1"/>
  <c r="E34"/>
  <c r="E38" s="1"/>
  <c r="E42" s="1"/>
  <c r="E46" s="1"/>
  <c r="E50" s="1"/>
  <c r="E54" s="1"/>
  <c r="E58" s="1"/>
  <c r="E62" s="1"/>
  <c r="C29"/>
  <c r="C26"/>
  <c r="C30" s="1"/>
  <c r="H26"/>
  <c r="H30" s="1"/>
  <c r="H34" s="1"/>
  <c r="H38" s="1"/>
  <c r="H42" s="1"/>
  <c r="H46" s="1"/>
  <c r="H50" s="1"/>
  <c r="H54" s="1"/>
  <c r="H58" s="1"/>
  <c r="H62" s="1"/>
  <c r="H29"/>
  <c r="H33" s="1"/>
  <c r="H37" s="1"/>
  <c r="H41" s="1"/>
  <c r="H45" s="1"/>
  <c r="H49" s="1"/>
  <c r="H53" s="1"/>
  <c r="H57" s="1"/>
  <c r="H61" s="1"/>
  <c r="A3" i="1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C16" i="15" s="1"/>
  <c r="C17" i="24" s="1"/>
  <c r="A2" i="19"/>
  <c r="B22"/>
  <c r="B23"/>
  <c r="B24"/>
  <c r="B25"/>
  <c r="I20" i="26" s="1"/>
  <c r="B26" i="19"/>
  <c r="I21" i="26" s="1"/>
  <c r="B27" i="19"/>
  <c r="I22" i="26" s="1"/>
  <c r="B28" i="19"/>
  <c r="B3"/>
  <c r="I28" i="26" s="1"/>
  <c r="B4" i="19"/>
  <c r="I32" i="26" s="1"/>
  <c r="B5" i="19"/>
  <c r="B6"/>
  <c r="B7"/>
  <c r="B8"/>
  <c r="B9"/>
  <c r="B10"/>
  <c r="B11"/>
  <c r="B12"/>
  <c r="B13"/>
  <c r="B14"/>
  <c r="B15"/>
  <c r="B16"/>
  <c r="B17"/>
  <c r="B18"/>
  <c r="B19"/>
  <c r="B20"/>
  <c r="B21"/>
  <c r="B2"/>
  <c r="D9" i="15"/>
  <c r="D5"/>
  <c r="D4"/>
  <c r="D3"/>
  <c r="D2"/>
  <c r="D2" i="19"/>
  <c r="D23"/>
  <c r="D22"/>
  <c r="C28"/>
  <c r="G5" i="14"/>
  <c r="G11"/>
  <c r="G10"/>
  <c r="G9"/>
  <c r="G8"/>
  <c r="G13"/>
  <c r="G12"/>
  <c r="G7"/>
  <c r="G6"/>
  <c r="G4"/>
  <c r="G3"/>
  <c r="G2"/>
  <c r="M8" i="23"/>
  <c r="M7"/>
  <c r="M6"/>
  <c r="M5"/>
  <c r="M4"/>
  <c r="M3"/>
  <c r="M2"/>
  <c r="D8"/>
  <c r="D7"/>
  <c r="D6"/>
  <c r="D5"/>
  <c r="D4"/>
  <c r="D3"/>
  <c r="D2"/>
  <c r="I3"/>
  <c r="I4"/>
  <c r="I5"/>
  <c r="I6"/>
  <c r="I7"/>
  <c r="I8"/>
  <c r="I2"/>
  <c r="B3"/>
  <c r="B4"/>
  <c r="B5"/>
  <c r="B6"/>
  <c r="B7"/>
  <c r="B8"/>
  <c r="C3"/>
  <c r="C4"/>
  <c r="C5"/>
  <c r="C6"/>
  <c r="C7"/>
  <c r="C8"/>
  <c r="B2"/>
  <c r="C2"/>
  <c r="B16" i="15" l="1"/>
  <c r="B17" i="24" s="1"/>
  <c r="I23" i="26"/>
  <c r="C15" i="19"/>
  <c r="C16"/>
  <c r="C17"/>
  <c r="C18"/>
  <c r="C19"/>
  <c r="C20"/>
  <c r="C21"/>
  <c r="C22"/>
  <c r="C23"/>
  <c r="C24"/>
  <c r="C25"/>
  <c r="C26"/>
  <c r="C27"/>
  <c r="C14"/>
  <c r="C3"/>
  <c r="C4"/>
  <c r="C5"/>
  <c r="C6"/>
  <c r="C7"/>
  <c r="C8"/>
  <c r="C9"/>
  <c r="C10"/>
  <c r="C11"/>
  <c r="C12"/>
  <c r="C13"/>
  <c r="C2"/>
  <c r="D27"/>
  <c r="D26"/>
  <c r="D25"/>
  <c r="D24"/>
  <c r="C14" i="11" l="1"/>
  <c r="C15" s="1"/>
  <c r="C16" s="1"/>
  <c r="C17" s="1"/>
  <c r="C18" s="1"/>
  <c r="C13"/>
  <c r="C12"/>
  <c r="C11"/>
  <c r="C3" l="1"/>
  <c r="C4"/>
  <c r="C5"/>
  <c r="C6"/>
  <c r="C7"/>
  <c r="C8"/>
  <c r="C9"/>
  <c r="C10"/>
  <c r="C2"/>
  <c r="C15" i="15" l="1"/>
  <c r="C16" i="24" s="1"/>
  <c r="C14" i="15"/>
  <c r="C15" i="24" s="1"/>
  <c r="C13" i="15"/>
  <c r="C14" i="24" s="1"/>
  <c r="C12" i="15"/>
  <c r="C13" i="24" s="1"/>
  <c r="B15" i="15"/>
  <c r="B16" i="24" s="1"/>
  <c r="B14" i="15"/>
  <c r="B15" i="24" s="1"/>
  <c r="B13" i="15"/>
  <c r="B14" i="24" s="1"/>
  <c r="D14" i="19"/>
  <c r="D15"/>
  <c r="D16"/>
  <c r="D17"/>
  <c r="D18"/>
  <c r="D19"/>
  <c r="D20"/>
  <c r="D21"/>
  <c r="B5" i="15"/>
  <c r="B6" i="24" s="1"/>
  <c r="I12" i="26" s="1"/>
  <c r="B4" i="15"/>
  <c r="I11" i="26" s="1"/>
  <c r="B3" i="15"/>
  <c r="B4" i="24" s="1"/>
  <c r="I10" i="26" s="1"/>
  <c r="B2" i="15"/>
  <c r="B3" i="24" s="1"/>
  <c r="I9" i="26" s="1"/>
  <c r="C11" i="15" l="1"/>
  <c r="C12" i="24" s="1"/>
  <c r="B11" i="15"/>
  <c r="B12" i="24" s="1"/>
  <c r="I19" i="26" s="1"/>
  <c r="V12" i="11" l="1"/>
  <c r="V13"/>
  <c r="V14"/>
  <c r="V15"/>
  <c r="V16"/>
  <c r="V17"/>
  <c r="V18"/>
  <c r="V11"/>
  <c r="C10" i="15"/>
  <c r="C11" i="24" s="1"/>
  <c r="C9" i="15"/>
  <c r="C10" i="24" s="1"/>
  <c r="B9" i="15"/>
  <c r="B10" i="24" s="1"/>
  <c r="I16" i="26" s="1"/>
  <c r="B8" i="15"/>
  <c r="B9" i="24" s="1"/>
  <c r="I15" i="26" s="1"/>
  <c r="C8" i="15"/>
  <c r="C9" i="24" s="1"/>
  <c r="C7" i="15"/>
  <c r="C8" i="24" s="1"/>
  <c r="B7" i="15"/>
  <c r="B8" i="24" s="1"/>
  <c r="I14" i="26" s="1"/>
  <c r="C6" i="15"/>
  <c r="C7" i="24" s="1"/>
  <c r="B6" i="15"/>
  <c r="B7" i="24" s="1"/>
  <c r="I13" i="26" s="1"/>
  <c r="C5" i="15"/>
  <c r="C6" i="24" s="1"/>
  <c r="C4" i="15"/>
  <c r="C5" i="24" s="1"/>
  <c r="C3" i="15"/>
  <c r="C4" i="24" s="1"/>
  <c r="C2" i="15"/>
  <c r="C3" i="24" s="1"/>
  <c r="D12" i="19" l="1"/>
  <c r="D13"/>
  <c r="B13" i="14" l="1"/>
  <c r="B14" i="25" s="1"/>
  <c r="I68" i="26" s="1"/>
  <c r="B10" i="14"/>
  <c r="B11" i="25" s="1"/>
  <c r="I56" i="26" s="1"/>
  <c r="B6" i="14"/>
  <c r="B7" i="25" s="1"/>
  <c r="I40" i="26" s="1"/>
  <c r="C13" i="14"/>
  <c r="C14" i="25" s="1"/>
  <c r="C12" i="14"/>
  <c r="C13" i="25" s="1"/>
  <c r="B7" i="14"/>
  <c r="B8" i="25" s="1"/>
  <c r="I44" i="26" s="1"/>
  <c r="B12" i="14"/>
  <c r="B13" i="25" s="1"/>
  <c r="I64" i="26" s="1"/>
  <c r="B8" i="14"/>
  <c r="B9" i="25" s="1"/>
  <c r="I48" i="26" s="1"/>
  <c r="B11" i="14"/>
  <c r="B12" i="25" s="1"/>
  <c r="I60" i="26" s="1"/>
  <c r="B9" i="14"/>
  <c r="B10" i="25" s="1"/>
  <c r="I52" i="26" s="1"/>
  <c r="D11" i="19"/>
  <c r="D3"/>
  <c r="D4"/>
  <c r="D5"/>
  <c r="D6"/>
  <c r="D7"/>
  <c r="D8"/>
  <c r="D9"/>
  <c r="D10"/>
  <c r="B4" i="14" l="1"/>
  <c r="B5" i="25" s="1"/>
  <c r="B5" i="14"/>
  <c r="B6" i="25" s="1"/>
  <c r="I36" i="26" s="1"/>
  <c r="C9" i="14"/>
  <c r="C10" i="25" s="1"/>
  <c r="C5" i="14"/>
  <c r="C6" i="25" s="1"/>
  <c r="C8" i="14"/>
  <c r="C9" i="25" s="1"/>
  <c r="C4" i="14"/>
  <c r="C5" i="25" s="1"/>
  <c r="C10" i="14"/>
  <c r="C11" i="25" s="1"/>
  <c r="C6" i="14"/>
  <c r="C7" i="25" s="1"/>
  <c r="B3" i="14"/>
  <c r="B4" i="25" s="1"/>
  <c r="C11" i="14"/>
  <c r="C12" i="25" s="1"/>
  <c r="C7" i="14"/>
  <c r="C8" i="25" s="1"/>
  <c r="C3" i="14"/>
  <c r="C4" i="25" s="1"/>
  <c r="B2" i="14"/>
  <c r="B3" i="25" s="1"/>
  <c r="I24" i="26" s="1"/>
  <c r="C2" i="14"/>
  <c r="C3" i="25" s="1"/>
</calcChain>
</file>

<file path=xl/sharedStrings.xml><?xml version="1.0" encoding="utf-8"?>
<sst xmlns="http://schemas.openxmlformats.org/spreadsheetml/2006/main" count="403" uniqueCount="201">
  <si>
    <t>name</t>
  </si>
  <si>
    <t>d_id</t>
  </si>
  <si>
    <t>class_name</t>
  </si>
  <si>
    <t>副本id</t>
    <phoneticPr fontId="1" type="noConversion"/>
  </si>
  <si>
    <t>背景底图</t>
    <phoneticPr fontId="1" type="noConversion"/>
  </si>
  <si>
    <t>进入等级</t>
    <phoneticPr fontId="1" type="noConversion"/>
  </si>
  <si>
    <t>副本长度</t>
    <phoneticPr fontId="1" type="noConversion"/>
  </si>
  <si>
    <t>副本宽度</t>
    <phoneticPr fontId="1" type="noConversion"/>
  </si>
  <si>
    <t>副本介绍</t>
    <phoneticPr fontId="1" type="noConversion"/>
  </si>
  <si>
    <t>装饰物名称</t>
    <phoneticPr fontId="1" type="noConversion"/>
  </si>
  <si>
    <t>怪名字</t>
    <phoneticPr fontId="1" type="noConversion"/>
  </si>
  <si>
    <t>怪的最大血量</t>
    <phoneticPr fontId="1" type="noConversion"/>
  </si>
  <si>
    <t>占格x</t>
    <phoneticPr fontId="1" type="noConversion"/>
  </si>
  <si>
    <t>传送门名称</t>
    <phoneticPr fontId="1" type="noConversion"/>
  </si>
  <si>
    <t>楼梯上</t>
    <phoneticPr fontId="1" type="noConversion"/>
  </si>
  <si>
    <t>楼梯下</t>
    <phoneticPr fontId="1" type="noConversion"/>
  </si>
  <si>
    <t>幽灵矿洞一层</t>
    <phoneticPr fontId="1" type="noConversion"/>
  </si>
  <si>
    <t>幽灵矿洞二层</t>
    <phoneticPr fontId="1" type="noConversion"/>
  </si>
  <si>
    <t>幽灵矿洞三层</t>
    <phoneticPr fontId="1" type="noConversion"/>
  </si>
  <si>
    <t>幽灵矿洞四层</t>
    <phoneticPr fontId="1" type="noConversion"/>
  </si>
  <si>
    <t>幽灵矿洞五层</t>
    <phoneticPr fontId="1" type="noConversion"/>
  </si>
  <si>
    <t>幽灵矿洞六层</t>
    <phoneticPr fontId="1" type="noConversion"/>
  </si>
  <si>
    <t>幽灵矿洞七层</t>
    <phoneticPr fontId="1" type="noConversion"/>
  </si>
  <si>
    <t>幽灵矿洞八层</t>
    <phoneticPr fontId="1" type="noConversion"/>
  </si>
  <si>
    <t>传送阵</t>
    <phoneticPr fontId="1" type="noConversion"/>
  </si>
  <si>
    <t>草皮</t>
    <phoneticPr fontId="1" type="noConversion"/>
  </si>
  <si>
    <t>水</t>
    <phoneticPr fontId="1" type="noConversion"/>
  </si>
  <si>
    <t>沼泽</t>
    <phoneticPr fontId="1" type="noConversion"/>
  </si>
  <si>
    <t>floorfb.1.caodi</t>
  </si>
  <si>
    <t>floorfb.1.shui</t>
    <phoneticPr fontId="1" type="noConversion"/>
  </si>
  <si>
    <t>floorfb.1.zaozhe</t>
    <phoneticPr fontId="1" type="noConversion"/>
  </si>
  <si>
    <t>floorfb.1.tudi</t>
  </si>
  <si>
    <t>土地</t>
    <phoneticPr fontId="1" type="noConversion"/>
  </si>
  <si>
    <t>道路1</t>
    <phoneticPr fontId="1" type="noConversion"/>
  </si>
  <si>
    <t>道路2</t>
    <phoneticPr fontId="1" type="noConversion"/>
  </si>
  <si>
    <t>道路3</t>
    <phoneticPr fontId="1" type="noConversion"/>
  </si>
  <si>
    <t>floorfb.1.daolu1</t>
    <phoneticPr fontId="1" type="noConversion"/>
  </si>
  <si>
    <t>floorfb.1.daolu2</t>
    <phoneticPr fontId="1" type="noConversion"/>
  </si>
  <si>
    <t>floorfb.1.daolu3</t>
    <phoneticPr fontId="1" type="noConversion"/>
  </si>
  <si>
    <t>墙体01</t>
    <phoneticPr fontId="1" type="noConversion"/>
  </si>
  <si>
    <t>墙体02</t>
  </si>
  <si>
    <t>墙体03</t>
  </si>
  <si>
    <t>墙体04</t>
  </si>
  <si>
    <t>decorfb.1.qt2</t>
  </si>
  <si>
    <t>decorfb.1.qt3</t>
  </si>
  <si>
    <t>decorfb.1.qt4</t>
  </si>
  <si>
    <t>decorfb.1.qt5</t>
  </si>
  <si>
    <t>钟乳石</t>
    <phoneticPr fontId="1" type="noConversion"/>
  </si>
  <si>
    <t>size_y</t>
    <phoneticPr fontId="1" type="noConversion"/>
  </si>
  <si>
    <t>portalfb.1.chuansongzhen</t>
    <phoneticPr fontId="1" type="noConversion"/>
  </si>
  <si>
    <t>portalfb.1.loutiup</t>
    <phoneticPr fontId="1" type="noConversion"/>
  </si>
  <si>
    <t>portalfb.1.loutidown</t>
    <phoneticPr fontId="1" type="noConversion"/>
  </si>
  <si>
    <t>type(1大场景2副本3家)</t>
    <phoneticPr fontId="1" type="noConversion"/>
  </si>
  <si>
    <t>副本级别</t>
    <phoneticPr fontId="1" type="noConversion"/>
  </si>
  <si>
    <t>总耗魔</t>
    <phoneticPr fontId="1" type="noConversion"/>
  </si>
  <si>
    <t>收费矿数量</t>
    <phoneticPr fontId="1" type="noConversion"/>
  </si>
  <si>
    <t>总id</t>
    <phoneticPr fontId="1" type="noConversion"/>
  </si>
  <si>
    <t>name</t>
    <phoneticPr fontId="1" type="noConversion"/>
  </si>
  <si>
    <t>bgsound</t>
    <phoneticPr fontId="1" type="noConversion"/>
  </si>
  <si>
    <t>bgtype</t>
    <phoneticPr fontId="1" type="noConversion"/>
  </si>
  <si>
    <t>isostartX</t>
    <phoneticPr fontId="1" type="noConversion"/>
  </si>
  <si>
    <t>人物刷新点</t>
    <phoneticPr fontId="1" type="noConversion"/>
  </si>
  <si>
    <t>地图数据</t>
    <phoneticPr fontId="1" type="noConversion"/>
  </si>
  <si>
    <t>d_id</t>
    <phoneticPr fontId="1" type="noConversion"/>
  </si>
  <si>
    <t>classname</t>
    <phoneticPr fontId="1" type="noConversion"/>
  </si>
  <si>
    <t>sizex</t>
    <phoneticPr fontId="1" type="noConversion"/>
  </si>
  <si>
    <t>sizey</t>
    <phoneticPr fontId="1" type="noConversion"/>
  </si>
  <si>
    <t>sizez</t>
    <phoneticPr fontId="1" type="noConversion"/>
  </si>
  <si>
    <t>did</t>
    <phoneticPr fontId="1" type="noConversion"/>
  </si>
  <si>
    <t>cid</t>
    <phoneticPr fontId="1" type="noConversion"/>
  </si>
  <si>
    <t>avataid</t>
    <phoneticPr fontId="1" type="noConversion"/>
  </si>
  <si>
    <t>avatarid</t>
    <phoneticPr fontId="1" type="noConversion"/>
  </si>
  <si>
    <t>maxhp</t>
    <phoneticPr fontId="1" type="noConversion"/>
  </si>
  <si>
    <t>size_x</t>
    <phoneticPr fontId="1" type="noConversion"/>
  </si>
  <si>
    <t>type</t>
    <phoneticPr fontId="1" type="noConversion"/>
  </si>
  <si>
    <t>classname</t>
    <phoneticPr fontId="1" type="noConversion"/>
  </si>
  <si>
    <t>矮人森林</t>
  </si>
  <si>
    <t>渔人海滩</t>
  </si>
  <si>
    <t>水上世界</t>
  </si>
  <si>
    <t>沙漠小镇</t>
  </si>
  <si>
    <t>月光森林</t>
  </si>
  <si>
    <t>寒冬城</t>
  </si>
  <si>
    <t>木偶城</t>
  </si>
  <si>
    <t>巴巴拉火山</t>
  </si>
  <si>
    <t>英雄城堡</t>
  </si>
  <si>
    <t>场景icon_classname</t>
    <phoneticPr fontId="1" type="noConversion"/>
  </si>
  <si>
    <t>y</t>
    <phoneticPr fontId="1" type="noConversion"/>
  </si>
  <si>
    <t>初始状态</t>
    <phoneticPr fontId="1" type="noConversion"/>
  </si>
  <si>
    <t>开启条件1</t>
    <phoneticPr fontId="1" type="noConversion"/>
  </si>
  <si>
    <t>开启条件2</t>
    <phoneticPr fontId="1" type="noConversion"/>
  </si>
  <si>
    <t>移动消耗魔法</t>
    <phoneticPr fontId="1" type="noConversion"/>
  </si>
  <si>
    <t>矮人森林，位于王国的最西方。这里拥有着丰富木材资源。</t>
  </si>
  <si>
    <t>美丽的沙滩，漂亮的渔人妹妹，盛产沙石，贝壳。</t>
  </si>
  <si>
    <t>漂亮的水上世界，这里有许多会念咒语的猴子，听说他们是被黑巫师诅咒了</t>
  </si>
  <si>
    <t>沙漠中唯一的栖息之地，自从缺少了魔法的庇护之后，水资源变的非常的匮乏。</t>
  </si>
  <si>
    <t>这里居住着美丽的高等精灵，精灵们掌握着圣光魔法。是唯一没有被黑巫师破坏的地方。</t>
  </si>
  <si>
    <t>寒冬城位于，拉亚大雪山的山脚。传说没有魔法的保护就进入的话，会立刻冻僵。</t>
  </si>
  <si>
    <t>元素大师巴巴拉一手创建的人偶城，听说许多通缉犯隐藏在这里。</t>
  </si>
  <si>
    <t>bgicon.1.2</t>
  </si>
  <si>
    <t>bgicon.1.3</t>
  </si>
  <si>
    <t>bgicon.1.4</t>
  </si>
  <si>
    <t>bgicon.1.5</t>
  </si>
  <si>
    <t>bgicon.1.6</t>
  </si>
  <si>
    <t>bgicon.1.7</t>
  </si>
  <si>
    <t>bgicon.1.8</t>
  </si>
  <si>
    <t>bgicon.1.9</t>
  </si>
  <si>
    <t>bgicon.1.10</t>
  </si>
  <si>
    <t>[]</t>
  </si>
  <si>
    <t>[]</t>
    <phoneticPr fontId="1" type="noConversion"/>
  </si>
  <si>
    <t>eNrt2TEOwzAIBdCLVMoFOnxm3/9e7VIpTR0XMOZHEWLKkidDsBPy2PCkRCu3XLYr72C5ku7KlyuH6ywXNHcq86767teMTvbXuZ+7/1ZbKRv7d+8eBZPscv89AQrZ4YrSldB90uJKsCtKdSA3W+9KZ/cYqaey27WE1w1XE1yUO3T7Z22WGxGePC+T2+ouOpGTXDHnGWvqnFLfcsstl7NvlHtnd9kJfOHzFzQX0W91hu8ylqu1lbMex5xQu75od2RnzEXd5vQ8dmJWODkHZrmguaC5oLn1X+Oy7gsNNBYu</t>
  </si>
  <si>
    <t>eNrt2EsKwzAMBNCLFHqBLjxr3/9e7abgFLlY0kgqVGhnQl7i+Je53cejpGa77ba7Fl4V5+KriyB3d2+EuVhcbJ4nxsXFvvZ6tAthBL3bTfY8Uz8FbK5BgAuxBaILujsESy6+S7BV7jq64JOVrqWqXLjmL1mep2szWZ7nuwJVbpfuifLMU9vNME9ctNtuu04Xf+bWfd/afYGvW/+7s885dS7Dtuc52ednr8zIr6rcwVDNeZ1TdeWEv+Mq0h1nLiplW4xcRZNbqpIzihuZAxMzYOL7osjNz/lr+tlcT/RLFy8=</t>
  </si>
  <si>
    <t>bgiconn坐标x</t>
    <phoneticPr fontId="1" type="noConversion"/>
  </si>
  <si>
    <t>bg.3.fish</t>
  </si>
  <si>
    <t>bg.1.water</t>
  </si>
  <si>
    <t>bg.1.shamo</t>
  </si>
  <si>
    <t>bg.1.moon</t>
  </si>
  <si>
    <t>bg.1.ice</t>
  </si>
  <si>
    <t>bg.1.wood</t>
  </si>
  <si>
    <t>bg.1.fire</t>
  </si>
  <si>
    <t>bg.1.hero</t>
  </si>
  <si>
    <t>[{"type":3,"id":"coin","num":5000}]</t>
  </si>
  <si>
    <t>[{"type":3,"id":"gmoney","num":50}]</t>
  </si>
  <si>
    <t>isostartZ</t>
    <phoneticPr fontId="1" type="noConversion"/>
  </si>
  <si>
    <t>父id</t>
    <phoneticPr fontId="1" type="noConversion"/>
  </si>
  <si>
    <t>怪坐标</t>
    <phoneticPr fontId="1" type="noConversion"/>
  </si>
  <si>
    <t>出入口</t>
    <phoneticPr fontId="1" type="noConversion"/>
  </si>
  <si>
    <t>[[20,34]]</t>
    <phoneticPr fontId="1" type="noConversion"/>
  </si>
  <si>
    <t>效耗基础工具</t>
    <phoneticPr fontId="1" type="noConversion"/>
  </si>
  <si>
    <t>消耗收费工具</t>
    <phoneticPr fontId="1" type="noConversion"/>
  </si>
  <si>
    <t>收费障碍物数量</t>
    <phoneticPr fontId="1" type="noConversion"/>
  </si>
  <si>
    <t>bg.1.senlin</t>
    <phoneticPr fontId="1" type="noConversion"/>
  </si>
  <si>
    <t>怪数量</t>
    <phoneticPr fontId="1" type="noConversion"/>
  </si>
  <si>
    <t>怪血量</t>
    <phoneticPr fontId="1" type="noConversion"/>
  </si>
  <si>
    <t>单次攻击怪耗魔（开关）</t>
    <phoneticPr fontId="1" type="noConversion"/>
  </si>
  <si>
    <t>单体怪掉落工具材料</t>
    <phoneticPr fontId="1" type="noConversion"/>
  </si>
  <si>
    <t>障碍物矿血量（开关）</t>
    <phoneticPr fontId="1" type="noConversion"/>
  </si>
  <si>
    <t>基础障碍物和矿总数量</t>
    <phoneticPr fontId="1" type="noConversion"/>
  </si>
  <si>
    <t>怪掉落工具材料</t>
    <phoneticPr fontId="1" type="noConversion"/>
  </si>
  <si>
    <t>耗魔</t>
    <phoneticPr fontId="1" type="noConversion"/>
  </si>
  <si>
    <t>备注</t>
    <phoneticPr fontId="1" type="noConversion"/>
  </si>
  <si>
    <t>消耗2级工具</t>
    <phoneticPr fontId="1" type="noConversion"/>
  </si>
  <si>
    <t>消耗收费工具</t>
    <phoneticPr fontId="1" type="noConversion"/>
  </si>
  <si>
    <t>bosslv5</t>
    <phoneticPr fontId="1" type="noConversion"/>
  </si>
  <si>
    <t>bosslv6</t>
  </si>
  <si>
    <t>bosslv7</t>
  </si>
  <si>
    <t>cid</t>
  </si>
  <si>
    <t>avatarId</t>
  </si>
  <si>
    <t>maxHp</t>
  </si>
  <si>
    <t>size_x</t>
  </si>
  <si>
    <t>size_z</t>
  </si>
  <si>
    <t>pay</t>
    <phoneticPr fontId="1" type="noConversion"/>
  </si>
  <si>
    <t>反击</t>
    <phoneticPr fontId="1" type="noConversion"/>
  </si>
  <si>
    <t>[{"type":"1","id":"198002","num":"1"}]</t>
    <phoneticPr fontId="1" type="noConversion"/>
  </si>
  <si>
    <t>[{"type":"1","id":"8302","num":"1","per":"100"}]</t>
    <phoneticPr fontId="1" type="noConversion"/>
  </si>
  <si>
    <t>[{"type":"3","id":"mp","num":"1"}]</t>
    <phoneticPr fontId="1" type="noConversion"/>
  </si>
  <si>
    <t>[{"type":"1","id":"8302","num":"1","per":"100"}]</t>
  </si>
  <si>
    <t>[{"type":"3","id":"mp","num":"1","per":"100"}]</t>
    <phoneticPr fontId="1" type="noConversion"/>
  </si>
  <si>
    <t>[{"type":"3","id":"mp","num":"1","per":"80"}]</t>
    <phoneticPr fontId="1" type="noConversion"/>
  </si>
  <si>
    <t>id</t>
    <phoneticPr fontId="1" type="noConversion"/>
  </si>
  <si>
    <t>label</t>
    <phoneticPr fontId="1" type="noConversion"/>
  </si>
  <si>
    <t>time</t>
    <phoneticPr fontId="1" type="noConversion"/>
  </si>
  <si>
    <t>coverLabel</t>
    <phoneticPr fontId="1" type="noConversion"/>
  </si>
  <si>
    <t>coverDelay</t>
    <phoneticPr fontId="1" type="noConversion"/>
  </si>
  <si>
    <t>怪或矿的CID(为主角动画时CID为0)</t>
    <phoneticPr fontId="1" type="noConversion"/>
  </si>
  <si>
    <t>动画标签</t>
    <phoneticPr fontId="1" type="noConversion"/>
  </si>
  <si>
    <t>播放时间</t>
    <phoneticPr fontId="1" type="noConversion"/>
  </si>
  <si>
    <t>攻击或防御1或2</t>
    <phoneticPr fontId="1" type="noConversion"/>
  </si>
  <si>
    <t>动效classname</t>
    <phoneticPr fontId="1" type="noConversion"/>
  </si>
  <si>
    <t>DELAY时间</t>
    <phoneticPr fontId="1" type="noConversion"/>
  </si>
  <si>
    <t>标记下名字,只给姜浩辨认用</t>
    <phoneticPr fontId="1" type="noConversion"/>
  </si>
  <si>
    <t>magic</t>
    <phoneticPr fontId="1" type="noConversion"/>
  </si>
  <si>
    <t>主角男1</t>
    <phoneticPr fontId="1" type="noConversion"/>
  </si>
  <si>
    <t>hit</t>
    <phoneticPr fontId="1" type="noConversion"/>
  </si>
  <si>
    <t>magichit.1.firebolt</t>
    <phoneticPr fontId="1" type="noConversion"/>
  </si>
  <si>
    <t>magichit.1.waterhit</t>
    <phoneticPr fontId="1" type="noConversion"/>
  </si>
  <si>
    <t>magichit.1.musichit</t>
    <phoneticPr fontId="1" type="noConversion"/>
  </si>
  <si>
    <t>attack</t>
  </si>
  <si>
    <t>magicmine.1.juzi</t>
    <phoneticPr fontId="1" type="noConversion"/>
  </si>
  <si>
    <t>magicmine1.gao</t>
    <phoneticPr fontId="1" type="noConversion"/>
  </si>
  <si>
    <t>[{"type":"1","id":"198002","num":"1"}]</t>
  </si>
  <si>
    <t>decorfb.1.qt1</t>
    <phoneticPr fontId="1" type="noConversion"/>
  </si>
  <si>
    <t>出现几率</t>
    <phoneticPr fontId="1" type="noConversion"/>
  </si>
  <si>
    <t>[{"type":"1","id":"198002","num":"1"}]</t>
    <phoneticPr fontId="1" type="noConversion"/>
  </si>
  <si>
    <t>coverTimes</t>
    <phoneticPr fontId="1" type="noConversion"/>
  </si>
  <si>
    <t>hit</t>
    <phoneticPr fontId="1" type="noConversion"/>
  </si>
  <si>
    <t>attack</t>
    <phoneticPr fontId="1" type="noConversion"/>
  </si>
  <si>
    <t>默认怪表现</t>
    <phoneticPr fontId="1" type="noConversion"/>
  </si>
  <si>
    <t>[]</t>
    <phoneticPr fontId="1" type="noConversion"/>
  </si>
  <si>
    <t>[{"type":"1","id":"8302","num":"1","per":"100"}]</t>
    <phoneticPr fontId="1" type="noConversion"/>
  </si>
  <si>
    <t>消耗</t>
    <phoneticPr fontId="1" type="noConversion"/>
  </si>
  <si>
    <t>奖励</t>
    <phoneticPr fontId="1" type="noConversion"/>
  </si>
  <si>
    <t>最后一次 掉落</t>
    <phoneticPr fontId="1" type="noConversion"/>
  </si>
  <si>
    <t>[{"type":"1","id":"198001","num":"1"}]</t>
    <phoneticPr fontId="1" type="noConversion"/>
  </si>
  <si>
    <t>[{"type":"1","id":"8323","num":"1","per":"100"}]</t>
    <phoneticPr fontId="1" type="noConversion"/>
  </si>
  <si>
    <t>[[1,0]]</t>
    <phoneticPr fontId="1" type="noConversion"/>
  </si>
  <si>
    <t>[[1,5]]</t>
    <phoneticPr fontId="1" type="noConversion"/>
  </si>
  <si>
    <t>[[1,1]]</t>
    <phoneticPr fontId="1" type="noConversion"/>
  </si>
  <si>
    <t>[[1,12]]</t>
    <phoneticPr fontId="1" type="noConversion"/>
  </si>
  <si>
    <t>[[1,4]]</t>
    <phoneticPr fontId="1" type="noConversion"/>
  </si>
  <si>
    <t>[[1,3]]</t>
    <phoneticPr fontId="1" type="noConversion"/>
  </si>
  <si>
    <t>[[1,6]]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</si>
</sst>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9256;&#39764;&#27861;&#23398;&#38498;&#25968;&#2054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ppymagic/docs/&#31574;&#21010;&#30456;&#20851;/&#25968;&#25454;&#34920;/&#26032;&#29256;&#39764;&#27861;&#23398;&#38498;&#25968;&#20540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Microsoft\Excel\mapClass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19982;&#30719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手引导"/>
      <sheetName val="初始数据"/>
      <sheetName val="日志消息"/>
      <sheetName val="房屋扩展"/>
      <sheetName val="魔法等级"/>
      <sheetName val="人物等级"/>
      <sheetName val="课程"/>
      <sheetName val="课程魔法消耗控制"/>
      <sheetName val="变化术"/>
      <sheetName val="道具"/>
      <sheetName val="npc"/>
      <sheetName val="所有人造型表"/>
      <sheetName val="换装表"/>
      <sheetName val="场景"/>
      <sheetName val="任务说明"/>
      <sheetName val="新手任务"/>
      <sheetName val="主线任务"/>
      <sheetName val="任务经验分配"/>
      <sheetName val="订单任务"/>
      <sheetName val="日常任务"/>
      <sheetName val="怪物列表"/>
      <sheetName val="basic"/>
      <sheetName val="等级文章"/>
      <sheetName val="学生等级表"/>
      <sheetName val="学生经验表"/>
      <sheetName val="学生列表"/>
      <sheetName val="礼物列表"/>
      <sheetName val="连续登陆"/>
      <sheetName val="玩家升级速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4">
          <cell r="A64">
            <v>7001</v>
          </cell>
          <cell r="D64" t="str">
            <v>monster.1.redboli</v>
          </cell>
        </row>
        <row r="65">
          <cell r="D65" t="str">
            <v>monster.1.greenboli</v>
          </cell>
        </row>
        <row r="66">
          <cell r="D66" t="str">
            <v>monster.1.pinkboli</v>
          </cell>
        </row>
        <row r="67">
          <cell r="D67" t="str">
            <v>monster.1.blackboli</v>
          </cell>
        </row>
        <row r="68">
          <cell r="D68" t="str">
            <v>monster.1.bear</v>
          </cell>
        </row>
        <row r="69">
          <cell r="D69" t="str">
            <v>monster.1.bearking</v>
          </cell>
        </row>
        <row r="70">
          <cell r="D70" t="str">
            <v>monster.1.bloo</v>
          </cell>
        </row>
        <row r="71">
          <cell r="D71" t="str">
            <v>monster.1.blooking</v>
          </cell>
        </row>
        <row r="72">
          <cell r="D72" t="str">
            <v>monster.1.swuzei</v>
          </cell>
        </row>
        <row r="73">
          <cell r="D73" t="str">
            <v>monster.1.bwuzei</v>
          </cell>
        </row>
        <row r="74">
          <cell r="D74" t="str">
            <v>monster.1.youling</v>
          </cell>
        </row>
        <row r="75">
          <cell r="D75" t="str">
            <v>monster.1.dishu</v>
          </cell>
        </row>
        <row r="76">
          <cell r="A76">
            <v>6001</v>
          </cell>
          <cell r="B76" t="str">
            <v>木桩</v>
          </cell>
          <cell r="D76" t="str">
            <v>mine.1.aishu</v>
          </cell>
        </row>
        <row r="77">
          <cell r="A77">
            <v>6002</v>
          </cell>
          <cell r="B77" t="str">
            <v>石材</v>
          </cell>
          <cell r="D77" t="str">
            <v>mine.1.shicai</v>
          </cell>
        </row>
        <row r="78">
          <cell r="A78">
            <v>6003</v>
          </cell>
          <cell r="B78" t="str">
            <v>铁矿</v>
          </cell>
          <cell r="D78" t="str">
            <v>mine.1.tiekuang</v>
          </cell>
        </row>
        <row r="79">
          <cell r="A79">
            <v>6004</v>
          </cell>
          <cell r="B79" t="str">
            <v>银矿</v>
          </cell>
          <cell r="D79" t="str">
            <v>mine.1.yinkuang</v>
          </cell>
        </row>
        <row r="80">
          <cell r="A80">
            <v>6005</v>
          </cell>
          <cell r="B80" t="str">
            <v>魔法晶体</v>
          </cell>
          <cell r="D80" t="str">
            <v>mine.1.mofajingti</v>
          </cell>
        </row>
        <row r="81">
          <cell r="A81">
            <v>6006</v>
          </cell>
          <cell r="B81" t="str">
            <v>财宝</v>
          </cell>
          <cell r="D81" t="str">
            <v>mine.1.caibao</v>
          </cell>
        </row>
        <row r="82">
          <cell r="A82">
            <v>6007</v>
          </cell>
          <cell r="B82" t="str">
            <v>金矿</v>
          </cell>
          <cell r="D82" t="str">
            <v>mine.1.jinkuang</v>
          </cell>
        </row>
        <row r="83">
          <cell r="A83">
            <v>6008</v>
          </cell>
          <cell r="B83" t="str">
            <v>荆棘</v>
          </cell>
          <cell r="D83" t="str">
            <v>mine.1.jinji</v>
          </cell>
        </row>
        <row r="84">
          <cell r="A84">
            <v>6009</v>
          </cell>
        </row>
        <row r="85">
          <cell r="A85">
            <v>6010</v>
          </cell>
          <cell r="B85" t="str">
            <v>火龙粪便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新手引导"/>
      <sheetName val="初始数据"/>
      <sheetName val="日志消息"/>
      <sheetName val="房屋扩展"/>
      <sheetName val="魔法等级"/>
      <sheetName val="人物等级"/>
      <sheetName val="课程"/>
      <sheetName val="课程魔法消耗控制"/>
      <sheetName val="变化术"/>
      <sheetName val="道具"/>
      <sheetName val="npc"/>
      <sheetName val="所有人造型表"/>
      <sheetName val="换装表"/>
      <sheetName val="任务说明"/>
      <sheetName val="新手任务"/>
      <sheetName val="主线任务"/>
      <sheetName val="副本任务"/>
      <sheetName val="任务经验分配"/>
      <sheetName val="订单任务"/>
      <sheetName val="日常任务"/>
      <sheetName val="basic"/>
      <sheetName val="等级文章"/>
      <sheetName val="学生等级表"/>
      <sheetName val="学生经验表"/>
      <sheetName val="学生列表"/>
      <sheetName val="礼物列表"/>
      <sheetName val="连续登陆"/>
      <sheetName val="玩家升级速度"/>
      <sheetName val="怪物列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6">
          <cell r="A66">
            <v>7001</v>
          </cell>
          <cell r="B66" t="str">
            <v>红波利</v>
          </cell>
          <cell r="C66">
            <v>4</v>
          </cell>
        </row>
        <row r="67">
          <cell r="A67">
            <v>7002</v>
          </cell>
          <cell r="B67" t="str">
            <v>绿波利</v>
          </cell>
        </row>
        <row r="68">
          <cell r="A68">
            <v>7003</v>
          </cell>
          <cell r="B68" t="str">
            <v>粉波利</v>
          </cell>
        </row>
        <row r="69">
          <cell r="A69">
            <v>7004</v>
          </cell>
          <cell r="B69" t="str">
            <v>黑波利</v>
          </cell>
        </row>
        <row r="70">
          <cell r="A70">
            <v>7005</v>
          </cell>
          <cell r="B70" t="str">
            <v>棕熊</v>
          </cell>
        </row>
        <row r="71">
          <cell r="A71">
            <v>7006</v>
          </cell>
          <cell r="B71" t="str">
            <v>棕熊王</v>
          </cell>
        </row>
        <row r="72">
          <cell r="A72">
            <v>7007</v>
          </cell>
          <cell r="B72" t="str">
            <v>寄居蟹</v>
          </cell>
        </row>
        <row r="73">
          <cell r="A73">
            <v>7008</v>
          </cell>
          <cell r="B73" t="str">
            <v>龟刺蟹</v>
          </cell>
        </row>
        <row r="74">
          <cell r="A74">
            <v>7009</v>
          </cell>
          <cell r="B74" t="str">
            <v>小乌贼</v>
          </cell>
        </row>
        <row r="75">
          <cell r="A75">
            <v>7010</v>
          </cell>
          <cell r="B75" t="str">
            <v>乌贼首领</v>
          </cell>
        </row>
        <row r="76">
          <cell r="A76">
            <v>7011</v>
          </cell>
          <cell r="B76" t="str">
            <v>幽灵</v>
          </cell>
        </row>
        <row r="77">
          <cell r="A77">
            <v>7012</v>
          </cell>
          <cell r="B77" t="str">
            <v>地鼠</v>
          </cell>
        </row>
        <row r="78">
          <cell r="A78">
            <v>6001</v>
          </cell>
          <cell r="B78" t="str">
            <v>木桩</v>
          </cell>
          <cell r="C78">
            <v>5</v>
          </cell>
        </row>
        <row r="79">
          <cell r="A79">
            <v>6002</v>
          </cell>
          <cell r="B79" t="str">
            <v>石材</v>
          </cell>
        </row>
        <row r="80">
          <cell r="A80">
            <v>6003</v>
          </cell>
          <cell r="B80" t="str">
            <v>铁矿</v>
          </cell>
        </row>
        <row r="81">
          <cell r="A81">
            <v>6004</v>
          </cell>
          <cell r="B81" t="str">
            <v>银矿</v>
          </cell>
        </row>
        <row r="82">
          <cell r="A82">
            <v>6005</v>
          </cell>
          <cell r="B82" t="str">
            <v>魔法晶体</v>
          </cell>
        </row>
        <row r="83">
          <cell r="A83">
            <v>6006</v>
          </cell>
          <cell r="B83" t="str">
            <v>财宝</v>
          </cell>
        </row>
        <row r="84">
          <cell r="A84">
            <v>6007</v>
          </cell>
          <cell r="B84" t="str">
            <v>金矿</v>
          </cell>
        </row>
        <row r="85">
          <cell r="A85">
            <v>6008</v>
          </cell>
          <cell r="B85" t="str">
            <v>荆棘</v>
          </cell>
        </row>
        <row r="86">
          <cell r="A86">
            <v>6009</v>
          </cell>
          <cell r="B86" t="str">
            <v>坏脸石哥</v>
          </cell>
          <cell r="D86" t="str">
            <v>mine.1.huailianshi1</v>
          </cell>
        </row>
        <row r="87">
          <cell r="A87">
            <v>6010</v>
          </cell>
          <cell r="B87" t="str">
            <v>火龙粪便</v>
          </cell>
          <cell r="D87" t="str">
            <v>mine.1.huolongfeibian</v>
          </cell>
        </row>
        <row r="88">
          <cell r="A88">
            <v>6011</v>
          </cell>
          <cell r="B88" t="str">
            <v>坏脸门</v>
          </cell>
          <cell r="D88" t="str">
            <v>mine.1.huailianmen</v>
          </cell>
        </row>
        <row r="89">
          <cell r="A89">
            <v>6012</v>
          </cell>
          <cell r="B89" t="str">
            <v>吃人花</v>
          </cell>
          <cell r="D89" t="str">
            <v>mine.1.chirenhua</v>
          </cell>
        </row>
        <row r="90">
          <cell r="A90">
            <v>6013</v>
          </cell>
          <cell r="B90" t="str">
            <v>倒霉桶</v>
          </cell>
          <cell r="D90" t="str">
            <v>mine.1.daomeitong</v>
          </cell>
        </row>
        <row r="91">
          <cell r="A91">
            <v>6014</v>
          </cell>
          <cell r="B91" t="str">
            <v>迷之门</v>
          </cell>
          <cell r="D91" t="str">
            <v>mine.1.mizhimen</v>
          </cell>
        </row>
        <row r="92">
          <cell r="A92">
            <v>6015</v>
          </cell>
          <cell r="B92" t="str">
            <v>坏脸石弟</v>
          </cell>
          <cell r="C92">
            <v>5</v>
          </cell>
          <cell r="D92" t="str">
            <v>mine.1.huailianshi2</v>
          </cell>
        </row>
        <row r="93">
          <cell r="A93">
            <v>6016</v>
          </cell>
          <cell r="B93" t="str">
            <v>粉色小花</v>
          </cell>
          <cell r="D93" t="str">
            <v>mine.1.plant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pClass"/>
    </sheetNames>
    <sheetDataSet>
      <sheetData sheetId="0">
        <row r="2">
          <cell r="K2" t="str">
            <v>eNpjOG6oA4IGOoYIaI0uZoBDzAAuZgCVMUASg6tG0YsuZgDXCxMzxOIWhK0GWMSAJADoWSVh</v>
          </cell>
        </row>
        <row r="3">
          <cell r="K3" t="str">
            <v>eNpj+GiogwVag0gDIEQXNUAShbKsDdBUgnlQEwxRxKkvaoBiGwIifIEBAdFFLTM=</v>
          </cell>
        </row>
        <row r="4">
          <cell r="K4" t="str">
            <v>eNpjlDfUwQqtR8XBEADX5TTq</v>
          </cell>
        </row>
        <row r="5">
          <cell r="K5" t="str">
            <v>eNpjDDTUwQGtR2XIkgEAUXQ+QA==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矿"/>
      <sheetName val="怪"/>
      <sheetName val="矿怪主角表现"/>
    </sheetNames>
    <sheetDataSet>
      <sheetData sheetId="0" refreshError="1">
        <row r="1">
          <cell r="A1" t="str">
            <v>cid</v>
          </cell>
          <cell r="B1" t="str">
            <v>name</v>
          </cell>
          <cell r="C1" t="str">
            <v>avatarId</v>
          </cell>
          <cell r="D1" t="str">
            <v>maxHp</v>
          </cell>
          <cell r="E1" t="str">
            <v>size_x</v>
          </cell>
          <cell r="F1" t="str">
            <v>size_z</v>
          </cell>
          <cell r="G1" t="str">
            <v>pay</v>
          </cell>
          <cell r="H1" t="str">
            <v>award</v>
          </cell>
          <cell r="I1" t="str">
            <v>finalAward</v>
          </cell>
        </row>
        <row r="2">
          <cell r="G2" t="str">
            <v>[[道具类ID,道具数量,消耗]]</v>
          </cell>
          <cell r="H2" t="str">
            <v>[[属性TYPE,改变值,几率]]</v>
          </cell>
          <cell r="I2" t="str">
            <v>最后一次掉落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opLeftCell="D1" workbookViewId="0">
      <selection activeCell="J15" sqref="J15"/>
    </sheetView>
  </sheetViews>
  <sheetFormatPr defaultRowHeight="13.5"/>
  <cols>
    <col min="1" max="1" width="8.25" customWidth="1"/>
    <col min="2" max="2" width="6.25" customWidth="1"/>
    <col min="3" max="3" width="11.5" customWidth="1"/>
    <col min="4" max="4" width="13.875" customWidth="1"/>
    <col min="5" max="5" width="18.625" customWidth="1"/>
    <col min="6" max="6" width="10.125" customWidth="1"/>
    <col min="7" max="7" width="6.125" customWidth="1"/>
    <col min="8" max="8" width="6.25" customWidth="1"/>
    <col min="9" max="9" width="14.75" customWidth="1"/>
    <col min="10" max="10" width="22.375" customWidth="1"/>
    <col min="11" max="11" width="21.875" customWidth="1"/>
    <col min="12" max="12" width="12.75" customWidth="1"/>
    <col min="13" max="13" width="14.625" customWidth="1"/>
  </cols>
  <sheetData>
    <row r="1" spans="1:13">
      <c r="A1" s="1" t="s">
        <v>53</v>
      </c>
      <c r="B1" s="1" t="s">
        <v>54</v>
      </c>
      <c r="C1" t="s">
        <v>127</v>
      </c>
      <c r="D1" t="s">
        <v>136</v>
      </c>
      <c r="E1" t="s">
        <v>135</v>
      </c>
      <c r="F1" t="s">
        <v>55</v>
      </c>
      <c r="G1" t="s">
        <v>131</v>
      </c>
      <c r="H1" t="s">
        <v>132</v>
      </c>
      <c r="I1" t="s">
        <v>137</v>
      </c>
      <c r="J1" s="5" t="s">
        <v>134</v>
      </c>
      <c r="K1" t="s">
        <v>133</v>
      </c>
      <c r="L1" t="s">
        <v>128</v>
      </c>
      <c r="M1" t="s">
        <v>129</v>
      </c>
    </row>
    <row r="2" spans="1:13">
      <c r="A2" s="1">
        <v>5</v>
      </c>
      <c r="B2" s="1">
        <f>G2*H2*K2</f>
        <v>50</v>
      </c>
      <c r="C2" s="1">
        <f>D2*E2</f>
        <v>15</v>
      </c>
      <c r="D2" s="4">
        <f t="shared" ref="D2:D8" si="0">A2</f>
        <v>5</v>
      </c>
      <c r="E2" s="1">
        <v>3</v>
      </c>
      <c r="F2" s="1">
        <v>1</v>
      </c>
      <c r="G2" s="1">
        <v>5</v>
      </c>
      <c r="H2" s="1">
        <v>2</v>
      </c>
      <c r="I2" s="1">
        <f>G2*$J$2</f>
        <v>15</v>
      </c>
      <c r="J2" s="4">
        <v>3</v>
      </c>
      <c r="K2" s="1">
        <v>5</v>
      </c>
      <c r="L2" s="1">
        <v>1</v>
      </c>
      <c r="M2" s="1">
        <f t="shared" ref="M2:M8" si="1">L2</f>
        <v>1</v>
      </c>
    </row>
    <row r="3" spans="1:13">
      <c r="A3" s="1">
        <v>10</v>
      </c>
      <c r="B3" s="1">
        <f t="shared" ref="B3:B11" si="2">G3*H3*K3</f>
        <v>180</v>
      </c>
      <c r="C3" s="1">
        <f t="shared" ref="C3:C8" si="3">D3*E3</f>
        <v>50</v>
      </c>
      <c r="D3" s="4">
        <f t="shared" si="0"/>
        <v>10</v>
      </c>
      <c r="E3" s="1">
        <v>5</v>
      </c>
      <c r="F3" s="1">
        <v>2</v>
      </c>
      <c r="G3" s="1">
        <v>6</v>
      </c>
      <c r="H3" s="1">
        <v>3</v>
      </c>
      <c r="I3" s="1">
        <f t="shared" ref="I3:I11" si="4">G3*$J$2</f>
        <v>18</v>
      </c>
      <c r="J3" s="4"/>
      <c r="K3" s="1">
        <v>10</v>
      </c>
      <c r="L3" s="1">
        <v>3</v>
      </c>
      <c r="M3" s="1">
        <f t="shared" si="1"/>
        <v>3</v>
      </c>
    </row>
    <row r="4" spans="1:13">
      <c r="A4" s="1">
        <v>15</v>
      </c>
      <c r="B4" s="1">
        <f t="shared" si="2"/>
        <v>480</v>
      </c>
      <c r="C4" s="1">
        <f t="shared" si="3"/>
        <v>75</v>
      </c>
      <c r="D4" s="4">
        <f t="shared" si="0"/>
        <v>15</v>
      </c>
      <c r="E4" s="1">
        <v>5</v>
      </c>
      <c r="F4" s="1">
        <v>3</v>
      </c>
      <c r="G4" s="1">
        <v>8</v>
      </c>
      <c r="H4" s="1">
        <v>4</v>
      </c>
      <c r="I4" s="1">
        <f t="shared" si="4"/>
        <v>24</v>
      </c>
      <c r="J4" s="4"/>
      <c r="K4" s="1">
        <v>15</v>
      </c>
      <c r="L4" s="1">
        <v>5</v>
      </c>
      <c r="M4" s="1">
        <f t="shared" si="1"/>
        <v>5</v>
      </c>
    </row>
    <row r="5" spans="1:13">
      <c r="A5" s="1">
        <v>20</v>
      </c>
      <c r="B5" s="1">
        <f t="shared" si="2"/>
        <v>1000</v>
      </c>
      <c r="C5" s="1">
        <f t="shared" si="3"/>
        <v>100</v>
      </c>
      <c r="D5" s="4">
        <f t="shared" si="0"/>
        <v>20</v>
      </c>
      <c r="E5" s="1">
        <v>5</v>
      </c>
      <c r="F5" s="1">
        <v>4</v>
      </c>
      <c r="G5" s="1">
        <v>10</v>
      </c>
      <c r="H5" s="1">
        <v>5</v>
      </c>
      <c r="I5" s="1">
        <f t="shared" si="4"/>
        <v>30</v>
      </c>
      <c r="J5" s="4"/>
      <c r="K5" s="1">
        <v>20</v>
      </c>
      <c r="L5" s="1">
        <v>10</v>
      </c>
      <c r="M5" s="1">
        <f t="shared" si="1"/>
        <v>10</v>
      </c>
    </row>
    <row r="6" spans="1:13">
      <c r="A6" s="1">
        <v>25</v>
      </c>
      <c r="B6" s="1">
        <f t="shared" si="2"/>
        <v>1500</v>
      </c>
      <c r="C6" s="1">
        <f t="shared" si="3"/>
        <v>125</v>
      </c>
      <c r="D6" s="4">
        <f t="shared" si="0"/>
        <v>25</v>
      </c>
      <c r="E6" s="1">
        <v>5</v>
      </c>
      <c r="F6" s="1">
        <v>5</v>
      </c>
      <c r="G6" s="1">
        <v>12</v>
      </c>
      <c r="H6" s="1">
        <v>5</v>
      </c>
      <c r="I6" s="1">
        <f t="shared" si="4"/>
        <v>36</v>
      </c>
      <c r="J6" s="4"/>
      <c r="K6" s="1">
        <v>25</v>
      </c>
      <c r="L6" s="1">
        <v>15</v>
      </c>
      <c r="M6" s="1">
        <f t="shared" si="1"/>
        <v>15</v>
      </c>
    </row>
    <row r="7" spans="1:13">
      <c r="A7" s="1">
        <v>30</v>
      </c>
      <c r="B7" s="1">
        <f t="shared" si="2"/>
        <v>2700</v>
      </c>
      <c r="C7" s="1">
        <f t="shared" si="3"/>
        <v>150</v>
      </c>
      <c r="D7" s="4">
        <f t="shared" si="0"/>
        <v>30</v>
      </c>
      <c r="E7" s="1">
        <v>5</v>
      </c>
      <c r="F7" s="1">
        <v>6</v>
      </c>
      <c r="G7" s="1">
        <v>15</v>
      </c>
      <c r="H7" s="1">
        <v>6</v>
      </c>
      <c r="I7" s="1">
        <f t="shared" si="4"/>
        <v>45</v>
      </c>
      <c r="J7" s="4"/>
      <c r="K7" s="1">
        <v>30</v>
      </c>
      <c r="L7" s="1">
        <v>20</v>
      </c>
      <c r="M7" s="1">
        <f t="shared" si="1"/>
        <v>20</v>
      </c>
    </row>
    <row r="8" spans="1:13">
      <c r="A8" s="1">
        <v>35</v>
      </c>
      <c r="B8" s="1">
        <f t="shared" si="2"/>
        <v>4200</v>
      </c>
      <c r="C8" s="1">
        <f t="shared" si="3"/>
        <v>175</v>
      </c>
      <c r="D8" s="4">
        <f t="shared" si="0"/>
        <v>35</v>
      </c>
      <c r="E8" s="1">
        <v>5</v>
      </c>
      <c r="F8" s="1">
        <v>7</v>
      </c>
      <c r="G8" s="1">
        <v>20</v>
      </c>
      <c r="H8" s="1">
        <v>6</v>
      </c>
      <c r="I8" s="1">
        <f t="shared" si="4"/>
        <v>60</v>
      </c>
      <c r="J8" s="4"/>
      <c r="K8" s="1">
        <v>35</v>
      </c>
      <c r="L8" s="1">
        <v>25</v>
      </c>
      <c r="M8" s="1">
        <f t="shared" si="1"/>
        <v>25</v>
      </c>
    </row>
    <row r="9" spans="1:13">
      <c r="A9" t="s">
        <v>142</v>
      </c>
      <c r="B9" s="1">
        <f t="shared" si="2"/>
        <v>300</v>
      </c>
      <c r="G9" s="1">
        <v>1</v>
      </c>
      <c r="H9" s="1">
        <v>15</v>
      </c>
      <c r="I9" s="1">
        <f t="shared" si="4"/>
        <v>3</v>
      </c>
      <c r="K9" s="1">
        <v>20</v>
      </c>
    </row>
    <row r="10" spans="1:13">
      <c r="A10" t="s">
        <v>143</v>
      </c>
      <c r="B10" s="1">
        <f t="shared" si="2"/>
        <v>750</v>
      </c>
      <c r="G10" s="1">
        <v>1</v>
      </c>
      <c r="H10" s="1">
        <v>25</v>
      </c>
      <c r="I10" s="1">
        <f t="shared" si="4"/>
        <v>3</v>
      </c>
      <c r="K10" s="1">
        <v>30</v>
      </c>
    </row>
    <row r="11" spans="1:13">
      <c r="A11" t="s">
        <v>144</v>
      </c>
      <c r="B11" s="1">
        <f t="shared" si="2"/>
        <v>1200</v>
      </c>
      <c r="G11" s="1">
        <v>1</v>
      </c>
      <c r="H11" s="1">
        <v>30</v>
      </c>
      <c r="I11" s="1">
        <f t="shared" si="4"/>
        <v>3</v>
      </c>
      <c r="K11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8" sqref="I18"/>
    </sheetView>
  </sheetViews>
  <sheetFormatPr defaultRowHeight="13.5"/>
  <sheetData>
    <row r="1" spans="1:10">
      <c r="A1" t="str">
        <f>[4]矿!A1</f>
        <v>cid</v>
      </c>
      <c r="B1" t="str">
        <f>[4]矿!B1</f>
        <v>name</v>
      </c>
      <c r="C1" t="str">
        <f>[4]矿!C1</f>
        <v>avatarId</v>
      </c>
      <c r="D1" t="str">
        <f>[4]矿!D1</f>
        <v>maxHp</v>
      </c>
      <c r="E1" t="str">
        <f>[4]矿!E1</f>
        <v>size_x</v>
      </c>
      <c r="F1" t="str">
        <f>[4]矿!F1</f>
        <v>size_z</v>
      </c>
      <c r="G1" t="str">
        <f>[4]矿!G1</f>
        <v>pay</v>
      </c>
      <c r="H1" t="str">
        <f>[4]矿!H1</f>
        <v>award</v>
      </c>
      <c r="I1" t="str">
        <f>[4]矿!I1</f>
        <v>finalAward</v>
      </c>
      <c r="J1" t="s">
        <v>150</v>
      </c>
    </row>
    <row r="2" spans="1:10">
      <c r="G2" t="str">
        <f>[4]矿!G2</f>
        <v>[[道具类ID,道具数量,消耗]]</v>
      </c>
      <c r="H2" t="str">
        <f>[4]矿!H2</f>
        <v>[[属性TYPE,改变值,几率]]</v>
      </c>
      <c r="I2" t="str">
        <f>[4]矿!I2</f>
        <v>最后一次掉落</v>
      </c>
      <c r="J2" t="s">
        <v>151</v>
      </c>
    </row>
    <row r="3" spans="1:10">
      <c r="A3">
        <f>副本中的怪monster!A2</f>
        <v>23001</v>
      </c>
      <c r="B3" t="str">
        <f>副本中的怪monster!B2</f>
        <v>红波利</v>
      </c>
      <c r="C3">
        <f>副本中的怪monster!C2</f>
        <v>7001</v>
      </c>
      <c r="D3">
        <f>副本中的怪monster!D2</f>
        <v>2</v>
      </c>
      <c r="E3">
        <f>副本中的怪monster!E2</f>
        <v>1</v>
      </c>
      <c r="F3">
        <f>副本中的怪monster!F2</f>
        <v>1</v>
      </c>
      <c r="G3" t="s">
        <v>154</v>
      </c>
      <c r="H3" t="s">
        <v>153</v>
      </c>
      <c r="I3" t="s">
        <v>155</v>
      </c>
      <c r="J3" t="s">
        <v>156</v>
      </c>
    </row>
    <row r="4" spans="1:10">
      <c r="A4">
        <f>副本中的怪monster!A3</f>
        <v>23002</v>
      </c>
      <c r="B4" t="str">
        <f>副本中的怪monster!B3</f>
        <v>绿波利</v>
      </c>
      <c r="C4">
        <f>副本中的怪monster!C3</f>
        <v>7002</v>
      </c>
      <c r="D4">
        <f>副本中的怪monster!D3</f>
        <v>2</v>
      </c>
      <c r="E4">
        <f>副本中的怪monster!E3</f>
        <v>1</v>
      </c>
      <c r="F4">
        <f>副本中的怪monster!F3</f>
        <v>1</v>
      </c>
      <c r="G4" t="s">
        <v>154</v>
      </c>
      <c r="H4" t="s">
        <v>155</v>
      </c>
      <c r="I4" t="s">
        <v>155</v>
      </c>
      <c r="J4" t="s">
        <v>156</v>
      </c>
    </row>
    <row r="5" spans="1:10">
      <c r="A5">
        <f>副本中的怪monster!A4</f>
        <v>23003</v>
      </c>
      <c r="B5" t="str">
        <f>副本中的怪monster!B4</f>
        <v>粉波利</v>
      </c>
      <c r="C5">
        <f>副本中的怪monster!C4</f>
        <v>7003</v>
      </c>
      <c r="D5">
        <f>副本中的怪monster!D4</f>
        <v>2</v>
      </c>
      <c r="E5">
        <f>副本中的怪monster!E4</f>
        <v>1</v>
      </c>
      <c r="F5">
        <f>副本中的怪monster!F4</f>
        <v>1</v>
      </c>
      <c r="G5" t="s">
        <v>154</v>
      </c>
      <c r="H5" t="s">
        <v>155</v>
      </c>
      <c r="I5" t="s">
        <v>155</v>
      </c>
      <c r="J5" t="s">
        <v>156</v>
      </c>
    </row>
    <row r="6" spans="1:10">
      <c r="A6">
        <f>副本中的怪monster!A5</f>
        <v>23004</v>
      </c>
      <c r="B6" t="str">
        <f>副本中的怪monster!B5</f>
        <v>黑波利</v>
      </c>
      <c r="C6">
        <f>副本中的怪monster!C5</f>
        <v>7004</v>
      </c>
      <c r="D6">
        <f>副本中的怪monster!D5</f>
        <v>5</v>
      </c>
      <c r="E6">
        <f>副本中的怪monster!E5</f>
        <v>1</v>
      </c>
      <c r="F6">
        <f>副本中的怪monster!F5</f>
        <v>1</v>
      </c>
      <c r="G6" t="s">
        <v>154</v>
      </c>
      <c r="H6" t="s">
        <v>155</v>
      </c>
      <c r="I6" t="s">
        <v>155</v>
      </c>
      <c r="J6" t="s">
        <v>156</v>
      </c>
    </row>
    <row r="7" spans="1:10">
      <c r="A7">
        <f>副本中的怪monster!A6</f>
        <v>23005</v>
      </c>
      <c r="B7" t="str">
        <f>副本中的怪monster!B6</f>
        <v>棕熊</v>
      </c>
      <c r="C7">
        <f>副本中的怪monster!C6</f>
        <v>7005</v>
      </c>
      <c r="D7">
        <f>副本中的怪monster!D6</f>
        <v>3</v>
      </c>
      <c r="E7">
        <f>副本中的怪monster!E6</f>
        <v>1</v>
      </c>
      <c r="F7">
        <f>副本中的怪monster!F6</f>
        <v>1</v>
      </c>
      <c r="G7" t="s">
        <v>154</v>
      </c>
      <c r="H7" t="s">
        <v>155</v>
      </c>
      <c r="I7" t="s">
        <v>155</v>
      </c>
      <c r="J7" t="s">
        <v>156</v>
      </c>
    </row>
    <row r="8" spans="1:10">
      <c r="A8">
        <f>副本中的怪monster!A7</f>
        <v>23006</v>
      </c>
      <c r="B8" t="str">
        <f>副本中的怪monster!B7</f>
        <v>棕熊王</v>
      </c>
      <c r="C8">
        <f>副本中的怪monster!C7</f>
        <v>7006</v>
      </c>
      <c r="D8">
        <f>副本中的怪monster!D7</f>
        <v>15</v>
      </c>
      <c r="E8">
        <f>副本中的怪monster!E7</f>
        <v>1</v>
      </c>
      <c r="F8">
        <f>副本中的怪monster!F7</f>
        <v>1</v>
      </c>
      <c r="G8" t="s">
        <v>154</v>
      </c>
      <c r="H8" t="s">
        <v>155</v>
      </c>
      <c r="I8" t="s">
        <v>155</v>
      </c>
      <c r="J8" t="s">
        <v>156</v>
      </c>
    </row>
    <row r="9" spans="1:10">
      <c r="A9">
        <f>副本中的怪monster!A8</f>
        <v>23007</v>
      </c>
      <c r="B9" t="str">
        <f>副本中的怪monster!B8</f>
        <v>寄居蟹</v>
      </c>
      <c r="C9">
        <f>副本中的怪monster!C8</f>
        <v>7007</v>
      </c>
      <c r="D9">
        <f>副本中的怪monster!D8</f>
        <v>1</v>
      </c>
      <c r="E9">
        <f>副本中的怪monster!E8</f>
        <v>1</v>
      </c>
      <c r="F9">
        <f>副本中的怪monster!F8</f>
        <v>1</v>
      </c>
      <c r="G9" t="s">
        <v>154</v>
      </c>
      <c r="H9" t="s">
        <v>155</v>
      </c>
      <c r="I9" t="s">
        <v>155</v>
      </c>
      <c r="J9" t="s">
        <v>156</v>
      </c>
    </row>
    <row r="10" spans="1:10">
      <c r="A10">
        <f>副本中的怪monster!A9</f>
        <v>23008</v>
      </c>
      <c r="B10" t="str">
        <f>副本中的怪monster!B9</f>
        <v>龟刺蟹</v>
      </c>
      <c r="C10">
        <f>副本中的怪monster!C9</f>
        <v>7008</v>
      </c>
      <c r="D10">
        <f>副本中的怪monster!D9</f>
        <v>1</v>
      </c>
      <c r="E10">
        <f>副本中的怪monster!E9</f>
        <v>1</v>
      </c>
      <c r="F10">
        <f>副本中的怪monster!F9</f>
        <v>1</v>
      </c>
      <c r="G10" t="s">
        <v>154</v>
      </c>
      <c r="H10" t="s">
        <v>155</v>
      </c>
      <c r="I10" t="s">
        <v>155</v>
      </c>
      <c r="J10" t="s">
        <v>156</v>
      </c>
    </row>
    <row r="11" spans="1:10">
      <c r="A11">
        <f>副本中的怪monster!A10</f>
        <v>23009</v>
      </c>
      <c r="B11" t="str">
        <f>副本中的怪monster!B10</f>
        <v>小乌贼</v>
      </c>
      <c r="C11">
        <f>副本中的怪monster!C10</f>
        <v>7009</v>
      </c>
      <c r="D11">
        <f>副本中的怪monster!D10</f>
        <v>1</v>
      </c>
      <c r="E11">
        <f>副本中的怪monster!E10</f>
        <v>1</v>
      </c>
      <c r="F11">
        <f>副本中的怪monster!F10</f>
        <v>1</v>
      </c>
      <c r="G11" t="s">
        <v>154</v>
      </c>
      <c r="H11" t="s">
        <v>155</v>
      </c>
      <c r="I11" t="s">
        <v>155</v>
      </c>
      <c r="J11" t="s">
        <v>156</v>
      </c>
    </row>
    <row r="12" spans="1:10">
      <c r="A12">
        <f>副本中的怪monster!A11</f>
        <v>23010</v>
      </c>
      <c r="B12" t="str">
        <f>副本中的怪monster!B11</f>
        <v>乌贼首领</v>
      </c>
      <c r="C12">
        <f>副本中的怪monster!C11</f>
        <v>7010</v>
      </c>
      <c r="D12">
        <f>副本中的怪monster!D11</f>
        <v>1</v>
      </c>
      <c r="E12">
        <f>副本中的怪monster!E11</f>
        <v>1</v>
      </c>
      <c r="F12">
        <f>副本中的怪monster!F11</f>
        <v>1</v>
      </c>
      <c r="G12" t="s">
        <v>154</v>
      </c>
      <c r="H12" t="s">
        <v>155</v>
      </c>
      <c r="I12" t="s">
        <v>155</v>
      </c>
      <c r="J12" t="s">
        <v>156</v>
      </c>
    </row>
    <row r="13" spans="1:10">
      <c r="A13">
        <f>副本中的怪monster!A12</f>
        <v>23011</v>
      </c>
      <c r="B13" t="str">
        <f>副本中的怪monster!B12</f>
        <v>幽灵</v>
      </c>
      <c r="C13">
        <f>副本中的怪monster!C12</f>
        <v>7011</v>
      </c>
      <c r="D13">
        <f>副本中的怪monster!D12</f>
        <v>1</v>
      </c>
      <c r="E13">
        <f>副本中的怪monster!E12</f>
        <v>1</v>
      </c>
      <c r="F13">
        <f>副本中的怪monster!F12</f>
        <v>1</v>
      </c>
      <c r="G13" t="s">
        <v>154</v>
      </c>
      <c r="H13" t="s">
        <v>155</v>
      </c>
      <c r="I13" t="s">
        <v>155</v>
      </c>
      <c r="J13" t="s">
        <v>157</v>
      </c>
    </row>
    <row r="14" spans="1:10">
      <c r="A14">
        <f>副本中的怪monster!A13</f>
        <v>23012</v>
      </c>
      <c r="B14" t="str">
        <f>副本中的怪monster!B13</f>
        <v>地鼠</v>
      </c>
      <c r="C14">
        <f>副本中的怪monster!C13</f>
        <v>7012</v>
      </c>
      <c r="D14">
        <f>副本中的怪monster!D13</f>
        <v>1</v>
      </c>
      <c r="E14">
        <f>副本中的怪monster!E13</f>
        <v>1</v>
      </c>
      <c r="F14">
        <f>副本中的怪monster!F13</f>
        <v>1</v>
      </c>
      <c r="G14" t="s">
        <v>154</v>
      </c>
      <c r="H14" t="s">
        <v>155</v>
      </c>
      <c r="I14" t="s">
        <v>155</v>
      </c>
      <c r="J14" t="s">
        <v>157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72"/>
  <sheetViews>
    <sheetView topLeftCell="A35" workbookViewId="0">
      <selection activeCell="I81" sqref="I81"/>
    </sheetView>
  </sheetViews>
  <sheetFormatPr defaultRowHeight="13.5"/>
  <cols>
    <col min="3" max="4" width="9" style="1"/>
    <col min="5" max="5" width="13.375" style="1" customWidth="1"/>
    <col min="6" max="6" width="23.75" customWidth="1"/>
    <col min="7" max="7" width="12.125" style="1" customWidth="1"/>
    <col min="8" max="8" width="10.375" style="1" customWidth="1"/>
    <col min="9" max="9" width="12.375" customWidth="1"/>
  </cols>
  <sheetData>
    <row r="1" spans="1:9">
      <c r="A1" t="s">
        <v>158</v>
      </c>
      <c r="B1" t="s">
        <v>69</v>
      </c>
      <c r="C1" s="1" t="s">
        <v>159</v>
      </c>
      <c r="D1" s="1" t="s">
        <v>160</v>
      </c>
      <c r="E1" s="1" t="s">
        <v>74</v>
      </c>
      <c r="F1" t="s">
        <v>161</v>
      </c>
      <c r="G1" s="1" t="s">
        <v>162</v>
      </c>
      <c r="H1" s="1" t="s">
        <v>183</v>
      </c>
      <c r="I1" t="s">
        <v>57</v>
      </c>
    </row>
    <row r="2" spans="1:9">
      <c r="B2" t="s">
        <v>163</v>
      </c>
      <c r="C2" s="1" t="s">
        <v>164</v>
      </c>
      <c r="D2" s="1" t="s">
        <v>165</v>
      </c>
      <c r="E2" s="1" t="s">
        <v>166</v>
      </c>
      <c r="F2" t="s">
        <v>167</v>
      </c>
      <c r="G2" s="1" t="s">
        <v>168</v>
      </c>
      <c r="I2" t="s">
        <v>169</v>
      </c>
    </row>
    <row r="3" spans="1:9">
      <c r="A3">
        <v>1</v>
      </c>
      <c r="B3" s="11">
        <v>0</v>
      </c>
      <c r="C3" s="1" t="s">
        <v>170</v>
      </c>
      <c r="D3" s="1">
        <v>2500</v>
      </c>
      <c r="E3" s="1">
        <v>1</v>
      </c>
      <c r="F3" s="1"/>
      <c r="G3" s="1">
        <v>0</v>
      </c>
      <c r="H3" s="1">
        <v>1</v>
      </c>
      <c r="I3" t="s">
        <v>171</v>
      </c>
    </row>
    <row r="4" spans="1:9">
      <c r="A4">
        <v>2</v>
      </c>
      <c r="B4" s="11">
        <v>0</v>
      </c>
      <c r="C4" s="1" t="s">
        <v>172</v>
      </c>
      <c r="D4" s="1">
        <v>1000</v>
      </c>
      <c r="E4" s="1">
        <v>2</v>
      </c>
      <c r="F4" s="1"/>
      <c r="G4" s="1">
        <v>0</v>
      </c>
      <c r="H4" s="1">
        <v>1</v>
      </c>
    </row>
    <row r="5" spans="1:9">
      <c r="A5">
        <v>3</v>
      </c>
      <c r="B5" s="11">
        <v>1</v>
      </c>
      <c r="C5" s="1" t="s">
        <v>184</v>
      </c>
      <c r="D5" s="1">
        <v>2400</v>
      </c>
      <c r="E5" s="1">
        <v>2</v>
      </c>
      <c r="F5" t="s">
        <v>173</v>
      </c>
      <c r="G5" s="1">
        <v>-1200</v>
      </c>
      <c r="H5" s="1">
        <v>1</v>
      </c>
      <c r="I5" t="s">
        <v>186</v>
      </c>
    </row>
    <row r="6" spans="1:9">
      <c r="A6">
        <v>4</v>
      </c>
      <c r="B6" s="11">
        <v>1</v>
      </c>
      <c r="C6" s="1" t="s">
        <v>184</v>
      </c>
      <c r="D6" s="1">
        <v>2400</v>
      </c>
      <c r="E6" s="1">
        <v>2</v>
      </c>
      <c r="F6" t="s">
        <v>174</v>
      </c>
      <c r="G6" s="1">
        <v>0</v>
      </c>
      <c r="H6" s="1">
        <v>1</v>
      </c>
      <c r="I6" t="s">
        <v>186</v>
      </c>
    </row>
    <row r="7" spans="1:9">
      <c r="A7">
        <v>5</v>
      </c>
      <c r="B7" s="11">
        <v>1</v>
      </c>
      <c r="C7" s="1" t="s">
        <v>184</v>
      </c>
      <c r="D7" s="1">
        <v>2400</v>
      </c>
      <c r="E7" s="1">
        <v>2</v>
      </c>
      <c r="F7" t="s">
        <v>175</v>
      </c>
      <c r="G7" s="1">
        <v>0</v>
      </c>
      <c r="H7" s="1">
        <v>1</v>
      </c>
      <c r="I7" t="s">
        <v>186</v>
      </c>
    </row>
    <row r="8" spans="1:9">
      <c r="A8">
        <v>6</v>
      </c>
      <c r="B8" s="11">
        <v>1</v>
      </c>
      <c r="C8" s="1" t="s">
        <v>185</v>
      </c>
      <c r="D8" s="1">
        <v>1200</v>
      </c>
      <c r="E8" s="1">
        <v>1</v>
      </c>
      <c r="F8" s="1"/>
      <c r="G8" s="1">
        <v>0</v>
      </c>
      <c r="H8" s="1">
        <v>1</v>
      </c>
      <c r="I8" t="s">
        <v>186</v>
      </c>
    </row>
    <row r="9" spans="1:9">
      <c r="A9">
        <v>7</v>
      </c>
      <c r="B9" s="14">
        <f>矿!A3</f>
        <v>24001</v>
      </c>
      <c r="C9" s="1" t="s">
        <v>172</v>
      </c>
      <c r="D9" s="1">
        <v>2100</v>
      </c>
      <c r="E9" s="1">
        <v>2</v>
      </c>
      <c r="F9" t="s">
        <v>177</v>
      </c>
      <c r="G9" s="1">
        <v>0</v>
      </c>
      <c r="H9" s="1">
        <v>3</v>
      </c>
      <c r="I9" s="12" t="str">
        <f>矿!B3</f>
        <v>木桩</v>
      </c>
    </row>
    <row r="10" spans="1:9">
      <c r="A10">
        <v>8</v>
      </c>
      <c r="B10" s="15">
        <f>矿!A4</f>
        <v>24002</v>
      </c>
      <c r="C10" s="1" t="s">
        <v>172</v>
      </c>
      <c r="D10" s="1">
        <v>2100</v>
      </c>
      <c r="E10" s="1">
        <v>2</v>
      </c>
      <c r="F10" t="s">
        <v>178</v>
      </c>
      <c r="G10" s="1">
        <v>0</v>
      </c>
      <c r="H10" s="1">
        <v>3</v>
      </c>
      <c r="I10" s="12" t="str">
        <f>矿!B4</f>
        <v>石材</v>
      </c>
    </row>
    <row r="11" spans="1:9">
      <c r="A11">
        <v>9</v>
      </c>
      <c r="B11" s="14">
        <f>矿!A5</f>
        <v>24003</v>
      </c>
      <c r="C11" s="1" t="s">
        <v>172</v>
      </c>
      <c r="D11" s="1">
        <v>2100</v>
      </c>
      <c r="E11" s="1">
        <v>2</v>
      </c>
      <c r="F11" t="s">
        <v>178</v>
      </c>
      <c r="G11" s="1">
        <v>0</v>
      </c>
      <c r="H11" s="1">
        <v>3</v>
      </c>
      <c r="I11" s="1" t="str">
        <f>矿!B5</f>
        <v>铁矿</v>
      </c>
    </row>
    <row r="12" spans="1:9">
      <c r="A12">
        <v>10</v>
      </c>
      <c r="B12" s="15">
        <f>矿!A6</f>
        <v>24004</v>
      </c>
      <c r="C12" s="1" t="s">
        <v>172</v>
      </c>
      <c r="D12" s="1">
        <v>2100</v>
      </c>
      <c r="E12" s="1">
        <v>2</v>
      </c>
      <c r="F12" t="s">
        <v>178</v>
      </c>
      <c r="G12" s="1">
        <v>0</v>
      </c>
      <c r="H12" s="1">
        <v>3</v>
      </c>
      <c r="I12" s="1" t="str">
        <f>矿!B6</f>
        <v>银矿</v>
      </c>
    </row>
    <row r="13" spans="1:9">
      <c r="A13">
        <v>11</v>
      </c>
      <c r="B13" s="14">
        <f>矿!A7</f>
        <v>24005</v>
      </c>
      <c r="C13" s="1" t="s">
        <v>172</v>
      </c>
      <c r="D13" s="1">
        <v>2100</v>
      </c>
      <c r="E13" s="1">
        <v>2</v>
      </c>
      <c r="F13" t="s">
        <v>178</v>
      </c>
      <c r="G13" s="1">
        <v>0</v>
      </c>
      <c r="H13" s="1">
        <v>3</v>
      </c>
      <c r="I13" t="str">
        <f>矿!B7</f>
        <v>魔法晶体</v>
      </c>
    </row>
    <row r="14" spans="1:9">
      <c r="A14">
        <v>12</v>
      </c>
      <c r="B14" s="15">
        <f>矿!A8</f>
        <v>24006</v>
      </c>
      <c r="C14" s="1" t="s">
        <v>172</v>
      </c>
      <c r="D14" s="1">
        <v>2100</v>
      </c>
      <c r="E14" s="1">
        <v>2</v>
      </c>
      <c r="F14" t="str">
        <f>F9</f>
        <v>magicmine.1.juzi</v>
      </c>
      <c r="G14" s="1">
        <v>0</v>
      </c>
      <c r="H14" s="1">
        <v>3</v>
      </c>
      <c r="I14" t="str">
        <f>矿!B8</f>
        <v>财宝</v>
      </c>
    </row>
    <row r="15" spans="1:9">
      <c r="A15">
        <v>13</v>
      </c>
      <c r="B15" s="14">
        <f>矿!A9</f>
        <v>24007</v>
      </c>
      <c r="C15" s="1" t="s">
        <v>172</v>
      </c>
      <c r="D15" s="1">
        <v>2100</v>
      </c>
      <c r="E15" s="1">
        <v>2</v>
      </c>
      <c r="F15" t="str">
        <f>F10</f>
        <v>magicmine1.gao</v>
      </c>
      <c r="G15" s="1">
        <v>0</v>
      </c>
      <c r="H15" s="1">
        <v>3</v>
      </c>
      <c r="I15" t="str">
        <f>矿!B9</f>
        <v>金矿</v>
      </c>
    </row>
    <row r="16" spans="1:9">
      <c r="A16">
        <v>14</v>
      </c>
      <c r="B16" s="15">
        <f>矿!A10</f>
        <v>24008</v>
      </c>
      <c r="C16" s="1" t="s">
        <v>172</v>
      </c>
      <c r="D16" s="1">
        <v>2100</v>
      </c>
      <c r="E16" s="1">
        <v>2</v>
      </c>
      <c r="F16" t="str">
        <f>F14</f>
        <v>magicmine.1.juzi</v>
      </c>
      <c r="G16" s="1">
        <v>0</v>
      </c>
      <c r="H16" s="1">
        <v>3</v>
      </c>
      <c r="I16" t="str">
        <f>矿!B10</f>
        <v>荆棘</v>
      </c>
    </row>
    <row r="17" spans="1:9">
      <c r="A17">
        <v>15</v>
      </c>
      <c r="B17" s="17">
        <f>矿!A11</f>
        <v>24009</v>
      </c>
      <c r="C17" s="1" t="str">
        <f>C9</f>
        <v>hit</v>
      </c>
      <c r="D17" s="1">
        <f>D9</f>
        <v>2100</v>
      </c>
      <c r="E17" s="1">
        <f>E9</f>
        <v>2</v>
      </c>
      <c r="F17" t="str">
        <f>F10</f>
        <v>magicmine1.gao</v>
      </c>
      <c r="G17" s="1">
        <f>G9</f>
        <v>0</v>
      </c>
      <c r="H17" s="1">
        <f>H9</f>
        <v>3</v>
      </c>
      <c r="I17" t="str">
        <f>矿!B11</f>
        <v>坏脸石哥</v>
      </c>
    </row>
    <row r="18" spans="1:9">
      <c r="A18">
        <v>16</v>
      </c>
      <c r="B18" s="14">
        <f>矿!A13</f>
        <v>24011</v>
      </c>
      <c r="C18" s="1" t="s">
        <v>172</v>
      </c>
      <c r="D18" s="1">
        <v>2100</v>
      </c>
      <c r="E18" s="1">
        <v>2</v>
      </c>
      <c r="F18" t="str">
        <f>F11</f>
        <v>magicmine1.gao</v>
      </c>
      <c r="G18" s="1">
        <v>0</v>
      </c>
      <c r="H18" s="1">
        <v>3</v>
      </c>
      <c r="I18" t="str">
        <f>矿!B13</f>
        <v>坏脸门</v>
      </c>
    </row>
    <row r="19" spans="1:9">
      <c r="A19">
        <v>17</v>
      </c>
      <c r="B19" s="15">
        <f>矿!A12</f>
        <v>24010</v>
      </c>
      <c r="C19" s="1" t="s">
        <v>172</v>
      </c>
      <c r="D19" s="1">
        <v>2100</v>
      </c>
      <c r="E19" s="1">
        <v>2</v>
      </c>
      <c r="F19" t="str">
        <f>F18</f>
        <v>magicmine1.gao</v>
      </c>
      <c r="G19" s="1">
        <v>0</v>
      </c>
      <c r="H19" s="1">
        <v>3</v>
      </c>
      <c r="I19" t="str">
        <f>矿!B12</f>
        <v>火龙粪便</v>
      </c>
    </row>
    <row r="20" spans="1:9">
      <c r="A20">
        <v>18</v>
      </c>
      <c r="B20" s="15">
        <f>矿!A14</f>
        <v>24012</v>
      </c>
      <c r="C20" s="1" t="str">
        <f>C19</f>
        <v>hit</v>
      </c>
      <c r="D20" s="1">
        <f>D19</f>
        <v>2100</v>
      </c>
      <c r="E20" s="1">
        <f>E19</f>
        <v>2</v>
      </c>
      <c r="F20" t="str">
        <f>F9</f>
        <v>magicmine.1.juzi</v>
      </c>
      <c r="G20" s="1">
        <v>0</v>
      </c>
      <c r="H20" s="1">
        <f t="shared" ref="H20" si="0">H12</f>
        <v>3</v>
      </c>
      <c r="I20" t="str">
        <f>副本怪avatar!B25</f>
        <v>吃人花</v>
      </c>
    </row>
    <row r="21" spans="1:9">
      <c r="A21">
        <v>19</v>
      </c>
      <c r="B21" s="15">
        <f>矿!A15</f>
        <v>24013</v>
      </c>
      <c r="C21" s="1" t="str">
        <f>C13</f>
        <v>hit</v>
      </c>
      <c r="D21" s="1">
        <v>2100</v>
      </c>
      <c r="E21" s="1">
        <v>2</v>
      </c>
      <c r="F21" t="str">
        <f>F9</f>
        <v>magicmine.1.juzi</v>
      </c>
      <c r="G21" s="1">
        <v>0</v>
      </c>
      <c r="H21" s="1">
        <v>3</v>
      </c>
      <c r="I21" t="str">
        <f>副本怪avatar!B26</f>
        <v>倒霉桶</v>
      </c>
    </row>
    <row r="22" spans="1:9">
      <c r="A22">
        <v>20</v>
      </c>
      <c r="B22" s="15">
        <f>矿!A16</f>
        <v>24014</v>
      </c>
      <c r="C22" s="1" t="s">
        <v>172</v>
      </c>
      <c r="D22" s="1">
        <v>2100</v>
      </c>
      <c r="E22" s="1">
        <v>2</v>
      </c>
      <c r="F22" t="str">
        <f>F9</f>
        <v>magicmine.1.juzi</v>
      </c>
      <c r="G22" s="1">
        <f>G14</f>
        <v>0</v>
      </c>
      <c r="H22" s="1">
        <v>3</v>
      </c>
      <c r="I22" t="str">
        <f>副本怪avatar!B27</f>
        <v>迷之门</v>
      </c>
    </row>
    <row r="23" spans="1:9">
      <c r="A23">
        <v>21</v>
      </c>
      <c r="B23" s="15">
        <f>矿!A17</f>
        <v>24015</v>
      </c>
      <c r="C23" s="1" t="s">
        <v>172</v>
      </c>
      <c r="D23" s="1">
        <f>D22</f>
        <v>2100</v>
      </c>
      <c r="E23" s="1">
        <f>E22</f>
        <v>2</v>
      </c>
      <c r="F23" t="str">
        <f>F9</f>
        <v>magicmine.1.juzi</v>
      </c>
      <c r="G23" s="1">
        <v>0</v>
      </c>
      <c r="H23" s="1">
        <f t="shared" ref="H23" si="1">H15</f>
        <v>3</v>
      </c>
      <c r="I23" t="str">
        <f>副本怪avatar!B28</f>
        <v>坏脸石弟</v>
      </c>
    </row>
    <row r="24" spans="1:9">
      <c r="A24">
        <v>22</v>
      </c>
      <c r="B24" s="16">
        <f>怪!A3</f>
        <v>23001</v>
      </c>
      <c r="C24" s="1" t="str">
        <f t="shared" ref="C24:H24" si="2">C64</f>
        <v>hit</v>
      </c>
      <c r="D24" s="1">
        <f t="shared" si="2"/>
        <v>2400</v>
      </c>
      <c r="E24" s="1">
        <f t="shared" si="2"/>
        <v>2</v>
      </c>
      <c r="F24" t="str">
        <f t="shared" si="2"/>
        <v>magichit.1.firebolt</v>
      </c>
      <c r="G24" s="1">
        <f t="shared" si="2"/>
        <v>-1200</v>
      </c>
      <c r="H24" s="1">
        <f t="shared" si="2"/>
        <v>1</v>
      </c>
      <c r="I24" t="str">
        <f>怪!B3</f>
        <v>红波利</v>
      </c>
    </row>
    <row r="25" spans="1:9">
      <c r="A25">
        <v>23</v>
      </c>
      <c r="B25" s="16">
        <f t="shared" ref="B25:E26" si="3">B24</f>
        <v>23001</v>
      </c>
      <c r="C25" s="1" t="str">
        <f t="shared" si="3"/>
        <v>hit</v>
      </c>
      <c r="D25" s="1">
        <f t="shared" si="3"/>
        <v>2400</v>
      </c>
      <c r="E25" s="1">
        <f t="shared" si="3"/>
        <v>2</v>
      </c>
      <c r="F25" t="str">
        <f>F65</f>
        <v>magichit.1.waterhit</v>
      </c>
      <c r="G25" s="1">
        <f>G65</f>
        <v>0</v>
      </c>
      <c r="H25" s="1">
        <f>H24</f>
        <v>1</v>
      </c>
    </row>
    <row r="26" spans="1:9">
      <c r="A26">
        <v>24</v>
      </c>
      <c r="B26" s="16">
        <f t="shared" si="3"/>
        <v>23001</v>
      </c>
      <c r="C26" s="1" t="str">
        <f t="shared" si="3"/>
        <v>hit</v>
      </c>
      <c r="D26" s="1">
        <f t="shared" si="3"/>
        <v>2400</v>
      </c>
      <c r="E26" s="1">
        <f t="shared" si="3"/>
        <v>2</v>
      </c>
      <c r="F26" t="str">
        <f>F66</f>
        <v>magichit.1.musichit</v>
      </c>
      <c r="G26" s="1">
        <f>G66</f>
        <v>0</v>
      </c>
      <c r="H26" s="1">
        <f>H25</f>
        <v>1</v>
      </c>
    </row>
    <row r="27" spans="1:9">
      <c r="A27">
        <v>25</v>
      </c>
      <c r="B27" s="16">
        <f>B26</f>
        <v>23001</v>
      </c>
      <c r="C27" s="1" t="str">
        <f>C67</f>
        <v>attack</v>
      </c>
      <c r="D27" s="1">
        <v>1200</v>
      </c>
      <c r="E27" s="1">
        <f>E67</f>
        <v>1</v>
      </c>
      <c r="G27" s="1">
        <f>G67</f>
        <v>0</v>
      </c>
      <c r="H27" s="1">
        <v>0</v>
      </c>
    </row>
    <row r="28" spans="1:9">
      <c r="A28">
        <v>26</v>
      </c>
      <c r="B28" s="18">
        <f>怪!A4</f>
        <v>23002</v>
      </c>
      <c r="C28" s="1" t="str">
        <f t="shared" ref="C28:H28" si="4">C24</f>
        <v>hit</v>
      </c>
      <c r="D28" s="1">
        <f t="shared" si="4"/>
        <v>2400</v>
      </c>
      <c r="E28" s="1">
        <f t="shared" si="4"/>
        <v>2</v>
      </c>
      <c r="F28" t="str">
        <f t="shared" si="4"/>
        <v>magichit.1.firebolt</v>
      </c>
      <c r="G28" s="1">
        <f t="shared" si="4"/>
        <v>-1200</v>
      </c>
      <c r="H28" s="1">
        <f t="shared" si="4"/>
        <v>1</v>
      </c>
      <c r="I28" t="str">
        <f>副本怪avatar!B3</f>
        <v>绿波利</v>
      </c>
    </row>
    <row r="29" spans="1:9">
      <c r="A29">
        <v>27</v>
      </c>
      <c r="B29" s="18">
        <f>B28</f>
        <v>23002</v>
      </c>
      <c r="C29" s="1" t="str">
        <f t="shared" ref="C29:H30" si="5">C25</f>
        <v>hit</v>
      </c>
      <c r="D29" s="1">
        <f t="shared" si="5"/>
        <v>2400</v>
      </c>
      <c r="E29" s="1">
        <f t="shared" si="5"/>
        <v>2</v>
      </c>
      <c r="F29" t="str">
        <f t="shared" si="5"/>
        <v>magichit.1.waterhit</v>
      </c>
      <c r="G29" s="1">
        <f t="shared" si="5"/>
        <v>0</v>
      </c>
      <c r="H29" s="1">
        <f t="shared" si="5"/>
        <v>1</v>
      </c>
    </row>
    <row r="30" spans="1:9">
      <c r="A30">
        <v>28</v>
      </c>
      <c r="B30" s="18">
        <f>B29</f>
        <v>23002</v>
      </c>
      <c r="C30" s="1" t="str">
        <f t="shared" si="5"/>
        <v>hit</v>
      </c>
      <c r="D30" s="1">
        <f t="shared" si="5"/>
        <v>2400</v>
      </c>
      <c r="E30" s="1">
        <f t="shared" si="5"/>
        <v>2</v>
      </c>
      <c r="F30" t="str">
        <f t="shared" si="5"/>
        <v>magichit.1.musichit</v>
      </c>
      <c r="G30" s="1">
        <f t="shared" si="5"/>
        <v>0</v>
      </c>
      <c r="H30" s="1">
        <f t="shared" si="5"/>
        <v>1</v>
      </c>
    </row>
    <row r="31" spans="1:9">
      <c r="A31">
        <v>29</v>
      </c>
      <c r="B31" s="18">
        <f t="shared" ref="B31" si="6">B30</f>
        <v>23002</v>
      </c>
      <c r="C31" s="1" t="str">
        <f>C27</f>
        <v>attack</v>
      </c>
      <c r="D31" s="1">
        <f>D27</f>
        <v>1200</v>
      </c>
      <c r="E31" s="1">
        <f>E27</f>
        <v>1</v>
      </c>
      <c r="G31" s="1">
        <f t="shared" ref="G31" si="7">G27</f>
        <v>0</v>
      </c>
      <c r="H31" s="1">
        <v>0</v>
      </c>
    </row>
    <row r="32" spans="1:9">
      <c r="A32">
        <v>30</v>
      </c>
      <c r="B32" s="16">
        <f>怪!A5</f>
        <v>23003</v>
      </c>
      <c r="C32" s="1" t="str">
        <f>C64</f>
        <v>hit</v>
      </c>
      <c r="D32" s="1">
        <f>D64</f>
        <v>2400</v>
      </c>
      <c r="E32" s="1">
        <f>E64</f>
        <v>2</v>
      </c>
      <c r="F32" t="str">
        <f>F64</f>
        <v>magichit.1.firebolt</v>
      </c>
      <c r="G32" s="1">
        <f t="shared" ref="G32:H34" si="8">G28</f>
        <v>-1200</v>
      </c>
      <c r="H32" s="1">
        <f t="shared" si="8"/>
        <v>1</v>
      </c>
      <c r="I32" t="str">
        <f>副本怪avatar!B4</f>
        <v>粉波利</v>
      </c>
    </row>
    <row r="33" spans="1:9">
      <c r="A33">
        <v>31</v>
      </c>
      <c r="B33" s="16">
        <f t="shared" ref="B33:E34" si="9">B32</f>
        <v>23003</v>
      </c>
      <c r="C33" s="1" t="str">
        <f t="shared" si="9"/>
        <v>hit</v>
      </c>
      <c r="D33" s="1">
        <f t="shared" si="9"/>
        <v>2400</v>
      </c>
      <c r="E33" s="1">
        <f t="shared" si="9"/>
        <v>2</v>
      </c>
      <c r="F33" t="str">
        <f>F65</f>
        <v>magichit.1.waterhit</v>
      </c>
      <c r="G33" s="1">
        <f t="shared" si="8"/>
        <v>0</v>
      </c>
      <c r="H33" s="1">
        <f t="shared" si="8"/>
        <v>1</v>
      </c>
    </row>
    <row r="34" spans="1:9">
      <c r="A34">
        <v>32</v>
      </c>
      <c r="B34" s="16">
        <f t="shared" si="9"/>
        <v>23003</v>
      </c>
      <c r="C34" s="1" t="str">
        <f t="shared" si="9"/>
        <v>hit</v>
      </c>
      <c r="D34" s="1">
        <f t="shared" si="9"/>
        <v>2400</v>
      </c>
      <c r="E34" s="1">
        <f t="shared" si="9"/>
        <v>2</v>
      </c>
      <c r="F34" t="str">
        <f>F66</f>
        <v>magichit.1.musichit</v>
      </c>
      <c r="G34" s="1">
        <f t="shared" si="8"/>
        <v>0</v>
      </c>
      <c r="H34" s="1">
        <f t="shared" si="8"/>
        <v>1</v>
      </c>
    </row>
    <row r="35" spans="1:9">
      <c r="A35">
        <v>33</v>
      </c>
      <c r="B35" s="16">
        <f t="shared" ref="B35" si="10">B34</f>
        <v>23003</v>
      </c>
      <c r="C35" s="1" t="str">
        <f>C67</f>
        <v>attack</v>
      </c>
      <c r="D35" s="1">
        <f t="shared" ref="D35:D56" si="11">D31</f>
        <v>1200</v>
      </c>
      <c r="E35" s="1">
        <f>E67</f>
        <v>1</v>
      </c>
      <c r="G35" s="1">
        <f t="shared" ref="G35:G56" si="12">G31</f>
        <v>0</v>
      </c>
      <c r="H35" s="1">
        <v>0</v>
      </c>
    </row>
    <row r="36" spans="1:9">
      <c r="A36">
        <v>34</v>
      </c>
      <c r="B36" s="18">
        <f>怪!A6</f>
        <v>23004</v>
      </c>
      <c r="C36" s="1" t="str">
        <f t="shared" ref="C36:C56" si="13">C32</f>
        <v>hit</v>
      </c>
      <c r="D36" s="1">
        <f t="shared" si="11"/>
        <v>2400</v>
      </c>
      <c r="E36" s="1">
        <f t="shared" ref="E36:F38" si="14">E32</f>
        <v>2</v>
      </c>
      <c r="F36" t="str">
        <f t="shared" si="14"/>
        <v>magichit.1.firebolt</v>
      </c>
      <c r="G36" s="1">
        <f t="shared" si="12"/>
        <v>-1200</v>
      </c>
      <c r="H36" s="1">
        <f>H32</f>
        <v>1</v>
      </c>
      <c r="I36" t="str">
        <f>怪!B6</f>
        <v>黑波利</v>
      </c>
    </row>
    <row r="37" spans="1:9">
      <c r="A37">
        <v>35</v>
      </c>
      <c r="B37" s="18">
        <f>B36</f>
        <v>23004</v>
      </c>
      <c r="C37" s="1" t="str">
        <f t="shared" si="13"/>
        <v>hit</v>
      </c>
      <c r="D37" s="1">
        <f t="shared" si="11"/>
        <v>2400</v>
      </c>
      <c r="E37" s="1">
        <f t="shared" si="14"/>
        <v>2</v>
      </c>
      <c r="F37" t="str">
        <f t="shared" si="14"/>
        <v>magichit.1.waterhit</v>
      </c>
      <c r="G37" s="1">
        <f t="shared" si="12"/>
        <v>0</v>
      </c>
      <c r="H37" s="1">
        <f>H33</f>
        <v>1</v>
      </c>
    </row>
    <row r="38" spans="1:9">
      <c r="A38">
        <v>36</v>
      </c>
      <c r="B38" s="18">
        <f>B37</f>
        <v>23004</v>
      </c>
      <c r="C38" s="1" t="str">
        <f t="shared" si="13"/>
        <v>hit</v>
      </c>
      <c r="D38" s="1">
        <f t="shared" si="11"/>
        <v>2400</v>
      </c>
      <c r="E38" s="1">
        <f t="shared" si="14"/>
        <v>2</v>
      </c>
      <c r="F38" t="str">
        <f t="shared" si="14"/>
        <v>magichit.1.musichit</v>
      </c>
      <c r="G38" s="1">
        <f t="shared" si="12"/>
        <v>0</v>
      </c>
      <c r="H38" s="1">
        <f>H34</f>
        <v>1</v>
      </c>
    </row>
    <row r="39" spans="1:9">
      <c r="A39">
        <v>37</v>
      </c>
      <c r="B39" s="18">
        <f>B38</f>
        <v>23004</v>
      </c>
      <c r="C39" s="1" t="str">
        <f t="shared" si="13"/>
        <v>attack</v>
      </c>
      <c r="D39" s="1">
        <f t="shared" si="11"/>
        <v>1200</v>
      </c>
      <c r="E39" s="1">
        <f t="shared" ref="E39:E56" si="15">E35</f>
        <v>1</v>
      </c>
      <c r="G39" s="1">
        <f t="shared" si="12"/>
        <v>0</v>
      </c>
      <c r="H39" s="1">
        <v>0</v>
      </c>
    </row>
    <row r="40" spans="1:9">
      <c r="A40">
        <v>38</v>
      </c>
      <c r="B40" s="16">
        <f>怪!A7</f>
        <v>23005</v>
      </c>
      <c r="C40" s="1" t="str">
        <f t="shared" si="13"/>
        <v>hit</v>
      </c>
      <c r="D40" s="1">
        <f t="shared" si="11"/>
        <v>2400</v>
      </c>
      <c r="E40" s="1">
        <f t="shared" si="15"/>
        <v>2</v>
      </c>
      <c r="F40" t="str">
        <f>F36</f>
        <v>magichit.1.firebolt</v>
      </c>
      <c r="G40" s="1">
        <f t="shared" si="12"/>
        <v>-1200</v>
      </c>
      <c r="H40" s="1">
        <f>H36</f>
        <v>1</v>
      </c>
      <c r="I40" t="str">
        <f>怪!B7</f>
        <v>棕熊</v>
      </c>
    </row>
    <row r="41" spans="1:9">
      <c r="A41">
        <v>39</v>
      </c>
      <c r="B41" s="16">
        <f>B40</f>
        <v>23005</v>
      </c>
      <c r="C41" s="1" t="str">
        <f t="shared" si="13"/>
        <v>hit</v>
      </c>
      <c r="D41" s="1">
        <f t="shared" si="11"/>
        <v>2400</v>
      </c>
      <c r="E41" s="1">
        <f t="shared" si="15"/>
        <v>2</v>
      </c>
      <c r="F41" t="str">
        <f>F37</f>
        <v>magichit.1.waterhit</v>
      </c>
      <c r="G41" s="1">
        <f t="shared" si="12"/>
        <v>0</v>
      </c>
      <c r="H41" s="1">
        <f>H37</f>
        <v>1</v>
      </c>
    </row>
    <row r="42" spans="1:9">
      <c r="A42">
        <v>40</v>
      </c>
      <c r="B42" s="16">
        <f>B41</f>
        <v>23005</v>
      </c>
      <c r="C42" s="1" t="str">
        <f t="shared" si="13"/>
        <v>hit</v>
      </c>
      <c r="D42" s="1">
        <f t="shared" si="11"/>
        <v>2400</v>
      </c>
      <c r="E42" s="1">
        <f t="shared" si="15"/>
        <v>2</v>
      </c>
      <c r="F42" t="str">
        <f>F38</f>
        <v>magichit.1.musichit</v>
      </c>
      <c r="G42" s="1">
        <f t="shared" si="12"/>
        <v>0</v>
      </c>
      <c r="H42" s="1">
        <f>H38</f>
        <v>1</v>
      </c>
    </row>
    <row r="43" spans="1:9">
      <c r="A43">
        <v>41</v>
      </c>
      <c r="B43" s="16">
        <f t="shared" ref="B43" si="16">B42</f>
        <v>23005</v>
      </c>
      <c r="C43" s="1" t="str">
        <f t="shared" si="13"/>
        <v>attack</v>
      </c>
      <c r="D43" s="1">
        <f t="shared" si="11"/>
        <v>1200</v>
      </c>
      <c r="E43" s="1">
        <f t="shared" si="15"/>
        <v>1</v>
      </c>
      <c r="G43" s="1">
        <f t="shared" si="12"/>
        <v>0</v>
      </c>
      <c r="H43" s="1">
        <v>0</v>
      </c>
    </row>
    <row r="44" spans="1:9">
      <c r="A44">
        <v>42</v>
      </c>
      <c r="B44" s="18">
        <f>怪!A8</f>
        <v>23006</v>
      </c>
      <c r="C44" s="1" t="str">
        <f t="shared" si="13"/>
        <v>hit</v>
      </c>
      <c r="D44" s="1">
        <f t="shared" si="11"/>
        <v>2400</v>
      </c>
      <c r="E44" s="1">
        <f t="shared" si="15"/>
        <v>2</v>
      </c>
      <c r="F44" t="str">
        <f>F40</f>
        <v>magichit.1.firebolt</v>
      </c>
      <c r="G44" s="1">
        <f t="shared" si="12"/>
        <v>-1200</v>
      </c>
      <c r="H44" s="1">
        <f>H40</f>
        <v>1</v>
      </c>
      <c r="I44" t="str">
        <f>怪!B8</f>
        <v>棕熊王</v>
      </c>
    </row>
    <row r="45" spans="1:9">
      <c r="A45">
        <v>43</v>
      </c>
      <c r="B45" s="18">
        <f>B44</f>
        <v>23006</v>
      </c>
      <c r="C45" s="1" t="str">
        <f t="shared" si="13"/>
        <v>hit</v>
      </c>
      <c r="D45" s="1">
        <f t="shared" si="11"/>
        <v>2400</v>
      </c>
      <c r="E45" s="1">
        <f t="shared" si="15"/>
        <v>2</v>
      </c>
      <c r="F45" t="str">
        <f>F41</f>
        <v>magichit.1.waterhit</v>
      </c>
      <c r="G45" s="1">
        <f t="shared" si="12"/>
        <v>0</v>
      </c>
      <c r="H45" s="1">
        <f>H41</f>
        <v>1</v>
      </c>
    </row>
    <row r="46" spans="1:9">
      <c r="A46">
        <v>44</v>
      </c>
      <c r="B46" s="18">
        <f>B45</f>
        <v>23006</v>
      </c>
      <c r="C46" s="1" t="str">
        <f t="shared" si="13"/>
        <v>hit</v>
      </c>
      <c r="D46" s="1">
        <f t="shared" si="11"/>
        <v>2400</v>
      </c>
      <c r="E46" s="1">
        <f t="shared" si="15"/>
        <v>2</v>
      </c>
      <c r="F46" t="str">
        <f>F42</f>
        <v>magichit.1.musichit</v>
      </c>
      <c r="G46" s="1">
        <f t="shared" si="12"/>
        <v>0</v>
      </c>
      <c r="H46" s="1">
        <f>H42</f>
        <v>1</v>
      </c>
    </row>
    <row r="47" spans="1:9">
      <c r="A47">
        <v>45</v>
      </c>
      <c r="B47" s="18">
        <f t="shared" ref="B47" si="17">B46</f>
        <v>23006</v>
      </c>
      <c r="C47" s="1" t="str">
        <f t="shared" si="13"/>
        <v>attack</v>
      </c>
      <c r="D47" s="1">
        <f t="shared" si="11"/>
        <v>1200</v>
      </c>
      <c r="E47" s="1">
        <f t="shared" si="15"/>
        <v>1</v>
      </c>
      <c r="G47" s="1">
        <f t="shared" si="12"/>
        <v>0</v>
      </c>
      <c r="H47" s="1">
        <v>0</v>
      </c>
    </row>
    <row r="48" spans="1:9" ht="15.75" customHeight="1">
      <c r="A48">
        <v>46</v>
      </c>
      <c r="B48" s="16">
        <f>怪!A9</f>
        <v>23007</v>
      </c>
      <c r="C48" s="1" t="str">
        <f t="shared" si="13"/>
        <v>hit</v>
      </c>
      <c r="D48" s="1">
        <f t="shared" si="11"/>
        <v>2400</v>
      </c>
      <c r="E48" s="1">
        <f t="shared" si="15"/>
        <v>2</v>
      </c>
      <c r="F48" t="str">
        <f>F44</f>
        <v>magichit.1.firebolt</v>
      </c>
      <c r="G48" s="1">
        <f t="shared" si="12"/>
        <v>-1200</v>
      </c>
      <c r="H48" s="1">
        <f>H44</f>
        <v>1</v>
      </c>
      <c r="I48" t="str">
        <f>怪!B9</f>
        <v>寄居蟹</v>
      </c>
    </row>
    <row r="49" spans="1:9">
      <c r="A49">
        <v>47</v>
      </c>
      <c r="B49" s="16">
        <f>B48</f>
        <v>23007</v>
      </c>
      <c r="C49" s="1" t="str">
        <f t="shared" si="13"/>
        <v>hit</v>
      </c>
      <c r="D49" s="1">
        <f t="shared" si="11"/>
        <v>2400</v>
      </c>
      <c r="E49" s="1">
        <f t="shared" si="15"/>
        <v>2</v>
      </c>
      <c r="F49" t="str">
        <f>F45</f>
        <v>magichit.1.waterhit</v>
      </c>
      <c r="G49" s="1">
        <f t="shared" si="12"/>
        <v>0</v>
      </c>
      <c r="H49" s="1">
        <f>H45</f>
        <v>1</v>
      </c>
    </row>
    <row r="50" spans="1:9">
      <c r="A50">
        <v>48</v>
      </c>
      <c r="B50" s="16">
        <f>B49</f>
        <v>23007</v>
      </c>
      <c r="C50" s="1" t="str">
        <f t="shared" si="13"/>
        <v>hit</v>
      </c>
      <c r="D50" s="1">
        <f t="shared" si="11"/>
        <v>2400</v>
      </c>
      <c r="E50" s="1">
        <f t="shared" si="15"/>
        <v>2</v>
      </c>
      <c r="F50" t="str">
        <f>F46</f>
        <v>magichit.1.musichit</v>
      </c>
      <c r="G50" s="1">
        <f t="shared" si="12"/>
        <v>0</v>
      </c>
      <c r="H50" s="1">
        <f>H46</f>
        <v>1</v>
      </c>
    </row>
    <row r="51" spans="1:9">
      <c r="A51">
        <v>49</v>
      </c>
      <c r="B51" s="16">
        <f t="shared" ref="B51" si="18">B50</f>
        <v>23007</v>
      </c>
      <c r="C51" s="1" t="str">
        <f t="shared" si="13"/>
        <v>attack</v>
      </c>
      <c r="D51" s="1">
        <f t="shared" si="11"/>
        <v>1200</v>
      </c>
      <c r="E51" s="1">
        <f t="shared" si="15"/>
        <v>1</v>
      </c>
      <c r="G51" s="1">
        <f t="shared" si="12"/>
        <v>0</v>
      </c>
      <c r="H51" s="1">
        <v>0</v>
      </c>
    </row>
    <row r="52" spans="1:9">
      <c r="A52">
        <v>50</v>
      </c>
      <c r="B52" s="18">
        <f>怪!A10</f>
        <v>23008</v>
      </c>
      <c r="C52" s="1" t="str">
        <f t="shared" si="13"/>
        <v>hit</v>
      </c>
      <c r="D52" s="1">
        <f t="shared" si="11"/>
        <v>2400</v>
      </c>
      <c r="E52" s="1">
        <f t="shared" si="15"/>
        <v>2</v>
      </c>
      <c r="F52" t="str">
        <f>F48</f>
        <v>magichit.1.firebolt</v>
      </c>
      <c r="G52" s="1">
        <f t="shared" si="12"/>
        <v>-1200</v>
      </c>
      <c r="H52" s="1">
        <f>H48</f>
        <v>1</v>
      </c>
      <c r="I52" t="str">
        <f>怪!B10</f>
        <v>龟刺蟹</v>
      </c>
    </row>
    <row r="53" spans="1:9">
      <c r="A53">
        <v>51</v>
      </c>
      <c r="B53" s="18">
        <f>B52</f>
        <v>23008</v>
      </c>
      <c r="C53" s="1" t="str">
        <f t="shared" si="13"/>
        <v>hit</v>
      </c>
      <c r="D53" s="1">
        <f t="shared" si="11"/>
        <v>2400</v>
      </c>
      <c r="E53" s="1">
        <f t="shared" si="15"/>
        <v>2</v>
      </c>
      <c r="F53" t="str">
        <f>F49</f>
        <v>magichit.1.waterhit</v>
      </c>
      <c r="G53" s="1">
        <f t="shared" si="12"/>
        <v>0</v>
      </c>
      <c r="H53" s="1">
        <f>H49</f>
        <v>1</v>
      </c>
    </row>
    <row r="54" spans="1:9">
      <c r="A54">
        <v>52</v>
      </c>
      <c r="B54" s="18">
        <f t="shared" ref="B54:B55" si="19">B53</f>
        <v>23008</v>
      </c>
      <c r="C54" s="1" t="str">
        <f t="shared" si="13"/>
        <v>hit</v>
      </c>
      <c r="D54" s="1">
        <f t="shared" si="11"/>
        <v>2400</v>
      </c>
      <c r="E54" s="1">
        <f t="shared" si="15"/>
        <v>2</v>
      </c>
      <c r="F54" t="str">
        <f>F50</f>
        <v>magichit.1.musichit</v>
      </c>
      <c r="G54" s="1">
        <f t="shared" si="12"/>
        <v>0</v>
      </c>
      <c r="H54" s="1">
        <f>H50</f>
        <v>1</v>
      </c>
    </row>
    <row r="55" spans="1:9">
      <c r="A55">
        <v>53</v>
      </c>
      <c r="B55" s="18">
        <f t="shared" si="19"/>
        <v>23008</v>
      </c>
      <c r="C55" s="1" t="str">
        <f t="shared" si="13"/>
        <v>attack</v>
      </c>
      <c r="D55" s="1">
        <f t="shared" si="11"/>
        <v>1200</v>
      </c>
      <c r="E55" s="1">
        <f t="shared" si="15"/>
        <v>1</v>
      </c>
      <c r="G55" s="1">
        <f t="shared" si="12"/>
        <v>0</v>
      </c>
      <c r="H55" s="1">
        <v>0</v>
      </c>
    </row>
    <row r="56" spans="1:9">
      <c r="A56">
        <v>54</v>
      </c>
      <c r="B56" s="16">
        <f>怪!A11</f>
        <v>23009</v>
      </c>
      <c r="C56" s="1" t="str">
        <f t="shared" si="13"/>
        <v>hit</v>
      </c>
      <c r="D56" s="1">
        <f t="shared" si="11"/>
        <v>2400</v>
      </c>
      <c r="E56" s="1">
        <f t="shared" si="15"/>
        <v>2</v>
      </c>
      <c r="F56" t="str">
        <f>F52</f>
        <v>magichit.1.firebolt</v>
      </c>
      <c r="G56" s="1">
        <f t="shared" si="12"/>
        <v>-1200</v>
      </c>
      <c r="H56" s="1">
        <f>H52</f>
        <v>1</v>
      </c>
      <c r="I56" t="str">
        <f>怪!B11</f>
        <v>小乌贼</v>
      </c>
    </row>
    <row r="57" spans="1:9">
      <c r="A57">
        <v>55</v>
      </c>
      <c r="B57" s="16">
        <f>B56</f>
        <v>23009</v>
      </c>
      <c r="C57" s="1" t="str">
        <f t="shared" ref="C57:G57" si="20">C53</f>
        <v>hit</v>
      </c>
      <c r="D57" s="1">
        <f t="shared" si="20"/>
        <v>2400</v>
      </c>
      <c r="E57" s="1">
        <f t="shared" si="20"/>
        <v>2</v>
      </c>
      <c r="F57" t="str">
        <f t="shared" si="20"/>
        <v>magichit.1.waterhit</v>
      </c>
      <c r="G57" s="1">
        <f t="shared" si="20"/>
        <v>0</v>
      </c>
      <c r="H57" s="1">
        <f t="shared" ref="H57" si="21">H53</f>
        <v>1</v>
      </c>
    </row>
    <row r="58" spans="1:9">
      <c r="A58">
        <v>56</v>
      </c>
      <c r="B58" s="16">
        <f t="shared" ref="B58:B59" si="22">B57</f>
        <v>23009</v>
      </c>
      <c r="C58" s="1" t="str">
        <f t="shared" ref="C58:G58" si="23">C54</f>
        <v>hit</v>
      </c>
      <c r="D58" s="1">
        <f t="shared" si="23"/>
        <v>2400</v>
      </c>
      <c r="E58" s="1">
        <f t="shared" si="23"/>
        <v>2</v>
      </c>
      <c r="F58" t="str">
        <f t="shared" si="23"/>
        <v>magichit.1.musichit</v>
      </c>
      <c r="G58" s="1">
        <f t="shared" si="23"/>
        <v>0</v>
      </c>
      <c r="H58" s="1">
        <f t="shared" ref="H58" si="24">H54</f>
        <v>1</v>
      </c>
    </row>
    <row r="59" spans="1:9">
      <c r="A59">
        <v>57</v>
      </c>
      <c r="B59" s="16">
        <f t="shared" si="22"/>
        <v>23009</v>
      </c>
      <c r="C59" s="1" t="str">
        <f t="shared" ref="C59:E59" si="25">C55</f>
        <v>attack</v>
      </c>
      <c r="D59" s="1">
        <f t="shared" si="25"/>
        <v>1200</v>
      </c>
      <c r="E59" s="1">
        <f t="shared" si="25"/>
        <v>1</v>
      </c>
      <c r="G59" s="1">
        <f t="shared" ref="G59" si="26">G55</f>
        <v>0</v>
      </c>
      <c r="H59" s="1">
        <v>0</v>
      </c>
    </row>
    <row r="60" spans="1:9">
      <c r="A60">
        <v>58</v>
      </c>
      <c r="B60" s="18">
        <f>怪!A12</f>
        <v>23010</v>
      </c>
      <c r="C60" s="1" t="str">
        <f>C56</f>
        <v>hit</v>
      </c>
      <c r="D60" s="1">
        <f t="shared" ref="D60:F60" si="27">D56</f>
        <v>2400</v>
      </c>
      <c r="E60" s="1">
        <f t="shared" si="27"/>
        <v>2</v>
      </c>
      <c r="F60" t="str">
        <f t="shared" si="27"/>
        <v>magichit.1.firebolt</v>
      </c>
      <c r="G60" s="1">
        <f>G56</f>
        <v>-1200</v>
      </c>
      <c r="H60" s="1">
        <f>H56</f>
        <v>1</v>
      </c>
      <c r="I60" t="str">
        <f>怪!B12</f>
        <v>乌贼首领</v>
      </c>
    </row>
    <row r="61" spans="1:9">
      <c r="A61">
        <v>59</v>
      </c>
      <c r="B61" s="18">
        <f>B60</f>
        <v>23010</v>
      </c>
      <c r="C61" s="1" t="str">
        <f t="shared" ref="C61:H61" si="28">C57</f>
        <v>hit</v>
      </c>
      <c r="D61" s="1">
        <f t="shared" si="28"/>
        <v>2400</v>
      </c>
      <c r="E61" s="1">
        <f t="shared" si="28"/>
        <v>2</v>
      </c>
      <c r="F61" t="str">
        <f t="shared" si="28"/>
        <v>magichit.1.waterhit</v>
      </c>
      <c r="G61" s="1">
        <f t="shared" si="28"/>
        <v>0</v>
      </c>
      <c r="H61" s="1">
        <f t="shared" si="28"/>
        <v>1</v>
      </c>
    </row>
    <row r="62" spans="1:9">
      <c r="A62">
        <v>60</v>
      </c>
      <c r="B62" s="18">
        <f t="shared" ref="B62:B63" si="29">B61</f>
        <v>23010</v>
      </c>
      <c r="C62" s="1" t="str">
        <f t="shared" ref="C62:H62" si="30">C58</f>
        <v>hit</v>
      </c>
      <c r="D62" s="1">
        <f t="shared" si="30"/>
        <v>2400</v>
      </c>
      <c r="E62" s="1">
        <f t="shared" si="30"/>
        <v>2</v>
      </c>
      <c r="F62" t="str">
        <f t="shared" si="30"/>
        <v>magichit.1.musichit</v>
      </c>
      <c r="G62" s="1">
        <f t="shared" si="30"/>
        <v>0</v>
      </c>
      <c r="H62" s="1">
        <f t="shared" si="30"/>
        <v>1</v>
      </c>
    </row>
    <row r="63" spans="1:9">
      <c r="A63">
        <v>61</v>
      </c>
      <c r="B63" s="18">
        <f t="shared" si="29"/>
        <v>23010</v>
      </c>
      <c r="C63" s="1" t="str">
        <f>C59</f>
        <v>attack</v>
      </c>
      <c r="D63" s="1">
        <f>D59</f>
        <v>1200</v>
      </c>
      <c r="E63" s="1">
        <f>E59</f>
        <v>1</v>
      </c>
      <c r="G63" s="1">
        <f>G59</f>
        <v>0</v>
      </c>
      <c r="H63" s="1">
        <v>0</v>
      </c>
    </row>
    <row r="64" spans="1:9">
      <c r="A64">
        <v>62</v>
      </c>
      <c r="B64" s="11">
        <f>怪!A13</f>
        <v>23011</v>
      </c>
      <c r="C64" s="1" t="s">
        <v>172</v>
      </c>
      <c r="D64" s="1">
        <v>2400</v>
      </c>
      <c r="E64" s="1">
        <v>2</v>
      </c>
      <c r="F64" t="s">
        <v>173</v>
      </c>
      <c r="G64" s="1">
        <v>-1200</v>
      </c>
      <c r="H64" s="1">
        <v>1</v>
      </c>
      <c r="I64" s="12" t="str">
        <f>怪!B13</f>
        <v>幽灵</v>
      </c>
    </row>
    <row r="65" spans="1:9">
      <c r="A65">
        <v>63</v>
      </c>
      <c r="B65" s="11">
        <f>B64</f>
        <v>23011</v>
      </c>
      <c r="C65" s="1" t="s">
        <v>172</v>
      </c>
      <c r="D65" s="1">
        <v>2400</v>
      </c>
      <c r="E65" s="1">
        <v>2</v>
      </c>
      <c r="F65" t="s">
        <v>174</v>
      </c>
      <c r="G65" s="1">
        <v>0</v>
      </c>
      <c r="H65" s="1">
        <v>1</v>
      </c>
    </row>
    <row r="66" spans="1:9">
      <c r="A66">
        <v>64</v>
      </c>
      <c r="B66" s="11">
        <f>B64</f>
        <v>23011</v>
      </c>
      <c r="C66" s="1" t="s">
        <v>172</v>
      </c>
      <c r="D66" s="1">
        <v>2400</v>
      </c>
      <c r="E66" s="1">
        <v>2</v>
      </c>
      <c r="F66" t="s">
        <v>175</v>
      </c>
      <c r="G66" s="1">
        <v>0</v>
      </c>
      <c r="H66" s="1">
        <v>1</v>
      </c>
    </row>
    <row r="67" spans="1:9">
      <c r="A67">
        <v>65</v>
      </c>
      <c r="B67" s="11">
        <f t="shared" ref="B67" si="31">B65</f>
        <v>23011</v>
      </c>
      <c r="C67" s="1" t="s">
        <v>176</v>
      </c>
      <c r="D67" s="1">
        <f>D39</f>
        <v>1200</v>
      </c>
      <c r="E67" s="1">
        <v>1</v>
      </c>
      <c r="G67" s="1">
        <v>0</v>
      </c>
      <c r="H67" s="1">
        <v>0</v>
      </c>
    </row>
    <row r="68" spans="1:9">
      <c r="A68">
        <v>66</v>
      </c>
      <c r="B68" s="13">
        <f>怪!A14</f>
        <v>23012</v>
      </c>
      <c r="C68" s="1" t="str">
        <f>C64</f>
        <v>hit</v>
      </c>
      <c r="D68" s="1">
        <v>2400</v>
      </c>
      <c r="E68" s="1">
        <v>2</v>
      </c>
      <c r="F68" t="str">
        <f t="shared" ref="F68:G70" si="32">F64</f>
        <v>magichit.1.firebolt</v>
      </c>
      <c r="G68" s="1">
        <f t="shared" si="32"/>
        <v>-1200</v>
      </c>
      <c r="H68" s="1">
        <v>1</v>
      </c>
      <c r="I68" s="1" t="str">
        <f>怪!B14</f>
        <v>地鼠</v>
      </c>
    </row>
    <row r="69" spans="1:9">
      <c r="A69">
        <v>67</v>
      </c>
      <c r="B69" s="13">
        <f>B68</f>
        <v>23012</v>
      </c>
      <c r="C69" s="1" t="str">
        <f>C65</f>
        <v>hit</v>
      </c>
      <c r="D69" s="1">
        <v>2400</v>
      </c>
      <c r="E69" s="1">
        <v>2</v>
      </c>
      <c r="F69" t="str">
        <f t="shared" si="32"/>
        <v>magichit.1.waterhit</v>
      </c>
      <c r="G69" s="1">
        <f t="shared" si="32"/>
        <v>0</v>
      </c>
      <c r="H69" s="1">
        <v>1</v>
      </c>
    </row>
    <row r="70" spans="1:9">
      <c r="A70">
        <v>68</v>
      </c>
      <c r="B70" s="13">
        <f t="shared" ref="B70:B71" si="33">B69</f>
        <v>23012</v>
      </c>
      <c r="C70" s="1" t="str">
        <f>C66</f>
        <v>hit</v>
      </c>
      <c r="D70" s="1">
        <v>2400</v>
      </c>
      <c r="E70" s="1">
        <v>2</v>
      </c>
      <c r="F70" t="str">
        <f t="shared" si="32"/>
        <v>magichit.1.musichit</v>
      </c>
      <c r="G70" s="1">
        <f t="shared" si="32"/>
        <v>0</v>
      </c>
      <c r="H70" s="1">
        <v>1</v>
      </c>
    </row>
    <row r="71" spans="1:9">
      <c r="A71">
        <v>69</v>
      </c>
      <c r="B71" s="13">
        <f t="shared" si="33"/>
        <v>23012</v>
      </c>
      <c r="C71" s="1" t="str">
        <f>C67</f>
        <v>attack</v>
      </c>
      <c r="D71" s="1">
        <f>D67</f>
        <v>1200</v>
      </c>
      <c r="E71" s="1">
        <v>1</v>
      </c>
      <c r="G71" s="1">
        <f>G67</f>
        <v>0</v>
      </c>
      <c r="H71" s="1">
        <v>0</v>
      </c>
    </row>
    <row r="72" spans="1:9">
      <c r="A72">
        <v>70</v>
      </c>
      <c r="B72" s="19">
        <f>矿!A18</f>
        <v>24016</v>
      </c>
      <c r="D72" s="1">
        <f>D9</f>
        <v>2100</v>
      </c>
      <c r="E72" s="1">
        <v>2</v>
      </c>
      <c r="F72" t="str">
        <f>F10</f>
        <v>magicmine1.gao</v>
      </c>
      <c r="G72" s="1">
        <v>0</v>
      </c>
      <c r="H72" s="1">
        <v>3</v>
      </c>
      <c r="I72" t="str">
        <f>矿!B18</f>
        <v>粉色小花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9 C27 E27 B28 B10 B11 B12 B13 B14 B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F20" sqref="F20"/>
    </sheetView>
  </sheetViews>
  <sheetFormatPr defaultRowHeight="13.5"/>
  <cols>
    <col min="1" max="1" width="9.5" bestFit="1" customWidth="1"/>
    <col min="3" max="3" width="9.625" customWidth="1"/>
    <col min="4" max="4" width="13.125" customWidth="1"/>
    <col min="6" max="6" width="8.375" customWidth="1"/>
    <col min="7" max="7" width="12.375" customWidth="1"/>
  </cols>
  <sheetData>
    <row r="1" spans="1:8">
      <c r="A1" t="s">
        <v>69</v>
      </c>
      <c r="B1" t="s">
        <v>10</v>
      </c>
      <c r="C1" t="s">
        <v>70</v>
      </c>
      <c r="D1" t="s">
        <v>11</v>
      </c>
      <c r="E1" t="s">
        <v>12</v>
      </c>
      <c r="F1" t="s">
        <v>12</v>
      </c>
      <c r="G1" s="1" t="s">
        <v>138</v>
      </c>
      <c r="H1" t="s">
        <v>181</v>
      </c>
    </row>
    <row r="2" spans="1:8">
      <c r="A2" s="1">
        <v>23001</v>
      </c>
      <c r="B2" t="str">
        <f>副本怪avatar!B2</f>
        <v>红波利</v>
      </c>
      <c r="C2" s="1">
        <f>副本怪avatar!A2</f>
        <v>7001</v>
      </c>
      <c r="D2">
        <f>数值调整!H2</f>
        <v>2</v>
      </c>
      <c r="E2" s="1">
        <v>1</v>
      </c>
      <c r="F2" s="1">
        <v>1</v>
      </c>
      <c r="G2" s="1">
        <f>数值调整!K2</f>
        <v>5</v>
      </c>
      <c r="H2" s="1">
        <v>100</v>
      </c>
    </row>
    <row r="3" spans="1:8">
      <c r="A3" s="1">
        <v>23002</v>
      </c>
      <c r="B3" t="str">
        <f>副本怪avatar!B3</f>
        <v>绿波利</v>
      </c>
      <c r="C3" s="1">
        <f>副本怪avatar!A3</f>
        <v>7002</v>
      </c>
      <c r="D3">
        <f>数值调整!H2</f>
        <v>2</v>
      </c>
      <c r="E3" s="1">
        <v>1</v>
      </c>
      <c r="F3" s="1">
        <v>1</v>
      </c>
      <c r="G3" s="1">
        <f>数值调整!K2</f>
        <v>5</v>
      </c>
      <c r="H3" s="1">
        <v>100</v>
      </c>
    </row>
    <row r="4" spans="1:8">
      <c r="A4" s="1">
        <v>23003</v>
      </c>
      <c r="B4" t="str">
        <f>副本怪avatar!B4</f>
        <v>粉波利</v>
      </c>
      <c r="C4" s="1">
        <f>副本怪avatar!A4</f>
        <v>7003</v>
      </c>
      <c r="D4">
        <f>数值调整!H2</f>
        <v>2</v>
      </c>
      <c r="E4" s="1">
        <v>1</v>
      </c>
      <c r="F4" s="1">
        <v>1</v>
      </c>
      <c r="G4" s="1">
        <f>数值调整!K2</f>
        <v>5</v>
      </c>
      <c r="H4" s="1">
        <v>100</v>
      </c>
    </row>
    <row r="5" spans="1:8">
      <c r="A5" s="1">
        <v>23004</v>
      </c>
      <c r="B5" s="7" t="str">
        <f>副本怪avatar!B5</f>
        <v>黑波利</v>
      </c>
      <c r="C5" s="1">
        <f>副本怪avatar!A5</f>
        <v>7004</v>
      </c>
      <c r="D5">
        <f>数值调整!H5</f>
        <v>5</v>
      </c>
      <c r="E5" s="1">
        <v>1</v>
      </c>
      <c r="F5" s="1">
        <v>1</v>
      </c>
      <c r="G5" s="1">
        <f>数值调整!K3</f>
        <v>10</v>
      </c>
      <c r="H5" s="1">
        <v>30</v>
      </c>
    </row>
    <row r="6" spans="1:8">
      <c r="A6" s="1">
        <v>23005</v>
      </c>
      <c r="B6" s="10" t="str">
        <f>副本怪avatar!B6</f>
        <v>棕熊</v>
      </c>
      <c r="C6" s="1">
        <f>副本怪avatar!A6</f>
        <v>7005</v>
      </c>
      <c r="D6">
        <f>数值调整!H3</f>
        <v>3</v>
      </c>
      <c r="E6" s="1">
        <v>1</v>
      </c>
      <c r="F6" s="1">
        <v>1</v>
      </c>
      <c r="G6" s="1">
        <f>数值调整!K3</f>
        <v>10</v>
      </c>
      <c r="H6" s="1">
        <v>100</v>
      </c>
    </row>
    <row r="7" spans="1:8">
      <c r="A7" s="1">
        <v>23006</v>
      </c>
      <c r="B7" s="9" t="str">
        <f>副本怪avatar!B7</f>
        <v>棕熊王</v>
      </c>
      <c r="C7" s="1">
        <f>副本怪avatar!A7</f>
        <v>7006</v>
      </c>
      <c r="D7">
        <f>数值调整!H9</f>
        <v>15</v>
      </c>
      <c r="E7" s="1">
        <v>1</v>
      </c>
      <c r="F7" s="1">
        <v>1</v>
      </c>
      <c r="G7" s="1">
        <f>数值调整!K5</f>
        <v>20</v>
      </c>
      <c r="H7" s="1">
        <v>100</v>
      </c>
    </row>
    <row r="8" spans="1:8">
      <c r="A8" s="1">
        <v>23007</v>
      </c>
      <c r="B8" s="10" t="str">
        <f>副本怪avatar!B8</f>
        <v>寄居蟹</v>
      </c>
      <c r="C8" s="1">
        <f>副本怪avatar!A8</f>
        <v>7007</v>
      </c>
      <c r="D8">
        <v>1</v>
      </c>
      <c r="E8" s="1">
        <v>1</v>
      </c>
      <c r="F8" s="1">
        <v>1</v>
      </c>
      <c r="G8" s="1">
        <f>数值调整!K4</f>
        <v>15</v>
      </c>
      <c r="H8" s="1">
        <v>100</v>
      </c>
    </row>
    <row r="9" spans="1:8">
      <c r="A9" s="1">
        <v>23008</v>
      </c>
      <c r="B9" s="9" t="str">
        <f>副本怪avatar!B9</f>
        <v>龟刺蟹</v>
      </c>
      <c r="C9" s="1">
        <f>副本怪avatar!A9</f>
        <v>7008</v>
      </c>
      <c r="D9">
        <v>1</v>
      </c>
      <c r="E9" s="1">
        <v>1</v>
      </c>
      <c r="F9" s="1">
        <v>1</v>
      </c>
      <c r="G9" s="1">
        <f>数值调整!K7</f>
        <v>30</v>
      </c>
      <c r="H9" s="1">
        <v>100</v>
      </c>
    </row>
    <row r="10" spans="1:8">
      <c r="A10" s="1">
        <v>23009</v>
      </c>
      <c r="B10" s="10" t="str">
        <f>副本怪avatar!B10</f>
        <v>小乌贼</v>
      </c>
      <c r="C10" s="1">
        <f>副本怪avatar!A10</f>
        <v>7009</v>
      </c>
      <c r="D10">
        <v>1</v>
      </c>
      <c r="E10" s="1">
        <v>1</v>
      </c>
      <c r="F10" s="1">
        <v>1</v>
      </c>
      <c r="G10" s="1">
        <f>数值调整!K4</f>
        <v>15</v>
      </c>
      <c r="H10" s="1">
        <v>100</v>
      </c>
    </row>
    <row r="11" spans="1:8">
      <c r="A11" s="1">
        <v>23010</v>
      </c>
      <c r="B11" s="9" t="str">
        <f>副本怪avatar!B11</f>
        <v>乌贼首领</v>
      </c>
      <c r="C11" s="1">
        <f>副本怪avatar!A11</f>
        <v>7010</v>
      </c>
      <c r="D11">
        <v>1</v>
      </c>
      <c r="E11" s="1">
        <v>1</v>
      </c>
      <c r="F11" s="1">
        <v>1</v>
      </c>
      <c r="G11" s="1">
        <f>数值调整!K8</f>
        <v>35</v>
      </c>
      <c r="H11" s="1">
        <v>100</v>
      </c>
    </row>
    <row r="12" spans="1:8">
      <c r="A12" s="1">
        <v>23011</v>
      </c>
      <c r="B12" t="str">
        <f>副本怪avatar!B12</f>
        <v>幽灵</v>
      </c>
      <c r="C12" s="1">
        <f>副本怪avatar!A12</f>
        <v>7011</v>
      </c>
      <c r="D12">
        <v>1</v>
      </c>
      <c r="E12" s="1">
        <v>1</v>
      </c>
      <c r="F12" s="1">
        <v>1</v>
      </c>
      <c r="G12" s="1">
        <f>数值调整!K3</f>
        <v>10</v>
      </c>
      <c r="H12" s="1">
        <v>100</v>
      </c>
    </row>
    <row r="13" spans="1:8">
      <c r="A13" s="1">
        <v>23012</v>
      </c>
      <c r="B13" t="str">
        <f>副本怪avatar!B13</f>
        <v>地鼠</v>
      </c>
      <c r="C13" s="1">
        <f>副本怪avatar!A13</f>
        <v>7012</v>
      </c>
      <c r="D13">
        <v>1</v>
      </c>
      <c r="E13" s="1">
        <v>1</v>
      </c>
      <c r="F13" s="1">
        <v>1</v>
      </c>
      <c r="G13" s="1">
        <f>数值调整!K4</f>
        <v>15</v>
      </c>
      <c r="H13" s="1">
        <v>100</v>
      </c>
    </row>
    <row r="14" spans="1:8">
      <c r="A14" s="1"/>
    </row>
  </sheetData>
  <phoneticPr fontId="1" type="noConversion"/>
  <pageMargins left="0.7" right="0.7" top="0.75" bottom="0.75" header="0.3" footer="0.3"/>
  <ignoredErrors>
    <ignoredError sqref="B2 G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17" sqref="G17"/>
    </sheetView>
  </sheetViews>
  <sheetFormatPr defaultRowHeight="13.5"/>
  <cols>
    <col min="1" max="1" width="9.5" bestFit="1" customWidth="1"/>
    <col min="8" max="8" width="13.375" customWidth="1"/>
  </cols>
  <sheetData>
    <row r="1" spans="1:8">
      <c r="A1" s="1" t="s">
        <v>69</v>
      </c>
      <c r="B1" s="1" t="s">
        <v>57</v>
      </c>
      <c r="C1" s="1" t="s">
        <v>71</v>
      </c>
      <c r="D1" s="1" t="s">
        <v>72</v>
      </c>
      <c r="E1" s="1" t="s">
        <v>73</v>
      </c>
      <c r="F1" s="1" t="s">
        <v>48</v>
      </c>
      <c r="G1" s="1" t="s">
        <v>181</v>
      </c>
      <c r="H1" s="1" t="s">
        <v>139</v>
      </c>
    </row>
    <row r="2" spans="1:8">
      <c r="A2">
        <v>24001</v>
      </c>
      <c r="B2" s="1" t="str">
        <f>[1]所有人造型表!$B$76</f>
        <v>木桩</v>
      </c>
      <c r="C2">
        <f>[1]所有人造型表!$A$76</f>
        <v>6001</v>
      </c>
      <c r="D2" s="1">
        <f>数值调整!E2</f>
        <v>3</v>
      </c>
      <c r="E2">
        <v>1</v>
      </c>
      <c r="F2">
        <v>1</v>
      </c>
      <c r="G2" s="1">
        <v>100</v>
      </c>
      <c r="H2" s="8" t="s">
        <v>140</v>
      </c>
    </row>
    <row r="3" spans="1:8">
      <c r="A3">
        <v>24002</v>
      </c>
      <c r="B3" s="1" t="str">
        <f>[1]所有人造型表!$B$77</f>
        <v>石材</v>
      </c>
      <c r="C3">
        <f>[1]所有人造型表!$A$77</f>
        <v>6002</v>
      </c>
      <c r="D3" s="1">
        <f>数值调整!E2</f>
        <v>3</v>
      </c>
      <c r="E3">
        <v>1</v>
      </c>
      <c r="F3">
        <v>1</v>
      </c>
      <c r="G3" s="1">
        <v>100</v>
      </c>
      <c r="H3" s="6" t="s">
        <v>141</v>
      </c>
    </row>
    <row r="4" spans="1:8">
      <c r="A4">
        <v>24003</v>
      </c>
      <c r="B4" s="1" t="str">
        <f>[1]所有人造型表!$B$78</f>
        <v>铁矿</v>
      </c>
      <c r="C4">
        <f>[1]所有人造型表!$A$78</f>
        <v>6003</v>
      </c>
      <c r="D4" s="1">
        <f>数值调整!E2</f>
        <v>3</v>
      </c>
      <c r="E4">
        <v>1</v>
      </c>
      <c r="F4">
        <v>1</v>
      </c>
      <c r="G4" s="1">
        <v>100</v>
      </c>
    </row>
    <row r="5" spans="1:8">
      <c r="A5">
        <v>24004</v>
      </c>
      <c r="B5" s="8" t="str">
        <f>[1]所有人造型表!$B$79</f>
        <v>银矿</v>
      </c>
      <c r="C5">
        <f>[1]所有人造型表!$A$79</f>
        <v>6004</v>
      </c>
      <c r="D5" s="1">
        <f>数值调整!E3</f>
        <v>5</v>
      </c>
      <c r="E5">
        <v>1</v>
      </c>
      <c r="F5">
        <v>1</v>
      </c>
      <c r="G5" s="1">
        <v>100</v>
      </c>
    </row>
    <row r="6" spans="1:8">
      <c r="A6">
        <v>24005</v>
      </c>
      <c r="B6" s="6" t="str">
        <f>[1]所有人造型表!$B$80</f>
        <v>魔法晶体</v>
      </c>
      <c r="C6">
        <f>[1]所有人造型表!$A$80</f>
        <v>6005</v>
      </c>
      <c r="D6" s="1">
        <v>1</v>
      </c>
      <c r="E6">
        <v>1</v>
      </c>
      <c r="F6">
        <v>1</v>
      </c>
      <c r="G6" s="1">
        <v>100</v>
      </c>
    </row>
    <row r="7" spans="1:8">
      <c r="A7">
        <v>24006</v>
      </c>
      <c r="B7" s="6" t="str">
        <f>[1]所有人造型表!$B$81</f>
        <v>财宝</v>
      </c>
      <c r="C7">
        <f>[1]所有人造型表!$A$81</f>
        <v>6006</v>
      </c>
      <c r="D7" s="1">
        <v>1</v>
      </c>
      <c r="E7">
        <v>1</v>
      </c>
      <c r="F7">
        <v>1</v>
      </c>
      <c r="G7" s="1">
        <v>100</v>
      </c>
    </row>
    <row r="8" spans="1:8">
      <c r="A8">
        <v>24007</v>
      </c>
      <c r="B8" s="6" t="str">
        <f>[1]所有人造型表!$B$82</f>
        <v>金矿</v>
      </c>
      <c r="C8">
        <f>[1]所有人造型表!$A$82</f>
        <v>6007</v>
      </c>
      <c r="D8" s="1">
        <v>3</v>
      </c>
      <c r="E8">
        <v>1</v>
      </c>
      <c r="F8">
        <v>1</v>
      </c>
      <c r="G8" s="1">
        <v>100</v>
      </c>
    </row>
    <row r="9" spans="1:8">
      <c r="A9">
        <v>24008</v>
      </c>
      <c r="B9" s="8" t="str">
        <f>[1]所有人造型表!$B$83</f>
        <v>荆棘</v>
      </c>
      <c r="C9">
        <f>[1]所有人造型表!$A$83</f>
        <v>6008</v>
      </c>
      <c r="D9" s="1">
        <f>数值调整!E3</f>
        <v>5</v>
      </c>
      <c r="E9">
        <v>1</v>
      </c>
      <c r="F9">
        <v>1</v>
      </c>
      <c r="G9" s="1">
        <v>100</v>
      </c>
    </row>
    <row r="10" spans="1:8">
      <c r="A10">
        <v>24009</v>
      </c>
      <c r="B10" s="1" t="str">
        <f>[2]所有人造型表!$B$86</f>
        <v>坏脸石哥</v>
      </c>
      <c r="C10">
        <f>[1]所有人造型表!$A$84</f>
        <v>6009</v>
      </c>
      <c r="D10" s="1">
        <v>3</v>
      </c>
      <c r="E10">
        <v>1</v>
      </c>
      <c r="F10">
        <v>1</v>
      </c>
      <c r="G10" s="1">
        <v>100</v>
      </c>
    </row>
    <row r="11" spans="1:8">
      <c r="A11">
        <v>24010</v>
      </c>
      <c r="B11" t="str">
        <f>[1]所有人造型表!$B$85</f>
        <v>火龙粪便</v>
      </c>
      <c r="C11">
        <f>[1]所有人造型表!$A$85</f>
        <v>6010</v>
      </c>
      <c r="D11" s="1">
        <v>5</v>
      </c>
      <c r="E11">
        <v>1</v>
      </c>
      <c r="F11">
        <v>1</v>
      </c>
      <c r="G11" s="1">
        <v>100</v>
      </c>
    </row>
    <row r="12" spans="1:8">
      <c r="A12">
        <v>24011</v>
      </c>
      <c r="B12" t="str">
        <f>[2]所有人造型表!$B$88</f>
        <v>坏脸门</v>
      </c>
      <c r="C12">
        <f>[2]所有人造型表!$A$88</f>
        <v>6011</v>
      </c>
      <c r="D12" s="1">
        <v>3</v>
      </c>
      <c r="E12">
        <v>1</v>
      </c>
      <c r="F12">
        <v>1</v>
      </c>
      <c r="G12" s="1">
        <v>100</v>
      </c>
    </row>
    <row r="13" spans="1:8">
      <c r="A13">
        <v>24012</v>
      </c>
      <c r="B13" s="7" t="str">
        <f>[2]所有人造型表!$B$89</f>
        <v>吃人花</v>
      </c>
      <c r="C13">
        <f>[2]所有人造型表!$A$89</f>
        <v>6012</v>
      </c>
      <c r="D13" s="1">
        <v>2</v>
      </c>
      <c r="E13">
        <v>1</v>
      </c>
      <c r="F13">
        <v>1</v>
      </c>
      <c r="G13" s="1">
        <v>100</v>
      </c>
    </row>
    <row r="14" spans="1:8">
      <c r="A14">
        <v>24013</v>
      </c>
      <c r="B14" s="7" t="str">
        <f>[2]所有人造型表!$B$90</f>
        <v>倒霉桶</v>
      </c>
      <c r="C14">
        <f>[2]所有人造型表!$A$90</f>
        <v>6013</v>
      </c>
      <c r="D14" s="1">
        <v>1</v>
      </c>
      <c r="E14">
        <v>1</v>
      </c>
      <c r="F14">
        <v>1</v>
      </c>
      <c r="G14" s="1">
        <v>100</v>
      </c>
    </row>
    <row r="15" spans="1:8">
      <c r="A15">
        <v>24014</v>
      </c>
      <c r="B15" s="7" t="str">
        <f>[2]所有人造型表!$B$91</f>
        <v>迷之门</v>
      </c>
      <c r="C15">
        <f>[2]所有人造型表!$A$91</f>
        <v>6014</v>
      </c>
      <c r="D15" s="1">
        <v>3</v>
      </c>
      <c r="E15">
        <v>1</v>
      </c>
      <c r="F15">
        <v>1</v>
      </c>
      <c r="G15" s="1">
        <v>100</v>
      </c>
    </row>
    <row r="16" spans="1:8">
      <c r="A16">
        <v>24015</v>
      </c>
      <c r="B16" t="str">
        <f>副本怪avatar!B28</f>
        <v>坏脸石弟</v>
      </c>
      <c r="C16">
        <f>副本怪avatar!A28</f>
        <v>6015</v>
      </c>
      <c r="D16" s="1">
        <v>3</v>
      </c>
      <c r="E16">
        <v>1</v>
      </c>
      <c r="F16">
        <v>1</v>
      </c>
      <c r="G16" s="1">
        <v>100</v>
      </c>
    </row>
    <row r="17" spans="1:7">
      <c r="A17">
        <v>24016</v>
      </c>
      <c r="B17" t="str">
        <f>副本怪avatar!B29</f>
        <v>粉色小花</v>
      </c>
      <c r="C17">
        <f>副本怪avatar!A29</f>
        <v>6016</v>
      </c>
      <c r="D17" s="1">
        <v>1</v>
      </c>
      <c r="E17">
        <v>1</v>
      </c>
      <c r="F17">
        <v>1</v>
      </c>
      <c r="G17" s="1">
        <v>90</v>
      </c>
    </row>
  </sheetData>
  <phoneticPr fontId="1" type="noConversion"/>
  <pageMargins left="0.7" right="0.7" top="0.75" bottom="0.75" header="0.3" footer="0.3"/>
  <ignoredErrors>
    <ignoredError sqref="B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tabSelected="1" topLeftCell="N1" workbookViewId="0">
      <pane ySplit="1" topLeftCell="A2" activePane="bottomLeft" state="frozen"/>
      <selection pane="bottomLeft" activeCell="U2" sqref="U2:V18"/>
    </sheetView>
  </sheetViews>
  <sheetFormatPr defaultRowHeight="13.5"/>
  <cols>
    <col min="4" max="4" width="12.125" customWidth="1"/>
    <col min="5" max="5" width="11.375" customWidth="1"/>
    <col min="6" max="6" width="17.625" customWidth="1"/>
    <col min="7" max="7" width="12.5" customWidth="1"/>
    <col min="9" max="9" width="21" customWidth="1"/>
    <col min="12" max="12" width="15" customWidth="1"/>
    <col min="13" max="13" width="12.875" customWidth="1"/>
    <col min="14" max="15" width="13.625" customWidth="1"/>
    <col min="18" max="18" width="13.125" customWidth="1"/>
    <col min="23" max="23" width="13.625" customWidth="1"/>
    <col min="24" max="24" width="14.5" customWidth="1"/>
    <col min="25" max="25" width="11.25" customWidth="1"/>
  </cols>
  <sheetData>
    <row r="1" spans="1:25">
      <c r="A1" s="1" t="s">
        <v>3</v>
      </c>
      <c r="B1" s="1" t="s">
        <v>56</v>
      </c>
      <c r="C1" s="1" t="s">
        <v>123</v>
      </c>
      <c r="D1" t="s">
        <v>57</v>
      </c>
      <c r="E1" t="s">
        <v>8</v>
      </c>
      <c r="F1" s="1" t="s">
        <v>85</v>
      </c>
      <c r="G1" s="1" t="s">
        <v>111</v>
      </c>
      <c r="H1" s="1" t="s">
        <v>86</v>
      </c>
      <c r="I1" t="s">
        <v>4</v>
      </c>
      <c r="J1" s="1" t="s">
        <v>87</v>
      </c>
      <c r="K1" t="s">
        <v>5</v>
      </c>
      <c r="L1" s="1" t="s">
        <v>88</v>
      </c>
      <c r="M1" s="1" t="s">
        <v>89</v>
      </c>
      <c r="N1" s="1" t="s">
        <v>90</v>
      </c>
      <c r="O1" s="1" t="s">
        <v>124</v>
      </c>
      <c r="P1" s="1" t="s">
        <v>125</v>
      </c>
      <c r="Q1" t="s">
        <v>62</v>
      </c>
      <c r="R1" s="1" t="s">
        <v>52</v>
      </c>
      <c r="S1" t="s">
        <v>58</v>
      </c>
      <c r="T1" t="s">
        <v>59</v>
      </c>
      <c r="U1" t="s">
        <v>6</v>
      </c>
      <c r="V1" t="s">
        <v>7</v>
      </c>
      <c r="W1" t="s">
        <v>60</v>
      </c>
      <c r="X1" t="s">
        <v>122</v>
      </c>
      <c r="Y1" t="s">
        <v>61</v>
      </c>
    </row>
    <row r="2" spans="1:25">
      <c r="A2">
        <v>1000001</v>
      </c>
      <c r="B2">
        <v>1000001</v>
      </c>
      <c r="C2">
        <f>B2</f>
        <v>1000001</v>
      </c>
      <c r="D2" t="s">
        <v>76</v>
      </c>
      <c r="E2" s="1" t="s">
        <v>91</v>
      </c>
      <c r="F2" t="s">
        <v>98</v>
      </c>
      <c r="G2">
        <v>53</v>
      </c>
      <c r="H2" s="1">
        <v>286</v>
      </c>
      <c r="I2" s="1" t="s">
        <v>130</v>
      </c>
      <c r="J2">
        <v>1</v>
      </c>
      <c r="K2">
        <v>1</v>
      </c>
      <c r="L2" t="s">
        <v>107</v>
      </c>
      <c r="M2" t="s">
        <v>107</v>
      </c>
      <c r="N2" s="1">
        <v>0</v>
      </c>
      <c r="O2" s="1" t="s">
        <v>108</v>
      </c>
      <c r="P2" t="s">
        <v>108</v>
      </c>
      <c r="Q2" s="2" t="s">
        <v>109</v>
      </c>
      <c r="R2" s="1">
        <v>3</v>
      </c>
      <c r="S2">
        <v>0</v>
      </c>
      <c r="T2" s="1">
        <v>1</v>
      </c>
      <c r="U2" s="1">
        <v>60</v>
      </c>
      <c r="V2" s="1">
        <v>60</v>
      </c>
      <c r="W2" s="1">
        <v>24</v>
      </c>
      <c r="X2" s="1">
        <v>24</v>
      </c>
      <c r="Y2" t="s">
        <v>126</v>
      </c>
    </row>
    <row r="3" spans="1:25" ht="18" customHeight="1">
      <c r="A3">
        <v>1000002</v>
      </c>
      <c r="B3">
        <v>1000002</v>
      </c>
      <c r="C3">
        <f t="shared" ref="C3:C10" si="0">B3</f>
        <v>1000002</v>
      </c>
      <c r="D3" t="s">
        <v>77</v>
      </c>
      <c r="E3" s="1" t="s">
        <v>92</v>
      </c>
      <c r="F3" t="s">
        <v>99</v>
      </c>
      <c r="G3">
        <v>77</v>
      </c>
      <c r="H3" s="1">
        <v>378</v>
      </c>
      <c r="I3" s="1" t="s">
        <v>112</v>
      </c>
      <c r="J3">
        <v>2</v>
      </c>
      <c r="K3">
        <v>7</v>
      </c>
      <c r="L3" s="3" t="s">
        <v>120</v>
      </c>
      <c r="M3" s="3" t="s">
        <v>121</v>
      </c>
      <c r="N3" s="1">
        <v>5</v>
      </c>
      <c r="O3" s="1" t="s">
        <v>108</v>
      </c>
      <c r="P3" t="s">
        <v>108</v>
      </c>
      <c r="Q3" s="2" t="s">
        <v>110</v>
      </c>
      <c r="R3" s="1">
        <v>1</v>
      </c>
      <c r="S3">
        <v>0</v>
      </c>
      <c r="T3" s="1">
        <v>1</v>
      </c>
      <c r="U3" s="1">
        <v>60</v>
      </c>
      <c r="V3" s="1">
        <v>60</v>
      </c>
      <c r="W3" s="1">
        <v>0</v>
      </c>
      <c r="X3" s="1">
        <v>0</v>
      </c>
      <c r="Y3" t="s">
        <v>126</v>
      </c>
    </row>
    <row r="4" spans="1:25" ht="13.5" customHeight="1">
      <c r="A4">
        <v>1000003</v>
      </c>
      <c r="B4">
        <v>1000003</v>
      </c>
      <c r="C4">
        <f t="shared" si="0"/>
        <v>1000003</v>
      </c>
      <c r="D4" t="s">
        <v>78</v>
      </c>
      <c r="E4" s="1" t="s">
        <v>93</v>
      </c>
      <c r="F4" t="s">
        <v>100</v>
      </c>
      <c r="G4">
        <v>270</v>
      </c>
      <c r="H4" s="1">
        <v>385</v>
      </c>
      <c r="I4" s="1" t="s">
        <v>113</v>
      </c>
      <c r="J4">
        <v>3</v>
      </c>
      <c r="K4">
        <v>99</v>
      </c>
      <c r="L4" s="3" t="s">
        <v>120</v>
      </c>
      <c r="M4" s="3" t="s">
        <v>121</v>
      </c>
      <c r="N4" s="1">
        <v>20</v>
      </c>
      <c r="O4" s="1" t="s">
        <v>108</v>
      </c>
      <c r="P4" t="s">
        <v>108</v>
      </c>
      <c r="R4" s="1">
        <v>1</v>
      </c>
      <c r="S4">
        <v>0</v>
      </c>
      <c r="T4" s="1">
        <v>1</v>
      </c>
      <c r="U4" s="1">
        <v>60</v>
      </c>
      <c r="V4" s="1">
        <v>60</v>
      </c>
      <c r="W4" s="1">
        <v>0</v>
      </c>
      <c r="X4" s="1">
        <v>0</v>
      </c>
      <c r="Y4" t="s">
        <v>126</v>
      </c>
    </row>
    <row r="5" spans="1:25" ht="18" customHeight="1">
      <c r="A5">
        <v>1000004</v>
      </c>
      <c r="B5">
        <v>1000004</v>
      </c>
      <c r="C5">
        <f t="shared" si="0"/>
        <v>1000004</v>
      </c>
      <c r="D5" t="s">
        <v>79</v>
      </c>
      <c r="E5" s="1" t="s">
        <v>94</v>
      </c>
      <c r="F5" t="s">
        <v>101</v>
      </c>
      <c r="G5">
        <v>213</v>
      </c>
      <c r="H5" s="1">
        <v>278</v>
      </c>
      <c r="I5" s="1" t="s">
        <v>114</v>
      </c>
      <c r="J5">
        <v>3</v>
      </c>
      <c r="K5">
        <v>99</v>
      </c>
      <c r="L5" s="3" t="s">
        <v>120</v>
      </c>
      <c r="M5" s="3" t="s">
        <v>121</v>
      </c>
      <c r="N5" s="1">
        <v>50</v>
      </c>
      <c r="O5" s="1" t="s">
        <v>108</v>
      </c>
      <c r="P5" t="s">
        <v>108</v>
      </c>
      <c r="R5" s="1">
        <v>1</v>
      </c>
      <c r="S5">
        <v>0</v>
      </c>
      <c r="T5" s="1">
        <v>1</v>
      </c>
      <c r="U5" s="1">
        <v>60</v>
      </c>
      <c r="V5" s="1">
        <v>60</v>
      </c>
      <c r="W5" s="1">
        <v>0</v>
      </c>
      <c r="X5" s="1">
        <v>0</v>
      </c>
      <c r="Y5" t="s">
        <v>126</v>
      </c>
    </row>
    <row r="6" spans="1:25" ht="15" customHeight="1">
      <c r="A6">
        <v>1000005</v>
      </c>
      <c r="B6">
        <v>1000005</v>
      </c>
      <c r="C6">
        <f t="shared" si="0"/>
        <v>1000005</v>
      </c>
      <c r="D6" t="s">
        <v>80</v>
      </c>
      <c r="E6" s="1" t="s">
        <v>95</v>
      </c>
      <c r="F6" t="s">
        <v>102</v>
      </c>
      <c r="G6">
        <v>190</v>
      </c>
      <c r="H6" s="1">
        <v>173</v>
      </c>
      <c r="I6" s="1" t="s">
        <v>115</v>
      </c>
      <c r="J6">
        <v>3</v>
      </c>
      <c r="K6">
        <v>99</v>
      </c>
      <c r="L6" s="3" t="s">
        <v>120</v>
      </c>
      <c r="M6" s="3" t="s">
        <v>121</v>
      </c>
      <c r="N6" s="1">
        <v>70</v>
      </c>
      <c r="O6" s="1" t="s">
        <v>108</v>
      </c>
      <c r="P6" t="s">
        <v>108</v>
      </c>
      <c r="R6" s="1">
        <v>1</v>
      </c>
      <c r="S6">
        <v>0</v>
      </c>
      <c r="T6" s="1">
        <v>1</v>
      </c>
      <c r="U6" s="1">
        <v>60</v>
      </c>
      <c r="V6" s="1">
        <v>60</v>
      </c>
      <c r="W6" s="1">
        <v>0</v>
      </c>
      <c r="X6" s="1">
        <v>0</v>
      </c>
      <c r="Y6" t="s">
        <v>126</v>
      </c>
    </row>
    <row r="7" spans="1:25" ht="14.25" customHeight="1">
      <c r="A7">
        <v>1000006</v>
      </c>
      <c r="B7">
        <v>1000006</v>
      </c>
      <c r="C7">
        <f t="shared" si="0"/>
        <v>1000006</v>
      </c>
      <c r="D7" t="s">
        <v>81</v>
      </c>
      <c r="E7" s="1" t="s">
        <v>96</v>
      </c>
      <c r="F7" t="s">
        <v>103</v>
      </c>
      <c r="G7">
        <v>308</v>
      </c>
      <c r="H7" s="1">
        <v>120</v>
      </c>
      <c r="I7" s="1" t="s">
        <v>116</v>
      </c>
      <c r="J7">
        <v>3</v>
      </c>
      <c r="K7">
        <v>99</v>
      </c>
      <c r="L7" s="3" t="s">
        <v>120</v>
      </c>
      <c r="M7" s="3" t="s">
        <v>121</v>
      </c>
      <c r="N7" s="1">
        <v>100</v>
      </c>
      <c r="O7" s="1" t="s">
        <v>108</v>
      </c>
      <c r="P7" t="s">
        <v>108</v>
      </c>
      <c r="R7" s="1">
        <v>1</v>
      </c>
      <c r="S7">
        <v>0</v>
      </c>
      <c r="T7" s="1">
        <v>1</v>
      </c>
      <c r="U7" s="1">
        <v>60</v>
      </c>
      <c r="V7" s="1">
        <v>60</v>
      </c>
      <c r="W7" s="1">
        <v>0</v>
      </c>
      <c r="X7" s="1">
        <v>0</v>
      </c>
      <c r="Y7" t="s">
        <v>126</v>
      </c>
    </row>
    <row r="8" spans="1:25" ht="12.75" customHeight="1">
      <c r="A8">
        <v>1000007</v>
      </c>
      <c r="B8">
        <v>1000007</v>
      </c>
      <c r="C8">
        <f t="shared" si="0"/>
        <v>1000007</v>
      </c>
      <c r="D8" t="s">
        <v>82</v>
      </c>
      <c r="E8" s="1" t="s">
        <v>97</v>
      </c>
      <c r="F8" t="s">
        <v>104</v>
      </c>
      <c r="G8">
        <v>522</v>
      </c>
      <c r="H8" s="1">
        <v>192</v>
      </c>
      <c r="I8" s="1" t="s">
        <v>117</v>
      </c>
      <c r="J8">
        <v>3</v>
      </c>
      <c r="K8">
        <v>99</v>
      </c>
      <c r="L8" s="3" t="s">
        <v>120</v>
      </c>
      <c r="M8" s="3" t="s">
        <v>121</v>
      </c>
      <c r="N8" s="1">
        <v>150</v>
      </c>
      <c r="O8" s="1" t="s">
        <v>108</v>
      </c>
      <c r="P8" t="s">
        <v>108</v>
      </c>
      <c r="R8" s="1">
        <v>1</v>
      </c>
      <c r="S8">
        <v>0</v>
      </c>
      <c r="T8" s="1">
        <v>1</v>
      </c>
      <c r="U8" s="1">
        <v>60</v>
      </c>
      <c r="V8" s="1">
        <v>60</v>
      </c>
      <c r="W8" s="1">
        <v>0</v>
      </c>
      <c r="X8" s="1">
        <v>0</v>
      </c>
      <c r="Y8" t="s">
        <v>126</v>
      </c>
    </row>
    <row r="9" spans="1:25" ht="15.75" customHeight="1">
      <c r="A9">
        <v>1000008</v>
      </c>
      <c r="B9">
        <v>1000008</v>
      </c>
      <c r="C9">
        <f t="shared" si="0"/>
        <v>1000008</v>
      </c>
      <c r="D9" t="s">
        <v>83</v>
      </c>
      <c r="E9" s="1" t="s">
        <v>97</v>
      </c>
      <c r="F9" t="s">
        <v>105</v>
      </c>
      <c r="G9">
        <v>532</v>
      </c>
      <c r="H9" s="1">
        <v>340</v>
      </c>
      <c r="I9" s="1" t="s">
        <v>118</v>
      </c>
      <c r="J9">
        <v>3</v>
      </c>
      <c r="K9">
        <v>99</v>
      </c>
      <c r="L9" s="3" t="s">
        <v>120</v>
      </c>
      <c r="M9" s="3" t="s">
        <v>121</v>
      </c>
      <c r="N9" s="1">
        <v>200</v>
      </c>
      <c r="O9" s="1" t="s">
        <v>108</v>
      </c>
      <c r="P9" t="s">
        <v>108</v>
      </c>
      <c r="R9" s="1">
        <v>1</v>
      </c>
      <c r="S9">
        <v>0</v>
      </c>
      <c r="T9" s="1">
        <v>1</v>
      </c>
      <c r="U9" s="1">
        <v>60</v>
      </c>
      <c r="V9" s="1">
        <v>60</v>
      </c>
      <c r="W9" s="1">
        <v>0</v>
      </c>
      <c r="X9" s="1">
        <v>0</v>
      </c>
      <c r="Y9" t="s">
        <v>126</v>
      </c>
    </row>
    <row r="10" spans="1:25" ht="13.5" customHeight="1">
      <c r="A10">
        <v>1000009</v>
      </c>
      <c r="B10">
        <v>1000009</v>
      </c>
      <c r="C10">
        <f t="shared" si="0"/>
        <v>1000009</v>
      </c>
      <c r="D10" t="s">
        <v>84</v>
      </c>
      <c r="E10" s="1" t="s">
        <v>97</v>
      </c>
      <c r="F10" t="s">
        <v>106</v>
      </c>
      <c r="G10">
        <v>360</v>
      </c>
      <c r="H10" s="1">
        <v>235</v>
      </c>
      <c r="I10" s="1" t="s">
        <v>119</v>
      </c>
      <c r="J10">
        <v>3</v>
      </c>
      <c r="K10">
        <v>99</v>
      </c>
      <c r="L10" s="3" t="s">
        <v>120</v>
      </c>
      <c r="M10" s="3" t="s">
        <v>121</v>
      </c>
      <c r="N10" s="1">
        <v>300</v>
      </c>
      <c r="O10" s="1" t="s">
        <v>108</v>
      </c>
      <c r="P10" t="s">
        <v>108</v>
      </c>
      <c r="R10" s="1">
        <v>1</v>
      </c>
      <c r="S10">
        <v>0</v>
      </c>
      <c r="T10" s="1">
        <v>1</v>
      </c>
      <c r="U10" s="1">
        <v>60</v>
      </c>
      <c r="V10" s="1">
        <v>60</v>
      </c>
      <c r="W10" s="1">
        <v>0</v>
      </c>
      <c r="X10" s="1">
        <v>0</v>
      </c>
      <c r="Y10" t="s">
        <v>126</v>
      </c>
    </row>
    <row r="11" spans="1:25">
      <c r="A11" s="1">
        <v>101</v>
      </c>
      <c r="B11" s="1">
        <v>1</v>
      </c>
      <c r="C11" s="1">
        <f>A2</f>
        <v>1000001</v>
      </c>
      <c r="D11" t="s">
        <v>16</v>
      </c>
      <c r="J11">
        <v>0</v>
      </c>
      <c r="K11">
        <v>5</v>
      </c>
      <c r="L11" s="3" t="s">
        <v>108</v>
      </c>
      <c r="M11" s="3" t="s">
        <v>108</v>
      </c>
      <c r="N11" s="1">
        <v>0</v>
      </c>
      <c r="O11" s="1" t="s">
        <v>108</v>
      </c>
      <c r="P11" t="s">
        <v>108</v>
      </c>
      <c r="Q11" t="str">
        <f>[3]mapClass!K2</f>
        <v>eNpjOG6oA4IGOoYIaI0uZoBDzAAuZgCVMUASg6tG0YsuZgDXCxMzxOIWhK0GWMSAJADoWSVh</v>
      </c>
      <c r="R11" s="1">
        <v>2</v>
      </c>
      <c r="S11">
        <v>0</v>
      </c>
      <c r="T11" s="1">
        <v>1</v>
      </c>
      <c r="U11" s="1">
        <v>10</v>
      </c>
      <c r="V11" s="1">
        <f>U11</f>
        <v>10</v>
      </c>
      <c r="W11" s="1">
        <v>0</v>
      </c>
      <c r="X11" s="1">
        <v>0</v>
      </c>
      <c r="Y11" t="s">
        <v>194</v>
      </c>
    </row>
    <row r="12" spans="1:25">
      <c r="A12" s="1">
        <v>102</v>
      </c>
      <c r="B12" s="1">
        <v>1</v>
      </c>
      <c r="C12" s="1">
        <f>A2</f>
        <v>1000001</v>
      </c>
      <c r="D12" t="s">
        <v>17</v>
      </c>
      <c r="J12">
        <v>0</v>
      </c>
      <c r="K12">
        <v>5</v>
      </c>
      <c r="L12" s="3" t="s">
        <v>108</v>
      </c>
      <c r="M12" s="3" t="s">
        <v>108</v>
      </c>
      <c r="N12" s="1">
        <v>0</v>
      </c>
      <c r="O12" s="1" t="s">
        <v>108</v>
      </c>
      <c r="P12" t="s">
        <v>108</v>
      </c>
      <c r="Q12" t="str">
        <f>[3]mapClass!K3</f>
        <v>eNpj+GiogwVag0gDIEQXNUAShbKsDdBUgnlQEwxRxKkvaoBiGwIifIEBAdFFLTM=</v>
      </c>
      <c r="R12" s="1">
        <v>2</v>
      </c>
      <c r="S12">
        <v>0</v>
      </c>
      <c r="T12" s="1">
        <v>1</v>
      </c>
      <c r="U12" s="1">
        <v>11</v>
      </c>
      <c r="V12" s="1">
        <f t="shared" ref="V12:V18" si="1">U12</f>
        <v>11</v>
      </c>
      <c r="W12" s="1">
        <v>0</v>
      </c>
      <c r="X12" s="1">
        <v>0</v>
      </c>
      <c r="Y12" t="s">
        <v>195</v>
      </c>
    </row>
    <row r="13" spans="1:25">
      <c r="A13" s="1">
        <v>103</v>
      </c>
      <c r="B13" s="1">
        <v>1</v>
      </c>
      <c r="C13" s="1">
        <f t="shared" ref="C13:C18" si="2">C12</f>
        <v>1000001</v>
      </c>
      <c r="D13" t="s">
        <v>18</v>
      </c>
      <c r="J13">
        <v>0</v>
      </c>
      <c r="K13">
        <v>5</v>
      </c>
      <c r="L13" s="3" t="s">
        <v>108</v>
      </c>
      <c r="M13" s="3" t="s">
        <v>108</v>
      </c>
      <c r="N13" s="1">
        <v>0</v>
      </c>
      <c r="O13" s="1" t="s">
        <v>108</v>
      </c>
      <c r="P13" t="s">
        <v>108</v>
      </c>
      <c r="Q13" t="str">
        <f>[3]mapClass!K4</f>
        <v>eNpjlDfUwQqtR8XBEADX5TTq</v>
      </c>
      <c r="R13" s="1">
        <v>2</v>
      </c>
      <c r="S13">
        <v>0</v>
      </c>
      <c r="T13" s="1">
        <v>1</v>
      </c>
      <c r="U13" s="1">
        <v>12</v>
      </c>
      <c r="V13" s="1">
        <f t="shared" si="1"/>
        <v>12</v>
      </c>
      <c r="W13" s="1">
        <v>0</v>
      </c>
      <c r="X13" s="1">
        <v>0</v>
      </c>
      <c r="Y13" t="s">
        <v>196</v>
      </c>
    </row>
    <row r="14" spans="1:25">
      <c r="A14" s="1">
        <v>104</v>
      </c>
      <c r="B14" s="1">
        <v>1</v>
      </c>
      <c r="C14" s="1">
        <f t="shared" si="2"/>
        <v>1000001</v>
      </c>
      <c r="D14" t="s">
        <v>19</v>
      </c>
      <c r="J14">
        <v>0</v>
      </c>
      <c r="K14">
        <v>10</v>
      </c>
      <c r="L14" s="3" t="s">
        <v>108</v>
      </c>
      <c r="M14" s="3" t="s">
        <v>108</v>
      </c>
      <c r="N14" s="1">
        <v>0</v>
      </c>
      <c r="O14" s="1" t="s">
        <v>108</v>
      </c>
      <c r="P14" t="s">
        <v>108</v>
      </c>
      <c r="Q14" t="str">
        <f>[3]mapClass!K5</f>
        <v>eNpjDDTUwQGtR2XIkgEAUXQ+QA==</v>
      </c>
      <c r="R14" s="1">
        <v>2</v>
      </c>
      <c r="S14">
        <v>0</v>
      </c>
      <c r="T14" s="1">
        <v>1</v>
      </c>
      <c r="U14" s="1">
        <v>13</v>
      </c>
      <c r="V14" s="1">
        <f t="shared" si="1"/>
        <v>13</v>
      </c>
      <c r="W14" s="1">
        <v>0</v>
      </c>
      <c r="X14" s="1">
        <v>0</v>
      </c>
      <c r="Y14" t="s">
        <v>197</v>
      </c>
    </row>
    <row r="15" spans="1:25">
      <c r="A15" s="1">
        <v>105</v>
      </c>
      <c r="B15" s="1">
        <v>1</v>
      </c>
      <c r="C15" s="1">
        <f t="shared" si="2"/>
        <v>1000001</v>
      </c>
      <c r="D15" t="s">
        <v>20</v>
      </c>
      <c r="J15">
        <v>0</v>
      </c>
      <c r="K15">
        <v>10</v>
      </c>
      <c r="L15" s="3" t="s">
        <v>108</v>
      </c>
      <c r="M15" s="3" t="s">
        <v>108</v>
      </c>
      <c r="N15" s="1">
        <v>0</v>
      </c>
      <c r="O15" s="1" t="s">
        <v>108</v>
      </c>
      <c r="P15" t="s">
        <v>108</v>
      </c>
      <c r="Q15">
        <f>[3]mapClass!K6</f>
        <v>0</v>
      </c>
      <c r="R15" s="1">
        <v>2</v>
      </c>
      <c r="S15">
        <v>0</v>
      </c>
      <c r="T15" s="1">
        <v>1</v>
      </c>
      <c r="U15" s="1">
        <v>14</v>
      </c>
      <c r="V15" s="1">
        <f t="shared" si="1"/>
        <v>14</v>
      </c>
      <c r="W15" s="1">
        <v>0</v>
      </c>
      <c r="X15" s="1">
        <v>0</v>
      </c>
      <c r="Y15" t="s">
        <v>198</v>
      </c>
    </row>
    <row r="16" spans="1:25">
      <c r="A16" s="1">
        <v>106</v>
      </c>
      <c r="B16" s="1">
        <v>1</v>
      </c>
      <c r="C16" s="1">
        <f t="shared" si="2"/>
        <v>1000001</v>
      </c>
      <c r="D16" t="s">
        <v>21</v>
      </c>
      <c r="J16">
        <v>0</v>
      </c>
      <c r="K16">
        <v>10</v>
      </c>
      <c r="L16" s="3" t="s">
        <v>108</v>
      </c>
      <c r="M16" s="3" t="s">
        <v>108</v>
      </c>
      <c r="N16" s="1">
        <v>0</v>
      </c>
      <c r="O16" s="1" t="s">
        <v>108</v>
      </c>
      <c r="P16" t="s">
        <v>108</v>
      </c>
      <c r="Q16">
        <f>[3]mapClass!K7</f>
        <v>0</v>
      </c>
      <c r="R16" s="1">
        <v>2</v>
      </c>
      <c r="S16">
        <v>0</v>
      </c>
      <c r="T16" s="1">
        <v>1</v>
      </c>
      <c r="U16" s="1">
        <v>15</v>
      </c>
      <c r="V16" s="1">
        <f t="shared" si="1"/>
        <v>15</v>
      </c>
      <c r="W16" s="1">
        <v>0</v>
      </c>
      <c r="X16" s="1">
        <v>0</v>
      </c>
      <c r="Y16" t="s">
        <v>199</v>
      </c>
    </row>
    <row r="17" spans="1:25">
      <c r="A17" s="1">
        <v>107</v>
      </c>
      <c r="B17" s="1">
        <v>1</v>
      </c>
      <c r="C17" s="1">
        <f t="shared" si="2"/>
        <v>1000001</v>
      </c>
      <c r="D17" t="s">
        <v>22</v>
      </c>
      <c r="J17">
        <v>0</v>
      </c>
      <c r="K17">
        <v>15</v>
      </c>
      <c r="L17" s="3" t="s">
        <v>108</v>
      </c>
      <c r="M17" s="3" t="s">
        <v>108</v>
      </c>
      <c r="N17" s="1">
        <v>0</v>
      </c>
      <c r="O17" s="1" t="s">
        <v>108</v>
      </c>
      <c r="P17" t="s">
        <v>108</v>
      </c>
      <c r="Q17">
        <f>[3]mapClass!K8</f>
        <v>0</v>
      </c>
      <c r="R17" s="1">
        <v>2</v>
      </c>
      <c r="S17">
        <v>0</v>
      </c>
      <c r="T17" s="1">
        <v>1</v>
      </c>
      <c r="U17" s="1">
        <v>16</v>
      </c>
      <c r="V17" s="1">
        <f t="shared" si="1"/>
        <v>16</v>
      </c>
      <c r="W17" s="1">
        <v>0</v>
      </c>
      <c r="X17" s="1">
        <v>0</v>
      </c>
      <c r="Y17" t="s">
        <v>200</v>
      </c>
    </row>
    <row r="18" spans="1:25">
      <c r="A18" s="1">
        <v>108</v>
      </c>
      <c r="B18" s="1">
        <v>1</v>
      </c>
      <c r="C18" s="1">
        <f t="shared" si="2"/>
        <v>1000001</v>
      </c>
      <c r="D18" t="s">
        <v>23</v>
      </c>
      <c r="J18">
        <v>0</v>
      </c>
      <c r="K18">
        <v>15</v>
      </c>
      <c r="L18" s="3" t="s">
        <v>108</v>
      </c>
      <c r="M18" s="3" t="s">
        <v>108</v>
      </c>
      <c r="N18" s="1">
        <v>0</v>
      </c>
      <c r="O18" s="1" t="s">
        <v>108</v>
      </c>
      <c r="P18" t="s">
        <v>108</v>
      </c>
      <c r="Q18">
        <f>[3]mapClass!K9</f>
        <v>0</v>
      </c>
      <c r="R18" s="1">
        <v>2</v>
      </c>
      <c r="S18">
        <v>0</v>
      </c>
      <c r="T18" s="1">
        <v>1</v>
      </c>
      <c r="U18" s="1">
        <v>17</v>
      </c>
      <c r="V18" s="1">
        <f t="shared" si="1"/>
        <v>17</v>
      </c>
      <c r="W18" s="1">
        <v>0</v>
      </c>
      <c r="X18" s="1">
        <v>0</v>
      </c>
      <c r="Y18" t="s">
        <v>196</v>
      </c>
    </row>
    <row r="19" spans="1:25">
      <c r="A19" s="1"/>
      <c r="B19" s="1"/>
      <c r="C19" s="1"/>
    </row>
    <row r="20" spans="1:25">
      <c r="A20" s="1"/>
      <c r="B20" s="1"/>
      <c r="C2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4" sqref="C4"/>
    </sheetView>
  </sheetViews>
  <sheetFormatPr defaultRowHeight="13.5"/>
  <cols>
    <col min="1" max="1" width="11.75" customWidth="1"/>
    <col min="2" max="2" width="11.625" customWidth="1"/>
    <col min="3" max="3" width="13.375" customWidth="1"/>
  </cols>
  <sheetData>
    <row r="1" spans="1:6">
      <c r="A1" t="s">
        <v>63</v>
      </c>
      <c r="B1" t="s">
        <v>9</v>
      </c>
      <c r="C1" t="s">
        <v>64</v>
      </c>
      <c r="D1" t="s">
        <v>65</v>
      </c>
      <c r="E1" t="s">
        <v>66</v>
      </c>
      <c r="F1" t="s">
        <v>67</v>
      </c>
    </row>
    <row r="2" spans="1:6">
      <c r="A2" s="1">
        <v>21001</v>
      </c>
      <c r="B2" t="s">
        <v>39</v>
      </c>
      <c r="C2" t="s">
        <v>180</v>
      </c>
      <c r="D2">
        <v>1</v>
      </c>
      <c r="E2">
        <v>0</v>
      </c>
      <c r="F2">
        <v>1</v>
      </c>
    </row>
    <row r="3" spans="1:6">
      <c r="A3" s="1">
        <v>21002</v>
      </c>
      <c r="B3" t="s">
        <v>40</v>
      </c>
      <c r="C3" t="s">
        <v>43</v>
      </c>
      <c r="D3">
        <v>1</v>
      </c>
      <c r="E3">
        <v>0</v>
      </c>
      <c r="F3">
        <v>1</v>
      </c>
    </row>
    <row r="4" spans="1:6">
      <c r="A4" s="1">
        <v>21003</v>
      </c>
      <c r="B4" t="s">
        <v>41</v>
      </c>
      <c r="C4" t="s">
        <v>44</v>
      </c>
      <c r="D4">
        <v>1</v>
      </c>
      <c r="E4">
        <v>0</v>
      </c>
      <c r="F4">
        <v>1</v>
      </c>
    </row>
    <row r="5" spans="1:6">
      <c r="A5" s="1">
        <v>21004</v>
      </c>
      <c r="B5" t="s">
        <v>42</v>
      </c>
      <c r="C5" t="s">
        <v>45</v>
      </c>
      <c r="D5">
        <v>1</v>
      </c>
      <c r="E5">
        <v>0</v>
      </c>
      <c r="F5">
        <v>1</v>
      </c>
    </row>
    <row r="6" spans="1:6">
      <c r="A6" s="1">
        <v>21005</v>
      </c>
      <c r="B6" t="s">
        <v>47</v>
      </c>
      <c r="C6" t="s">
        <v>46</v>
      </c>
      <c r="D6">
        <v>1</v>
      </c>
      <c r="E6">
        <v>0</v>
      </c>
      <c r="F6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2" sqref="A2"/>
    </sheetView>
  </sheetViews>
  <sheetFormatPr defaultRowHeight="13.5"/>
  <cols>
    <col min="1" max="1" width="9.5" bestFit="1" customWidth="1"/>
    <col min="2" max="2" width="11.5" customWidth="1"/>
    <col min="3" max="3" width="12.125" customWidth="1"/>
  </cols>
  <sheetData>
    <row r="1" spans="1:6">
      <c r="A1" t="s">
        <v>68</v>
      </c>
      <c r="B1" t="s">
        <v>13</v>
      </c>
      <c r="C1" t="s">
        <v>64</v>
      </c>
      <c r="D1" t="s">
        <v>65</v>
      </c>
      <c r="E1" t="s">
        <v>66</v>
      </c>
      <c r="F1" t="s">
        <v>67</v>
      </c>
    </row>
    <row r="2" spans="1:6">
      <c r="A2">
        <v>22001</v>
      </c>
      <c r="B2" t="s">
        <v>24</v>
      </c>
      <c r="C2" t="s">
        <v>49</v>
      </c>
      <c r="D2">
        <v>1</v>
      </c>
      <c r="E2">
        <v>0</v>
      </c>
      <c r="F2">
        <v>1</v>
      </c>
    </row>
    <row r="3" spans="1:6">
      <c r="A3">
        <v>22002</v>
      </c>
      <c r="B3" t="s">
        <v>14</v>
      </c>
      <c r="C3" t="s">
        <v>50</v>
      </c>
      <c r="D3">
        <v>1</v>
      </c>
      <c r="E3">
        <v>0</v>
      </c>
      <c r="F3">
        <v>1</v>
      </c>
    </row>
    <row r="4" spans="1:6">
      <c r="A4">
        <v>22003</v>
      </c>
      <c r="B4" t="s">
        <v>15</v>
      </c>
      <c r="C4" t="s">
        <v>51</v>
      </c>
      <c r="D4">
        <v>1</v>
      </c>
      <c r="E4">
        <v>0</v>
      </c>
      <c r="F4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3.5"/>
  <cols>
    <col min="3" max="3" width="16.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25001</v>
      </c>
      <c r="B2" t="s">
        <v>25</v>
      </c>
      <c r="C2" t="s">
        <v>28</v>
      </c>
    </row>
    <row r="3" spans="1:3">
      <c r="A3">
        <v>25002</v>
      </c>
      <c r="B3" t="s">
        <v>26</v>
      </c>
      <c r="C3" t="s">
        <v>29</v>
      </c>
    </row>
    <row r="4" spans="1:3">
      <c r="A4">
        <v>25003</v>
      </c>
      <c r="B4" t="s">
        <v>27</v>
      </c>
      <c r="C4" t="s">
        <v>30</v>
      </c>
    </row>
    <row r="5" spans="1:3">
      <c r="A5">
        <v>25004</v>
      </c>
      <c r="B5" t="s">
        <v>32</v>
      </c>
      <c r="C5" t="s">
        <v>31</v>
      </c>
    </row>
    <row r="6" spans="1:3">
      <c r="A6">
        <v>25005</v>
      </c>
      <c r="B6" t="s">
        <v>33</v>
      </c>
      <c r="C6" t="s">
        <v>36</v>
      </c>
    </row>
    <row r="7" spans="1:3">
      <c r="A7">
        <v>25006</v>
      </c>
      <c r="B7" t="s">
        <v>34</v>
      </c>
      <c r="C7" t="s">
        <v>37</v>
      </c>
    </row>
    <row r="8" spans="1:3">
      <c r="A8">
        <v>25007</v>
      </c>
      <c r="B8" t="s">
        <v>35</v>
      </c>
      <c r="C8" t="s">
        <v>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9"/>
  <sheetViews>
    <sheetView topLeftCell="A10" workbookViewId="0">
      <selection activeCell="G33" sqref="G33"/>
    </sheetView>
  </sheetViews>
  <sheetFormatPr defaultRowHeight="13.5"/>
  <cols>
    <col min="1" max="1" width="9.625" customWidth="1"/>
    <col min="4" max="4" width="19.875" customWidth="1"/>
  </cols>
  <sheetData>
    <row r="1" spans="1:4">
      <c r="A1" t="s">
        <v>70</v>
      </c>
      <c r="B1" t="s">
        <v>57</v>
      </c>
      <c r="C1" t="s">
        <v>74</v>
      </c>
      <c r="D1" t="s">
        <v>75</v>
      </c>
    </row>
    <row r="2" spans="1:4">
      <c r="A2">
        <f>[2]所有人造型表!A66</f>
        <v>7001</v>
      </c>
      <c r="B2" t="str">
        <f>[2]所有人造型表!B66</f>
        <v>红波利</v>
      </c>
      <c r="C2">
        <f>[2]所有人造型表!$C$66</f>
        <v>4</v>
      </c>
      <c r="D2" t="str">
        <f>[1]所有人造型表!D64</f>
        <v>monster.1.redboli</v>
      </c>
    </row>
    <row r="3" spans="1:4">
      <c r="A3">
        <f>[2]所有人造型表!A67</f>
        <v>7002</v>
      </c>
      <c r="B3" t="str">
        <f>[2]所有人造型表!B67</f>
        <v>绿波利</v>
      </c>
      <c r="C3">
        <f>[2]所有人造型表!$C$66</f>
        <v>4</v>
      </c>
      <c r="D3" t="str">
        <f>[1]所有人造型表!D65</f>
        <v>monster.1.greenboli</v>
      </c>
    </row>
    <row r="4" spans="1:4">
      <c r="A4">
        <f>[2]所有人造型表!A68</f>
        <v>7003</v>
      </c>
      <c r="B4" t="str">
        <f>[2]所有人造型表!B68</f>
        <v>粉波利</v>
      </c>
      <c r="C4">
        <f>[2]所有人造型表!$C$66</f>
        <v>4</v>
      </c>
      <c r="D4" t="str">
        <f>[1]所有人造型表!D66</f>
        <v>monster.1.pinkboli</v>
      </c>
    </row>
    <row r="5" spans="1:4">
      <c r="A5">
        <f>[2]所有人造型表!A69</f>
        <v>7004</v>
      </c>
      <c r="B5" t="str">
        <f>[2]所有人造型表!B69</f>
        <v>黑波利</v>
      </c>
      <c r="C5">
        <f>[2]所有人造型表!$C$66</f>
        <v>4</v>
      </c>
      <c r="D5" t="str">
        <f>[1]所有人造型表!D67</f>
        <v>monster.1.blackboli</v>
      </c>
    </row>
    <row r="6" spans="1:4">
      <c r="A6">
        <f>[2]所有人造型表!A70</f>
        <v>7005</v>
      </c>
      <c r="B6" t="str">
        <f>[2]所有人造型表!B70</f>
        <v>棕熊</v>
      </c>
      <c r="C6">
        <f>[2]所有人造型表!$C$66</f>
        <v>4</v>
      </c>
      <c r="D6" t="str">
        <f>[1]所有人造型表!D68</f>
        <v>monster.1.bear</v>
      </c>
    </row>
    <row r="7" spans="1:4">
      <c r="A7">
        <f>[2]所有人造型表!A71</f>
        <v>7006</v>
      </c>
      <c r="B7" t="str">
        <f>[2]所有人造型表!B71</f>
        <v>棕熊王</v>
      </c>
      <c r="C7">
        <f>[2]所有人造型表!$C$66</f>
        <v>4</v>
      </c>
      <c r="D7" t="str">
        <f>[1]所有人造型表!D69</f>
        <v>monster.1.bearking</v>
      </c>
    </row>
    <row r="8" spans="1:4">
      <c r="A8">
        <f>[2]所有人造型表!A72</f>
        <v>7007</v>
      </c>
      <c r="B8" t="str">
        <f>[2]所有人造型表!B72</f>
        <v>寄居蟹</v>
      </c>
      <c r="C8">
        <f>[2]所有人造型表!$C$66</f>
        <v>4</v>
      </c>
      <c r="D8" t="str">
        <f>[1]所有人造型表!D70</f>
        <v>monster.1.bloo</v>
      </c>
    </row>
    <row r="9" spans="1:4">
      <c r="A9">
        <f>[2]所有人造型表!A73</f>
        <v>7008</v>
      </c>
      <c r="B9" t="str">
        <f>[2]所有人造型表!B73</f>
        <v>龟刺蟹</v>
      </c>
      <c r="C9">
        <f>[2]所有人造型表!$C$66</f>
        <v>4</v>
      </c>
      <c r="D9" t="str">
        <f>[1]所有人造型表!D71</f>
        <v>monster.1.blooking</v>
      </c>
    </row>
    <row r="10" spans="1:4">
      <c r="A10">
        <f>[2]所有人造型表!A74</f>
        <v>7009</v>
      </c>
      <c r="B10" t="str">
        <f>[2]所有人造型表!B74</f>
        <v>小乌贼</v>
      </c>
      <c r="C10">
        <f>[2]所有人造型表!$C$66</f>
        <v>4</v>
      </c>
      <c r="D10" t="str">
        <f>[1]所有人造型表!D72</f>
        <v>monster.1.swuzei</v>
      </c>
    </row>
    <row r="11" spans="1:4">
      <c r="A11">
        <f>[2]所有人造型表!A75</f>
        <v>7010</v>
      </c>
      <c r="B11" t="str">
        <f>[2]所有人造型表!B75</f>
        <v>乌贼首领</v>
      </c>
      <c r="C11">
        <f>[2]所有人造型表!$C$66</f>
        <v>4</v>
      </c>
      <c r="D11" t="str">
        <f>[1]所有人造型表!D73</f>
        <v>monster.1.bwuzei</v>
      </c>
    </row>
    <row r="12" spans="1:4">
      <c r="A12">
        <f>[2]所有人造型表!A76</f>
        <v>7011</v>
      </c>
      <c r="B12" t="str">
        <f>[2]所有人造型表!B76</f>
        <v>幽灵</v>
      </c>
      <c r="C12">
        <f>[2]所有人造型表!$C$66</f>
        <v>4</v>
      </c>
      <c r="D12" t="str">
        <f>[1]所有人造型表!D74</f>
        <v>monster.1.youling</v>
      </c>
    </row>
    <row r="13" spans="1:4">
      <c r="A13">
        <f>[2]所有人造型表!A77</f>
        <v>7012</v>
      </c>
      <c r="B13" t="str">
        <f>[2]所有人造型表!B77</f>
        <v>地鼠</v>
      </c>
      <c r="C13">
        <f>[2]所有人造型表!$C$66</f>
        <v>4</v>
      </c>
      <c r="D13" t="str">
        <f>[1]所有人造型表!D75</f>
        <v>monster.1.dishu</v>
      </c>
    </row>
    <row r="14" spans="1:4">
      <c r="A14">
        <f>[2]所有人造型表!A78</f>
        <v>6001</v>
      </c>
      <c r="B14" t="str">
        <f>[2]所有人造型表!B78</f>
        <v>木桩</v>
      </c>
      <c r="C14">
        <f>[2]所有人造型表!$C$78</f>
        <v>5</v>
      </c>
      <c r="D14" t="str">
        <f>[1]所有人造型表!D76</f>
        <v>mine.1.aishu</v>
      </c>
    </row>
    <row r="15" spans="1:4">
      <c r="A15">
        <f>[2]所有人造型表!A79</f>
        <v>6002</v>
      </c>
      <c r="B15" t="str">
        <f>[2]所有人造型表!B79</f>
        <v>石材</v>
      </c>
      <c r="C15">
        <f>[2]所有人造型表!$C$78</f>
        <v>5</v>
      </c>
      <c r="D15" t="str">
        <f>[1]所有人造型表!D77</f>
        <v>mine.1.shicai</v>
      </c>
    </row>
    <row r="16" spans="1:4">
      <c r="A16">
        <f>[2]所有人造型表!A80</f>
        <v>6003</v>
      </c>
      <c r="B16" t="str">
        <f>[2]所有人造型表!B80</f>
        <v>铁矿</v>
      </c>
      <c r="C16">
        <f>[2]所有人造型表!$C$78</f>
        <v>5</v>
      </c>
      <c r="D16" t="str">
        <f>[1]所有人造型表!D78</f>
        <v>mine.1.tiekuang</v>
      </c>
    </row>
    <row r="17" spans="1:4">
      <c r="A17">
        <f>[2]所有人造型表!A81</f>
        <v>6004</v>
      </c>
      <c r="B17" t="str">
        <f>[2]所有人造型表!B81</f>
        <v>银矿</v>
      </c>
      <c r="C17">
        <f>[2]所有人造型表!$C$78</f>
        <v>5</v>
      </c>
      <c r="D17" t="str">
        <f>[1]所有人造型表!D79</f>
        <v>mine.1.yinkuang</v>
      </c>
    </row>
    <row r="18" spans="1:4">
      <c r="A18">
        <f>[2]所有人造型表!A82</f>
        <v>6005</v>
      </c>
      <c r="B18" t="str">
        <f>[2]所有人造型表!B82</f>
        <v>魔法晶体</v>
      </c>
      <c r="C18">
        <f>[2]所有人造型表!$C$78</f>
        <v>5</v>
      </c>
      <c r="D18" t="str">
        <f>[1]所有人造型表!D80</f>
        <v>mine.1.mofajingti</v>
      </c>
    </row>
    <row r="19" spans="1:4">
      <c r="A19">
        <f>[2]所有人造型表!A83</f>
        <v>6006</v>
      </c>
      <c r="B19" t="str">
        <f>[2]所有人造型表!B83</f>
        <v>财宝</v>
      </c>
      <c r="C19">
        <f>[2]所有人造型表!$C$78</f>
        <v>5</v>
      </c>
      <c r="D19" t="str">
        <f>[1]所有人造型表!D81</f>
        <v>mine.1.caibao</v>
      </c>
    </row>
    <row r="20" spans="1:4">
      <c r="A20">
        <f>[2]所有人造型表!A84</f>
        <v>6007</v>
      </c>
      <c r="B20" t="str">
        <f>[2]所有人造型表!B84</f>
        <v>金矿</v>
      </c>
      <c r="C20">
        <f>[2]所有人造型表!$C$78</f>
        <v>5</v>
      </c>
      <c r="D20" t="str">
        <f>[1]所有人造型表!D82</f>
        <v>mine.1.jinkuang</v>
      </c>
    </row>
    <row r="21" spans="1:4">
      <c r="A21">
        <f>[2]所有人造型表!A85</f>
        <v>6008</v>
      </c>
      <c r="B21" t="str">
        <f>[2]所有人造型表!B85</f>
        <v>荆棘</v>
      </c>
      <c r="C21">
        <f>[2]所有人造型表!$C$78</f>
        <v>5</v>
      </c>
      <c r="D21" t="str">
        <f>[1]所有人造型表!D83</f>
        <v>mine.1.jinji</v>
      </c>
    </row>
    <row r="22" spans="1:4">
      <c r="A22">
        <f>[2]所有人造型表!A86</f>
        <v>6009</v>
      </c>
      <c r="B22" t="str">
        <f>[2]所有人造型表!B86</f>
        <v>坏脸石哥</v>
      </c>
      <c r="C22">
        <f>[2]所有人造型表!$C$78</f>
        <v>5</v>
      </c>
      <c r="D22" t="str">
        <f>[2]所有人造型表!$D$86</f>
        <v>mine.1.huailianshi1</v>
      </c>
    </row>
    <row r="23" spans="1:4">
      <c r="A23">
        <f>[2]所有人造型表!A87</f>
        <v>6010</v>
      </c>
      <c r="B23" t="str">
        <f>[2]所有人造型表!B87</f>
        <v>火龙粪便</v>
      </c>
      <c r="C23">
        <f>[2]所有人造型表!$C$78</f>
        <v>5</v>
      </c>
      <c r="D23" t="str">
        <f>[2]所有人造型表!$D$87</f>
        <v>mine.1.huolongfeibian</v>
      </c>
    </row>
    <row r="24" spans="1:4">
      <c r="A24">
        <f>[2]所有人造型表!A88</f>
        <v>6011</v>
      </c>
      <c r="B24" t="str">
        <f>[2]所有人造型表!B88</f>
        <v>坏脸门</v>
      </c>
      <c r="C24">
        <f>[2]所有人造型表!$C$78</f>
        <v>5</v>
      </c>
      <c r="D24" t="str">
        <f>[2]所有人造型表!$D$88</f>
        <v>mine.1.huailianmen</v>
      </c>
    </row>
    <row r="25" spans="1:4">
      <c r="A25">
        <f>[2]所有人造型表!A89</f>
        <v>6012</v>
      </c>
      <c r="B25" t="str">
        <f>[2]所有人造型表!B89</f>
        <v>吃人花</v>
      </c>
      <c r="C25">
        <f>[2]所有人造型表!$C$78</f>
        <v>5</v>
      </c>
      <c r="D25" t="str">
        <f>[2]所有人造型表!$D$89</f>
        <v>mine.1.chirenhua</v>
      </c>
    </row>
    <row r="26" spans="1:4">
      <c r="A26">
        <f>[2]所有人造型表!A90</f>
        <v>6013</v>
      </c>
      <c r="B26" t="str">
        <f>[2]所有人造型表!B90</f>
        <v>倒霉桶</v>
      </c>
      <c r="C26">
        <f>[2]所有人造型表!$C$78</f>
        <v>5</v>
      </c>
      <c r="D26" t="str">
        <f>[2]所有人造型表!$D$90</f>
        <v>mine.1.daomeitong</v>
      </c>
    </row>
    <row r="27" spans="1:4">
      <c r="A27">
        <f>[2]所有人造型表!A91</f>
        <v>6014</v>
      </c>
      <c r="B27" t="str">
        <f>[2]所有人造型表!B91</f>
        <v>迷之门</v>
      </c>
      <c r="C27">
        <f>[2]所有人造型表!$C$78</f>
        <v>5</v>
      </c>
      <c r="D27" t="str">
        <f>[2]所有人造型表!$D$91</f>
        <v>mine.1.mizhimen</v>
      </c>
    </row>
    <row r="28" spans="1:4">
      <c r="A28">
        <f>[2]所有人造型表!A92</f>
        <v>6015</v>
      </c>
      <c r="B28" t="str">
        <f>[2]所有人造型表!B92</f>
        <v>坏脸石弟</v>
      </c>
      <c r="C28">
        <f>[2]所有人造型表!$C$92</f>
        <v>5</v>
      </c>
      <c r="D28" t="str">
        <f>[2]所有人造型表!D92</f>
        <v>mine.1.huailianshi2</v>
      </c>
    </row>
    <row r="29" spans="1:4">
      <c r="A29">
        <f>[2]所有人造型表!A93</f>
        <v>6016</v>
      </c>
      <c r="B29" t="str">
        <f>[2]所有人造型表!B93</f>
        <v>粉色小花</v>
      </c>
      <c r="C29">
        <f>[2]所有人造型表!$C$92</f>
        <v>5</v>
      </c>
      <c r="D29" t="str">
        <f>[2]所有人造型表!D93</f>
        <v>mine.1.plant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G18" sqref="G18"/>
    </sheetView>
  </sheetViews>
  <sheetFormatPr defaultRowHeight="13.5"/>
  <cols>
    <col min="9" max="9" width="13.5" customWidth="1"/>
  </cols>
  <sheetData>
    <row r="1" spans="1:10">
      <c r="A1" t="s">
        <v>145</v>
      </c>
      <c r="B1" t="s">
        <v>0</v>
      </c>
      <c r="C1" t="s">
        <v>146</v>
      </c>
      <c r="D1" t="s">
        <v>147</v>
      </c>
      <c r="E1" t="s">
        <v>148</v>
      </c>
      <c r="F1" t="s">
        <v>149</v>
      </c>
      <c r="G1" t="s">
        <v>189</v>
      </c>
      <c r="H1" t="s">
        <v>190</v>
      </c>
      <c r="I1" t="s">
        <v>191</v>
      </c>
      <c r="J1" t="s">
        <v>150</v>
      </c>
    </row>
    <row r="2" spans="1:10">
      <c r="J2" t="s">
        <v>151</v>
      </c>
    </row>
    <row r="3" spans="1:10">
      <c r="A3">
        <f>副本中的矿mine!A2</f>
        <v>24001</v>
      </c>
      <c r="B3" t="str">
        <f>副本中的矿mine!B2</f>
        <v>木桩</v>
      </c>
      <c r="C3">
        <f>副本中的矿mine!C2</f>
        <v>6001</v>
      </c>
      <c r="D3">
        <v>3</v>
      </c>
      <c r="E3">
        <f>副本中的矿mine!$E$2</f>
        <v>1</v>
      </c>
      <c r="F3">
        <f>副本中的矿mine!$F$2</f>
        <v>1</v>
      </c>
      <c r="G3" t="s">
        <v>182</v>
      </c>
      <c r="H3" t="s">
        <v>188</v>
      </c>
      <c r="I3" t="str">
        <f>H3</f>
        <v>[{"type":"1","id":"8302","num":"1","per":"100"}]</v>
      </c>
      <c r="J3" t="s">
        <v>108</v>
      </c>
    </row>
    <row r="4" spans="1:10">
      <c r="A4">
        <f>副本中的矿mine!A3</f>
        <v>24002</v>
      </c>
      <c r="B4" t="str">
        <f>副本中的矿mine!B3</f>
        <v>石材</v>
      </c>
      <c r="C4">
        <f>副本中的矿mine!C3</f>
        <v>6002</v>
      </c>
      <c r="D4">
        <v>3</v>
      </c>
      <c r="E4">
        <f>副本中的矿mine!$E$2</f>
        <v>1</v>
      </c>
      <c r="F4">
        <f>副本中的矿mine!$F$2</f>
        <v>1</v>
      </c>
      <c r="G4" t="s">
        <v>152</v>
      </c>
      <c r="H4" t="s">
        <v>153</v>
      </c>
      <c r="I4" t="str">
        <f t="shared" ref="I4:I16" si="0">H4</f>
        <v>[{"type":"1","id":"8302","num":"1","per":"100"}]</v>
      </c>
      <c r="J4" t="s">
        <v>108</v>
      </c>
    </row>
    <row r="5" spans="1:10">
      <c r="A5">
        <f>副本中的矿mine!A4</f>
        <v>24003</v>
      </c>
      <c r="B5" t="str">
        <f>副本中的矿mine!B4</f>
        <v>铁矿</v>
      </c>
      <c r="C5">
        <f>副本中的矿mine!C4</f>
        <v>6003</v>
      </c>
      <c r="D5">
        <v>3</v>
      </c>
      <c r="E5">
        <f>副本中的矿mine!$E$2</f>
        <v>1</v>
      </c>
      <c r="F5">
        <f>副本中的矿mine!$F$2</f>
        <v>1</v>
      </c>
      <c r="G5" t="s">
        <v>152</v>
      </c>
      <c r="H5" t="s">
        <v>153</v>
      </c>
      <c r="I5" t="str">
        <f t="shared" si="0"/>
        <v>[{"type":"1","id":"8302","num":"1","per":"100"}]</v>
      </c>
      <c r="J5" t="s">
        <v>108</v>
      </c>
    </row>
    <row r="6" spans="1:10">
      <c r="A6">
        <f>副本中的矿mine!A5</f>
        <v>24004</v>
      </c>
      <c r="B6" t="str">
        <f>副本中的矿mine!B5</f>
        <v>银矿</v>
      </c>
      <c r="C6">
        <f>副本中的矿mine!C5</f>
        <v>6004</v>
      </c>
      <c r="D6">
        <v>3</v>
      </c>
      <c r="E6">
        <f>副本中的矿mine!$E$2</f>
        <v>1</v>
      </c>
      <c r="F6">
        <f>副本中的矿mine!$F$2</f>
        <v>1</v>
      </c>
      <c r="G6" t="s">
        <v>152</v>
      </c>
      <c r="H6" t="s">
        <v>153</v>
      </c>
      <c r="I6" t="str">
        <f t="shared" si="0"/>
        <v>[{"type":"1","id":"8302","num":"1","per":"100"}]</v>
      </c>
      <c r="J6" t="s">
        <v>108</v>
      </c>
    </row>
    <row r="7" spans="1:10">
      <c r="A7">
        <f>副本中的矿mine!A6</f>
        <v>24005</v>
      </c>
      <c r="B7" t="str">
        <f>副本中的矿mine!B6</f>
        <v>魔法晶体</v>
      </c>
      <c r="C7">
        <f>副本中的矿mine!C6</f>
        <v>6005</v>
      </c>
      <c r="D7">
        <v>3</v>
      </c>
      <c r="E7">
        <f>副本中的矿mine!$E$2</f>
        <v>1</v>
      </c>
      <c r="F7">
        <f>副本中的矿mine!$F$2</f>
        <v>1</v>
      </c>
      <c r="G7" t="s">
        <v>152</v>
      </c>
      <c r="H7" t="s">
        <v>153</v>
      </c>
      <c r="I7" t="str">
        <f t="shared" si="0"/>
        <v>[{"type":"1","id":"8302","num":"1","per":"100"}]</v>
      </c>
      <c r="J7" t="s">
        <v>108</v>
      </c>
    </row>
    <row r="8" spans="1:10">
      <c r="A8">
        <f>副本中的矿mine!A7</f>
        <v>24006</v>
      </c>
      <c r="B8" t="str">
        <f>副本中的矿mine!B7</f>
        <v>财宝</v>
      </c>
      <c r="C8">
        <f>副本中的矿mine!C7</f>
        <v>6006</v>
      </c>
      <c r="D8">
        <v>3</v>
      </c>
      <c r="E8">
        <f>副本中的矿mine!$E$2</f>
        <v>1</v>
      </c>
      <c r="F8">
        <f>副本中的矿mine!$F$2</f>
        <v>1</v>
      </c>
      <c r="G8" t="s">
        <v>152</v>
      </c>
      <c r="H8" t="s">
        <v>153</v>
      </c>
      <c r="I8" t="str">
        <f t="shared" si="0"/>
        <v>[{"type":"1","id":"8302","num":"1","per":"100"}]</v>
      </c>
      <c r="J8" t="s">
        <v>108</v>
      </c>
    </row>
    <row r="9" spans="1:10">
      <c r="A9">
        <f>副本中的矿mine!A8</f>
        <v>24007</v>
      </c>
      <c r="B9" t="str">
        <f>副本中的矿mine!B8</f>
        <v>金矿</v>
      </c>
      <c r="C9">
        <f>副本中的矿mine!C8</f>
        <v>6007</v>
      </c>
      <c r="D9">
        <v>3</v>
      </c>
      <c r="E9">
        <f>副本中的矿mine!$E$2</f>
        <v>1</v>
      </c>
      <c r="F9">
        <f>副本中的矿mine!$F$2</f>
        <v>1</v>
      </c>
      <c r="G9" t="s">
        <v>152</v>
      </c>
      <c r="H9" t="s">
        <v>153</v>
      </c>
      <c r="I9" t="str">
        <f t="shared" si="0"/>
        <v>[{"type":"1","id":"8302","num":"1","per":"100"}]</v>
      </c>
      <c r="J9" t="s">
        <v>108</v>
      </c>
    </row>
    <row r="10" spans="1:10">
      <c r="A10">
        <f>副本中的矿mine!A9</f>
        <v>24008</v>
      </c>
      <c r="B10" t="str">
        <f>副本中的矿mine!B9</f>
        <v>荆棘</v>
      </c>
      <c r="C10">
        <f>副本中的矿mine!C9</f>
        <v>6008</v>
      </c>
      <c r="D10">
        <v>3</v>
      </c>
      <c r="E10">
        <f>副本中的矿mine!$E$2</f>
        <v>1</v>
      </c>
      <c r="F10">
        <f>副本中的矿mine!$F$2</f>
        <v>1</v>
      </c>
      <c r="G10" t="s">
        <v>152</v>
      </c>
      <c r="H10" t="s">
        <v>153</v>
      </c>
      <c r="I10" t="str">
        <f t="shared" si="0"/>
        <v>[{"type":"1","id":"8302","num":"1","per":"100"}]</v>
      </c>
      <c r="J10" t="s">
        <v>108</v>
      </c>
    </row>
    <row r="11" spans="1:10">
      <c r="A11">
        <f>副本中的矿mine!A10</f>
        <v>24009</v>
      </c>
      <c r="B11" t="str">
        <f>副本中的矿mine!B10</f>
        <v>坏脸石哥</v>
      </c>
      <c r="C11">
        <f>副本中的矿mine!C10</f>
        <v>6009</v>
      </c>
      <c r="D11">
        <v>3</v>
      </c>
      <c r="E11">
        <f>副本中的矿mine!$E$2</f>
        <v>1</v>
      </c>
      <c r="F11">
        <f>副本中的矿mine!$F$2</f>
        <v>1</v>
      </c>
      <c r="G11" t="s">
        <v>152</v>
      </c>
      <c r="H11" t="s">
        <v>153</v>
      </c>
      <c r="I11" t="str">
        <f t="shared" si="0"/>
        <v>[{"type":"1","id":"8302","num":"1","per":"100"}]</v>
      </c>
      <c r="J11" t="s">
        <v>108</v>
      </c>
    </row>
    <row r="12" spans="1:10">
      <c r="A12">
        <f>副本中的矿mine!A11</f>
        <v>24010</v>
      </c>
      <c r="B12" t="str">
        <f>副本中的矿mine!B11</f>
        <v>火龙粪便</v>
      </c>
      <c r="C12">
        <f>副本中的矿mine!C11</f>
        <v>6010</v>
      </c>
      <c r="D12">
        <v>3</v>
      </c>
      <c r="E12">
        <f>副本中的矿mine!$E$2</f>
        <v>1</v>
      </c>
      <c r="F12">
        <f>副本中的矿mine!$F$2</f>
        <v>1</v>
      </c>
      <c r="G12" t="s">
        <v>152</v>
      </c>
      <c r="H12" t="s">
        <v>153</v>
      </c>
      <c r="I12" t="str">
        <f t="shared" si="0"/>
        <v>[{"type":"1","id":"8302","num":"1","per":"100"}]</v>
      </c>
      <c r="J12" t="s">
        <v>108</v>
      </c>
    </row>
    <row r="13" spans="1:10">
      <c r="A13">
        <f>副本中的矿mine!A12</f>
        <v>24011</v>
      </c>
      <c r="B13" t="str">
        <f>副本中的矿mine!B12</f>
        <v>坏脸门</v>
      </c>
      <c r="C13">
        <f>副本中的矿mine!C12</f>
        <v>6011</v>
      </c>
      <c r="D13">
        <v>3</v>
      </c>
      <c r="E13">
        <f>副本中的矿mine!$E$2</f>
        <v>1</v>
      </c>
      <c r="F13">
        <f>副本中的矿mine!$F$2</f>
        <v>1</v>
      </c>
      <c r="G13" t="s">
        <v>152</v>
      </c>
      <c r="H13" t="s">
        <v>153</v>
      </c>
      <c r="I13" t="str">
        <f t="shared" si="0"/>
        <v>[{"type":"1","id":"8302","num":"1","per":"100"}]</v>
      </c>
      <c r="J13" t="s">
        <v>108</v>
      </c>
    </row>
    <row r="14" spans="1:10">
      <c r="A14">
        <f>副本中的矿mine!A13</f>
        <v>24012</v>
      </c>
      <c r="B14" t="str">
        <f>副本中的矿mine!B13</f>
        <v>吃人花</v>
      </c>
      <c r="C14">
        <f>副本中的矿mine!C13</f>
        <v>6012</v>
      </c>
      <c r="D14">
        <v>3</v>
      </c>
      <c r="E14">
        <f>副本中的矿mine!$E$2</f>
        <v>1</v>
      </c>
      <c r="F14">
        <f>副本中的矿mine!$F$2</f>
        <v>1</v>
      </c>
      <c r="G14" t="s">
        <v>152</v>
      </c>
      <c r="H14" t="s">
        <v>153</v>
      </c>
      <c r="I14" t="str">
        <f t="shared" si="0"/>
        <v>[{"type":"1","id":"8302","num":"1","per":"100"}]</v>
      </c>
      <c r="J14" t="s">
        <v>108</v>
      </c>
    </row>
    <row r="15" spans="1:10">
      <c r="A15">
        <f>副本中的矿mine!A14</f>
        <v>24013</v>
      </c>
      <c r="B15" t="str">
        <f>副本中的矿mine!B14</f>
        <v>倒霉桶</v>
      </c>
      <c r="C15">
        <f>副本中的矿mine!C14</f>
        <v>6013</v>
      </c>
      <c r="D15">
        <v>3</v>
      </c>
      <c r="E15">
        <f>副本中的矿mine!$E$2</f>
        <v>1</v>
      </c>
      <c r="F15">
        <f>副本中的矿mine!$F$2</f>
        <v>1</v>
      </c>
      <c r="G15" t="s">
        <v>152</v>
      </c>
      <c r="H15" t="s">
        <v>153</v>
      </c>
      <c r="I15" t="str">
        <f t="shared" si="0"/>
        <v>[{"type":"1","id":"8302","num":"1","per":"100"}]</v>
      </c>
      <c r="J15" t="s">
        <v>108</v>
      </c>
    </row>
    <row r="16" spans="1:10">
      <c r="A16">
        <f>副本中的矿mine!A15</f>
        <v>24014</v>
      </c>
      <c r="B16" t="str">
        <f>副本中的矿mine!B15</f>
        <v>迷之门</v>
      </c>
      <c r="C16">
        <f>副本中的矿mine!C15</f>
        <v>6014</v>
      </c>
      <c r="D16">
        <v>3</v>
      </c>
      <c r="E16">
        <f>副本中的矿mine!$E$2</f>
        <v>1</v>
      </c>
      <c r="F16">
        <f>副本中的矿mine!$F$2</f>
        <v>1</v>
      </c>
      <c r="G16" t="s">
        <v>152</v>
      </c>
      <c r="H16" t="s">
        <v>153</v>
      </c>
      <c r="I16" t="str">
        <f t="shared" si="0"/>
        <v>[{"type":"1","id":"8302","num":"1","per":"100"}]</v>
      </c>
      <c r="J16" t="s">
        <v>108</v>
      </c>
    </row>
    <row r="17" spans="1:10">
      <c r="A17">
        <f>副本中的矿mine!A16</f>
        <v>24015</v>
      </c>
      <c r="B17" t="str">
        <f>副本中的矿mine!B16</f>
        <v>坏脸石弟</v>
      </c>
      <c r="C17">
        <f>副本中的矿mine!C16</f>
        <v>6015</v>
      </c>
      <c r="D17">
        <v>3</v>
      </c>
      <c r="E17">
        <f>副本中的矿mine!$E$2</f>
        <v>1</v>
      </c>
      <c r="F17">
        <f>副本中的矿mine!$F$2</f>
        <v>1</v>
      </c>
      <c r="G17" t="s">
        <v>179</v>
      </c>
      <c r="H17" t="s">
        <v>155</v>
      </c>
      <c r="I17" t="str">
        <f t="shared" ref="I17" si="1">H17</f>
        <v>[{"type":"1","id":"8302","num":"1","per":"100"}]</v>
      </c>
      <c r="J17" t="s">
        <v>108</v>
      </c>
    </row>
    <row r="18" spans="1:10">
      <c r="A18">
        <f>副本中的矿mine!A17</f>
        <v>24016</v>
      </c>
      <c r="B18" t="str">
        <f>副本中的矿mine!B17</f>
        <v>粉色小花</v>
      </c>
      <c r="C18">
        <f>副本中的矿mine!C17</f>
        <v>6016</v>
      </c>
      <c r="D18">
        <v>1</v>
      </c>
      <c r="E18">
        <f>副本中的矿mine!$E$2</f>
        <v>1</v>
      </c>
      <c r="F18">
        <f>副本中的矿mine!$F$2</f>
        <v>1</v>
      </c>
      <c r="G18" t="s">
        <v>192</v>
      </c>
      <c r="H18" t="s">
        <v>193</v>
      </c>
      <c r="I18" t="s">
        <v>187</v>
      </c>
      <c r="J1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数值调整</vt:lpstr>
      <vt:lpstr>副本中的怪monster</vt:lpstr>
      <vt:lpstr>副本中的矿mine</vt:lpstr>
      <vt:lpstr>副本map</vt:lpstr>
      <vt:lpstr>副本中装饰物decor</vt:lpstr>
      <vt:lpstr>副本中传送门portal</vt:lpstr>
      <vt:lpstr>副本中的地板floor</vt:lpstr>
      <vt:lpstr>副本怪avatar</vt:lpstr>
      <vt:lpstr>矿</vt:lpstr>
      <vt:lpstr>怪</vt:lpstr>
      <vt:lpstr>怪矿表现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2011-12-09T10:53:21Z</dcterms:modified>
</cp:coreProperties>
</file>