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15" yWindow="-15" windowWidth="19245" windowHeight="6645" tabRatio="857" firstSheet="5" activeTab="13"/>
  </bookViews>
  <sheets>
    <sheet name="新手引导" sheetId="61" r:id="rId1"/>
    <sheet name="初始数据" sheetId="42" r:id="rId2"/>
    <sheet name="日志消息" sheetId="21" r:id="rId3"/>
    <sheet name="房屋扩展" sheetId="51" r:id="rId4"/>
    <sheet name="魔法等级" sheetId="54" r:id="rId5"/>
    <sheet name="人物等级" sheetId="3" r:id="rId6"/>
    <sheet name="课程" sheetId="1" r:id="rId7"/>
    <sheet name="课程魔法消耗控制" sheetId="39" r:id="rId8"/>
    <sheet name="变化术" sheetId="38" r:id="rId9"/>
    <sheet name="道具" sheetId="8" r:id="rId10"/>
    <sheet name="npc" sheetId="37" r:id="rId11"/>
    <sheet name="所有人造型表" sheetId="33" r:id="rId12"/>
    <sheet name="换装表" sheetId="66" r:id="rId13"/>
    <sheet name="任务说明" sheetId="63" r:id="rId14"/>
    <sheet name="新手任务" sheetId="49" r:id="rId15"/>
    <sheet name="主线任务" sheetId="30" r:id="rId16"/>
    <sheet name="副本任务" sheetId="67" r:id="rId17"/>
    <sheet name="任务经验分配" sheetId="40" r:id="rId18"/>
    <sheet name="订单任务" sheetId="35" r:id="rId19"/>
    <sheet name="日常任务" sheetId="46" r:id="rId20"/>
    <sheet name="basic" sheetId="25" r:id="rId21"/>
    <sheet name="等级文章" sheetId="53" r:id="rId22"/>
    <sheet name="学生等级表" sheetId="55" r:id="rId23"/>
    <sheet name="学生经验表" sheetId="56" r:id="rId24"/>
    <sheet name="学生列表" sheetId="62" r:id="rId25"/>
    <sheet name="礼物列表" sheetId="64" r:id="rId26"/>
    <sheet name="连续登陆" sheetId="65" r:id="rId27"/>
    <sheet name="玩家升级速度" sheetId="45" r:id="rId28"/>
    <sheet name="怪物列表" sheetId="50" r:id="rId29"/>
  </sheets>
  <externalReferences>
    <externalReference r:id="rId30"/>
    <externalReference r:id="rId31"/>
    <externalReference r:id="rId32"/>
    <externalReference r:id="rId33"/>
    <externalReference r:id="rId34"/>
  </externalReferences>
  <definedNames>
    <definedName name="_xlnm._FilterDatabase" localSheetId="10" hidden="1">npc!$A$1:$M$50</definedName>
    <definedName name="_xlnm._FilterDatabase" localSheetId="15" hidden="1">主线任务!$A$3:$U$491</definedName>
  </definedNames>
  <calcPr calcId="125725"/>
</workbook>
</file>

<file path=xl/calcChain.xml><?xml version="1.0" encoding="utf-8"?>
<calcChain xmlns="http://schemas.openxmlformats.org/spreadsheetml/2006/main">
  <c r="H4" i="67"/>
  <c r="J4" s="1"/>
  <c r="H3"/>
  <c r="J3" s="1"/>
  <c r="J2"/>
  <c r="M4"/>
  <c r="I4" l="1"/>
  <c r="G4"/>
  <c r="M3"/>
  <c r="M2"/>
  <c r="G3"/>
  <c r="I3" s="1"/>
  <c r="G2"/>
  <c r="I2" s="1"/>
  <c r="D53" i="37"/>
  <c r="D52"/>
  <c r="D51"/>
  <c r="N43" i="30"/>
  <c r="N87"/>
  <c r="L87"/>
  <c r="N58"/>
  <c r="L58"/>
  <c r="N70"/>
  <c r="L70"/>
  <c r="N102"/>
  <c r="I17" i="35" l="1"/>
  <c r="B8" i="66" l="1"/>
  <c r="C8"/>
  <c r="A8"/>
  <c r="B7"/>
  <c r="A7"/>
  <c r="C7"/>
  <c r="C2"/>
  <c r="C3"/>
  <c r="C4"/>
  <c r="C5"/>
  <c r="C6"/>
  <c r="C1"/>
  <c r="B4"/>
  <c r="B5"/>
  <c r="B6"/>
  <c r="B3"/>
  <c r="A4"/>
  <c r="A5"/>
  <c r="A6"/>
  <c r="A3"/>
  <c r="B8" i="54"/>
  <c r="B9"/>
  <c r="B10"/>
  <c r="B11"/>
  <c r="B12"/>
  <c r="B13"/>
  <c r="B14"/>
  <c r="B15"/>
  <c r="B16"/>
  <c r="B17"/>
  <c r="B18"/>
  <c r="B19"/>
  <c r="B20"/>
  <c r="L4" i="1" l="1"/>
  <c r="L3"/>
  <c r="L7"/>
  <c r="L5"/>
  <c r="B4" i="6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3"/>
  <c r="B16" i="51"/>
  <c r="B15"/>
  <c r="B14"/>
  <c r="B13"/>
  <c r="B12"/>
  <c r="B11"/>
  <c r="B10"/>
  <c r="B9"/>
  <c r="B8"/>
  <c r="B7"/>
  <c r="B6"/>
  <c r="B5"/>
  <c r="B4"/>
  <c r="J488" i="30" l="1"/>
  <c r="J482"/>
  <c r="J478"/>
  <c r="J472"/>
  <c r="J468"/>
  <c r="J434"/>
  <c r="J406"/>
  <c r="J362"/>
  <c r="J328"/>
  <c r="J300"/>
  <c r="J284"/>
  <c r="J256"/>
  <c r="J222"/>
  <c r="J209"/>
  <c r="J194"/>
  <c r="J178"/>
  <c r="J150"/>
  <c r="J131"/>
  <c r="J116"/>
  <c r="J103"/>
  <c r="J88"/>
  <c r="J72"/>
  <c r="J44"/>
  <c r="E4" i="35" l="1"/>
  <c r="E5"/>
  <c r="E6"/>
  <c r="E7"/>
  <c r="E8"/>
  <c r="E9"/>
  <c r="E10"/>
  <c r="E11"/>
  <c r="E12"/>
  <c r="E13"/>
  <c r="E14"/>
  <c r="E15"/>
  <c r="E16"/>
  <c r="E17"/>
  <c r="E18"/>
  <c r="E19"/>
  <c r="E20"/>
  <c r="E21"/>
  <c r="E22"/>
  <c r="E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3"/>
  <c r="E4" i="65"/>
  <c r="E3"/>
  <c r="H4" i="50"/>
  <c r="H3"/>
  <c r="K4"/>
  <c r="K3"/>
  <c r="J4"/>
  <c r="J3"/>
  <c r="I22" i="35" l="1"/>
  <c r="G22"/>
  <c r="I21"/>
  <c r="G21"/>
  <c r="I20"/>
  <c r="G20"/>
  <c r="I19"/>
  <c r="G19"/>
  <c r="I18"/>
  <c r="G18"/>
  <c r="G17"/>
  <c r="I16"/>
  <c r="G16"/>
  <c r="I15"/>
  <c r="G15"/>
  <c r="I14"/>
  <c r="G14"/>
  <c r="I13"/>
  <c r="G13"/>
  <c r="I12"/>
  <c r="G12"/>
  <c r="I11"/>
  <c r="G11"/>
  <c r="I10"/>
  <c r="I9"/>
  <c r="G10"/>
  <c r="G9"/>
  <c r="A17" i="64" l="1"/>
  <c r="A16"/>
  <c r="A15"/>
  <c r="A14"/>
  <c r="A13"/>
  <c r="A12"/>
  <c r="A11"/>
  <c r="K6" i="49" l="1"/>
  <c r="M6"/>
  <c r="K5"/>
  <c r="J4"/>
  <c r="K4"/>
  <c r="K3"/>
  <c r="L6"/>
  <c r="L5"/>
  <c r="L4"/>
  <c r="L3"/>
  <c r="N1"/>
  <c r="O1"/>
  <c r="P1"/>
  <c r="Q1"/>
  <c r="M1"/>
  <c r="L1"/>
  <c r="J1"/>
  <c r="I1"/>
  <c r="H5" i="46"/>
  <c r="H6"/>
  <c r="H4"/>
  <c r="H3"/>
  <c r="G5"/>
  <c r="G4"/>
  <c r="G3"/>
  <c r="B8" i="63"/>
  <c r="A8"/>
  <c r="B7"/>
  <c r="A7"/>
  <c r="B4"/>
  <c r="A4"/>
  <c r="B15"/>
  <c r="B14"/>
  <c r="B13"/>
  <c r="B10" l="1"/>
  <c r="B9"/>
  <c r="B12"/>
  <c r="D8" i="62"/>
  <c r="D9"/>
  <c r="D12"/>
  <c r="D17"/>
  <c r="D20"/>
  <c r="D21"/>
  <c r="D22"/>
  <c r="B21" i="54"/>
  <c r="D23" i="62" s="1"/>
  <c r="B22" i="54"/>
  <c r="D24" i="62" s="1"/>
  <c r="B6" i="63"/>
  <c r="B5"/>
  <c r="B11"/>
  <c r="B3"/>
  <c r="D13" i="62"/>
  <c r="D14"/>
  <c r="D15"/>
  <c r="D16"/>
  <c r="D18"/>
  <c r="D19"/>
  <c r="D6"/>
  <c r="D10"/>
  <c r="D11"/>
  <c r="I8" i="35" l="1"/>
  <c r="G8"/>
  <c r="I7"/>
  <c r="G7"/>
  <c r="I6"/>
  <c r="G6"/>
  <c r="I5"/>
  <c r="G5"/>
  <c r="I4"/>
  <c r="G4"/>
  <c r="D77" i="3" l="1"/>
  <c r="C3"/>
  <c r="B77"/>
  <c r="N491" i="30"/>
  <c r="N490"/>
  <c r="N487"/>
  <c r="N486"/>
  <c r="N485"/>
  <c r="N484"/>
  <c r="N481"/>
  <c r="N480"/>
  <c r="N477"/>
  <c r="N476"/>
  <c r="N475"/>
  <c r="N474"/>
  <c r="N471"/>
  <c r="N470"/>
  <c r="N467"/>
  <c r="N466"/>
  <c r="N457"/>
  <c r="N452"/>
  <c r="N448"/>
  <c r="N442"/>
  <c r="N433"/>
  <c r="N432"/>
  <c r="N420"/>
  <c r="N405"/>
  <c r="N404"/>
  <c r="N389"/>
  <c r="N388"/>
  <c r="N376"/>
  <c r="N361"/>
  <c r="N360"/>
  <c r="N342"/>
  <c r="N327"/>
  <c r="N326"/>
  <c r="N314"/>
  <c r="N299"/>
  <c r="N298"/>
  <c r="N283"/>
  <c r="N282"/>
  <c r="N270"/>
  <c r="N255"/>
  <c r="N254"/>
  <c r="N236"/>
  <c r="N221"/>
  <c r="N220"/>
  <c r="N208"/>
  <c r="N193"/>
  <c r="N192"/>
  <c r="N177"/>
  <c r="N176"/>
  <c r="N164"/>
  <c r="N149"/>
  <c r="N148"/>
  <c r="N130"/>
  <c r="N115"/>
  <c r="N114"/>
  <c r="N86"/>
  <c r="N71"/>
  <c r="N42"/>
  <c r="N24"/>
  <c r="N9"/>
  <c r="N8"/>
  <c r="L24"/>
  <c r="L9"/>
  <c r="J442" l="1"/>
  <c r="J452" s="1"/>
  <c r="J457" s="1"/>
  <c r="J120"/>
  <c r="J123"/>
  <c r="J138" s="1"/>
  <c r="J124"/>
  <c r="J134" s="1"/>
  <c r="J139" s="1"/>
  <c r="K124"/>
  <c r="K134" s="1"/>
  <c r="J125"/>
  <c r="J126"/>
  <c r="J127"/>
  <c r="J128"/>
  <c r="K131"/>
  <c r="K132"/>
  <c r="J136"/>
  <c r="K136"/>
  <c r="K139"/>
  <c r="J140"/>
  <c r="R140"/>
  <c r="S140"/>
  <c r="J141"/>
  <c r="R141"/>
  <c r="S141"/>
  <c r="J142"/>
  <c r="R142"/>
  <c r="S142"/>
  <c r="J154"/>
  <c r="J157"/>
  <c r="J158"/>
  <c r="J168" s="1"/>
  <c r="K158"/>
  <c r="K168" s="1"/>
  <c r="J159"/>
  <c r="J160"/>
  <c r="J161"/>
  <c r="J162"/>
  <c r="J165"/>
  <c r="K165"/>
  <c r="K166"/>
  <c r="J170"/>
  <c r="K170"/>
  <c r="J182"/>
  <c r="J185"/>
  <c r="J186"/>
  <c r="K186"/>
  <c r="J198"/>
  <c r="J201"/>
  <c r="J202"/>
  <c r="J212" s="1"/>
  <c r="K202"/>
  <c r="K212" s="1"/>
  <c r="J203"/>
  <c r="J204"/>
  <c r="J205"/>
  <c r="J206"/>
  <c r="K209"/>
  <c r="K210"/>
  <c r="J214"/>
  <c r="K214"/>
  <c r="J226"/>
  <c r="J229"/>
  <c r="J244" s="1"/>
  <c r="J230"/>
  <c r="J240" s="1"/>
  <c r="J245" s="1"/>
  <c r="K230"/>
  <c r="K240" s="1"/>
  <c r="J231"/>
  <c r="J232"/>
  <c r="J233"/>
  <c r="J234"/>
  <c r="J237"/>
  <c r="K237"/>
  <c r="K238"/>
  <c r="J242"/>
  <c r="K242"/>
  <c r="K245"/>
  <c r="J246"/>
  <c r="R246"/>
  <c r="S246"/>
  <c r="J247"/>
  <c r="R247"/>
  <c r="S247"/>
  <c r="J248"/>
  <c r="R248"/>
  <c r="S248"/>
  <c r="J260"/>
  <c r="J263"/>
  <c r="J264"/>
  <c r="J274" s="1"/>
  <c r="K264"/>
  <c r="K274" s="1"/>
  <c r="J265"/>
  <c r="J266"/>
  <c r="J267"/>
  <c r="J268"/>
  <c r="J271"/>
  <c r="K271"/>
  <c r="K272"/>
  <c r="J276"/>
  <c r="K276"/>
  <c r="J288"/>
  <c r="J291"/>
  <c r="J292"/>
  <c r="K292"/>
  <c r="J304"/>
  <c r="J307"/>
  <c r="J308"/>
  <c r="J318" s="1"/>
  <c r="K308"/>
  <c r="K318" s="1"/>
  <c r="J309"/>
  <c r="J310"/>
  <c r="J311"/>
  <c r="J312"/>
  <c r="J315"/>
  <c r="K315"/>
  <c r="K316"/>
  <c r="J320"/>
  <c r="K320"/>
  <c r="J332"/>
  <c r="J335"/>
  <c r="J350" s="1"/>
  <c r="J336"/>
  <c r="J346" s="1"/>
  <c r="J351" s="1"/>
  <c r="K336"/>
  <c r="K346" s="1"/>
  <c r="J337"/>
  <c r="J338"/>
  <c r="J339"/>
  <c r="J340"/>
  <c r="J343"/>
  <c r="K343"/>
  <c r="K344"/>
  <c r="J348"/>
  <c r="K348"/>
  <c r="K351"/>
  <c r="J352"/>
  <c r="R352"/>
  <c r="S352"/>
  <c r="J353"/>
  <c r="R353"/>
  <c r="S353"/>
  <c r="J354"/>
  <c r="R354"/>
  <c r="S354"/>
  <c r="J366"/>
  <c r="J369"/>
  <c r="J370"/>
  <c r="J380" s="1"/>
  <c r="K370"/>
  <c r="K380" s="1"/>
  <c r="J371"/>
  <c r="J372"/>
  <c r="J373"/>
  <c r="J374"/>
  <c r="J377"/>
  <c r="K377"/>
  <c r="K378"/>
  <c r="J382"/>
  <c r="K382"/>
  <c r="J394"/>
  <c r="J397"/>
  <c r="J398"/>
  <c r="K398"/>
  <c r="J410"/>
  <c r="J413"/>
  <c r="J414"/>
  <c r="J424" s="1"/>
  <c r="K414"/>
  <c r="K424" s="1"/>
  <c r="J415"/>
  <c r="J416"/>
  <c r="J417"/>
  <c r="J418"/>
  <c r="J421"/>
  <c r="K421"/>
  <c r="K422"/>
  <c r="J426"/>
  <c r="K426"/>
  <c r="J438"/>
  <c r="J441"/>
  <c r="J456" s="1"/>
  <c r="J443"/>
  <c r="J444"/>
  <c r="J445"/>
  <c r="J446"/>
  <c r="J449"/>
  <c r="K449"/>
  <c r="K450"/>
  <c r="J454"/>
  <c r="K454"/>
  <c r="J458"/>
  <c r="R458"/>
  <c r="S458"/>
  <c r="J459"/>
  <c r="R459"/>
  <c r="S459"/>
  <c r="J460"/>
  <c r="R460"/>
  <c r="S460"/>
  <c r="J92"/>
  <c r="J95"/>
  <c r="J96"/>
  <c r="J106" s="1"/>
  <c r="K96"/>
  <c r="K106" s="1"/>
  <c r="J97"/>
  <c r="J98"/>
  <c r="J99"/>
  <c r="J100"/>
  <c r="K103"/>
  <c r="K104"/>
  <c r="J108"/>
  <c r="K108"/>
  <c r="J76"/>
  <c r="J79"/>
  <c r="J80"/>
  <c r="K80"/>
  <c r="J48"/>
  <c r="J51"/>
  <c r="J52"/>
  <c r="J62" s="1"/>
  <c r="K52"/>
  <c r="K62" s="1"/>
  <c r="J53"/>
  <c r="J54"/>
  <c r="J55"/>
  <c r="J56"/>
  <c r="J59"/>
  <c r="K59"/>
  <c r="K60"/>
  <c r="J64"/>
  <c r="K64"/>
  <c r="A4" i="64"/>
  <c r="A5"/>
  <c r="A6"/>
  <c r="A7"/>
  <c r="A8"/>
  <c r="A9"/>
  <c r="A10"/>
  <c r="B6"/>
  <c r="B7"/>
  <c r="B8"/>
  <c r="B9"/>
  <c r="B10"/>
  <c r="B4"/>
  <c r="B5"/>
  <c r="A3"/>
  <c r="B3"/>
  <c r="R36" i="30"/>
  <c r="S36"/>
  <c r="J36"/>
  <c r="R35"/>
  <c r="S35"/>
  <c r="J35"/>
  <c r="R34"/>
  <c r="S34"/>
  <c r="J34"/>
  <c r="D17" i="3" l="1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16"/>
  <c r="D3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D4"/>
  <c r="D5"/>
  <c r="D6"/>
  <c r="D7"/>
  <c r="D8"/>
  <c r="D9"/>
  <c r="D10"/>
  <c r="D11"/>
  <c r="D12"/>
  <c r="D13"/>
  <c r="D14"/>
  <c r="D15"/>
  <c r="C32" l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D3" i="51"/>
  <c r="H3" s="1"/>
  <c r="J3" i="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D7" i="62"/>
  <c r="D4" i="51"/>
  <c r="H4" s="1"/>
  <c r="D15"/>
  <c r="H15" s="1"/>
  <c r="D16"/>
  <c r="H16" s="1"/>
  <c r="D14"/>
  <c r="H14" s="1"/>
  <c r="D9"/>
  <c r="H9" s="1"/>
  <c r="D10"/>
  <c r="H10" s="1"/>
  <c r="D11"/>
  <c r="H11" s="1"/>
  <c r="D12"/>
  <c r="H12" s="1"/>
  <c r="D13"/>
  <c r="H13" s="1"/>
  <c r="D8"/>
  <c r="H8" s="1"/>
  <c r="D5"/>
  <c r="H5" s="1"/>
  <c r="D6"/>
  <c r="H6" s="1"/>
  <c r="D7"/>
  <c r="H7" s="1"/>
  <c r="B3" i="3" l="1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D31" i="1" l="1"/>
  <c r="D24"/>
  <c r="D25"/>
  <c r="D26"/>
  <c r="D27"/>
  <c r="D28"/>
  <c r="D29"/>
  <c r="D30"/>
  <c r="D32"/>
  <c r="D23"/>
  <c r="D15"/>
  <c r="D16"/>
  <c r="D17"/>
  <c r="D18"/>
  <c r="D19"/>
  <c r="D20"/>
  <c r="D21"/>
  <c r="D22"/>
  <c r="D14"/>
  <c r="D13"/>
  <c r="J20"/>
  <c r="J30" s="1"/>
  <c r="J19"/>
  <c r="J29" s="1"/>
  <c r="J18"/>
  <c r="J28" s="1"/>
  <c r="J17"/>
  <c r="J27" s="1"/>
  <c r="J16"/>
  <c r="J26" s="1"/>
  <c r="J15"/>
  <c r="J25" s="1"/>
  <c r="J21"/>
  <c r="J31" s="1"/>
  <c r="J22"/>
  <c r="J32" s="1"/>
  <c r="I73" i="3"/>
  <c r="I74"/>
  <c r="I75"/>
  <c r="I76"/>
  <c r="I77"/>
  <c r="H14" i="1"/>
  <c r="H15"/>
  <c r="H16"/>
  <c r="H17"/>
  <c r="H18"/>
  <c r="H19"/>
  <c r="H20"/>
  <c r="H21"/>
  <c r="H22"/>
  <c r="H13"/>
  <c r="K26" i="30"/>
  <c r="G4" i="51" l="1"/>
  <c r="G5" l="1"/>
  <c r="N4" i="1"/>
  <c r="M4" i="38" s="1"/>
  <c r="N5" i="1"/>
  <c r="M5" i="38" s="1"/>
  <c r="N6" i="1"/>
  <c r="M6" i="38" s="1"/>
  <c r="N7" i="1"/>
  <c r="M7" i="38" s="1"/>
  <c r="N8" i="1"/>
  <c r="M8" i="38" s="1"/>
  <c r="N9" i="1"/>
  <c r="M9" i="38" s="1"/>
  <c r="N10" i="1"/>
  <c r="M10" i="38" s="1"/>
  <c r="N11" i="1"/>
  <c r="N12"/>
  <c r="N3"/>
  <c r="K12"/>
  <c r="K11"/>
  <c r="K10"/>
  <c r="K9"/>
  <c r="K8"/>
  <c r="K7"/>
  <c r="K6"/>
  <c r="K5"/>
  <c r="K4"/>
  <c r="K3"/>
  <c r="K33" i="30"/>
  <c r="K30"/>
  <c r="J30"/>
  <c r="K25"/>
  <c r="J25"/>
  <c r="J390" s="1"/>
  <c r="J17"/>
  <c r="J32" s="1"/>
  <c r="J22"/>
  <c r="J21"/>
  <c r="J20"/>
  <c r="J19"/>
  <c r="K18"/>
  <c r="K28" s="1"/>
  <c r="J18"/>
  <c r="J28" s="1"/>
  <c r="J33" s="1"/>
  <c r="J14"/>
  <c r="V2" i="45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1"/>
  <c r="W25"/>
  <c r="X25" s="1"/>
  <c r="W26"/>
  <c r="X26" s="1"/>
  <c r="W27"/>
  <c r="X27" s="1"/>
  <c r="W28"/>
  <c r="X28" s="1"/>
  <c r="W29"/>
  <c r="X29" s="1"/>
  <c r="W30"/>
  <c r="X30" s="1"/>
  <c r="W31"/>
  <c r="X31" s="1"/>
  <c r="W32"/>
  <c r="X32" s="1"/>
  <c r="W33"/>
  <c r="X33" s="1"/>
  <c r="W34"/>
  <c r="X34" s="1"/>
  <c r="W35"/>
  <c r="X35" s="1"/>
  <c r="W36"/>
  <c r="X36" s="1"/>
  <c r="W37"/>
  <c r="X37" s="1"/>
  <c r="W38"/>
  <c r="X38" s="1"/>
  <c r="W39"/>
  <c r="X39" s="1"/>
  <c r="W40"/>
  <c r="X40" s="1"/>
  <c r="W41"/>
  <c r="X41" s="1"/>
  <c r="W42"/>
  <c r="X42" s="1"/>
  <c r="W43"/>
  <c r="X43" s="1"/>
  <c r="W44"/>
  <c r="X44" s="1"/>
  <c r="W45"/>
  <c r="X45" s="1"/>
  <c r="W46"/>
  <c r="X46" s="1"/>
  <c r="W47"/>
  <c r="X47" s="1"/>
  <c r="W48"/>
  <c r="X48" s="1"/>
  <c r="W49"/>
  <c r="X49" s="1"/>
  <c r="W50"/>
  <c r="X50" s="1"/>
  <c r="W51"/>
  <c r="X51" s="1"/>
  <c r="W52"/>
  <c r="X52" s="1"/>
  <c r="W53"/>
  <c r="X53" s="1"/>
  <c r="W54"/>
  <c r="X54" s="1"/>
  <c r="W55"/>
  <c r="X55" s="1"/>
  <c r="W56"/>
  <c r="X56" s="1"/>
  <c r="W57"/>
  <c r="X57" s="1"/>
  <c r="W58"/>
  <c r="X58" s="1"/>
  <c r="W59"/>
  <c r="X59" s="1"/>
  <c r="W60"/>
  <c r="X60" s="1"/>
  <c r="W61"/>
  <c r="X61" s="1"/>
  <c r="W62"/>
  <c r="X62" s="1"/>
  <c r="W63"/>
  <c r="X63" s="1"/>
  <c r="W64"/>
  <c r="X64" s="1"/>
  <c r="W65"/>
  <c r="X65" s="1"/>
  <c r="W66"/>
  <c r="X66" s="1"/>
  <c r="W67"/>
  <c r="X67" s="1"/>
  <c r="W68"/>
  <c r="X68" s="1"/>
  <c r="W69"/>
  <c r="X69" s="1"/>
  <c r="W70"/>
  <c r="X70" s="1"/>
  <c r="W71"/>
  <c r="X71" s="1"/>
  <c r="W4"/>
  <c r="X4" s="1"/>
  <c r="W5"/>
  <c r="X5" s="1"/>
  <c r="W6"/>
  <c r="X6" s="1"/>
  <c r="W7"/>
  <c r="X7" s="1"/>
  <c r="W8"/>
  <c r="X8" s="1"/>
  <c r="W9"/>
  <c r="X9" s="1"/>
  <c r="W10"/>
  <c r="X10" s="1"/>
  <c r="W11"/>
  <c r="X11" s="1"/>
  <c r="W12"/>
  <c r="X12" s="1"/>
  <c r="W13"/>
  <c r="X13" s="1"/>
  <c r="W14"/>
  <c r="X14" s="1"/>
  <c r="W15"/>
  <c r="X15" s="1"/>
  <c r="W16"/>
  <c r="X16" s="1"/>
  <c r="W17"/>
  <c r="X17" s="1"/>
  <c r="W18"/>
  <c r="X18" s="1"/>
  <c r="W19"/>
  <c r="X19" s="1"/>
  <c r="W20"/>
  <c r="X20" s="1"/>
  <c r="W21"/>
  <c r="X21" s="1"/>
  <c r="W22"/>
  <c r="X22" s="1"/>
  <c r="W23"/>
  <c r="X23" s="1"/>
  <c r="W24"/>
  <c r="X24" s="1"/>
  <c r="W2"/>
  <c r="X2" s="1"/>
  <c r="W3"/>
  <c r="X3" s="1"/>
  <c r="S71"/>
  <c r="T71" s="1"/>
  <c r="S70"/>
  <c r="T70" s="1"/>
  <c r="S69"/>
  <c r="T69" s="1"/>
  <c r="S68"/>
  <c r="T68" s="1"/>
  <c r="S67"/>
  <c r="T67" s="1"/>
  <c r="S66"/>
  <c r="T66" s="1"/>
  <c r="S65"/>
  <c r="T65" s="1"/>
  <c r="S64"/>
  <c r="T64" s="1"/>
  <c r="S63"/>
  <c r="T63" s="1"/>
  <c r="S62"/>
  <c r="T62" s="1"/>
  <c r="S61"/>
  <c r="T61" s="1"/>
  <c r="S60"/>
  <c r="T60" s="1"/>
  <c r="S59"/>
  <c r="T59" s="1"/>
  <c r="S58"/>
  <c r="T58" s="1"/>
  <c r="S57"/>
  <c r="T57" s="1"/>
  <c r="S56"/>
  <c r="T56" s="1"/>
  <c r="S55"/>
  <c r="T55" s="1"/>
  <c r="S54"/>
  <c r="T54" s="1"/>
  <c r="S53"/>
  <c r="T53" s="1"/>
  <c r="S52"/>
  <c r="T52" s="1"/>
  <c r="S51"/>
  <c r="T51" s="1"/>
  <c r="S50"/>
  <c r="T50" s="1"/>
  <c r="S49"/>
  <c r="T49" s="1"/>
  <c r="S48"/>
  <c r="T48" s="1"/>
  <c r="S47"/>
  <c r="T47" s="1"/>
  <c r="S46"/>
  <c r="T46" s="1"/>
  <c r="S45"/>
  <c r="T45" s="1"/>
  <c r="S44"/>
  <c r="T44" s="1"/>
  <c r="S43"/>
  <c r="T43" s="1"/>
  <c r="S42"/>
  <c r="T42" s="1"/>
  <c r="S41"/>
  <c r="T41" s="1"/>
  <c r="S40"/>
  <c r="T40" s="1"/>
  <c r="S39"/>
  <c r="T39" s="1"/>
  <c r="S38"/>
  <c r="T38" s="1"/>
  <c r="S37"/>
  <c r="T37" s="1"/>
  <c r="S36"/>
  <c r="T36" s="1"/>
  <c r="S35"/>
  <c r="T35" s="1"/>
  <c r="S34"/>
  <c r="T34" s="1"/>
  <c r="S33"/>
  <c r="T33" s="1"/>
  <c r="S32"/>
  <c r="T32" s="1"/>
  <c r="S31"/>
  <c r="T31" s="1"/>
  <c r="S30"/>
  <c r="T30" s="1"/>
  <c r="S29"/>
  <c r="T29" s="1"/>
  <c r="S28"/>
  <c r="T28" s="1"/>
  <c r="S27"/>
  <c r="T27" s="1"/>
  <c r="S26"/>
  <c r="T26" s="1"/>
  <c r="S25"/>
  <c r="T25" s="1"/>
  <c r="S24"/>
  <c r="T24" s="1"/>
  <c r="S23"/>
  <c r="T23" s="1"/>
  <c r="S22"/>
  <c r="T22" s="1"/>
  <c r="S21"/>
  <c r="T21" s="1"/>
  <c r="S20"/>
  <c r="T20" s="1"/>
  <c r="S19"/>
  <c r="T19" s="1"/>
  <c r="S18"/>
  <c r="T18" s="1"/>
  <c r="S17"/>
  <c r="T17" s="1"/>
  <c r="S16"/>
  <c r="T16" s="1"/>
  <c r="S15"/>
  <c r="T15" s="1"/>
  <c r="S14"/>
  <c r="T14" s="1"/>
  <c r="S13"/>
  <c r="T13" s="1"/>
  <c r="S12"/>
  <c r="T12" s="1"/>
  <c r="S11"/>
  <c r="T11" s="1"/>
  <c r="S10"/>
  <c r="T10" s="1"/>
  <c r="S9"/>
  <c r="T9" s="1"/>
  <c r="S8"/>
  <c r="T8" s="1"/>
  <c r="S7"/>
  <c r="T7" s="1"/>
  <c r="S6"/>
  <c r="T6" s="1"/>
  <c r="S5"/>
  <c r="T5" s="1"/>
  <c r="S4"/>
  <c r="T4" s="1"/>
  <c r="S3"/>
  <c r="T3" s="1"/>
  <c r="S2"/>
  <c r="T2" s="1"/>
  <c r="C2"/>
  <c r="Y2" s="1"/>
  <c r="C1"/>
  <c r="Y1" s="1"/>
  <c r="I3" i="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B2" i="40"/>
  <c r="B68"/>
  <c r="B69"/>
  <c r="B70"/>
  <c r="B71"/>
  <c r="B67"/>
  <c r="B63"/>
  <c r="B64"/>
  <c r="B65"/>
  <c r="B66"/>
  <c r="B62"/>
  <c r="B58"/>
  <c r="B59"/>
  <c r="B60"/>
  <c r="B61"/>
  <c r="B57"/>
  <c r="B53"/>
  <c r="B54"/>
  <c r="B55"/>
  <c r="B56"/>
  <c r="B52"/>
  <c r="B48"/>
  <c r="B49"/>
  <c r="B50"/>
  <c r="B51"/>
  <c r="B47"/>
  <c r="B43"/>
  <c r="B44"/>
  <c r="B45"/>
  <c r="B46"/>
  <c r="B42"/>
  <c r="B38"/>
  <c r="B39"/>
  <c r="B40"/>
  <c r="B41"/>
  <c r="B37"/>
  <c r="B33"/>
  <c r="B34"/>
  <c r="B35"/>
  <c r="B36"/>
  <c r="B32"/>
  <c r="B28"/>
  <c r="B29"/>
  <c r="B30"/>
  <c r="B31"/>
  <c r="B27"/>
  <c r="B23"/>
  <c r="B24"/>
  <c r="B25"/>
  <c r="B26"/>
  <c r="B22"/>
  <c r="B18"/>
  <c r="B19"/>
  <c r="B20"/>
  <c r="B21"/>
  <c r="B17"/>
  <c r="B13"/>
  <c r="B14"/>
  <c r="B15"/>
  <c r="B16"/>
  <c r="B12"/>
  <c r="B8"/>
  <c r="B9"/>
  <c r="B10"/>
  <c r="B11"/>
  <c r="B7"/>
  <c r="B4"/>
  <c r="B5"/>
  <c r="B6"/>
  <c r="B3"/>
  <c r="B2" i="45"/>
  <c r="D4" i="39"/>
  <c r="D5" s="1"/>
  <c r="E4"/>
  <c r="E3"/>
  <c r="M4" i="1" l="1"/>
  <c r="L14"/>
  <c r="M14" s="1"/>
  <c r="L24"/>
  <c r="M24" s="1"/>
  <c r="M3"/>
  <c r="L13"/>
  <c r="M13" s="1"/>
  <c r="L23"/>
  <c r="M23" s="1"/>
  <c r="G6" i="51"/>
  <c r="E5" i="39"/>
  <c r="K15" i="1"/>
  <c r="K25" s="1"/>
  <c r="D6" i="39"/>
  <c r="C18" i="45"/>
  <c r="Y18" s="1"/>
  <c r="Z18" s="1"/>
  <c r="C14"/>
  <c r="Y14" s="1"/>
  <c r="Z14" s="1"/>
  <c r="C10"/>
  <c r="Y10" s="1"/>
  <c r="Z10" s="1"/>
  <c r="C6"/>
  <c r="Y6" s="1"/>
  <c r="Z6" s="1"/>
  <c r="C68"/>
  <c r="Y68" s="1"/>
  <c r="Z68" s="1"/>
  <c r="C64"/>
  <c r="Y64" s="1"/>
  <c r="Z64" s="1"/>
  <c r="C60"/>
  <c r="Y60" s="1"/>
  <c r="Z60" s="1"/>
  <c r="C56"/>
  <c r="Y56" s="1"/>
  <c r="Z56" s="1"/>
  <c r="C52"/>
  <c r="Y52" s="1"/>
  <c r="Z52" s="1"/>
  <c r="C48"/>
  <c r="Y48" s="1"/>
  <c r="Z48" s="1"/>
  <c r="C44"/>
  <c r="Y44" s="1"/>
  <c r="Z44" s="1"/>
  <c r="C40"/>
  <c r="Y40" s="1"/>
  <c r="Z40" s="1"/>
  <c r="C36"/>
  <c r="Y36" s="1"/>
  <c r="Z36" s="1"/>
  <c r="C32"/>
  <c r="Y32" s="1"/>
  <c r="Z32" s="1"/>
  <c r="C28"/>
  <c r="Y28" s="1"/>
  <c r="Z28" s="1"/>
  <c r="C24"/>
  <c r="Y24" s="1"/>
  <c r="Z24" s="1"/>
  <c r="C19"/>
  <c r="Y19" s="1"/>
  <c r="Z19" s="1"/>
  <c r="C15"/>
  <c r="Y15" s="1"/>
  <c r="Z15" s="1"/>
  <c r="C11"/>
  <c r="Y11" s="1"/>
  <c r="Z11" s="1"/>
  <c r="C7"/>
  <c r="C3"/>
  <c r="Y3" s="1"/>
  <c r="Z3" s="1"/>
  <c r="C69"/>
  <c r="Y69" s="1"/>
  <c r="Z69" s="1"/>
  <c r="C65"/>
  <c r="Y65" s="1"/>
  <c r="Z65" s="1"/>
  <c r="C61"/>
  <c r="Y61" s="1"/>
  <c r="Z61" s="1"/>
  <c r="C57"/>
  <c r="Y57" s="1"/>
  <c r="Z57" s="1"/>
  <c r="C53"/>
  <c r="Y53" s="1"/>
  <c r="Z53" s="1"/>
  <c r="C49"/>
  <c r="Y49" s="1"/>
  <c r="Z49" s="1"/>
  <c r="C45"/>
  <c r="Y45" s="1"/>
  <c r="Z45" s="1"/>
  <c r="C41"/>
  <c r="Y41" s="1"/>
  <c r="Z41" s="1"/>
  <c r="C37"/>
  <c r="Y37" s="1"/>
  <c r="Z37" s="1"/>
  <c r="C33"/>
  <c r="Y33" s="1"/>
  <c r="Z33" s="1"/>
  <c r="C29"/>
  <c r="Y29" s="1"/>
  <c r="Z29" s="1"/>
  <c r="C25"/>
  <c r="Y25" s="1"/>
  <c r="Z25" s="1"/>
  <c r="C21"/>
  <c r="Y21" s="1"/>
  <c r="C20"/>
  <c r="Y20" s="1"/>
  <c r="Z20" s="1"/>
  <c r="C16"/>
  <c r="Y16" s="1"/>
  <c r="Z16" s="1"/>
  <c r="C12"/>
  <c r="Y12" s="1"/>
  <c r="Z12" s="1"/>
  <c r="C8"/>
  <c r="Y8" s="1"/>
  <c r="Z8" s="1"/>
  <c r="C4"/>
  <c r="Y4" s="1"/>
  <c r="Z4" s="1"/>
  <c r="C70"/>
  <c r="Y70" s="1"/>
  <c r="Z70" s="1"/>
  <c r="C66"/>
  <c r="Y66" s="1"/>
  <c r="Z66" s="1"/>
  <c r="C62"/>
  <c r="Y62" s="1"/>
  <c r="Z62" s="1"/>
  <c r="C58"/>
  <c r="Y58" s="1"/>
  <c r="Z58" s="1"/>
  <c r="C54"/>
  <c r="Y54" s="1"/>
  <c r="Z54" s="1"/>
  <c r="C50"/>
  <c r="Y50" s="1"/>
  <c r="Z50" s="1"/>
  <c r="C46"/>
  <c r="Y46" s="1"/>
  <c r="Z46" s="1"/>
  <c r="C42"/>
  <c r="Y42" s="1"/>
  <c r="Z42" s="1"/>
  <c r="C38"/>
  <c r="Y38" s="1"/>
  <c r="Z38" s="1"/>
  <c r="C34"/>
  <c r="Y34" s="1"/>
  <c r="Z34" s="1"/>
  <c r="C30"/>
  <c r="Y30" s="1"/>
  <c r="Z30" s="1"/>
  <c r="C26"/>
  <c r="Y26" s="1"/>
  <c r="Z26" s="1"/>
  <c r="C22"/>
  <c r="Y22" s="1"/>
  <c r="Z22" s="1"/>
  <c r="C17"/>
  <c r="Y17" s="1"/>
  <c r="Z17" s="1"/>
  <c r="C13"/>
  <c r="Y13" s="1"/>
  <c r="Z13" s="1"/>
  <c r="C9"/>
  <c r="Y9" s="1"/>
  <c r="Z9" s="1"/>
  <c r="C5"/>
  <c r="Y5" s="1"/>
  <c r="Z5" s="1"/>
  <c r="C71"/>
  <c r="Y71" s="1"/>
  <c r="Z71" s="1"/>
  <c r="C67"/>
  <c r="Y67" s="1"/>
  <c r="Z67" s="1"/>
  <c r="C63"/>
  <c r="Y63" s="1"/>
  <c r="Z63" s="1"/>
  <c r="C59"/>
  <c r="Y59" s="1"/>
  <c r="Z59" s="1"/>
  <c r="C55"/>
  <c r="Y55" s="1"/>
  <c r="Z55" s="1"/>
  <c r="C51"/>
  <c r="Y51" s="1"/>
  <c r="Z51" s="1"/>
  <c r="C47"/>
  <c r="Y47" s="1"/>
  <c r="Z47" s="1"/>
  <c r="C43"/>
  <c r="Y43" s="1"/>
  <c r="Z43" s="1"/>
  <c r="C39"/>
  <c r="Y39" s="1"/>
  <c r="Z39" s="1"/>
  <c r="C35"/>
  <c r="Y35" s="1"/>
  <c r="Z35" s="1"/>
  <c r="C31"/>
  <c r="Y31" s="1"/>
  <c r="Z31" s="1"/>
  <c r="C27"/>
  <c r="Y27" s="1"/>
  <c r="Z27" s="1"/>
  <c r="C23"/>
  <c r="Y23" s="1"/>
  <c r="Z23" s="1"/>
  <c r="Z21"/>
  <c r="Z2"/>
  <c r="Y7"/>
  <c r="Z7" s="1"/>
  <c r="K13" i="1"/>
  <c r="K23" s="1"/>
  <c r="M3" i="38"/>
  <c r="K14" i="1"/>
  <c r="K24" s="1"/>
  <c r="C46" i="40"/>
  <c r="D46" s="1"/>
  <c r="G46" s="1"/>
  <c r="C66"/>
  <c r="D66" s="1"/>
  <c r="G66" s="1"/>
  <c r="C26"/>
  <c r="D26" s="1"/>
  <c r="G26" s="1"/>
  <c r="C56"/>
  <c r="D56" s="1"/>
  <c r="G56" s="1"/>
  <c r="C36"/>
  <c r="D36" s="1"/>
  <c r="G36" s="1"/>
  <c r="C71"/>
  <c r="D71" s="1"/>
  <c r="G71" s="1"/>
  <c r="C61"/>
  <c r="D61" s="1"/>
  <c r="G61" s="1"/>
  <c r="C51"/>
  <c r="D51" s="1"/>
  <c r="G51" s="1"/>
  <c r="C41"/>
  <c r="D41" s="1"/>
  <c r="G41" s="1"/>
  <c r="C31"/>
  <c r="D31" s="1"/>
  <c r="G31" s="1"/>
  <c r="C16"/>
  <c r="D16" s="1"/>
  <c r="G16" s="1"/>
  <c r="C6"/>
  <c r="D6" s="1"/>
  <c r="G6" s="1"/>
  <c r="C11"/>
  <c r="D11" s="1"/>
  <c r="G11" s="1"/>
  <c r="C21"/>
  <c r="D21" s="1"/>
  <c r="G21" s="1"/>
  <c r="G22" i="1"/>
  <c r="I32" s="1"/>
  <c r="G21"/>
  <c r="I31" s="1"/>
  <c r="G20"/>
  <c r="I30" s="1"/>
  <c r="G19"/>
  <c r="I29" s="1"/>
  <c r="G18"/>
  <c r="I28" s="1"/>
  <c r="G17"/>
  <c r="I27" s="1"/>
  <c r="G16"/>
  <c r="I26" s="1"/>
  <c r="G15"/>
  <c r="I25" s="1"/>
  <c r="G14"/>
  <c r="I24" s="1"/>
  <c r="I23"/>
  <c r="M5" l="1"/>
  <c r="L15"/>
  <c r="M15" s="1"/>
  <c r="L25"/>
  <c r="M25" s="1"/>
  <c r="G7" i="51"/>
  <c r="E6" i="39"/>
  <c r="L6" i="1" s="1"/>
  <c r="D7" i="39"/>
  <c r="N14" i="1"/>
  <c r="N24" s="1"/>
  <c r="N15"/>
  <c r="N25" s="1"/>
  <c r="Z72" i="45"/>
  <c r="D2"/>
  <c r="D3"/>
  <c r="G3" s="1"/>
  <c r="D5"/>
  <c r="G5" s="1"/>
  <c r="D7"/>
  <c r="G7" s="1"/>
  <c r="D9"/>
  <c r="G9" s="1"/>
  <c r="D11"/>
  <c r="G11" s="1"/>
  <c r="D13"/>
  <c r="G13" s="1"/>
  <c r="D15"/>
  <c r="G15" s="1"/>
  <c r="D17"/>
  <c r="G17" s="1"/>
  <c r="D19"/>
  <c r="G19" s="1"/>
  <c r="D21"/>
  <c r="G21" s="1"/>
  <c r="D23"/>
  <c r="G23" s="1"/>
  <c r="D25"/>
  <c r="G25" s="1"/>
  <c r="D27"/>
  <c r="G27" s="1"/>
  <c r="D29"/>
  <c r="G29" s="1"/>
  <c r="D31"/>
  <c r="G31" s="1"/>
  <c r="D33"/>
  <c r="G33" s="1"/>
  <c r="D35"/>
  <c r="G35" s="1"/>
  <c r="D37"/>
  <c r="G37" s="1"/>
  <c r="D39"/>
  <c r="G39" s="1"/>
  <c r="D41"/>
  <c r="G41" s="1"/>
  <c r="D43"/>
  <c r="G43" s="1"/>
  <c r="D45"/>
  <c r="G45" s="1"/>
  <c r="D47"/>
  <c r="G47" s="1"/>
  <c r="D49"/>
  <c r="G49" s="1"/>
  <c r="D51"/>
  <c r="G51" s="1"/>
  <c r="D53"/>
  <c r="G53" s="1"/>
  <c r="D55"/>
  <c r="G55" s="1"/>
  <c r="D57"/>
  <c r="G57" s="1"/>
  <c r="D59"/>
  <c r="G59" s="1"/>
  <c r="D61"/>
  <c r="G61" s="1"/>
  <c r="D63"/>
  <c r="G63" s="1"/>
  <c r="D65"/>
  <c r="G65" s="1"/>
  <c r="D67"/>
  <c r="G67" s="1"/>
  <c r="D69"/>
  <c r="G69" s="1"/>
  <c r="D71"/>
  <c r="G71" s="1"/>
  <c r="D4"/>
  <c r="G4" s="1"/>
  <c r="D6"/>
  <c r="G6" s="1"/>
  <c r="D8"/>
  <c r="G8" s="1"/>
  <c r="D10"/>
  <c r="G10" s="1"/>
  <c r="D12"/>
  <c r="G12" s="1"/>
  <c r="D14"/>
  <c r="G14" s="1"/>
  <c r="D16"/>
  <c r="G16" s="1"/>
  <c r="D18"/>
  <c r="G18" s="1"/>
  <c r="D20"/>
  <c r="G20" s="1"/>
  <c r="D22"/>
  <c r="G22" s="1"/>
  <c r="D24"/>
  <c r="G24" s="1"/>
  <c r="D26"/>
  <c r="G26" s="1"/>
  <c r="D28"/>
  <c r="G28" s="1"/>
  <c r="D30"/>
  <c r="G30" s="1"/>
  <c r="D32"/>
  <c r="G32" s="1"/>
  <c r="D34"/>
  <c r="G34" s="1"/>
  <c r="D36"/>
  <c r="G36" s="1"/>
  <c r="D38"/>
  <c r="G38" s="1"/>
  <c r="D40"/>
  <c r="G40" s="1"/>
  <c r="D42"/>
  <c r="G42" s="1"/>
  <c r="D44"/>
  <c r="G44" s="1"/>
  <c r="D46"/>
  <c r="G46" s="1"/>
  <c r="D48"/>
  <c r="G48" s="1"/>
  <c r="D50"/>
  <c r="G50" s="1"/>
  <c r="D52"/>
  <c r="G52" s="1"/>
  <c r="D54"/>
  <c r="G54" s="1"/>
  <c r="D58"/>
  <c r="G58" s="1"/>
  <c r="D62"/>
  <c r="G62" s="1"/>
  <c r="D66"/>
  <c r="G66" s="1"/>
  <c r="D70"/>
  <c r="G70" s="1"/>
  <c r="N13" i="1"/>
  <c r="N23" s="1"/>
  <c r="D56" i="45"/>
  <c r="G56" s="1"/>
  <c r="D60"/>
  <c r="G60" s="1"/>
  <c r="D64"/>
  <c r="G64" s="1"/>
  <c r="D68"/>
  <c r="G68" s="1"/>
  <c r="B3"/>
  <c r="M6" i="1" l="1"/>
  <c r="L26"/>
  <c r="M26" s="1"/>
  <c r="L16"/>
  <c r="M16" s="1"/>
  <c r="G8" i="51"/>
  <c r="K16" i="1"/>
  <c r="K26" s="1"/>
  <c r="D8" i="39"/>
  <c r="E7"/>
  <c r="D72" i="45"/>
  <c r="G2"/>
  <c r="G72" s="1"/>
  <c r="B4"/>
  <c r="M7" i="1" l="1"/>
  <c r="L27"/>
  <c r="M27" s="1"/>
  <c r="L17"/>
  <c r="M17" s="1"/>
  <c r="G9" i="51"/>
  <c r="P3" i="1"/>
  <c r="Q3"/>
  <c r="K17"/>
  <c r="K27" s="1"/>
  <c r="N16"/>
  <c r="N26" s="1"/>
  <c r="E8" i="39"/>
  <c r="L8" i="1" s="1"/>
  <c r="D9" i="39"/>
  <c r="B5" i="45"/>
  <c r="M8" i="1" l="1"/>
  <c r="L18"/>
  <c r="M18" s="1"/>
  <c r="L28"/>
  <c r="M28" s="1"/>
  <c r="G10" i="51"/>
  <c r="P6" i="1"/>
  <c r="Q6"/>
  <c r="P13"/>
  <c r="P23" s="1"/>
  <c r="R3"/>
  <c r="R13" s="1"/>
  <c r="R23" s="1"/>
  <c r="P4"/>
  <c r="Q4"/>
  <c r="Q13"/>
  <c r="Q23" s="1"/>
  <c r="S3"/>
  <c r="S13" s="1"/>
  <c r="Q5"/>
  <c r="P5"/>
  <c r="N17"/>
  <c r="N27" s="1"/>
  <c r="E9" i="39"/>
  <c r="L9" i="1" s="1"/>
  <c r="D10" i="39"/>
  <c r="K18" i="1"/>
  <c r="K28" s="1"/>
  <c r="B6" i="45"/>
  <c r="M9" i="1" l="1"/>
  <c r="L19"/>
  <c r="M19" s="1"/>
  <c r="L29"/>
  <c r="M29" s="1"/>
  <c r="G11" i="51"/>
  <c r="P7" i="1"/>
  <c r="Q7"/>
  <c r="S5"/>
  <c r="S25" s="1"/>
  <c r="Q15"/>
  <c r="Q25" s="1"/>
  <c r="R4"/>
  <c r="R14" s="1"/>
  <c r="R24" s="1"/>
  <c r="P14"/>
  <c r="P24" s="1"/>
  <c r="P16"/>
  <c r="P26" s="1"/>
  <c r="R6"/>
  <c r="R16" s="1"/>
  <c r="R26" s="1"/>
  <c r="P15"/>
  <c r="P25" s="1"/>
  <c r="R5"/>
  <c r="R15" s="1"/>
  <c r="R25" s="1"/>
  <c r="S4"/>
  <c r="S14" s="1"/>
  <c r="Q14"/>
  <c r="Q24" s="1"/>
  <c r="Q16"/>
  <c r="Q26" s="1"/>
  <c r="S6"/>
  <c r="S26" s="1"/>
  <c r="N18"/>
  <c r="N28" s="1"/>
  <c r="K19"/>
  <c r="K29" s="1"/>
  <c r="E10" i="39"/>
  <c r="L10" i="1" s="1"/>
  <c r="D11" i="39"/>
  <c r="B7" i="45"/>
  <c r="M10" i="1" l="1"/>
  <c r="L30"/>
  <c r="M30" s="1"/>
  <c r="L20"/>
  <c r="M20" s="1"/>
  <c r="G12" i="51"/>
  <c r="S24" i="1"/>
  <c r="S15"/>
  <c r="S16"/>
  <c r="P8"/>
  <c r="Q8"/>
  <c r="P17"/>
  <c r="P27" s="1"/>
  <c r="R7"/>
  <c r="R17" s="1"/>
  <c r="R27" s="1"/>
  <c r="Q17"/>
  <c r="Q27" s="1"/>
  <c r="S7"/>
  <c r="K20"/>
  <c r="K30" s="1"/>
  <c r="N19"/>
  <c r="N29" s="1"/>
  <c r="E11" i="39"/>
  <c r="L11" i="1" s="1"/>
  <c r="D12" i="39"/>
  <c r="B8" i="45"/>
  <c r="M11" i="1" l="1"/>
  <c r="L31"/>
  <c r="M31" s="1"/>
  <c r="L21"/>
  <c r="M21" s="1"/>
  <c r="G13" i="51"/>
  <c r="Q9" i="1"/>
  <c r="P9"/>
  <c r="R8"/>
  <c r="R18" s="1"/>
  <c r="R28" s="1"/>
  <c r="P18"/>
  <c r="P28" s="1"/>
  <c r="S17"/>
  <c r="S27"/>
  <c r="S8"/>
  <c r="S28" s="1"/>
  <c r="Q18"/>
  <c r="Q28" s="1"/>
  <c r="E12" i="39"/>
  <c r="L12" i="1" s="1"/>
  <c r="N20"/>
  <c r="N30" s="1"/>
  <c r="N21"/>
  <c r="N31" s="1"/>
  <c r="K21"/>
  <c r="K31" s="1"/>
  <c r="B9" i="45"/>
  <c r="M12" i="1" l="1"/>
  <c r="L22"/>
  <c r="M22" s="1"/>
  <c r="L32"/>
  <c r="M32" s="1"/>
  <c r="G14" i="51"/>
  <c r="S18" i="1"/>
  <c r="P19"/>
  <c r="P29" s="1"/>
  <c r="R9"/>
  <c r="R19" s="1"/>
  <c r="R29" s="1"/>
  <c r="P10"/>
  <c r="Q10"/>
  <c r="S9"/>
  <c r="S19" s="1"/>
  <c r="Q19"/>
  <c r="Q29" s="1"/>
  <c r="P11"/>
  <c r="Q11"/>
  <c r="N22"/>
  <c r="N32" s="1"/>
  <c r="K22"/>
  <c r="K32" s="1"/>
  <c r="B10" i="45"/>
  <c r="G15" i="51" l="1"/>
  <c r="S29" i="1"/>
  <c r="P12"/>
  <c r="Q12"/>
  <c r="P21"/>
  <c r="P31" s="1"/>
  <c r="R11"/>
  <c r="R21" s="1"/>
  <c r="R31" s="1"/>
  <c r="P20"/>
  <c r="P30" s="1"/>
  <c r="R10"/>
  <c r="R20" s="1"/>
  <c r="R30" s="1"/>
  <c r="Q21"/>
  <c r="Q31" s="1"/>
  <c r="S11"/>
  <c r="Q20"/>
  <c r="Q30" s="1"/>
  <c r="S10"/>
  <c r="B11" i="45"/>
  <c r="G16" i="51" l="1"/>
  <c r="R12" i="1"/>
  <c r="R22" s="1"/>
  <c r="R32" s="1"/>
  <c r="P22"/>
  <c r="P32" s="1"/>
  <c r="S30"/>
  <c r="S20"/>
  <c r="S12"/>
  <c r="S32" s="1"/>
  <c r="Q22"/>
  <c r="Q32" s="1"/>
  <c r="S31"/>
  <c r="S21"/>
  <c r="B13" i="45"/>
  <c r="B12"/>
  <c r="S22" i="1" l="1"/>
  <c r="B14" i="45" l="1"/>
  <c r="B15" l="1"/>
  <c r="B16" l="1"/>
  <c r="B17" l="1"/>
  <c r="B19" l="1"/>
  <c r="B18"/>
  <c r="B20" l="1"/>
  <c r="B21" l="1"/>
  <c r="B22" l="1"/>
  <c r="B24" l="1"/>
  <c r="B23"/>
  <c r="B26" l="1"/>
  <c r="B25"/>
  <c r="B27" l="1"/>
  <c r="B28" l="1"/>
  <c r="B30" l="1"/>
  <c r="B29"/>
  <c r="B32" l="1"/>
  <c r="B31"/>
  <c r="B33" l="1"/>
  <c r="B34" l="1"/>
  <c r="B35" l="1"/>
  <c r="B36" l="1"/>
  <c r="B37" l="1"/>
  <c r="B38" l="1"/>
  <c r="B39" l="1"/>
  <c r="B40" l="1"/>
  <c r="B41" l="1"/>
  <c r="B42" l="1"/>
  <c r="B43" l="1"/>
  <c r="B44" l="1"/>
  <c r="B45" l="1"/>
  <c r="B46" l="1"/>
  <c r="B47" l="1"/>
  <c r="B48" l="1"/>
  <c r="B49" l="1"/>
  <c r="B50" l="1"/>
  <c r="B51" l="1"/>
  <c r="B52" l="1"/>
  <c r="B53" l="1"/>
  <c r="B54" l="1"/>
  <c r="B55" l="1"/>
  <c r="B56" l="1"/>
  <c r="B57" l="1"/>
  <c r="B58" l="1"/>
  <c r="B59" l="1"/>
  <c r="B60" l="1"/>
  <c r="B61" l="1"/>
  <c r="B62" l="1"/>
  <c r="B63" l="1"/>
  <c r="B64" l="1"/>
  <c r="B65" l="1"/>
  <c r="B66" l="1"/>
  <c r="B67" l="1"/>
  <c r="B68" l="1"/>
  <c r="B69" l="1"/>
  <c r="B70" l="1"/>
  <c r="B71" l="1"/>
  <c r="B72" s="1"/>
  <c r="D73" s="1"/>
  <c r="L13" i="35" l="1"/>
  <c r="L19"/>
  <c r="L5"/>
  <c r="L11" l="1"/>
  <c r="L17" l="1"/>
  <c r="L10" l="1"/>
  <c r="L16" l="1"/>
  <c r="L21" l="1"/>
  <c r="L22"/>
  <c r="L9"/>
  <c r="L4"/>
  <c r="L314" i="30"/>
  <c r="L299"/>
  <c r="L298"/>
  <c r="L283"/>
  <c r="L282"/>
  <c r="L270"/>
  <c r="L255"/>
  <c r="L254"/>
  <c r="L236"/>
  <c r="L221"/>
  <c r="L220"/>
  <c r="L208"/>
  <c r="L193"/>
  <c r="L192"/>
  <c r="L177"/>
  <c r="L176"/>
  <c r="L102"/>
  <c r="L43"/>
  <c r="L164"/>
  <c r="L114"/>
  <c r="L42"/>
  <c r="L149"/>
  <c r="L148"/>
  <c r="L327"/>
  <c r="L130"/>
  <c r="L86"/>
  <c r="L8"/>
  <c r="L326"/>
  <c r="L115"/>
  <c r="L71"/>
  <c r="L487" l="1"/>
  <c r="L481"/>
  <c r="L475"/>
  <c r="L467"/>
  <c r="L448"/>
  <c r="L420"/>
  <c r="L388"/>
  <c r="L405"/>
  <c r="L490"/>
  <c r="L484"/>
  <c r="L476"/>
  <c r="L470"/>
  <c r="L452"/>
  <c r="L432"/>
  <c r="L389"/>
  <c r="L360"/>
  <c r="L376"/>
  <c r="L491"/>
  <c r="L485"/>
  <c r="L477"/>
  <c r="L471"/>
  <c r="L457"/>
  <c r="L433"/>
  <c r="L404"/>
  <c r="L361"/>
  <c r="L486"/>
  <c r="L480"/>
  <c r="L474"/>
  <c r="L466"/>
  <c r="L442"/>
  <c r="L342"/>
  <c r="L8" i="35" l="1"/>
  <c r="L12"/>
  <c r="L20"/>
  <c r="L15"/>
  <c r="L6"/>
  <c r="L14"/>
  <c r="L18"/>
  <c r="L3"/>
  <c r="L7"/>
</calcChain>
</file>

<file path=xl/sharedStrings.xml><?xml version="1.0" encoding="utf-8"?>
<sst xmlns="http://schemas.openxmlformats.org/spreadsheetml/2006/main" count="8907" uniqueCount="1068">
  <si>
    <t>魔法名称</t>
    <phoneticPr fontId="1" type="noConversion"/>
  </si>
  <si>
    <t>等级</t>
    <phoneticPr fontId="1" type="noConversion"/>
  </si>
  <si>
    <t>获得经验</t>
    <phoneticPr fontId="1" type="noConversion"/>
  </si>
  <si>
    <t>总经验</t>
    <phoneticPr fontId="1" type="noConversion"/>
  </si>
  <si>
    <t>屋内扩展</t>
    <phoneticPr fontId="1" type="noConversion"/>
  </si>
  <si>
    <t>总基础魔法值</t>
    <phoneticPr fontId="1" type="noConversion"/>
  </si>
  <si>
    <t>升级经验</t>
    <phoneticPr fontId="1" type="noConversion"/>
  </si>
  <si>
    <t>鸡</t>
    <phoneticPr fontId="1" type="noConversion"/>
  </si>
  <si>
    <t>绵羊</t>
    <phoneticPr fontId="1" type="noConversion"/>
  </si>
  <si>
    <t>蓝水晶</t>
    <phoneticPr fontId="1" type="noConversion"/>
  </si>
  <si>
    <t>绿水晶</t>
    <phoneticPr fontId="1" type="noConversion"/>
  </si>
  <si>
    <t>木材</t>
    <phoneticPr fontId="1" type="noConversion"/>
  </si>
  <si>
    <t>石块</t>
    <phoneticPr fontId="1" type="noConversion"/>
  </si>
  <si>
    <t>扩展后大小</t>
    <phoneticPr fontId="1" type="noConversion"/>
  </si>
  <si>
    <t>蓝色</t>
    <phoneticPr fontId="1" type="noConversion"/>
  </si>
  <si>
    <t>绿色</t>
    <phoneticPr fontId="1" type="noConversion"/>
  </si>
  <si>
    <t>施放消耗魔法值</t>
    <phoneticPr fontId="1" type="noConversion"/>
  </si>
  <si>
    <t>id</t>
    <phoneticPr fontId="1" type="noConversion"/>
  </si>
  <si>
    <t>蓝色</t>
    <phoneticPr fontId="1" type="noConversion"/>
  </si>
  <si>
    <t>绿色</t>
    <phoneticPr fontId="1" type="noConversion"/>
  </si>
  <si>
    <t>名称</t>
    <phoneticPr fontId="1" type="noConversion"/>
  </si>
  <si>
    <t>人数上限</t>
    <phoneticPr fontId="1" type="noConversion"/>
  </si>
  <si>
    <t>课桌上限</t>
    <phoneticPr fontId="1" type="noConversion"/>
  </si>
  <si>
    <t>木头人</t>
    <phoneticPr fontId="1" type="noConversion"/>
  </si>
  <si>
    <t>石头人</t>
    <phoneticPr fontId="1" type="noConversion"/>
  </si>
  <si>
    <t>铁皮人</t>
    <phoneticPr fontId="1" type="noConversion"/>
  </si>
  <si>
    <t>冰块人</t>
    <phoneticPr fontId="1" type="noConversion"/>
  </si>
  <si>
    <t>需要人物等级</t>
    <phoneticPr fontId="1" type="noConversion"/>
  </si>
  <si>
    <t>任务描述</t>
    <phoneticPr fontId="1" type="noConversion"/>
  </si>
  <si>
    <t>魔法ID</t>
    <phoneticPr fontId="1" type="noConversion"/>
  </si>
  <si>
    <t>人物等级</t>
    <phoneticPr fontId="1" type="noConversion"/>
  </si>
  <si>
    <t>变化术小鸡</t>
    <phoneticPr fontId="1" type="noConversion"/>
  </si>
  <si>
    <t>日志消息表</t>
    <phoneticPr fontId="1" type="noConversion"/>
  </si>
  <si>
    <t>事件</t>
    <phoneticPr fontId="1" type="noConversion"/>
  </si>
  <si>
    <t>消息描述</t>
    <phoneticPr fontId="1" type="noConversion"/>
  </si>
  <si>
    <t>好友赠送礼物</t>
    <phoneticPr fontId="1" type="noConversion"/>
  </si>
  <si>
    <t>好友帮你拯救了学员</t>
    <phoneticPr fontId="1" type="noConversion"/>
  </si>
  <si>
    <t>好友对你使用了人形变化术</t>
    <phoneticPr fontId="1" type="noConversion"/>
  </si>
  <si>
    <t>id</t>
    <phoneticPr fontId="1" type="noConversion"/>
  </si>
  <si>
    <t>火星</t>
    <phoneticPr fontId="1" type="noConversion"/>
  </si>
  <si>
    <t>熔岩</t>
    <phoneticPr fontId="1" type="noConversion"/>
  </si>
  <si>
    <t>火元素</t>
    <phoneticPr fontId="1" type="noConversion"/>
  </si>
  <si>
    <t>凤凰</t>
    <phoneticPr fontId="1" type="noConversion"/>
  </si>
  <si>
    <t>蝴蝶</t>
    <phoneticPr fontId="1" type="noConversion"/>
  </si>
  <si>
    <t>漩涡</t>
    <phoneticPr fontId="1" type="noConversion"/>
  </si>
  <si>
    <t>冰箱</t>
    <phoneticPr fontId="1" type="noConversion"/>
  </si>
  <si>
    <t>水泡</t>
    <phoneticPr fontId="1" type="noConversion"/>
  </si>
  <si>
    <t>冷却</t>
    <phoneticPr fontId="1" type="noConversion"/>
  </si>
  <si>
    <t>海豚</t>
    <phoneticPr fontId="1" type="noConversion"/>
  </si>
  <si>
    <t>水精灵</t>
    <phoneticPr fontId="1" type="noConversion"/>
  </si>
  <si>
    <t>冰箭</t>
    <phoneticPr fontId="1" type="noConversion"/>
  </si>
  <si>
    <t>水纹</t>
    <phoneticPr fontId="1" type="noConversion"/>
  </si>
  <si>
    <t>飞叶术</t>
    <phoneticPr fontId="1" type="noConversion"/>
  </si>
  <si>
    <t>三叶草</t>
    <phoneticPr fontId="1" type="noConversion"/>
  </si>
  <si>
    <t>木盾</t>
    <phoneticPr fontId="1" type="noConversion"/>
  </si>
  <si>
    <t>冰眼</t>
    <phoneticPr fontId="1" type="noConversion"/>
  </si>
  <si>
    <t>木之声</t>
    <phoneticPr fontId="1" type="noConversion"/>
  </si>
  <si>
    <t>小草</t>
    <phoneticPr fontId="1" type="noConversion"/>
  </si>
  <si>
    <t>木风车</t>
    <phoneticPr fontId="1" type="noConversion"/>
  </si>
  <si>
    <t>星星种子</t>
    <phoneticPr fontId="1" type="noConversion"/>
  </si>
  <si>
    <t>果实爆炸</t>
    <phoneticPr fontId="1" type="noConversion"/>
  </si>
  <si>
    <t>异常状态概率%</t>
    <phoneticPr fontId="1" type="noConversion"/>
  </si>
  <si>
    <t>最低保护%</t>
    <phoneticPr fontId="1" type="noConversion"/>
  </si>
  <si>
    <t>火焰专精</t>
    <phoneticPr fontId="1" type="noConversion"/>
  </si>
  <si>
    <t>回复点数</t>
    <phoneticPr fontId="1" type="noConversion"/>
  </si>
  <si>
    <t>魔法汽水</t>
    <phoneticPr fontId="1" type="noConversion"/>
  </si>
  <si>
    <t>魔法黄油啤酒</t>
    <phoneticPr fontId="1" type="noConversion"/>
  </si>
  <si>
    <t>魔法面包</t>
    <phoneticPr fontId="1" type="noConversion"/>
  </si>
  <si>
    <t>魔法香蕉</t>
    <phoneticPr fontId="1" type="noConversion"/>
  </si>
  <si>
    <t>火箭</t>
    <phoneticPr fontId="1" type="noConversion"/>
  </si>
  <si>
    <t>火焰控制</t>
    <phoneticPr fontId="1" type="noConversion"/>
  </si>
  <si>
    <t>火焰盾</t>
    <phoneticPr fontId="1" type="noConversion"/>
  </si>
  <si>
    <t>magic_classname</t>
    <phoneticPr fontId="1" type="noConversion"/>
  </si>
  <si>
    <t>classname</t>
    <phoneticPr fontId="1" type="noConversion"/>
  </si>
  <si>
    <t>item.1.pijiu</t>
    <phoneticPr fontId="1" type="noConversion"/>
  </si>
  <si>
    <t>item.1.xiangjiao</t>
    <phoneticPr fontId="1" type="noConversion"/>
  </si>
  <si>
    <t>item.1.qishui</t>
    <phoneticPr fontId="1" type="noConversion"/>
  </si>
  <si>
    <t>item.1.mianbao</t>
    <phoneticPr fontId="1" type="noConversion"/>
  </si>
  <si>
    <t>item.1.xiaopinmofayaoji</t>
    <phoneticPr fontId="1" type="noConversion"/>
  </si>
  <si>
    <t>小瓶法力药剂</t>
    <phoneticPr fontId="1" type="noConversion"/>
  </si>
  <si>
    <t>中瓶法力药剂</t>
    <phoneticPr fontId="1" type="noConversion"/>
  </si>
  <si>
    <t>item.1.zhongpinmofayaoji</t>
    <phoneticPr fontId="1" type="noConversion"/>
  </si>
  <si>
    <t>大瓶法力药剂</t>
    <phoneticPr fontId="1" type="noConversion"/>
  </si>
  <si>
    <t>item.1.dapinmofayaoji</t>
    <phoneticPr fontId="1" type="noConversion"/>
  </si>
  <si>
    <t>catoon_classname</t>
    <phoneticPr fontId="1" type="noConversion"/>
  </si>
  <si>
    <t>木精灵</t>
    <phoneticPr fontId="1" type="noConversion"/>
  </si>
  <si>
    <t>造水</t>
    <phoneticPr fontId="1" type="noConversion"/>
  </si>
  <si>
    <t>超级魔法药剂</t>
    <phoneticPr fontId="1" type="noConversion"/>
  </si>
  <si>
    <t>item.1.chaojimofayaoji</t>
    <phoneticPr fontId="1" type="noConversion"/>
  </si>
  <si>
    <t>item.1.wood</t>
    <phoneticPr fontId="1" type="noConversion"/>
  </si>
  <si>
    <t>item.1.stone</t>
    <phoneticPr fontId="1" type="noConversion"/>
  </si>
  <si>
    <t>大火球</t>
    <phoneticPr fontId="1" type="noConversion"/>
  </si>
  <si>
    <t>magicbook.1.firelv1</t>
    <phoneticPr fontId="1" type="noConversion"/>
  </si>
  <si>
    <t>magicbook.1.firelv2</t>
    <phoneticPr fontId="1" type="noConversion"/>
  </si>
  <si>
    <t>magicbook.1.firelv3</t>
    <phoneticPr fontId="1" type="noConversion"/>
  </si>
  <si>
    <t>magicbook.1.firelv4</t>
    <phoneticPr fontId="1" type="noConversion"/>
  </si>
  <si>
    <t>magicbook.1.firelv5</t>
    <phoneticPr fontId="1" type="noConversion"/>
  </si>
  <si>
    <t>magicbook.1.firelv6</t>
    <phoneticPr fontId="1" type="noConversion"/>
  </si>
  <si>
    <t>magicbook.1.firelv7</t>
    <phoneticPr fontId="1" type="noConversion"/>
  </si>
  <si>
    <t>magicbook.1.firelv8</t>
    <phoneticPr fontId="1" type="noConversion"/>
  </si>
  <si>
    <t>magicbook.1.firelv9</t>
    <phoneticPr fontId="1" type="noConversion"/>
  </si>
  <si>
    <t>magicbook.1.firelv10</t>
    <phoneticPr fontId="1" type="noConversion"/>
  </si>
  <si>
    <t>magicbook.1.waterlv1</t>
    <phoneticPr fontId="1" type="noConversion"/>
  </si>
  <si>
    <t>magicbook.1.waterlv2</t>
    <phoneticPr fontId="1" type="noConversion"/>
  </si>
  <si>
    <t>magicbook.1.waterlv3</t>
    <phoneticPr fontId="1" type="noConversion"/>
  </si>
  <si>
    <t>magicbook.1.waterlv4</t>
    <phoneticPr fontId="1" type="noConversion"/>
  </si>
  <si>
    <t>magicbook.1.waterlv5</t>
    <phoneticPr fontId="1" type="noConversion"/>
  </si>
  <si>
    <t>magicbook.1.waterlv6</t>
    <phoneticPr fontId="1" type="noConversion"/>
  </si>
  <si>
    <t>magicbook.1.waterlv7</t>
    <phoneticPr fontId="1" type="noConversion"/>
  </si>
  <si>
    <t>magicbook.1.waterlv9</t>
    <phoneticPr fontId="1" type="noConversion"/>
  </si>
  <si>
    <t>magicbook.1.waterlv10</t>
    <phoneticPr fontId="1" type="noConversion"/>
  </si>
  <si>
    <t>magicbook.1.woodlv1</t>
    <phoneticPr fontId="1" type="noConversion"/>
  </si>
  <si>
    <t>magicbook.1.woodlv2</t>
    <phoneticPr fontId="1" type="noConversion"/>
  </si>
  <si>
    <t>magicbook.1.woodlv3</t>
    <phoneticPr fontId="1" type="noConversion"/>
  </si>
  <si>
    <t>magicbook.1.woodlv4</t>
    <phoneticPr fontId="1" type="noConversion"/>
  </si>
  <si>
    <t>magicbook.1.woodlv5</t>
    <phoneticPr fontId="1" type="noConversion"/>
  </si>
  <si>
    <t>magicbook.1.woodlv6</t>
    <phoneticPr fontId="1" type="noConversion"/>
  </si>
  <si>
    <t>magicbook.1.woodlv7</t>
    <phoneticPr fontId="1" type="noConversion"/>
  </si>
  <si>
    <t>magicbook.1.woodlv8</t>
    <phoneticPr fontId="1" type="noConversion"/>
  </si>
  <si>
    <t>magicbook.1.woodlv9</t>
    <phoneticPr fontId="1" type="noConversion"/>
  </si>
  <si>
    <t>magicbook.1.woodlv10</t>
    <phoneticPr fontId="1" type="noConversion"/>
  </si>
  <si>
    <t>magicshow.1.firect1</t>
    <phoneticPr fontId="1" type="noConversion"/>
  </si>
  <si>
    <t>magicshow.1.firect2</t>
    <phoneticPr fontId="1" type="noConversion"/>
  </si>
  <si>
    <t>magicshow.1.firect3</t>
    <phoneticPr fontId="1" type="noConversion"/>
  </si>
  <si>
    <t>magicshow.1.firect4</t>
    <phoneticPr fontId="1" type="noConversion"/>
  </si>
  <si>
    <t>magicshow.1.firect5</t>
    <phoneticPr fontId="1" type="noConversion"/>
  </si>
  <si>
    <t>magicshow.1.firect6</t>
    <phoneticPr fontId="1" type="noConversion"/>
  </si>
  <si>
    <t>magicshow.1.firect7</t>
    <phoneticPr fontId="1" type="noConversion"/>
  </si>
  <si>
    <t>magicshow.1.firect8</t>
    <phoneticPr fontId="1" type="noConversion"/>
  </si>
  <si>
    <t>magicshow.1.firect9</t>
    <phoneticPr fontId="1" type="noConversion"/>
  </si>
  <si>
    <t>magicshow.1.firect10</t>
    <phoneticPr fontId="1" type="noConversion"/>
  </si>
  <si>
    <t>magicshow.1.waterct1</t>
    <phoneticPr fontId="1" type="noConversion"/>
  </si>
  <si>
    <t>magicshow.1.waterct2</t>
    <phoneticPr fontId="1" type="noConversion"/>
  </si>
  <si>
    <t>magicshow.1.waterct3</t>
    <phoneticPr fontId="1" type="noConversion"/>
  </si>
  <si>
    <t>magicshow.1.waterct4</t>
    <phoneticPr fontId="1" type="noConversion"/>
  </si>
  <si>
    <t>magicshow.1.waterct5</t>
    <phoneticPr fontId="1" type="noConversion"/>
  </si>
  <si>
    <t>magicshow.1.waterct6</t>
    <phoneticPr fontId="1" type="noConversion"/>
  </si>
  <si>
    <t>magicshow.1.waterct7</t>
    <phoneticPr fontId="1" type="noConversion"/>
  </si>
  <si>
    <t>magicshow.1.waterct8</t>
    <phoneticPr fontId="1" type="noConversion"/>
  </si>
  <si>
    <t>magicshow.1.waterct9</t>
    <phoneticPr fontId="1" type="noConversion"/>
  </si>
  <si>
    <t>magicshow.1.waterct10</t>
    <phoneticPr fontId="1" type="noConversion"/>
  </si>
  <si>
    <t>magicshow.1.woodct1</t>
    <phoneticPr fontId="1" type="noConversion"/>
  </si>
  <si>
    <t>magicshow.1.woodct2</t>
    <phoneticPr fontId="1" type="noConversion"/>
  </si>
  <si>
    <t>magicshow.1.woodct3</t>
    <phoneticPr fontId="1" type="noConversion"/>
  </si>
  <si>
    <t>magicshow.1.woodct4</t>
    <phoneticPr fontId="1" type="noConversion"/>
  </si>
  <si>
    <t>magicshow.1.woodct5</t>
    <phoneticPr fontId="1" type="noConversion"/>
  </si>
  <si>
    <t>magicshow.1.woodct6</t>
    <phoneticPr fontId="1" type="noConversion"/>
  </si>
  <si>
    <t>magicshow.1.woodct7</t>
    <phoneticPr fontId="1" type="noConversion"/>
  </si>
  <si>
    <t>magicshow.1.woodct8</t>
    <phoneticPr fontId="1" type="noConversion"/>
  </si>
  <si>
    <t>magicshow.1.woodct9</t>
    <phoneticPr fontId="1" type="noConversion"/>
  </si>
  <si>
    <t>magicshow.1.woodct10</t>
    <phoneticPr fontId="1" type="noConversion"/>
  </si>
  <si>
    <t>花</t>
    <phoneticPr fontId="1" type="noConversion"/>
  </si>
  <si>
    <t>铁</t>
    <phoneticPr fontId="1" type="noConversion"/>
  </si>
  <si>
    <t>冰块</t>
    <phoneticPr fontId="1" type="noConversion"/>
  </si>
  <si>
    <t>皮毛</t>
    <phoneticPr fontId="1" type="noConversion"/>
  </si>
  <si>
    <t>item.1.ice</t>
    <phoneticPr fontId="1" type="noConversion"/>
  </si>
  <si>
    <t>item.1.sheep</t>
    <phoneticPr fontId="1" type="noConversion"/>
  </si>
  <si>
    <t>魔法值消耗</t>
    <phoneticPr fontId="1" type="noConversion"/>
  </si>
  <si>
    <t>变量</t>
    <phoneticPr fontId="1" type="noConversion"/>
  </si>
  <si>
    <t>时间</t>
    <phoneticPr fontId="1" type="noConversion"/>
  </si>
  <si>
    <t>课程</t>
    <phoneticPr fontId="1" type="noConversion"/>
  </si>
  <si>
    <t>魔法基础值变量</t>
    <phoneticPr fontId="1" type="noConversion"/>
  </si>
  <si>
    <t>每日使用数量（累计）</t>
    <phoneticPr fontId="1" type="noConversion"/>
  </si>
  <si>
    <t>狗熊</t>
  </si>
  <si>
    <t>赠送item [id,数量]</t>
    <phoneticPr fontId="1" type="noConversion"/>
  </si>
  <si>
    <t>item.1.ironman</t>
    <phoneticPr fontId="1" type="noConversion"/>
  </si>
  <si>
    <t>magicchange.1.egg</t>
    <phoneticPr fontId="1" type="noConversion"/>
  </si>
  <si>
    <t>magicchange.1.wood</t>
    <phoneticPr fontId="1" type="noConversion"/>
  </si>
  <si>
    <t>magicchange.1.bear</t>
    <phoneticPr fontId="1" type="noConversion"/>
  </si>
  <si>
    <t>magicchange.1.plant</t>
    <phoneticPr fontId="1" type="noConversion"/>
  </si>
  <si>
    <t>magicchange.1.stone</t>
    <phoneticPr fontId="1" type="noConversion"/>
  </si>
  <si>
    <t>magicchange.1.sheep</t>
    <phoneticPr fontId="1" type="noConversion"/>
  </si>
  <si>
    <t>magicchange.1.ironman</t>
    <phoneticPr fontId="1" type="noConversion"/>
  </si>
  <si>
    <t>magicchange.1.ice</t>
    <phoneticPr fontId="1" type="noConversion"/>
  </si>
  <si>
    <t>avatar.1.1</t>
    <phoneticPr fontId="1" type="noConversion"/>
  </si>
  <si>
    <t>avatar.1.101</t>
    <phoneticPr fontId="1" type="noConversion"/>
  </si>
  <si>
    <t>id</t>
    <phoneticPr fontId="1" type="noConversion"/>
  </si>
  <si>
    <t>任务id</t>
    <phoneticPr fontId="1" type="noConversion"/>
  </si>
  <si>
    <t>开启条件（LV)</t>
    <phoneticPr fontId="1" type="noConversion"/>
  </si>
  <si>
    <t>任务所在场景</t>
    <phoneticPr fontId="1" type="noConversion"/>
  </si>
  <si>
    <t>子任务ID</t>
    <phoneticPr fontId="1" type="noConversion"/>
  </si>
  <si>
    <t>任务名称</t>
    <phoneticPr fontId="1" type="noConversion"/>
  </si>
  <si>
    <t>任务条件描述</t>
    <phoneticPr fontId="1" type="noConversion"/>
  </si>
  <si>
    <t>奖励用户属性</t>
    <phoneticPr fontId="1" type="noConversion"/>
  </si>
  <si>
    <t>奖励道具</t>
    <phoneticPr fontId="1" type="noConversion"/>
  </si>
  <si>
    <t>奖励装饰物</t>
    <phoneticPr fontId="1" type="noConversion"/>
  </si>
  <si>
    <t>魔法修行</t>
    <phoneticPr fontId="1" type="noConversion"/>
  </si>
  <si>
    <t>传授学生一次魔法</t>
    <phoneticPr fontId="1" type="noConversion"/>
  </si>
  <si>
    <t>任务id</t>
    <phoneticPr fontId="1" type="noConversion"/>
  </si>
  <si>
    <t>任务条件描述</t>
    <phoneticPr fontId="1" type="noConversion"/>
  </si>
  <si>
    <t>等级</t>
    <phoneticPr fontId="1" type="noConversion"/>
  </si>
  <si>
    <t>每5级升级魔法总数</t>
    <phoneticPr fontId="1" type="noConversion"/>
  </si>
  <si>
    <t>每五级任务获得百分20经验</t>
    <phoneticPr fontId="1" type="noConversion"/>
  </si>
  <si>
    <t>单次任务经验分布</t>
    <phoneticPr fontId="1" type="noConversion"/>
  </si>
  <si>
    <t>解锁等级</t>
    <phoneticPr fontId="1" type="noConversion"/>
  </si>
  <si>
    <t>消耗魔法值</t>
    <phoneticPr fontId="1" type="noConversion"/>
  </si>
  <si>
    <t>收益物品</t>
    <phoneticPr fontId="1" type="noConversion"/>
  </si>
  <si>
    <t>类型</t>
    <phoneticPr fontId="1" type="noConversion"/>
  </si>
  <si>
    <t>好友消息</t>
    <phoneticPr fontId="1" type="noConversion"/>
  </si>
  <si>
    <t>系统消息</t>
    <phoneticPr fontId="1" type="noConversion"/>
  </si>
  <si>
    <t>名字</t>
    <phoneticPr fontId="1" type="noConversion"/>
  </si>
  <si>
    <t>所在场景id</t>
    <phoneticPr fontId="1" type="noConversion"/>
  </si>
  <si>
    <t>魔法文字描述</t>
    <phoneticPr fontId="1" type="noConversion"/>
  </si>
  <si>
    <t>魔法课程文字说明</t>
    <phoneticPr fontId="1" type="noConversion"/>
  </si>
  <si>
    <t>类</t>
    <phoneticPr fontId="1" type="noConversion"/>
  </si>
  <si>
    <t>avatar.1.102</t>
    <phoneticPr fontId="1" type="noConversion"/>
  </si>
  <si>
    <t>avatar.1.103</t>
  </si>
  <si>
    <t>avatar.1.104</t>
  </si>
  <si>
    <t>avatar.1.105</t>
  </si>
  <si>
    <t>avatar.1.106</t>
  </si>
  <si>
    <t>avatar.1.107</t>
  </si>
  <si>
    <t>avatar.1.108</t>
  </si>
  <si>
    <t>传授魔法</t>
    <phoneticPr fontId="1" type="noConversion"/>
  </si>
  <si>
    <t>合成术</t>
    <phoneticPr fontId="1" type="noConversion"/>
  </si>
  <si>
    <t>（LV)</t>
    <phoneticPr fontId="1" type="noConversion"/>
  </si>
  <si>
    <t>接NPC(ID)</t>
    <phoneticPr fontId="1" type="noConversion"/>
  </si>
  <si>
    <t>接场景ID</t>
    <phoneticPr fontId="1" type="noConversion"/>
  </si>
  <si>
    <t>交NPC(ID)</t>
    <phoneticPr fontId="1" type="noConversion"/>
  </si>
  <si>
    <t>交场景ID</t>
    <phoneticPr fontId="1" type="noConversion"/>
  </si>
  <si>
    <t>type</t>
    <phoneticPr fontId="1" type="noConversion"/>
  </si>
  <si>
    <t>解救学生</t>
    <phoneticPr fontId="1" type="noConversion"/>
  </si>
  <si>
    <t>对白</t>
    <phoneticPr fontId="1" type="noConversion"/>
  </si>
  <si>
    <t>访问好友</t>
    <phoneticPr fontId="1" type="noConversion"/>
  </si>
  <si>
    <t>文字描述</t>
    <phoneticPr fontId="1" type="noConversion"/>
  </si>
  <si>
    <t>猫头鹰带来了来自国王的任务</t>
    <phoneticPr fontId="1" type="noConversion"/>
  </si>
  <si>
    <t>使用变化术</t>
    <phoneticPr fontId="1" type="noConversion"/>
  </si>
  <si>
    <t>猫头鹰带来了来自皇家骑士队长的任务</t>
    <phoneticPr fontId="1" type="noConversion"/>
  </si>
  <si>
    <t>猫头鹰带来了来自矮人王洛克的任务</t>
    <phoneticPr fontId="1" type="noConversion"/>
  </si>
  <si>
    <t>猫头鹰带来了来自变化术士拍拍的任务</t>
    <phoneticPr fontId="1" type="noConversion"/>
  </si>
  <si>
    <t>图标显示用type</t>
    <phoneticPr fontId="1" type="noConversion"/>
  </si>
  <si>
    <t>iconclass</t>
    <phoneticPr fontId="1" type="noConversion"/>
  </si>
  <si>
    <t>iconclass.1.lele</t>
  </si>
  <si>
    <t>iconclass.1.lele</t>
    <phoneticPr fontId="1" type="noConversion"/>
  </si>
  <si>
    <t>iconclass.1.day</t>
    <phoneticPr fontId="1" type="noConversion"/>
  </si>
  <si>
    <t>使用一次变化咒</t>
    <phoneticPr fontId="1" type="noConversion"/>
  </si>
  <si>
    <t>使用变化咒</t>
    <phoneticPr fontId="1" type="noConversion"/>
  </si>
  <si>
    <t>student.1.301</t>
    <phoneticPr fontId="1" type="noConversion"/>
  </si>
  <si>
    <t>矮人森林</t>
    <phoneticPr fontId="1" type="noConversion"/>
  </si>
  <si>
    <t>乐乐</t>
    <phoneticPr fontId="1" type="noConversion"/>
  </si>
  <si>
    <t>火课程</t>
    <phoneticPr fontId="1" type="noConversion"/>
  </si>
  <si>
    <t>水课程</t>
    <phoneticPr fontId="1" type="noConversion"/>
  </si>
  <si>
    <t>木课程</t>
    <phoneticPr fontId="1" type="noConversion"/>
  </si>
  <si>
    <t>拥有item [id,数量]</t>
    <phoneticPr fontId="1" type="noConversion"/>
  </si>
  <si>
    <t>仓库中的装饰物</t>
    <phoneticPr fontId="1" type="noConversion"/>
  </si>
  <si>
    <t>地板</t>
    <phoneticPr fontId="1" type="noConversion"/>
  </si>
  <si>
    <t>墙纸</t>
    <phoneticPr fontId="1" type="noConversion"/>
  </si>
  <si>
    <t>装饰</t>
    <phoneticPr fontId="1" type="noConversion"/>
  </si>
  <si>
    <t>[1001]</t>
    <phoneticPr fontId="1" type="noConversion"/>
  </si>
  <si>
    <t>[3001]</t>
    <phoneticPr fontId="1" type="noConversion"/>
  </si>
  <si>
    <t>[8001]</t>
    <phoneticPr fontId="1" type="noConversion"/>
  </si>
  <si>
    <t>仓库地板</t>
    <phoneticPr fontId="1" type="noConversion"/>
  </si>
  <si>
    <t>仓库墙纸</t>
    <phoneticPr fontId="1" type="noConversion"/>
  </si>
  <si>
    <t>id</t>
    <phoneticPr fontId="1" type="noConversion"/>
  </si>
  <si>
    <t>乐乐</t>
    <phoneticPr fontId="1" type="noConversion"/>
  </si>
  <si>
    <t>avatar.1.2</t>
  </si>
  <si>
    <t>avatar.1.3</t>
  </si>
  <si>
    <t>avatar.1.4</t>
  </si>
  <si>
    <t>npc.1.1</t>
    <phoneticPr fontId="1" type="noConversion"/>
  </si>
  <si>
    <t>npc.1.2</t>
    <phoneticPr fontId="1" type="noConversion"/>
  </si>
  <si>
    <t>npc.1.4</t>
  </si>
  <si>
    <t>npc.1.5</t>
  </si>
  <si>
    <t>矮人王</t>
    <phoneticPr fontId="1" type="noConversion"/>
  </si>
  <si>
    <t>npc名字</t>
    <phoneticPr fontId="1" type="noConversion"/>
  </si>
  <si>
    <t>avata_id</t>
    <phoneticPr fontId="1" type="noConversion"/>
  </si>
  <si>
    <t>所在场景坐标</t>
    <phoneticPr fontId="1" type="noConversion"/>
  </si>
  <si>
    <t>x</t>
    <phoneticPr fontId="1" type="noConversion"/>
  </si>
  <si>
    <t>z</t>
    <phoneticPr fontId="1" type="noConversion"/>
  </si>
  <si>
    <t>商人</t>
    <phoneticPr fontId="1" type="noConversion"/>
  </si>
  <si>
    <t>王国士兵</t>
    <phoneticPr fontId="1" type="noConversion"/>
  </si>
  <si>
    <t>npc.1.3</t>
    <phoneticPr fontId="1" type="noConversion"/>
  </si>
  <si>
    <t>食人花</t>
    <phoneticPr fontId="1" type="noConversion"/>
  </si>
  <si>
    <t>tips 介绍</t>
    <phoneticPr fontId="1" type="noConversion"/>
  </si>
  <si>
    <t>是否可买</t>
    <phoneticPr fontId="1" type="noConversion"/>
  </si>
  <si>
    <t>new</t>
    <phoneticPr fontId="1" type="noConversion"/>
  </si>
  <si>
    <t>哈里波特啃过的面包，使用后立即回复25点魔法</t>
    <phoneticPr fontId="1" type="noConversion"/>
  </si>
  <si>
    <t>什么动物喜欢吃香蕉？使用后立即回复50点魔法</t>
    <phoneticPr fontId="1" type="noConversion"/>
  </si>
  <si>
    <t>这瓶药剂释放的魔力弥漫在空气中，使用后立即回复2500点魔法</t>
    <phoneticPr fontId="1" type="noConversion"/>
  </si>
  <si>
    <t>瓶子的底部写着拍拍药剂研究院c级产品，使用后立即回复500点魔法</t>
    <phoneticPr fontId="1" type="noConversion"/>
  </si>
  <si>
    <t>瓶子的底部写着拍拍药剂研究院b级产品，使用后立即回复1200点魔法</t>
    <phoneticPr fontId="1" type="noConversion"/>
  </si>
  <si>
    <t>耳熊</t>
    <phoneticPr fontId="1" type="noConversion"/>
  </si>
  <si>
    <t>怪物id</t>
    <phoneticPr fontId="1" type="noConversion"/>
  </si>
  <si>
    <t>血量</t>
    <phoneticPr fontId="1" type="noConversion"/>
  </si>
  <si>
    <t>回血速度</t>
    <phoneticPr fontId="1" type="noConversion"/>
  </si>
  <si>
    <t>掉落道具/掉落机率</t>
    <phoneticPr fontId="1" type="noConversion"/>
  </si>
  <si>
    <t>材料,其他</t>
    <phoneticPr fontId="1" type="noConversion"/>
  </si>
  <si>
    <t>发生了什么事，哦也我又变回来了</t>
    <phoneticPr fontId="1" type="noConversion"/>
  </si>
  <si>
    <t>key</t>
  </si>
  <si>
    <t>数值</t>
  </si>
  <si>
    <t>条件</t>
  </si>
  <si>
    <t>interrupt_exp</t>
  </si>
  <si>
    <t>解除异常获得经验</t>
  </si>
  <si>
    <t>interrupt_mp</t>
  </si>
  <si>
    <t>解除异常消耗魔法</t>
  </si>
  <si>
    <t>help_friend_mp</t>
  </si>
  <si>
    <t>帮助好友收货水晶消耗魔法</t>
  </si>
  <si>
    <t>stone_time</t>
  </si>
  <si>
    <t>48小时后水晶变成石头</t>
  </si>
  <si>
    <t>interrupt_time</t>
  </si>
  <si>
    <t>中断时间</t>
  </si>
  <si>
    <t>branch_task_limit</t>
  </si>
  <si>
    <t>支线任务的数量上线</t>
  </si>
  <si>
    <t>渔人肥西</t>
    <phoneticPr fontId="1" type="noConversion"/>
  </si>
  <si>
    <t>渔人灿灿</t>
    <phoneticPr fontId="1" type="noConversion"/>
  </si>
  <si>
    <t>猴子船长</t>
    <phoneticPr fontId="1" type="noConversion"/>
  </si>
  <si>
    <t>委屈的章鱼</t>
    <phoneticPr fontId="1" type="noConversion"/>
  </si>
  <si>
    <t>npc.1.6</t>
  </si>
  <si>
    <t>npc.1.7</t>
  </si>
  <si>
    <t>npc.1.8</t>
  </si>
  <si>
    <t>npc.1.9</t>
  </si>
  <si>
    <t>npc.1.10</t>
  </si>
  <si>
    <t>npc.1.11</t>
  </si>
  <si>
    <t>npc.1.12</t>
  </si>
  <si>
    <t>npc.1.13</t>
  </si>
  <si>
    <t>npc.1.14</t>
  </si>
  <si>
    <t>npc.1.15</t>
  </si>
  <si>
    <t>npc.1.16</t>
  </si>
  <si>
    <t>npc.1.17</t>
  </si>
  <si>
    <t>拍拍</t>
    <phoneticPr fontId="1" type="noConversion"/>
  </si>
  <si>
    <t>挖宝者</t>
    <phoneticPr fontId="1" type="noConversion"/>
  </si>
  <si>
    <t>骆驼镇长</t>
    <phoneticPr fontId="1" type="noConversion"/>
  </si>
  <si>
    <t>黑精灵</t>
    <phoneticPr fontId="1" type="noConversion"/>
  </si>
  <si>
    <t>狼人哥</t>
    <phoneticPr fontId="1" type="noConversion"/>
  </si>
  <si>
    <t>独角兽</t>
    <phoneticPr fontId="1" type="noConversion"/>
  </si>
  <si>
    <t>狼人弟</t>
    <phoneticPr fontId="1" type="noConversion"/>
  </si>
  <si>
    <t>npc.1.18</t>
    <phoneticPr fontId="1" type="noConversion"/>
  </si>
  <si>
    <t>npc.1.19</t>
  </si>
  <si>
    <t>npc.1.20</t>
  </si>
  <si>
    <t>npc.1.21</t>
  </si>
  <si>
    <t>npc.1.22</t>
  </si>
  <si>
    <t>npc.1.23</t>
  </si>
  <si>
    <t>匹诺曹</t>
    <phoneticPr fontId="1" type="noConversion"/>
  </si>
  <si>
    <t>铁皮</t>
    <phoneticPr fontId="1" type="noConversion"/>
  </si>
  <si>
    <t>石头</t>
    <phoneticPr fontId="1" type="noConversion"/>
  </si>
  <si>
    <t>夹子</t>
    <phoneticPr fontId="1" type="noConversion"/>
  </si>
  <si>
    <t>国王</t>
    <phoneticPr fontId="1" type="noConversion"/>
  </si>
  <si>
    <t>巴巴拉</t>
    <phoneticPr fontId="1" type="noConversion"/>
  </si>
  <si>
    <t>冻僵的法师</t>
    <phoneticPr fontId="1" type="noConversion"/>
  </si>
  <si>
    <t>接任务场景id</t>
    <phoneticPr fontId="1" type="noConversion"/>
  </si>
  <si>
    <t>交任务场景id</t>
    <phoneticPr fontId="1" type="noConversion"/>
  </si>
  <si>
    <t>主线任务数量</t>
    <phoneticPr fontId="1" type="noConversion"/>
  </si>
  <si>
    <t>支线任务数量</t>
    <phoneticPr fontId="1" type="noConversion"/>
  </si>
  <si>
    <t>显示用type</t>
    <phoneticPr fontId="1" type="noConversion"/>
  </si>
  <si>
    <t>红波利</t>
    <phoneticPr fontId="1" type="noConversion"/>
  </si>
  <si>
    <t>绿波利</t>
    <phoneticPr fontId="1" type="noConversion"/>
  </si>
  <si>
    <t>黑波利</t>
    <phoneticPr fontId="1" type="noConversion"/>
  </si>
  <si>
    <t>粉波利</t>
    <phoneticPr fontId="1" type="noConversion"/>
  </si>
  <si>
    <t>棕熊</t>
    <phoneticPr fontId="1" type="noConversion"/>
  </si>
  <si>
    <t>棕熊王</t>
    <phoneticPr fontId="1" type="noConversion"/>
  </si>
  <si>
    <t>寄居蟹</t>
    <phoneticPr fontId="1" type="noConversion"/>
  </si>
  <si>
    <t>小乌贼</t>
    <phoneticPr fontId="1" type="noConversion"/>
  </si>
  <si>
    <t>乌贼首领</t>
    <phoneticPr fontId="1" type="noConversion"/>
  </si>
  <si>
    <t>monster.1.redboli</t>
    <phoneticPr fontId="1" type="noConversion"/>
  </si>
  <si>
    <t>monster.1.bear</t>
    <phoneticPr fontId="1" type="noConversion"/>
  </si>
  <si>
    <t>monster.1.bearking</t>
    <phoneticPr fontId="1" type="noConversion"/>
  </si>
  <si>
    <t>monster.1.bloo</t>
    <phoneticPr fontId="1" type="noConversion"/>
  </si>
  <si>
    <t>monster.1.blooking</t>
    <phoneticPr fontId="1" type="noConversion"/>
  </si>
  <si>
    <t>monster.1.swuzei</t>
    <phoneticPr fontId="1" type="noConversion"/>
  </si>
  <si>
    <t>monster.1.bwuzei</t>
    <phoneticPr fontId="1" type="noConversion"/>
  </si>
  <si>
    <t>龟刺蟹</t>
    <phoneticPr fontId="1" type="noConversion"/>
  </si>
  <si>
    <t>monster.1.greenboli</t>
    <phoneticPr fontId="1" type="noConversion"/>
  </si>
  <si>
    <t>monster.1.pinkboli</t>
    <phoneticPr fontId="1" type="noConversion"/>
  </si>
  <si>
    <t>monster.1.blackboli</t>
    <phoneticPr fontId="1" type="noConversion"/>
  </si>
  <si>
    <t>item_type</t>
    <phoneticPr fontId="1" type="noConversion"/>
  </si>
  <si>
    <t>[20,80]</t>
    <phoneticPr fontId="1" type="noConversion"/>
  </si>
  <si>
    <t>最快到70级的天数</t>
    <phoneticPr fontId="1" type="noConversion"/>
  </si>
  <si>
    <t>12h获得经验值基数</t>
    <phoneticPr fontId="1" type="noConversion"/>
  </si>
  <si>
    <t>基础魔法值</t>
    <phoneticPr fontId="1" type="noConversion"/>
  </si>
  <si>
    <t>房间大小</t>
    <phoneticPr fontId="1" type="noConversion"/>
  </si>
  <si>
    <t>基础装饰物魔法值</t>
    <phoneticPr fontId="1" type="noConversion"/>
  </si>
  <si>
    <t>每24小时恢复</t>
    <phoneticPr fontId="1" type="noConversion"/>
  </si>
  <si>
    <t>普通玩家24小时拥有魔法</t>
    <phoneticPr fontId="1" type="noConversion"/>
  </si>
  <si>
    <t>普通玩家24小时获得经验值</t>
    <phoneticPr fontId="1" type="noConversion"/>
  </si>
  <si>
    <t>升到70需要天数</t>
    <phoneticPr fontId="1" type="noConversion"/>
  </si>
  <si>
    <t>动态</t>
    <phoneticPr fontId="1" type="noConversion"/>
  </si>
  <si>
    <t>iconclass.1.lele</t>
    <phoneticPr fontId="1" type="noConversion"/>
  </si>
  <si>
    <t>如果想回矮人森林，可以打开地图，点击矮人森林进入，不过移动小屋需要消耗大量的魔法。||变化咒不但可以对你的好友使用，也可以对自己使用||在魔法小屋中多摆放一些家具，会增加供额外的魔法值上限||魔法上限越高，回复的速度也越快。||多和村民们聊聊，可以获得很多有用的信息。||火系魔法师，掌握红水晶的力量。水系魔法师，掌握着蓝色水晶的力量。木系魔法师，掌握着绿色水晶的力量。你属于什么系的法师呢？||放置水晶，和水晶交换可以获得不同颜色的水晶，要多多利用。||矮人们，虽然个子很矮，但他们却有着很高的志向。||矮人森林中进场有熊出没，将他们打败可以获得很稀有的物品哦。||拿到通行证就能解锁渔人海滩的地图场景，想要拿到通行证？先完成我给你的任务吧。</t>
    <phoneticPr fontId="1" type="noConversion"/>
  </si>
  <si>
    <t>iconclass.1.lele</t>
    <phoneticPr fontId="1" type="noConversion"/>
  </si>
  <si>
    <t>icon</t>
    <phoneticPr fontId="1" type="noConversion"/>
  </si>
  <si>
    <t>教授魔法</t>
  </si>
  <si>
    <t>帮助学生</t>
  </si>
  <si>
    <t>变化咒</t>
  </si>
  <si>
    <t>合成术</t>
  </si>
  <si>
    <t>完成新手引导</t>
  </si>
  <si>
    <t>onFinishGuide</t>
  </si>
  <si>
    <t>clickFinishGuide</t>
  </si>
  <si>
    <t>怪物名</t>
    <phoneticPr fontId="1" type="noConversion"/>
  </si>
  <si>
    <t>回血量</t>
    <phoneticPr fontId="1" type="noConversion"/>
  </si>
  <si>
    <t>初始去好友加打怪数量</t>
    <phoneticPr fontId="1" type="noConversion"/>
  </si>
  <si>
    <t>mp_recovery</t>
    <phoneticPr fontId="1" type="noConversion"/>
  </si>
  <si>
    <t>friends_monster_num</t>
  </si>
  <si>
    <t>id</t>
    <phoneticPr fontId="1" type="noConversion"/>
  </si>
  <si>
    <t>y</t>
    <phoneticPr fontId="1" type="noConversion"/>
  </si>
  <si>
    <t>clickvalue</t>
    <phoneticPr fontId="1" type="noConversion"/>
  </si>
  <si>
    <t>clicktpye</t>
    <phoneticPr fontId="1" type="noConversion"/>
  </si>
  <si>
    <t>我不是跟你吹，我卖的都是最好的东西</t>
    <phoneticPr fontId="1" type="noConversion"/>
  </si>
  <si>
    <t>如你所见，可恶的黑巫师把我变成了一只熊。在那以前，我可是矮人村最强的魔法战士||因为我的耳朵特别大，所以大家都叫我耳熊||其实做熊也挺好，天天有免费蜂蜜可以吃，…快把你的口水吞回去，馋家伙。</t>
    <phoneticPr fontId="1" type="noConversion"/>
  </si>
  <si>
    <t>魔法的传承，水晶的能量，是玛吉克大陆的生命支柱||魔法小屋中的装饰物，可以提供额外的魔法值上限。魔法上限越高，回复的速度也越快。||[变化咒不但可以对你的好友使用，也可以对自己使用。</t>
    <phoneticPr fontId="1" type="noConversion"/>
  </si>
  <si>
    <t>收集材料</t>
    <phoneticPr fontId="1" type="noConversion"/>
  </si>
  <si>
    <t>增加自己的好友数量</t>
    <phoneticPr fontId="1" type="noConversion"/>
  </si>
  <si>
    <t>变化咒不但可以对你的好友使用，也可以对自己使用||在魔法小屋中多摆放一些家具，会增加额外的魔法值上限||魔法上限越高，回复的速度也越快。||多和村民们聊聊，可以获得很多有用的信息。||火系魔法师，掌握红水晶的力量。水系魔法师，掌握着蓝色水晶的力量。木系魔法师，掌握着绿色水晶的力量。你属于什么系的法师呢？||中了变化咒以后，可以通过点击来消除魔法效果，经过一定的时间后，才能对它再次变化。||随着等级的提升，可以学习到更高级的魔法，比如炼金术，和白魔法。||黑巫师最擅长的就是变化咒，为了对抗他，我们必须研究出更高级的变化咒，让我们来复习一下变化咒吧，你可以在魔法书中找到变化咒。||变化咒成功了？这是什么？“鸡蛋”，太好了，实验证明被变化的物体，会产出相应的材料。为了再次确认这点，找你的好友试验下吧。||根据我的推测，把人变化成鸡后，通常能维持15分钟左右的时间，15分钟后才能对他进行第二次变化，为了证明这点，找你的好友实验下吧，当然你也可以拿自己来做实验。||合成是一个魔法师的必修课哦，点击魔法书的按钮，你可以在魔法书中找到合成术。||不同种类的水晶组合到一起才能发挥出巨大的力量。</t>
    <phoneticPr fontId="1" type="noConversion"/>
  </si>
  <si>
    <t>学习包括魔法课程和变化咒在内的任何魔法。提示：打开魔法书的按钮可以找到并且学会这些魔法。</t>
    <phoneticPr fontId="1" type="noConversion"/>
  </si>
  <si>
    <t>成长之路</t>
    <phoneticPr fontId="1" type="noConversion"/>
  </si>
  <si>
    <t>赠送装饰物</t>
    <phoneticPr fontId="1" type="noConversion"/>
  </si>
  <si>
    <t>id</t>
    <phoneticPr fontId="1" type="noConversion"/>
  </si>
  <si>
    <t>偷获得最低</t>
    <phoneticPr fontId="1" type="noConversion"/>
  </si>
  <si>
    <t>偷获得最高</t>
    <phoneticPr fontId="1" type="noConversion"/>
  </si>
  <si>
    <t>被偷获得最低</t>
    <phoneticPr fontId="1" type="noConversion"/>
  </si>
  <si>
    <t>被偷获得最高</t>
    <phoneticPr fontId="1" type="noConversion"/>
  </si>
  <si>
    <t>怪的刷新速度</t>
    <phoneticPr fontId="1" type="noConversion"/>
  </si>
  <si>
    <t>monster_refresh_time</t>
  </si>
  <si>
    <t>学习时间(秒）</t>
    <phoneticPr fontId="1" type="noConversion"/>
  </si>
  <si>
    <t>秒</t>
    <phoneticPr fontId="1" type="noConversion"/>
  </si>
  <si>
    <t>经验值/根据时间制定倍数</t>
    <phoneticPr fontId="1" type="noConversion"/>
  </si>
  <si>
    <t>魔法女红</t>
    <phoneticPr fontId="1" type="noConversion"/>
  </si>
  <si>
    <t>魔法男桔色</t>
    <phoneticPr fontId="1" type="noConversion"/>
  </si>
  <si>
    <t>魔法女白</t>
    <phoneticPr fontId="1" type="noConversion"/>
  </si>
  <si>
    <t>魔法男篮</t>
    <phoneticPr fontId="1" type="noConversion"/>
  </si>
  <si>
    <t>[]</t>
    <phoneticPr fontId="1" type="noConversion"/>
  </si>
  <si>
    <t>[]</t>
    <phoneticPr fontId="1" type="noConversion"/>
  </si>
  <si>
    <t>[[8302,5]]</t>
    <phoneticPr fontId="1" type="noConversion"/>
  </si>
  <si>
    <t>[[8301,5]]</t>
    <phoneticPr fontId="1" type="noConversion"/>
  </si>
  <si>
    <t>[]</t>
    <phoneticPr fontId="1" type="noConversion"/>
  </si>
  <si>
    <t>exp:100;</t>
    <phoneticPr fontId="1" type="noConversion"/>
  </si>
  <si>
    <t>[192001]</t>
    <phoneticPr fontId="1" type="noConversion"/>
  </si>
  <si>
    <t>王国士兵：听说，黑巫师回来了，一夜之间，好多的法师都失踪了，好可怕呀。||王国士兵：乐乐经常对我说，笨孩子非常的勤奋，突然有一天发现自己不再笨了，我想她说的就是我吧？||王国士兵：多和卫兵和村民对话，会得到很多有用的知识哦||王国士兵：大魔导师乐乐、变化术士拍拍、元素大师巴巴拉、是玛吉克大陆最给力的3大法师，如果他们联手的话能打败黑巫师吗？</t>
    <phoneticPr fontId="1" type="noConversion"/>
  </si>
  <si>
    <t>士兵乔伊：我是国王派来保护渔人海滩的卫士，我叫乔伊，听说你从矮人森林而来，你有没有见过我的弟弟乔恩？||士兵乔伊：魔法小屋中的装饰物，可以提供额外的魔法值上限。魔法上限越高，回复的速度也越快。||士兵乔伊：变化咒不但可以对你的好友使用，也可以对自己使用。</t>
    <phoneticPr fontId="1" type="noConversion"/>
  </si>
  <si>
    <t>大耳熊</t>
    <phoneticPr fontId="1" type="noConversion"/>
  </si>
  <si>
    <t>大耳熊：因为我的耳朵特别大，所以大家都叫我大耳熊||大耳熊：其实做熊也挺好，天天有免费蜂蜜可以吃，…快把你的口水吞回去，馋家伙。||大耳熊：你知道吗我的朋友，洛克那个老家伙对我早就看不顺眼了，说是我偷吃了他的蜂蜜。||大耳熊：狗熊也有狗熊的快乐，比如说偷吃蜂蜜啥的。||大耳熊：嗨！老朋友 又是你 嘘~~前几天我听到了风声，说国王要派出魔法大军将所有的村民都变成动物，千万别说是我说的啊。||大耳熊：嘘，过来我有个秘密要靠诉你，其实我是…那个…对了，其实我是王子来着。被黑魔法师变成了这幅熊样。||大耳熊：离矮人森林不远有个村子来着，叫什么来着？恩~~~</t>
    <phoneticPr fontId="1" type="noConversion"/>
  </si>
  <si>
    <t>矮人王</t>
    <phoneticPr fontId="1" type="noConversion"/>
  </si>
  <si>
    <t>肥西：嗨！魔法师，我的名字叫肥西，很高兴认识你，在我身边的是我的妹妹灿灿。</t>
    <phoneticPr fontId="1" type="noConversion"/>
  </si>
  <si>
    <t>[]</t>
    <phoneticPr fontId="1" type="noConversion"/>
  </si>
  <si>
    <t>如果想回矮人森林，可以打开地图，点击矮人森林进入，不过移动小屋需要消耗大量的魔法。||变化咒不但可以对你的好友使用，也可以对自己使用||在魔法小屋中多摆放一些家具，会增加供额外的魔法值上限||魔法上限越高，回复的速度也越快。||多和村民们聊聊，可以获得很多有用的信息。||火系魔法师，掌握红水晶的力量。水系魔法师，掌握着蓝色水晶的力量。木系魔法师，掌握着绿色水晶的力量。你属于什么系的法师呢？||放置水晶，和水晶交换可以获得不同颜色的水晶，要多多利用。||矮人们，虽然个子很矮，但他们却有着很高的志向。||矮人森林中进场有熊出没，将他们打败可以获得很稀有的物品哦。||拿到通行证就能解锁渔人海滩的地图场景，想要拿到通行证？先完成我给你的任务吧。</t>
    <phoneticPr fontId="1" type="noConversion"/>
  </si>
  <si>
    <t>徽章</t>
    <phoneticPr fontId="1" type="noConversion"/>
  </si>
  <si>
    <t>称号</t>
    <phoneticPr fontId="1" type="noConversion"/>
  </si>
  <si>
    <t>魔法学徒</t>
    <phoneticPr fontId="1" type="noConversion"/>
  </si>
  <si>
    <t>魔法新手</t>
    <phoneticPr fontId="1" type="noConversion"/>
  </si>
  <si>
    <t>木质1条徽章</t>
    <phoneticPr fontId="1" type="noConversion"/>
  </si>
  <si>
    <t>木质1条徽章</t>
    <phoneticPr fontId="1" type="noConversion"/>
  </si>
  <si>
    <t>木质2条徽章</t>
    <phoneticPr fontId="1" type="noConversion"/>
  </si>
  <si>
    <t>木质2条徽章</t>
    <phoneticPr fontId="1" type="noConversion"/>
  </si>
  <si>
    <t>木质2条徽章</t>
    <phoneticPr fontId="1" type="noConversion"/>
  </si>
  <si>
    <t>木质3条徽章</t>
    <phoneticPr fontId="1" type="noConversion"/>
  </si>
  <si>
    <t>木质3条徽章</t>
    <phoneticPr fontId="1" type="noConversion"/>
  </si>
  <si>
    <t>魔法使</t>
    <phoneticPr fontId="1" type="noConversion"/>
  </si>
  <si>
    <t>皇家魔法师</t>
    <phoneticPr fontId="1" type="noConversion"/>
  </si>
  <si>
    <t>大魔导师</t>
    <phoneticPr fontId="1" type="noConversion"/>
  </si>
  <si>
    <t>铁质1条徽章</t>
    <phoneticPr fontId="1" type="noConversion"/>
  </si>
  <si>
    <t>铁质1条徽章</t>
    <phoneticPr fontId="1" type="noConversion"/>
  </si>
  <si>
    <t>铁质2条徽章</t>
    <phoneticPr fontId="1" type="noConversion"/>
  </si>
  <si>
    <t>铁质2条徽章</t>
    <phoneticPr fontId="1" type="noConversion"/>
  </si>
  <si>
    <t>铁质3条徽章</t>
    <phoneticPr fontId="1" type="noConversion"/>
  </si>
  <si>
    <t>铁质3条徽章</t>
    <phoneticPr fontId="1" type="noConversion"/>
  </si>
  <si>
    <t>铜质1条徽章</t>
    <phoneticPr fontId="1" type="noConversion"/>
  </si>
  <si>
    <t>lv</t>
    <phoneticPr fontId="1" type="noConversion"/>
  </si>
  <si>
    <t>学生上限</t>
    <phoneticPr fontId="1" type="noConversion"/>
  </si>
  <si>
    <t>升级需要的最大mp</t>
    <phoneticPr fontId="1" type="noConversion"/>
  </si>
  <si>
    <t>收钱</t>
    <phoneticPr fontId="1" type="noConversion"/>
  </si>
  <si>
    <t>在魔法世界中没有钱也是不行的</t>
    <phoneticPr fontId="1" type="noConversion"/>
  </si>
  <si>
    <t>coin:500;exp:50;</t>
    <phoneticPr fontId="1" type="noConversion"/>
  </si>
  <si>
    <t>等级</t>
    <phoneticPr fontId="1" type="noConversion"/>
  </si>
  <si>
    <t>需要经验</t>
    <phoneticPr fontId="1" type="noConversion"/>
  </si>
  <si>
    <t>id</t>
    <phoneticPr fontId="1" type="noConversion"/>
  </si>
  <si>
    <t>coin</t>
    <phoneticPr fontId="1" type="noConversion"/>
  </si>
  <si>
    <t>升级后获得m币</t>
    <phoneticPr fontId="1" type="noConversion"/>
  </si>
  <si>
    <t>学习魔法需要m币</t>
    <phoneticPr fontId="1" type="noConversion"/>
  </si>
  <si>
    <t>需要钻石</t>
    <phoneticPr fontId="1" type="noConversion"/>
  </si>
  <si>
    <t>赠送钻石</t>
    <phoneticPr fontId="1" type="noConversion"/>
  </si>
  <si>
    <t>钻石</t>
    <phoneticPr fontId="1" type="noConversion"/>
  </si>
  <si>
    <t>需要钻石</t>
    <phoneticPr fontId="1" type="noConversion"/>
  </si>
  <si>
    <t>铜质1条徽章</t>
    <phoneticPr fontId="1" type="noConversion"/>
  </si>
  <si>
    <t>铜质2条徽章</t>
    <phoneticPr fontId="1" type="noConversion"/>
  </si>
  <si>
    <t>魔导士</t>
  </si>
  <si>
    <t>魔导师</t>
    <phoneticPr fontId="1" type="noConversion"/>
  </si>
  <si>
    <t>铜质3条徽章</t>
    <phoneticPr fontId="1" type="noConversion"/>
  </si>
  <si>
    <t>铜质3条徽章</t>
    <phoneticPr fontId="1" type="noConversion"/>
  </si>
  <si>
    <t>白银1星徽章</t>
    <phoneticPr fontId="1" type="noConversion"/>
  </si>
  <si>
    <t>初级魔法师</t>
    <phoneticPr fontId="1" type="noConversion"/>
  </si>
  <si>
    <t>中级魔法师</t>
    <phoneticPr fontId="1" type="noConversion"/>
  </si>
  <si>
    <t>高级魔法师</t>
    <phoneticPr fontId="1" type="noConversion"/>
  </si>
  <si>
    <t>白银2星徽章</t>
    <phoneticPr fontId="1" type="noConversion"/>
  </si>
  <si>
    <t>白银3星徽章</t>
    <phoneticPr fontId="1" type="noConversion"/>
  </si>
  <si>
    <t>白银3星徽章</t>
    <phoneticPr fontId="1" type="noConversion"/>
  </si>
  <si>
    <t>皇家魔导士</t>
    <phoneticPr fontId="1" type="noConversion"/>
  </si>
  <si>
    <t>皇家魔导师</t>
    <phoneticPr fontId="1" type="noConversion"/>
  </si>
  <si>
    <t>黄金1星徽章</t>
    <phoneticPr fontId="1" type="noConversion"/>
  </si>
  <si>
    <t>黄金1星徽章</t>
    <phoneticPr fontId="1" type="noConversion"/>
  </si>
  <si>
    <t>黄金2星徽章</t>
    <phoneticPr fontId="1" type="noConversion"/>
  </si>
  <si>
    <t>黄金2星徽章</t>
    <phoneticPr fontId="1" type="noConversion"/>
  </si>
  <si>
    <t>贤者</t>
    <phoneticPr fontId="1" type="noConversion"/>
  </si>
  <si>
    <t>黄金3星徽章</t>
    <phoneticPr fontId="1" type="noConversion"/>
  </si>
  <si>
    <t>大贤者</t>
    <phoneticPr fontId="1" type="noConversion"/>
  </si>
  <si>
    <t>神之贤者</t>
    <phoneticPr fontId="1" type="noConversion"/>
  </si>
  <si>
    <t>student_id</t>
    <phoneticPr fontId="1" type="noConversion"/>
  </si>
  <si>
    <t>student_id</t>
    <phoneticPr fontId="1" type="noConversion"/>
  </si>
  <si>
    <t>[[21,1]]</t>
    <phoneticPr fontId="1" type="noConversion"/>
  </si>
  <si>
    <t>[]</t>
    <phoneticPr fontId="1" type="noConversion"/>
  </si>
  <si>
    <t>cion</t>
    <phoneticPr fontId="1" type="noConversion"/>
  </si>
  <si>
    <t>学习需要cion</t>
    <phoneticPr fontId="1" type="noConversion"/>
  </si>
  <si>
    <t>item.1.red</t>
    <phoneticPr fontId="1" type="noConversion"/>
  </si>
  <si>
    <t>item.1.blue</t>
    <phoneticPr fontId="1" type="noConversion"/>
  </si>
  <si>
    <t>item.1.green</t>
    <phoneticPr fontId="1" type="noConversion"/>
  </si>
  <si>
    <t>avata_id</t>
    <phoneticPr fontId="1" type="noConversion"/>
  </si>
  <si>
    <t>[]</t>
    <phoneticPr fontId="1" type="noConversion"/>
  </si>
  <si>
    <t>解锁需要教室等级</t>
    <phoneticPr fontId="1" type="noConversion"/>
  </si>
  <si>
    <t>student_exp</t>
    <phoneticPr fontId="1" type="noConversion"/>
  </si>
  <si>
    <t>购买需要m币</t>
    <phoneticPr fontId="1" type="noConversion"/>
  </si>
  <si>
    <t>gid</t>
  </si>
  <si>
    <t>index</t>
  </si>
  <si>
    <t>name</t>
  </si>
  <si>
    <t>icon</t>
  </si>
  <si>
    <t>eventType</t>
  </si>
  <si>
    <t>chats</t>
  </si>
  <si>
    <t>actTips</t>
  </si>
  <si>
    <t>点门放人</t>
  </si>
  <si>
    <t>onStudentToDesk##onStudentNeedClick##onTeachMagic##blank</t>
  </si>
  <si>
    <t>blank##clickStudentToTeach##clickTeachMagic##blank</t>
  </si>
  <si>
    <t>onStudentEventHappen##onStudentEventClick##blank</t>
  </si>
  <si>
    <t>blank##clickStudentTakeEvent##blank</t>
  </si>
  <si>
    <t>onTeachComplete##onDeskCrystalClick##blank</t>
  </si>
  <si>
    <t>blank##clickDeskCrystal##blank</t>
  </si>
  <si>
    <t>onMenuConjure##onChangeArt##onUseTransComplete##blank</t>
  </si>
  <si>
    <t>onMenuMixClick##onMixButton##onMixComplete##blank</t>
  </si>
  <si>
    <t>需要m币</t>
    <phoneticPr fontId="1" type="noConversion"/>
  </si>
  <si>
    <t>解救被魔法吞噬的学生</t>
    <phoneticPr fontId="1" type="noConversion"/>
  </si>
  <si>
    <t>提升自己的人物等级</t>
    <phoneticPr fontId="1" type="noConversion"/>
  </si>
  <si>
    <t>人民币</t>
  </si>
  <si>
    <t>道具</t>
  </si>
  <si>
    <t>onDoorReady##onDoorClick</t>
  </si>
  <si>
    <t>blank##clickDoor</t>
  </si>
  <si>
    <t>clickMenuConjure##clickChangeArt##clickPlayerToTrans##closeTransButton</t>
  </si>
  <si>
    <t>clickMenuMix##clickMixItem##clickMixButton##closeMixButton</t>
  </si>
  <si>
    <t>[[8311,10],[8312,10],[8313,10]]</t>
  </si>
  <si>
    <t>blank##&lt;happy&gt;下面，我来教你如何经营自己的魔法教室||好像有学生到访了，点击门。让他们进来吧。</t>
    <phoneticPr fontId="1" type="noConversion"/>
  </si>
  <si>
    <t>blank##&lt;happy&gt;很好，现在点击学生就可以传授他魔法了##&lt;happy&gt;点击教魔法##&lt;happy&gt;成功了，看来你比我想的要聪明哦！</t>
    <phoneticPr fontId="1" type="noConversion"/>
  </si>
  <si>
    <t>blank##&lt;happy&gt;完成学习后，学生会支付学费，把它捡起来。##&lt;happy&gt;金币 可以用来购买各种物品哦||接下来，让我来教你变化咒。仔细看好了。</t>
    <phoneticPr fontId="1" type="noConversion"/>
  </si>
  <si>
    <t>&lt;happy&gt;点击合成术。##&lt;happy&gt;让我们先合成 一扇门 训练下！##&lt;happy&gt;点击合成按钮##&lt;happy&gt;成功了！物品已经放到了你的仓库中，记得装饰哦！</t>
    <phoneticPr fontId="1" type="noConversion"/>
  </si>
  <si>
    <t>&lt;happy&gt;棒极了！你已经懂得了所有的操作，快去领取奖励吧！</t>
    <phoneticPr fontId="1" type="noConversion"/>
  </si>
  <si>
    <t>blank##&lt;however&gt;但如果不够熟练，咒语就经常会反噬自己，比如这个学生……||让我们来帮助他，点击学生。##&lt;happy&gt;呼~得救了。在学生学习的过程中要随时观察学生的状况</t>
    <phoneticPr fontId="1" type="noConversion"/>
  </si>
  <si>
    <t>m币</t>
    <phoneticPr fontId="1" type="noConversion"/>
  </si>
  <si>
    <t>钻石</t>
    <phoneticPr fontId="1" type="noConversion"/>
  </si>
  <si>
    <t>[2001]</t>
    <phoneticPr fontId="1" type="noConversion"/>
  </si>
  <si>
    <t>升级增加mp</t>
    <phoneticPr fontId="1" type="noConversion"/>
  </si>
  <si>
    <t>学生介绍</t>
    <phoneticPr fontId="1" type="noConversion"/>
  </si>
  <si>
    <t>student.2.302</t>
    <phoneticPr fontId="1" type="noConversion"/>
  </si>
  <si>
    <t>student.3.303</t>
    <phoneticPr fontId="1" type="noConversion"/>
  </si>
  <si>
    <t>student.4.304</t>
    <phoneticPr fontId="1" type="noConversion"/>
  </si>
  <si>
    <t>student.5.305</t>
    <phoneticPr fontId="1" type="noConversion"/>
  </si>
  <si>
    <t>student.6.306</t>
    <phoneticPr fontId="1" type="noConversion"/>
  </si>
  <si>
    <t>student.7.307</t>
    <phoneticPr fontId="1" type="noConversion"/>
  </si>
  <si>
    <t>student.8.308</t>
    <phoneticPr fontId="1" type="noConversion"/>
  </si>
  <si>
    <t>&lt;happy&gt;点击施法按钮##&lt;happy&gt;选择变化术，并对自己使用~##blank##&lt;happy&gt;非常好！变化术可以获得重要的魔法材料，但只对玩家有作用哦。</t>
    <phoneticPr fontId="1" type="noConversion"/>
  </si>
  <si>
    <t>contact</t>
  </si>
  <si>
    <t>contactevent</t>
  </si>
  <si>
    <t>blank##blank##blank</t>
  </si>
  <si>
    <t>blank##blank##1##blank</t>
  </si>
  <si>
    <t>blank##blank##onTeachMagicContactevent##blank</t>
  </si>
  <si>
    <t>blank##0##0##blank</t>
  </si>
  <si>
    <t>blank##onChangeArtContactevent##onUseTransCompleteContactevent##blank</t>
  </si>
  <si>
    <t>blank##onMixButtonContactevent##onMixCompleteContactevent##blank</t>
  </si>
  <si>
    <t>blank</t>
  </si>
  <si>
    <t>item.1.jiaoshui1</t>
  </si>
  <si>
    <t>魔法凝胶D型</t>
    <phoneticPr fontId="1" type="noConversion"/>
  </si>
  <si>
    <t>item.1.yellow</t>
  </si>
  <si>
    <t>黄水晶</t>
    <phoneticPr fontId="1" type="noConversion"/>
  </si>
  <si>
    <t>皇家研究院产品，可以用来合成和炼金</t>
    <phoneticPr fontId="1" type="noConversion"/>
  </si>
  <si>
    <t>普通的木材，可以用来合成和炼金</t>
    <phoneticPr fontId="1" type="noConversion"/>
  </si>
  <si>
    <t>未加工过很粗糙，可以用来合成和炼金</t>
    <phoneticPr fontId="1" type="noConversion"/>
  </si>
  <si>
    <t>普通生铁，可以用来合成和炼金</t>
    <phoneticPr fontId="1" type="noConversion"/>
  </si>
  <si>
    <t>银</t>
    <phoneticPr fontId="1" type="noConversion"/>
  </si>
  <si>
    <t>降温材料，可以用来合成和炼金</t>
    <phoneticPr fontId="1" type="noConversion"/>
  </si>
  <si>
    <t>稀有的金属，可以用来合成和炼金</t>
    <phoneticPr fontId="1" type="noConversion"/>
  </si>
  <si>
    <t>很难获得的皮毛，可以用来合成和炼金</t>
    <phoneticPr fontId="1" type="noConversion"/>
  </si>
  <si>
    <t>item.1.white</t>
    <phoneticPr fontId="1" type="noConversion"/>
  </si>
  <si>
    <t>item.1.ziseshuijing</t>
    <phoneticPr fontId="1" type="noConversion"/>
  </si>
  <si>
    <t>这瓶汽水貌似放了很多年了，使用过后立即回复75点魔法</t>
    <phoneticPr fontId="1" type="noConversion"/>
  </si>
  <si>
    <t>item.1.yin</t>
    <phoneticPr fontId="1" type="noConversion"/>
  </si>
  <si>
    <t>变化时间（秒）</t>
    <phoneticPr fontId="1" type="noConversion"/>
  </si>
  <si>
    <t>item.1.black</t>
    <phoneticPr fontId="1" type="noConversion"/>
  </si>
  <si>
    <t xml:space="preserve"> 水晶中似乎蕴藏的神秘的力量，使用变化术可获得</t>
    <phoneticPr fontId="1" type="noConversion"/>
  </si>
  <si>
    <t>item.1.heseshuijing</t>
    <phoneticPr fontId="1" type="noConversion"/>
  </si>
  <si>
    <t>收益m币</t>
    <phoneticPr fontId="1" type="noConversion"/>
  </si>
  <si>
    <t>[[8311,1]]</t>
    <phoneticPr fontId="1" type="noConversion"/>
  </si>
  <si>
    <t>[[8312,1]]</t>
    <phoneticPr fontId="1" type="noConversion"/>
  </si>
  <si>
    <t>[[8313,1]]</t>
    <phoneticPr fontId="1" type="noConversion"/>
  </si>
  <si>
    <t>[[8314,1]]</t>
    <phoneticPr fontId="1" type="noConversion"/>
  </si>
  <si>
    <t>[[8315,1]]</t>
    <phoneticPr fontId="1" type="noConversion"/>
  </si>
  <si>
    <t>[[8316,1]]</t>
    <phoneticPr fontId="1" type="noConversion"/>
  </si>
  <si>
    <t>[[8317,1]]</t>
    <phoneticPr fontId="1" type="noConversion"/>
  </si>
  <si>
    <t>[[8318,1]]</t>
    <phoneticPr fontId="1" type="noConversion"/>
  </si>
  <si>
    <t>blank##0##1##blank</t>
    <phoneticPr fontId="1" type="noConversion"/>
  </si>
  <si>
    <t>m币收益 变量</t>
    <phoneticPr fontId="1" type="noConversion"/>
  </si>
  <si>
    <t>火系中最简单的咒语，传授学生这种咒语可以获得少量的M币</t>
    <phoneticPr fontId="1" type="noConversion"/>
  </si>
  <si>
    <t>火系中的高级咒语，传授学生这种咒语可以赚到大量的M币</t>
    <phoneticPr fontId="1" type="noConversion"/>
  </si>
  <si>
    <t>火系中的终极咒语，传授学生这种咒语可以赚到超多的M币</t>
    <phoneticPr fontId="1" type="noConversion"/>
  </si>
  <si>
    <t>火系中最简单的咒语，传授学生这种咒语可以获得许多的M币</t>
    <phoneticPr fontId="1" type="noConversion"/>
  </si>
  <si>
    <t>[]</t>
    <phoneticPr fontId="1" type="noConversion"/>
  </si>
  <si>
    <t>power</t>
    <phoneticPr fontId="1" type="noConversion"/>
  </si>
  <si>
    <t>基础m币</t>
    <phoneticPr fontId="1" type="noConversion"/>
  </si>
  <si>
    <t>曲度</t>
    <phoneticPr fontId="1" type="noConversion"/>
  </si>
  <si>
    <t>间隔</t>
    <phoneticPr fontId="1" type="noConversion"/>
  </si>
  <si>
    <t>倍数</t>
    <phoneticPr fontId="1" type="noConversion"/>
  </si>
  <si>
    <t>基础魔法</t>
    <phoneticPr fontId="1" type="noConversion"/>
  </si>
  <si>
    <t>coin:50;exp:20;</t>
    <phoneticPr fontId="1" type="noConversion"/>
  </si>
  <si>
    <t>[[22,1]]</t>
    <phoneticPr fontId="1" type="noConversion"/>
  </si>
  <si>
    <t>exp:20;</t>
    <phoneticPr fontId="1" type="noConversion"/>
  </si>
  <si>
    <t>皇家魔法师艾利，想考验一下你的合成术，别让我失望哦。</t>
    <phoneticPr fontId="1" type="noConversion"/>
  </si>
  <si>
    <t>初级小木桌</t>
    <phoneticPr fontId="1" type="noConversion"/>
  </si>
  <si>
    <t>这只鸡决不是普通的鸡，它的体内涌动着黄水晶的力量，使用后获得黄水晶</t>
    <phoneticPr fontId="1" type="noConversion"/>
  </si>
  <si>
    <t>木偶人掌握着褐色水晶的秘密，使用后获得褐色水晶。</t>
    <phoneticPr fontId="1" type="noConversion"/>
  </si>
  <si>
    <t>狗熊掌握着红色水晶的秘密，使用后获得红色水晶。</t>
    <phoneticPr fontId="1" type="noConversion"/>
  </si>
  <si>
    <t>食人花掌握着绿水晶的秘密，使用后获得绿水晶。</t>
    <phoneticPr fontId="1" type="noConversion"/>
  </si>
  <si>
    <t>石头人掌握着白色水晶的秘密，使用后获得白色水晶。</t>
    <phoneticPr fontId="1" type="noConversion"/>
  </si>
  <si>
    <t>绵羊掌握着紫色水晶的秘密，使用后获得紫色水晶。</t>
    <phoneticPr fontId="1" type="noConversion"/>
  </si>
  <si>
    <t>铁皮人掌握着黑色水晶的秘密，使用后获得黑色水晶。</t>
    <phoneticPr fontId="1" type="noConversion"/>
  </si>
  <si>
    <t>冰块人掌握着蓝水晶的秘密，使用后获得蓝色水晶。</t>
    <phoneticPr fontId="1" type="noConversion"/>
  </si>
  <si>
    <t>上尉</t>
    <phoneticPr fontId="1" type="noConversion"/>
  </si>
  <si>
    <t>中士</t>
    <phoneticPr fontId="1" type="noConversion"/>
  </si>
  <si>
    <t>守卫</t>
    <phoneticPr fontId="1" type="noConversion"/>
  </si>
  <si>
    <t>shop</t>
    <phoneticPr fontId="1" type="noConversion"/>
  </si>
  <si>
    <t>1/type:1;id:191001;x:4;z:6;
2/type:1;id:191001;x:4;z:3;
3/type:2;id:192001;x:4;z:0;
4/type:5;id:195016;x:1;z:3;
5/type:5;id:195019;x:7;z:1;
6/type:5;id:195017;x:1;z:6;
7/type:7;id:197001;x:0;z:5;
8/type:7;id:197002;x:2;z:0;
9/type:7;id:197006;x:1;z:0;
10/type:7;id:197007;x:6;z:0;</t>
    <phoneticPr fontId="1" type="noConversion"/>
  </si>
  <si>
    <t>[[21,3],[22,3],[8301,10],[8302,10],[8311,10],[8312,10],[8313,10]]</t>
    <phoneticPr fontId="1" type="noConversion"/>
  </si>
  <si>
    <t>传授学生魔法1次</t>
    <phoneticPr fontId="1" type="noConversion"/>
  </si>
  <si>
    <t>coin:50;exp:20;</t>
    <phoneticPr fontId="1" type="noConversion"/>
  </si>
  <si>
    <t>矮人森林特产，使用后立即回复120点魔法</t>
    <phoneticPr fontId="1" type="noConversion"/>
  </si>
  <si>
    <t>矮人王：别怪我没提醒你，少去招惹那些熊。尤其是那只耳朵大的。||矮人王：又一次，我回到家，看见那只大耳朵熊，从我家里走出来，嘴上全是蜂蜜，然后我辛苦采了一个月的蜂蜜就全不见了。||矮人王：这真是场灾难年轻人，我们的子民在村子周围的树林里经常遭到熊的袭击，黑巫师一定对他们释放了咒语，请帮我消灭那些受到诅咒的棕熊。||矮人王：太可恨了那些棕熊，我采了一个月的蜂蜜。被他们一口就吃光了。请帮我教训一下他们，年轻的法师。我会好好酬谢你的||矮人王：太可怕了，那个棕熊的首领阿鲁法，我们有好几个猎人都被它爆菊了，你敢去挑战他么？||你的魔法小屋在维持一段时间的经营后，随着名气得提升，会有很多的贵族和商人来向你购买你合成出</t>
    <phoneticPr fontId="1" type="noConversion"/>
  </si>
  <si>
    <t>维克多上尉：你好，年轻的法师。我是负责保护这里的维克多上尉。||这次我带的都是精锐部队，打败那些家伙应该只是时间问题。||什么，你想来帮忙？不行。你那种3脚猫的魔法只会拖我们的后腿。||优秀的法师能合成出带有魔力的武器，这种武器比起一般的兵刃来，更加具有杀伤力。||我换有严重的近视眼，你们用魔法把它治好么？||我依稀记得有一次，有一个庞然大物在我面前，我努力想把它看清楚，可它却走了，后来我才知道那是一只大灰熊，那次险些要了我的命。</t>
    <phoneticPr fontId="1" type="noConversion"/>
  </si>
  <si>
    <t>伊万中士：力量才是决定胜负的关键，什么魔法啊，咒语啊，最讨厌了。||增经有个巫师问我，说需不需要换个聪明的脑子。当我展示出我的肌肉的时候，他居然晕了过去。||嘿，小子想看看我的肌肉吗？||看一个人强不强大，看他的肌肉就知道了。</t>
    <phoneticPr fontId="1" type="noConversion"/>
  </si>
  <si>
    <t>魔法的传承，水晶的能量，是玛吉克大陆的生命支柱||魔法小屋中的装饰物，可以提供额外的魔法值上限。魔法上限越高，回复的速度也越快。||变化咒不但可以对你的好友使用，也可以对自己使用。</t>
    <phoneticPr fontId="1" type="noConversion"/>
  </si>
  <si>
    <t>类型描述</t>
    <phoneticPr fontId="1" type="noConversion"/>
  </si>
  <si>
    <t>taskType</t>
    <phoneticPr fontId="1" type="noConversion"/>
  </si>
  <si>
    <t>content</t>
    <phoneticPr fontId="1" type="noConversion"/>
  </si>
  <si>
    <t xml:space="preserve">合成术装饰物 </t>
    <phoneticPr fontId="1" type="noConversion"/>
  </si>
  <si>
    <t xml:space="preserve">上缴材料  </t>
    <phoneticPr fontId="1" type="noConversion"/>
  </si>
  <si>
    <t>传授学员魔法次数</t>
    <phoneticPr fontId="1" type="noConversion"/>
  </si>
  <si>
    <t>解除异常状态</t>
    <phoneticPr fontId="1" type="noConversion"/>
  </si>
  <si>
    <t>打怪种类和数量</t>
    <phoneticPr fontId="1" type="noConversion"/>
  </si>
  <si>
    <t>上缴装饰物</t>
    <phoneticPr fontId="1" type="noConversion"/>
  </si>
  <si>
    <t xml:space="preserve">人物等级满足 </t>
    <phoneticPr fontId="1" type="noConversion"/>
  </si>
  <si>
    <t>魔法修行</t>
    <phoneticPr fontId="1" type="noConversion"/>
  </si>
  <si>
    <t>邀请好友数量</t>
    <phoneticPr fontId="1" type="noConversion"/>
  </si>
  <si>
    <t>下士</t>
    <phoneticPr fontId="1" type="noConversion"/>
  </si>
  <si>
    <t>二等兵</t>
    <phoneticPr fontId="1" type="noConversion"/>
  </si>
  <si>
    <t>二等兵查克：你看到真正的魔物么，他们的脑袋可大。便便会发光有木有。||记得在我小的时候，有一只巨大的灰熊向我扑来。危急关头，维克多上尉只用眼神就把灰熊吓跑了。||维克多上尉是我的偶像，我一定要成为像他一样强大的战士。||村子的南方是一片沙漠，听说有不少探宝的人在那里挖到了宝藏。</t>
    <phoneticPr fontId="1" type="noConversion"/>
  </si>
  <si>
    <t>点击合成术的按钮，在合成界面中找到需要合成的物品，点击合成按钮合成该物品。</t>
    <phoneticPr fontId="1" type="noConversion"/>
  </si>
  <si>
    <t>点击等待的学生，点击传授魔法的按钮。</t>
    <phoneticPr fontId="1" type="noConversion"/>
  </si>
  <si>
    <t>找到和任务中名字相同的怪，并且消灭它。</t>
    <phoneticPr fontId="1" type="noConversion"/>
  </si>
  <si>
    <t>完成顾客的订单，根据顾客的需要，使用合成术来制造顾客需要的物品。</t>
    <phoneticPr fontId="1" type="noConversion"/>
  </si>
  <si>
    <t>人物等级达到任务的要求。</t>
    <phoneticPr fontId="1" type="noConversion"/>
  </si>
  <si>
    <t>研究新魔法，并达到任务要求的魔法数量。点击魔法研究的按钮可以找到未研究的魔法</t>
    <phoneticPr fontId="1" type="noConversion"/>
  </si>
  <si>
    <t>需要好友数</t>
    <phoneticPr fontId="1" type="noConversion"/>
  </si>
  <si>
    <t>facex</t>
    <phoneticPr fontId="1" type="noConversion"/>
  </si>
  <si>
    <t>facey</t>
    <phoneticPr fontId="1" type="noConversion"/>
  </si>
  <si>
    <t>变化自己或者好友</t>
    <phoneticPr fontId="1" type="noConversion"/>
  </si>
  <si>
    <t>约克</t>
  </si>
  <si>
    <t>露娜</t>
  </si>
  <si>
    <t>山特</t>
  </si>
  <si>
    <t>安洁儿</t>
  </si>
  <si>
    <t>艾登</t>
    <phoneticPr fontId="1" type="noConversion"/>
  </si>
  <si>
    <t>海伦</t>
  </si>
  <si>
    <t>罗尼斯</t>
  </si>
  <si>
    <t>杰克</t>
    <phoneticPr fontId="1" type="noConversion"/>
  </si>
  <si>
    <t>约克，喜欢玩火，立志成为一个火焰魔法师。</t>
    <phoneticPr fontId="1" type="noConversion"/>
  </si>
  <si>
    <r>
      <t>露娜</t>
    </r>
    <r>
      <rPr>
        <sz val="10.5"/>
        <color theme="1"/>
        <rFont val="Calibri"/>
        <family val="2"/>
      </rPr>
      <t>,</t>
    </r>
    <r>
      <rPr>
        <sz val="10.5"/>
        <color theme="1"/>
        <rFont val="宋体"/>
        <family val="3"/>
        <charset val="134"/>
      </rPr>
      <t>据说是个公主，自从王国被外星人占领后，逃亡到这里。为了复国，苦心学习魔法。</t>
    </r>
    <phoneticPr fontId="1" type="noConversion"/>
  </si>
  <si>
    <t>山特，矮人国的小铁匠，由于铁匠铺被强拆，而离开了矮人国，从此钻研魔法。</t>
    <phoneticPr fontId="1" type="noConversion"/>
  </si>
  <si>
    <t>安洁儿，来自沙漠小镇，喜欢冒险，因为听闻主角的魔法传闻而跟随主角学习魔法。</t>
    <phoneticPr fontId="1" type="noConversion"/>
  </si>
  <si>
    <r>
      <t>艾登，矮人国魔法协会的一年级学生，已经留了</t>
    </r>
    <r>
      <rPr>
        <sz val="10.5"/>
        <color theme="1"/>
        <rFont val="Calibri"/>
        <family val="2"/>
      </rPr>
      <t>100</t>
    </r>
    <r>
      <rPr>
        <sz val="10.5"/>
        <color theme="1"/>
        <rFont val="宋体"/>
        <family val="3"/>
        <charset val="134"/>
        <scheme val="minor"/>
      </rPr>
      <t>多级，被开除了学籍。</t>
    </r>
    <phoneticPr fontId="1" type="noConversion"/>
  </si>
  <si>
    <t>海伦，来自渔人海滩，自从黑巫师出现后，她一直致力于魔法的研究来对抗黑巫师。</t>
    <phoneticPr fontId="1" type="noConversion"/>
  </si>
  <si>
    <t>罗尼斯，海伦的哥哥，为了保护妹妹，跟随妹妹一起研究魔法。</t>
    <phoneticPr fontId="1" type="noConversion"/>
  </si>
  <si>
    <t>杰克，原来是一个海盗，抢钱不眨眼，后来被主角感化，成为主角的学徒。</t>
    <phoneticPr fontId="1" type="noConversion"/>
  </si>
  <si>
    <t>npc.1.24</t>
    <phoneticPr fontId="1" type="noConversion"/>
  </si>
  <si>
    <t>艾利</t>
    <phoneticPr fontId="1" type="noConversion"/>
  </si>
  <si>
    <t>物品id</t>
    <phoneticPr fontId="1" type="noConversion"/>
  </si>
  <si>
    <t>名称</t>
    <phoneticPr fontId="1" type="noConversion"/>
  </si>
  <si>
    <t>木质门</t>
    <phoneticPr fontId="1" type="noConversion"/>
  </si>
  <si>
    <t>初级小木桌</t>
    <phoneticPr fontId="1" type="noConversion"/>
  </si>
  <si>
    <t>老木敦</t>
    <phoneticPr fontId="1" type="noConversion"/>
  </si>
  <si>
    <t>扫把</t>
    <phoneticPr fontId="1" type="noConversion"/>
  </si>
  <si>
    <t>红色波纹纸</t>
    <phoneticPr fontId="1" type="noConversion"/>
  </si>
  <si>
    <t>草皮</t>
    <phoneticPr fontId="1" type="noConversion"/>
  </si>
  <si>
    <t>木质灯</t>
    <phoneticPr fontId="1" type="noConversion"/>
  </si>
  <si>
    <t>天数</t>
    <phoneticPr fontId="1" type="noConversion"/>
  </si>
  <si>
    <t>coin:50;</t>
    <phoneticPr fontId="1" type="noConversion"/>
  </si>
  <si>
    <t>coin:100;</t>
    <phoneticPr fontId="1" type="noConversion"/>
  </si>
  <si>
    <t>coin:200;</t>
    <phoneticPr fontId="1" type="noConversion"/>
  </si>
  <si>
    <t>coin:300;</t>
    <phoneticPr fontId="1" type="noConversion"/>
  </si>
  <si>
    <t>coin:500;</t>
    <phoneticPr fontId="1" type="noConversion"/>
  </si>
  <si>
    <t>粉丝奖励属性</t>
    <phoneticPr fontId="1" type="noConversion"/>
  </si>
  <si>
    <t>一般用户属性</t>
    <phoneticPr fontId="1" type="noConversion"/>
  </si>
  <si>
    <t>[[21,1]]</t>
    <phoneticPr fontId="1" type="noConversion"/>
  </si>
  <si>
    <t>[[23,1]]</t>
    <phoneticPr fontId="1" type="noConversion"/>
  </si>
  <si>
    <t>利贝尔</t>
    <phoneticPr fontId="1" type="noConversion"/>
  </si>
  <si>
    <t>雷顿</t>
    <phoneticPr fontId="1" type="noConversion"/>
  </si>
  <si>
    <t>贝卡</t>
    <phoneticPr fontId="1" type="noConversion"/>
  </si>
  <si>
    <t>埃德蒙</t>
    <phoneticPr fontId="1" type="noConversion"/>
  </si>
  <si>
    <t>艾斯</t>
    <phoneticPr fontId="1" type="noConversion"/>
  </si>
  <si>
    <t>密特尔</t>
    <phoneticPr fontId="1" type="noConversion"/>
  </si>
  <si>
    <t>利贝尔，早前靠贩卖，假魔法杖为生。</t>
    <phoneticPr fontId="1" type="noConversion"/>
  </si>
  <si>
    <t>雷顿，漂洋过海来到了马吉克大陆，为了寻找失散的弟弟。</t>
    <phoneticPr fontId="1" type="noConversion"/>
  </si>
  <si>
    <t>贝卡，自己生活的村庄，经常受到强盗的掠夺，带着全村人的期望，来学习魔法 对付强盗。</t>
    <phoneticPr fontId="1" type="noConversion"/>
  </si>
  <si>
    <t>埃德蒙，拥有神圣之血的皇族，为什么在这个时候出现，还是个谜。</t>
    <phoneticPr fontId="1" type="noConversion"/>
  </si>
  <si>
    <t>弗瑞达，一个哑巴，经常被别人欺负。后跟随主角。</t>
    <phoneticPr fontId="1" type="noConversion"/>
  </si>
  <si>
    <t>艾斯，云游在马吉克大陆的炼金术士。上课经常开小差，将炼金油泼在同学身上。</t>
    <phoneticPr fontId="1" type="noConversion"/>
  </si>
  <si>
    <t>瓦谢里，圣战中战中，存活下来的，魔法战士。学习治愈系魔法，来治疗之前的伤痛。</t>
    <phoneticPr fontId="1" type="noConversion"/>
  </si>
  <si>
    <t>密特尔，魔法面包制造家，为了能造出更好的面包，苦心学习魔法。</t>
    <phoneticPr fontId="1" type="noConversion"/>
  </si>
  <si>
    <t>谢尔瓦，矮人国的铁匠，经营一家铁匠铺，为了省掉煤气费，所以来学习火焰魔法。</t>
    <phoneticPr fontId="1" type="noConversion"/>
  </si>
  <si>
    <t>奥杰，因家乡的海水被废料污染，所以立志学习净化魔法，重建自己的家园。</t>
    <phoneticPr fontId="1" type="noConversion"/>
  </si>
  <si>
    <t>莱伊</t>
    <phoneticPr fontId="1" type="noConversion"/>
  </si>
  <si>
    <t>弗瑞达</t>
    <phoneticPr fontId="1" type="noConversion"/>
  </si>
  <si>
    <t>瓦谢里</t>
    <phoneticPr fontId="1" type="noConversion"/>
  </si>
  <si>
    <t>谢尔瓦</t>
    <phoneticPr fontId="1" type="noConversion"/>
  </si>
  <si>
    <t>奥杰</t>
    <phoneticPr fontId="1" type="noConversion"/>
  </si>
  <si>
    <t>[[21,1]]</t>
  </si>
  <si>
    <t>type</t>
    <phoneticPr fontId="1" type="noConversion"/>
  </si>
  <si>
    <t>id</t>
    <phoneticPr fontId="1" type="noConversion"/>
  </si>
  <si>
    <t>num</t>
    <phoneticPr fontId="1" type="noConversion"/>
  </si>
  <si>
    <t>使用合成术合成装饰物</t>
    <phoneticPr fontId="1" type="noConversion"/>
  </si>
  <si>
    <t>传授学生魔法达到要求次数</t>
    <phoneticPr fontId="1" type="noConversion"/>
  </si>
  <si>
    <t>好友数达到</t>
    <phoneticPr fontId="1" type="noConversion"/>
  </si>
  <si>
    <t>人物等级达到</t>
    <phoneticPr fontId="1" type="noConversion"/>
  </si>
  <si>
    <t>传授学生魔法次数达到</t>
    <phoneticPr fontId="1" type="noConversion"/>
  </si>
  <si>
    <t>解救学生人数达到</t>
    <phoneticPr fontId="1" type="noConversion"/>
  </si>
  <si>
    <t>拥有魔法数量达到</t>
    <phoneticPr fontId="1" type="noConversion"/>
  </si>
  <si>
    <t>使用变化术次数达到</t>
    <phoneticPr fontId="1" type="noConversion"/>
  </si>
  <si>
    <t>id</t>
    <phoneticPr fontId="1" type="noConversion"/>
  </si>
  <si>
    <t>数量</t>
    <phoneticPr fontId="1" type="noConversion"/>
  </si>
  <si>
    <t>type</t>
    <phoneticPr fontId="1" type="noConversion"/>
  </si>
  <si>
    <t>条件</t>
    <phoneticPr fontId="1" type="noConversion"/>
  </si>
  <si>
    <t>魔扫</t>
    <phoneticPr fontId="1" type="noConversion"/>
  </si>
  <si>
    <t>npc.1.25</t>
    <phoneticPr fontId="1" type="noConversion"/>
  </si>
  <si>
    <t>max_mp</t>
    <phoneticPr fontId="1" type="noConversion"/>
  </si>
  <si>
    <t>矮人森林商人</t>
    <phoneticPr fontId="1" type="noConversion"/>
  </si>
  <si>
    <t>布兰多下士：你好，朋友，我市布兰多下士||如果你能在我的剑上，附上魔力的话，我就会给你一笔相当可观的报酬哦。||多数长官很习惯去训斥别人，但是对着镜子又看不到自己。但是维克多上尉却正好相反，这也是我决定留在他小队的理由。||最近有不少，专采菊花的狗熊出没，晚上出门一定要小心。</t>
    <phoneticPr fontId="1" type="noConversion"/>
  </si>
  <si>
    <t>订单</t>
    <phoneticPr fontId="1" type="noConversion"/>
  </si>
  <si>
    <t>哈里勃特</t>
    <phoneticPr fontId="1" type="noConversion"/>
  </si>
  <si>
    <t>剧情任务</t>
    <phoneticPr fontId="1" type="noConversion"/>
  </si>
  <si>
    <t>最大魔法值</t>
    <phoneticPr fontId="1" type="noConversion"/>
  </si>
  <si>
    <t>金币</t>
    <phoneticPr fontId="1" type="noConversion"/>
  </si>
  <si>
    <t>宝石</t>
    <phoneticPr fontId="1" type="noConversion"/>
  </si>
  <si>
    <t>装饰物</t>
    <phoneticPr fontId="1" type="noConversion"/>
  </si>
  <si>
    <t>道具</t>
    <phoneticPr fontId="1" type="noConversion"/>
  </si>
  <si>
    <t>金币</t>
    <phoneticPr fontId="1" type="noConversion"/>
  </si>
  <si>
    <t>经验</t>
    <phoneticPr fontId="1" type="noConversion"/>
  </si>
  <si>
    <t>宝石</t>
    <phoneticPr fontId="1" type="noConversion"/>
  </si>
  <si>
    <t>装饰物</t>
    <phoneticPr fontId="1" type="noConversion"/>
  </si>
  <si>
    <t>power</t>
    <phoneticPr fontId="1" type="noConversion"/>
  </si>
  <si>
    <t>提供客人需要的材料种类和数量，材料可以通过采集和打怪和购买获得。</t>
    <phoneticPr fontId="1" type="noConversion"/>
  </si>
  <si>
    <t>达到任务所需要的材料数量。</t>
    <phoneticPr fontId="1" type="noConversion"/>
  </si>
  <si>
    <t>获得金币的数量，达到任务所需要的条件。</t>
    <phoneticPr fontId="1" type="noConversion"/>
  </si>
  <si>
    <t>当学生头顶 出现HELP的语泡，点击该学生可解除咒语反噬状态。</t>
    <phoneticPr fontId="1" type="noConversion"/>
  </si>
  <si>
    <t>访问好友次数达到任务要求</t>
    <phoneticPr fontId="1" type="noConversion"/>
  </si>
  <si>
    <t>传授学生魔法</t>
    <phoneticPr fontId="1" type="noConversion"/>
  </si>
  <si>
    <t>解救学生</t>
    <phoneticPr fontId="1" type="noConversion"/>
  </si>
  <si>
    <t>访问好友</t>
    <phoneticPr fontId="1" type="noConversion"/>
  </si>
  <si>
    <t>名称</t>
    <phoneticPr fontId="1" type="noConversion"/>
  </si>
  <si>
    <t>访问好友次数达到</t>
    <phoneticPr fontId="1" type="noConversion"/>
  </si>
  <si>
    <t>type</t>
    <phoneticPr fontId="1" type="noConversion"/>
  </si>
  <si>
    <t>条件说明</t>
    <phoneticPr fontId="1" type="noConversion"/>
  </si>
  <si>
    <t>条件说明</t>
    <phoneticPr fontId="1" type="noConversion"/>
  </si>
  <si>
    <t>合成木制门</t>
    <phoneticPr fontId="1" type="noConversion"/>
  </si>
  <si>
    <t>想赚点m币么？根据订单内容合成出物品，作为交换，客人会给你一比可观的收入。</t>
    <phoneticPr fontId="1" type="noConversion"/>
  </si>
  <si>
    <t>物品道具</t>
    <phoneticPr fontId="1" type="noConversion"/>
  </si>
  <si>
    <t>死后台词</t>
    <phoneticPr fontId="1" type="noConversion"/>
  </si>
  <si>
    <t>数量</t>
    <phoneticPr fontId="1" type="noConversion"/>
  </si>
  <si>
    <t>掉落金币</t>
    <phoneticPr fontId="1" type="noConversion"/>
  </si>
  <si>
    <t>magicbook.1.waterlv8</t>
    <phoneticPr fontId="1" type="noConversion"/>
  </si>
  <si>
    <t>掉落经验</t>
    <phoneticPr fontId="1" type="noConversion"/>
  </si>
  <si>
    <t>好友帮你收取钱</t>
    <phoneticPr fontId="1" type="noConversion"/>
  </si>
  <si>
    <t>水晶变成了石头</t>
    <phoneticPr fontId="1" type="noConversion"/>
  </si>
  <si>
    <t>使用变化咒和采集来获得材料</t>
    <phoneticPr fontId="1" type="noConversion"/>
  </si>
  <si>
    <t>使用变化咒和采集来获得材料</t>
    <phoneticPr fontId="1" type="noConversion"/>
  </si>
  <si>
    <t>场景id</t>
    <phoneticPr fontId="1" type="noConversion"/>
  </si>
  <si>
    <t>场景名称</t>
    <phoneticPr fontId="1" type="noConversion"/>
  </si>
  <si>
    <t>收金币</t>
    <phoneticPr fontId="1" type="noConversion"/>
  </si>
  <si>
    <t>炼金术士拍拍丢弃的小药瓶，使用后立即回复250点魔法</t>
    <phoneticPr fontId="1" type="noConversion"/>
  </si>
  <si>
    <t>每5分钟恢复10点的魔法</t>
    <phoneticPr fontId="1" type="noConversion"/>
  </si>
  <si>
    <t>[300,10]</t>
    <phoneticPr fontId="1" type="noConversion"/>
  </si>
  <si>
    <t>水系中最简单的咒语，传授学生这种咒语可以获得少量的M币</t>
    <phoneticPr fontId="1" type="noConversion"/>
  </si>
  <si>
    <t>水系中最简单的咒语，传授学生这种咒语可以获得少量的M币</t>
    <phoneticPr fontId="1" type="noConversion"/>
  </si>
  <si>
    <t>水系中最简单的咒语，传授学生这种咒语可以获得许多的M币</t>
    <phoneticPr fontId="1" type="noConversion"/>
  </si>
  <si>
    <t>水系中的高级咒语，传授学生这种咒语可以赚到大量的M币</t>
    <phoneticPr fontId="1" type="noConversion"/>
  </si>
  <si>
    <t>水系中的终极咒语，传授学生这种咒语可以赚到超多的M币</t>
    <phoneticPr fontId="1" type="noConversion"/>
  </si>
  <si>
    <t>木系中最简单的咒语，传授学生这种咒语可以获得少量的M币</t>
    <phoneticPr fontId="1" type="noConversion"/>
  </si>
  <si>
    <t>木系中最简单的咒语，传授学生这种咒语可以获得少量的M币</t>
    <phoneticPr fontId="1" type="noConversion"/>
  </si>
  <si>
    <t>木系中最简单的咒语，传授学生这种咒语可以获得许多的M币</t>
    <phoneticPr fontId="1" type="noConversion"/>
  </si>
  <si>
    <t>木系中的高级咒语，传授学生这种咒语可以赚到大量的M币</t>
    <phoneticPr fontId="1" type="noConversion"/>
  </si>
  <si>
    <t>木系中的终极咒语，传授学生这种咒语可以赚到超多的M币</t>
    <phoneticPr fontId="1" type="noConversion"/>
  </si>
  <si>
    <t>邀请好友数量达到任务指定的数量。点击好友邀请按钮，邀请好友，增加好友数量</t>
    <phoneticPr fontId="1" type="noConversion"/>
  </si>
  <si>
    <t>好友数达人</t>
    <phoneticPr fontId="1" type="noConversion"/>
  </si>
  <si>
    <t>student.9.301</t>
    <phoneticPr fontId="1" type="noConversion"/>
  </si>
  <si>
    <t>student.10.302</t>
    <phoneticPr fontId="1" type="noConversion"/>
  </si>
  <si>
    <t>student.11.303</t>
    <phoneticPr fontId="1" type="noConversion"/>
  </si>
  <si>
    <t>student.12.304</t>
    <phoneticPr fontId="1" type="noConversion"/>
  </si>
  <si>
    <t>student.13.305</t>
    <phoneticPr fontId="1" type="noConversion"/>
  </si>
  <si>
    <t>student.14.306</t>
    <phoneticPr fontId="1" type="noConversion"/>
  </si>
  <si>
    <t>student.15.307</t>
    <phoneticPr fontId="1" type="noConversion"/>
  </si>
  <si>
    <t>student.16.308</t>
    <phoneticPr fontId="1" type="noConversion"/>
  </si>
  <si>
    <t>student.17.301</t>
    <phoneticPr fontId="1" type="noConversion"/>
  </si>
  <si>
    <t>student.18.302</t>
    <phoneticPr fontId="1" type="noConversion"/>
  </si>
  <si>
    <t>student.19.303</t>
    <phoneticPr fontId="1" type="noConversion"/>
  </si>
  <si>
    <t>student.20.304</t>
    <phoneticPr fontId="1" type="noConversion"/>
  </si>
  <si>
    <t>student.21.305</t>
    <phoneticPr fontId="1" type="noConversion"/>
  </si>
  <si>
    <t>student.22.306</t>
    <phoneticPr fontId="1" type="noConversion"/>
  </si>
  <si>
    <t>[[8301,2],[21,20],[22,50],[23,100]]</t>
    <phoneticPr fontId="1" type="noConversion"/>
  </si>
  <si>
    <t>[[8305,2],[21,20],[22,50],[23,100]]</t>
    <phoneticPr fontId="1" type="noConversion"/>
  </si>
  <si>
    <t>收取金币金额达到</t>
    <phoneticPr fontId="1" type="noConversion"/>
  </si>
  <si>
    <t>iconclass.1.dingdan</t>
    <phoneticPr fontId="1" type="noConversion"/>
  </si>
  <si>
    <t>黄色水晶数量达到</t>
    <phoneticPr fontId="1" type="noConversion"/>
  </si>
  <si>
    <t>褐水晶</t>
    <phoneticPr fontId="1" type="noConversion"/>
  </si>
  <si>
    <t>褐水晶数量达到</t>
    <phoneticPr fontId="1" type="noConversion"/>
  </si>
  <si>
    <t>红水晶</t>
    <phoneticPr fontId="1" type="noConversion"/>
  </si>
  <si>
    <t>红水晶数量达到</t>
    <phoneticPr fontId="1" type="noConversion"/>
  </si>
  <si>
    <t>绿水晶</t>
    <phoneticPr fontId="1" type="noConversion"/>
  </si>
  <si>
    <t>绿水晶数量达到</t>
    <phoneticPr fontId="1" type="noConversion"/>
  </si>
  <si>
    <t>白水晶</t>
    <phoneticPr fontId="1" type="noConversion"/>
  </si>
  <si>
    <t>白水晶数量达到</t>
    <phoneticPr fontId="1" type="noConversion"/>
  </si>
  <si>
    <t>紫水晶</t>
    <phoneticPr fontId="1" type="noConversion"/>
  </si>
  <si>
    <t>紫水晶数量达到</t>
    <phoneticPr fontId="1" type="noConversion"/>
  </si>
  <si>
    <t>黑水晶</t>
    <phoneticPr fontId="1" type="noConversion"/>
  </si>
  <si>
    <t>黑水晶数量达到</t>
    <phoneticPr fontId="1" type="noConversion"/>
  </si>
  <si>
    <t xml:space="preserve">蓝水晶 </t>
    <phoneticPr fontId="1" type="noConversion"/>
  </si>
  <si>
    <t>蓝水晶数量达到</t>
    <phoneticPr fontId="1" type="noConversion"/>
  </si>
  <si>
    <t>{"exp":20}</t>
  </si>
  <si>
    <t>{"exp":1000}</t>
    <phoneticPr fontId="1" type="noConversion"/>
  </si>
  <si>
    <t>{"exp":1100}</t>
    <phoneticPr fontId="1" type="noConversion"/>
  </si>
  <si>
    <t>{"exp":1150}</t>
    <phoneticPr fontId="1" type="noConversion"/>
  </si>
  <si>
    <t>{"exp":1450}</t>
    <phoneticPr fontId="1" type="noConversion"/>
  </si>
  <si>
    <t>{"exp":15}</t>
    <phoneticPr fontId="1" type="noConversion"/>
  </si>
  <si>
    <t>{"exp":150}</t>
    <phoneticPr fontId="1" type="noConversion"/>
  </si>
  <si>
    <t>{"exp":1500}</t>
    <phoneticPr fontId="1" type="noConversion"/>
  </si>
  <si>
    <t>{"exp":1800}</t>
    <phoneticPr fontId="1" type="noConversion"/>
  </si>
  <si>
    <t>{"exp":2200}</t>
    <phoneticPr fontId="1" type="noConversion"/>
  </si>
  <si>
    <t>{"exp":240}</t>
    <phoneticPr fontId="1" type="noConversion"/>
  </si>
  <si>
    <t>{"exp":2700}</t>
    <phoneticPr fontId="1" type="noConversion"/>
  </si>
  <si>
    <t>{"exp":30}</t>
    <phoneticPr fontId="1" type="noConversion"/>
  </si>
  <si>
    <t>{"exp":20}</t>
    <phoneticPr fontId="1" type="noConversion"/>
  </si>
  <si>
    <t>{"exp":350}</t>
    <phoneticPr fontId="1" type="noConversion"/>
  </si>
  <si>
    <t>{"exp":360}</t>
    <phoneticPr fontId="1" type="noConversion"/>
  </si>
  <si>
    <t>{"exp":500}</t>
    <phoneticPr fontId="1" type="noConversion"/>
  </si>
  <si>
    <t>{"exp":875}</t>
    <phoneticPr fontId="1" type="noConversion"/>
  </si>
  <si>
    <t>{"exp":700}</t>
    <phoneticPr fontId="1" type="noConversion"/>
  </si>
  <si>
    <t>{"exp":80}</t>
    <phoneticPr fontId="1" type="noConversion"/>
  </si>
  <si>
    <t>{"exp":800}</t>
    <phoneticPr fontId="1" type="noConversion"/>
  </si>
  <si>
    <t>{"exp":850}</t>
    <phoneticPr fontId="1" type="noConversion"/>
  </si>
  <si>
    <t>[{"type":1,"id":8318,"num":5}]</t>
    <phoneticPr fontId="1" type="noConversion"/>
  </si>
  <si>
    <t>[{"type":1,"id":8311,"num":10}]</t>
    <phoneticPr fontId="1" type="noConversion"/>
  </si>
  <si>
    <t>[{"type":1,"id":8311,"num":15}]</t>
    <phoneticPr fontId="1" type="noConversion"/>
  </si>
  <si>
    <t>[{"type":1,"id":8311,"num":20}]</t>
    <phoneticPr fontId="1" type="noConversion"/>
  </si>
  <si>
    <t>[{"type":1,"id":8311,"num":25}]</t>
    <phoneticPr fontId="1" type="noConversion"/>
  </si>
  <si>
    <t>[{"type":1,"id":8312,"num":5}]</t>
    <phoneticPr fontId="1" type="noConversion"/>
  </si>
  <si>
    <t>[{"type":1,"id":8312,"num":10}]</t>
    <phoneticPr fontId="1" type="noConversion"/>
  </si>
  <si>
    <t>[{"type":1,"id":8312,"num":15}]</t>
    <phoneticPr fontId="1" type="noConversion"/>
  </si>
  <si>
    <t>[{"type":1,"id":8312,"num":20}]</t>
    <phoneticPr fontId="1" type="noConversion"/>
  </si>
  <si>
    <t>[{"type":1,"id":8312,"num":25}]</t>
    <phoneticPr fontId="1" type="noConversion"/>
  </si>
  <si>
    <t>[{"type":1,"id":8312,"num":30}]</t>
    <phoneticPr fontId="1" type="noConversion"/>
  </si>
  <si>
    <t>[{"type":1,"id":8313,"num":5}]</t>
    <phoneticPr fontId="1" type="noConversion"/>
  </si>
  <si>
    <t>[{"type":1,"id":8313,"num":10}]</t>
    <phoneticPr fontId="1" type="noConversion"/>
  </si>
  <si>
    <t>[{"type":1,"id":8313,"num":15}]</t>
    <phoneticPr fontId="1" type="noConversion"/>
  </si>
  <si>
    <t>[{"type":1,"id":8313,"num":20}]</t>
    <phoneticPr fontId="1" type="noConversion"/>
  </si>
  <si>
    <t>[{"type":1,"id":8313,"num":25}]</t>
    <phoneticPr fontId="1" type="noConversion"/>
  </si>
  <si>
    <t>[{"type":1,"id":8313,"num":30}]</t>
    <phoneticPr fontId="1" type="noConversion"/>
  </si>
  <si>
    <t>[{"type":1,"id":8313,"num":35}]</t>
    <phoneticPr fontId="1" type="noConversion"/>
  </si>
  <si>
    <t>[{"type":1,"id":8313,"num":40}]</t>
    <phoneticPr fontId="1" type="noConversion"/>
  </si>
  <si>
    <t>[{"type":1,"id":8314,"num":5}]</t>
    <phoneticPr fontId="1" type="noConversion"/>
  </si>
  <si>
    <t>[{"type":1,"id":8314,"num":10}]</t>
    <phoneticPr fontId="1" type="noConversion"/>
  </si>
  <si>
    <t>[{"type":1,"id":8314,"num":15}]</t>
    <phoneticPr fontId="1" type="noConversion"/>
  </si>
  <si>
    <t>[{"type":1,"id":8314,"num":20}]</t>
    <phoneticPr fontId="1" type="noConversion"/>
  </si>
  <si>
    <t>[{"type":1,"id":8314,"num":25}]</t>
    <phoneticPr fontId="1" type="noConversion"/>
  </si>
  <si>
    <t>[{"type":1,"id":8314,"num":30}]</t>
    <phoneticPr fontId="1" type="noConversion"/>
  </si>
  <si>
    <t>[{"type":1,"id":8314,"num":35}]</t>
    <phoneticPr fontId="1" type="noConversion"/>
  </si>
  <si>
    <t>[{"type":1,"id":8315,"num":5}]</t>
    <phoneticPr fontId="1" type="noConversion"/>
  </si>
  <si>
    <t>[{"type":1,"id":8315,"num":10}]</t>
    <phoneticPr fontId="1" type="noConversion"/>
  </si>
  <si>
    <t>[{"type":1,"id":8315,"num":15}]</t>
    <phoneticPr fontId="1" type="noConversion"/>
  </si>
  <si>
    <t>[{"type":1,"id":8315,"num":20}]</t>
    <phoneticPr fontId="1" type="noConversion"/>
  </si>
  <si>
    <t>[{"type":1,"id":8315,"num":25}]</t>
    <phoneticPr fontId="1" type="noConversion"/>
  </si>
  <si>
    <t>[{"type":1,"id":8315,"num":30}]</t>
    <phoneticPr fontId="1" type="noConversion"/>
  </si>
  <si>
    <t>[{"type":1,"id":8316,"num":5}]</t>
    <phoneticPr fontId="1" type="noConversion"/>
  </si>
  <si>
    <t>[{"type":1,"id":8316,"num":10}]</t>
    <phoneticPr fontId="1" type="noConversion"/>
  </si>
  <si>
    <t>[{"type":1,"id":8316,"num":15}]</t>
    <phoneticPr fontId="1" type="noConversion"/>
  </si>
  <si>
    <t>[{"type":1,"id":8316,"num":20}]</t>
    <phoneticPr fontId="1" type="noConversion"/>
  </si>
  <si>
    <t>[{"type":1,"id":8316,"num":25}]</t>
    <phoneticPr fontId="1" type="noConversion"/>
  </si>
  <si>
    <t>[{"type":1,"id":8316,"num":30}]</t>
    <phoneticPr fontId="1" type="noConversion"/>
  </si>
  <si>
    <t>[{"type":1,"id":8317,"num":5}]</t>
    <phoneticPr fontId="1" type="noConversion"/>
  </si>
  <si>
    <t>[{"type":1,"id":8317,"num":10}]</t>
    <phoneticPr fontId="1" type="noConversion"/>
  </si>
  <si>
    <t>[{"type":1,"id":8317,"num":15}]</t>
    <phoneticPr fontId="1" type="noConversion"/>
  </si>
  <si>
    <t>[{"type":1,"id":8317,"num":20}]</t>
    <phoneticPr fontId="1" type="noConversion"/>
  </si>
  <si>
    <t>[{"type":1,"id":8317,"num":25}]</t>
    <phoneticPr fontId="1" type="noConversion"/>
  </si>
  <si>
    <t>[{"type":1,"id":8317,"num":30}]</t>
    <phoneticPr fontId="1" type="noConversion"/>
  </si>
  <si>
    <t>[{"type":1,"id":8318,"num":10}]</t>
    <phoneticPr fontId="1" type="noConversion"/>
  </si>
  <si>
    <t>[{"type":1,"id":8318,"num":15}]</t>
    <phoneticPr fontId="1" type="noConversion"/>
  </si>
  <si>
    <t>[{"type":1,"id":8318,"num":20}]</t>
    <phoneticPr fontId="1" type="noConversion"/>
  </si>
  <si>
    <t>[{"type":1,"id":8318,"num":25}]</t>
    <phoneticPr fontId="1" type="noConversion"/>
  </si>
  <si>
    <t>[{"type":1,"id":8318,"num":30}]</t>
    <phoneticPr fontId="1" type="noConversion"/>
  </si>
  <si>
    <t>[{"type":1,"id":8318,"num":35}]</t>
    <phoneticPr fontId="1" type="noConversion"/>
  </si>
  <si>
    <t>[{"type":1,"id":8318,"num":40}]</t>
    <phoneticPr fontId="1" type="noConversion"/>
  </si>
  <si>
    <t>[{"type":1,"id":8318,"num":45}]</t>
    <phoneticPr fontId="1" type="noConversion"/>
  </si>
  <si>
    <t>[{"type":1,"id":8311,"num":5}]</t>
    <phoneticPr fontId="1" type="noConversion"/>
  </si>
  <si>
    <t>黄色水晶数量达到</t>
    <phoneticPr fontId="1" type="noConversion"/>
  </si>
  <si>
    <t>&lt;font color="#CC0000"&gt;{*actor*}&lt;/font&gt;使用魔法解除了学员的&lt;font color="#CC0000"&gt;{*name*}&lt;/font&gt;状态，他又开始正常学习了！</t>
  </si>
  <si>
    <t>&lt;font color="#CC0000"&gt;{*actor*}&lt;/font&gt;帮助你收取了&lt;font color="#CC0000"&gt;{*num1*}&lt;/font&gt;个魔币，获得了{*num2*}个作为劳务费。下次在水晶变成石头之前要快点收走哦。</t>
    <phoneticPr fontId="1" type="noConversion"/>
  </si>
  <si>
    <t>&lt;font color="#CC0000"&gt;{*actor*}&lt;/font&gt;使用了人形变化术，把你变成了&lt;font color="#CC0000"&gt;{*trans_name*}&lt;/font&gt;！它从你身上得到了{*item*}</t>
    <phoneticPr fontId="1" type="noConversion"/>
  </si>
  <si>
    <t>&lt;font color="#CC0000"&gt;{*actor*}&lt;/font&gt;用&lt;font color="#CC0000"&gt;{*num1*}&lt;/font&gt;个&lt;fontcolor="#CC0000"&gt;{*item_name*}&lt;/font&gt;换走了你&lt;font color="#CC0000"&gt;{*num1*}&lt;/font&gt;个&lt;fontcolor="#CC0000"&gt;{*item_name*}&lt;/font&gt;</t>
    <phoneticPr fontId="1" type="noConversion"/>
  </si>
  <si>
    <t>你成功邀请用户&lt;font color="#CC0000"&gt;{*actor*}&lt;/font&gt;，获得奖励&lt;fontcolor="#CC0000"&gt;{*item_name*}&lt;/font&gt;)</t>
    <phoneticPr fontId="1" type="noConversion"/>
  </si>
  <si>
    <t>你的好友&lt;font color="#CC0000"&gt;{*actor*}&lt;/font&gt;给你发了礼物&lt;fontcolor="#CC0000"&gt;{*item_name*}&lt;/font&gt;，赶快去获取礼物吧！</t>
    <phoneticPr fontId="1" type="noConversion"/>
  </si>
  <si>
    <t>你的&lt;font color="#CC0000"&gt;{*num1*}&lt;/font&gt;个&lt;font color="#CC0000"&gt;魔币&lt;/font&gt;，由于长时间没有收走，失去了魔力变成了石头。</t>
    <phoneticPr fontId="1" type="noConversion"/>
  </si>
  <si>
    <t>你在地图上解锁了新场景&lt;font color="#CC0000"&gt;{*sc_name*}&lt;/font&gt;。</t>
    <phoneticPr fontId="1" type="noConversion"/>
  </si>
  <si>
    <t>交换</t>
    <phoneticPr fontId="1" type="noConversion"/>
  </si>
  <si>
    <t>开启新场景</t>
    <phoneticPr fontId="1" type="noConversion"/>
  </si>
  <si>
    <t>邀请成功</t>
    <phoneticPr fontId="1" type="noConversion"/>
  </si>
  <si>
    <t>消息标识（1笑脸2哭脸）</t>
    <phoneticPr fontId="1" type="noConversion"/>
  </si>
  <si>
    <t>对自己或者好友的人物角色使用变化咒，达到任务需要的次数。点击施法的图标可以找到变化咒。</t>
    <phoneticPr fontId="1" type="noConversion"/>
  </si>
  <si>
    <t>[]</t>
    <phoneticPr fontId="1" type="noConversion"/>
  </si>
  <si>
    <t>价格</t>
    <phoneticPr fontId="1" type="noConversion"/>
  </si>
  <si>
    <t>avatar.1.5</t>
  </si>
  <si>
    <t>黑袍巫师（女）</t>
  </si>
  <si>
    <t>史莱姆</t>
    <phoneticPr fontId="1" type="noConversion"/>
  </si>
  <si>
    <t>avatar.1.6</t>
  </si>
  <si>
    <t>{"coin":20,"exp":20}</t>
    <phoneticPr fontId="1" type="noConversion"/>
  </si>
  <si>
    <t>{"coin":50,"exp":25}</t>
    <phoneticPr fontId="1" type="noConversion"/>
  </si>
  <si>
    <t>{"coin":100,"exp":30}</t>
    <phoneticPr fontId="1" type="noConversion"/>
  </si>
  <si>
    <t>{"coin":100,"exp":35}</t>
    <phoneticPr fontId="1" type="noConversion"/>
  </si>
  <si>
    <t>{"coin":150,"exp":40}</t>
    <phoneticPr fontId="1" type="noConversion"/>
  </si>
  <si>
    <t>{"coin":200,"exp":45}</t>
    <phoneticPr fontId="1" type="noConversion"/>
  </si>
  <si>
    <t>{"coin":250,"exp":50}</t>
    <phoneticPr fontId="1" type="noConversion"/>
  </si>
  <si>
    <t>{"coin":300,"exp":55}</t>
    <phoneticPr fontId="1" type="noConversion"/>
  </si>
  <si>
    <t>{"coin":350,"exp":60}</t>
    <phoneticPr fontId="1" type="noConversion"/>
  </si>
  <si>
    <t>[]</t>
    <phoneticPr fontId="1" type="noConversion"/>
  </si>
  <si>
    <t>哈里剥特，之前住在活格沃兹，听闻了主角的传闻后，他认为这里能够学到最好的魔法。</t>
    <phoneticPr fontId="1" type="noConversion"/>
  </si>
  <si>
    <t>矿工之证</t>
    <phoneticPr fontId="1" type="noConversion"/>
  </si>
  <si>
    <t>item.1.kuanggong</t>
    <phoneticPr fontId="1" type="noConversion"/>
  </si>
  <si>
    <t>火药</t>
    <phoneticPr fontId="1" type="noConversion"/>
  </si>
  <si>
    <t>item.1.huoyao</t>
    <phoneticPr fontId="1" type="noConversion"/>
  </si>
  <si>
    <t>矿工之证，其中封存着矿工们的灵魂，可用来合成</t>
    <phoneticPr fontId="1" type="noConversion"/>
  </si>
  <si>
    <t>火药？可以用来合成</t>
    <phoneticPr fontId="1" type="noConversion"/>
  </si>
  <si>
    <t>最初级的挖矿工具，只能挖石头之类的矿物。</t>
    <phoneticPr fontId="1" type="noConversion"/>
  </si>
  <si>
    <t>最初级的锯子，能够锯断树木。</t>
    <phoneticPr fontId="1" type="noConversion"/>
  </si>
  <si>
    <t>能够挖开铁矿之类的金属矿物。</t>
    <phoneticPr fontId="1" type="noConversion"/>
  </si>
  <si>
    <t>能够锯开，难缠的藤蔓，荆棘</t>
    <phoneticPr fontId="1" type="noConversion"/>
  </si>
  <si>
    <t>魔法锯子在夜晚也能发出亮光，能够锯开被封印的宝箱。</t>
    <phoneticPr fontId="1" type="noConversion"/>
  </si>
  <si>
    <t>镐身闪动着磨光，专门用来挖掘稀有矿石，和宝藏。</t>
    <phoneticPr fontId="1" type="noConversion"/>
  </si>
  <si>
    <t>最初级的炸药，可以用来炸开挡路的岩石</t>
    <phoneticPr fontId="1" type="noConversion"/>
  </si>
  <si>
    <t>最初级的斧头，可以用来劈开挡路的障碍物</t>
    <phoneticPr fontId="1" type="noConversion"/>
  </si>
  <si>
    <t>威力强大，可以炸开金属障碍物</t>
    <phoneticPr fontId="1" type="noConversion"/>
  </si>
  <si>
    <t>非常锋利，可以砍断挡路的障碍物。</t>
    <phoneticPr fontId="1" type="noConversion"/>
  </si>
  <si>
    <t>石材</t>
    <phoneticPr fontId="1" type="noConversion"/>
  </si>
  <si>
    <t>mine.1.aishu</t>
    <phoneticPr fontId="1" type="noConversion"/>
  </si>
  <si>
    <t>mine.1.shicai</t>
    <phoneticPr fontId="1" type="noConversion"/>
  </si>
  <si>
    <t>铁矿</t>
    <phoneticPr fontId="1" type="noConversion"/>
  </si>
  <si>
    <t>银矿</t>
    <phoneticPr fontId="1" type="noConversion"/>
  </si>
  <si>
    <t>魔法晶体</t>
    <phoneticPr fontId="1" type="noConversion"/>
  </si>
  <si>
    <t>mine.1.tiekuang</t>
    <phoneticPr fontId="1" type="noConversion"/>
  </si>
  <si>
    <t>mine.1.yinkuang</t>
    <phoneticPr fontId="1" type="noConversion"/>
  </si>
  <si>
    <t>莱伊，出生在马语世家，能和动物交谈。因为和马交谈太多，长得有点像马。</t>
    <phoneticPr fontId="1" type="noConversion"/>
  </si>
  <si>
    <t>地鼠</t>
    <phoneticPr fontId="1" type="noConversion"/>
  </si>
  <si>
    <t>幽灵</t>
    <phoneticPr fontId="1" type="noConversion"/>
  </si>
  <si>
    <t>monster.1.dishu</t>
    <phoneticPr fontId="1" type="noConversion"/>
  </si>
  <si>
    <t>monster.1.youling</t>
    <phoneticPr fontId="1" type="noConversion"/>
  </si>
  <si>
    <t>金矿</t>
    <phoneticPr fontId="1" type="noConversion"/>
  </si>
  <si>
    <t>荆棘</t>
    <phoneticPr fontId="1" type="noConversion"/>
  </si>
  <si>
    <t>mine.1.mofajingti</t>
    <phoneticPr fontId="1" type="noConversion"/>
  </si>
  <si>
    <t>mine.1.jinkuang</t>
    <phoneticPr fontId="1" type="noConversion"/>
  </si>
  <si>
    <t>mine.1.jinji</t>
    <phoneticPr fontId="1" type="noConversion"/>
  </si>
  <si>
    <t>火龙粪便</t>
    <phoneticPr fontId="1" type="noConversion"/>
  </si>
  <si>
    <t>mine.1.caibao</t>
    <phoneticPr fontId="1" type="noConversion"/>
  </si>
  <si>
    <t>财宝</t>
    <phoneticPr fontId="1" type="noConversion"/>
  </si>
  <si>
    <t>木桩</t>
    <phoneticPr fontId="1" type="noConversion"/>
  </si>
  <si>
    <t>坏脸门</t>
    <phoneticPr fontId="1" type="noConversion"/>
  </si>
  <si>
    <t>mine.1.huolongfeibian</t>
    <phoneticPr fontId="1" type="noConversion"/>
  </si>
  <si>
    <t>吃人花</t>
    <phoneticPr fontId="1" type="noConversion"/>
  </si>
  <si>
    <t>倒霉桶</t>
    <phoneticPr fontId="1" type="noConversion"/>
  </si>
  <si>
    <t>迷之门</t>
    <phoneticPr fontId="1" type="noConversion"/>
  </si>
  <si>
    <t>mine.1.huailianmen</t>
    <phoneticPr fontId="1" type="noConversion"/>
  </si>
  <si>
    <t>mine.1.chirenhua</t>
    <phoneticPr fontId="1" type="noConversion"/>
  </si>
  <si>
    <t>mine.1.daomeitong</t>
    <phoneticPr fontId="1" type="noConversion"/>
  </si>
  <si>
    <t>mine.1.mizhimen</t>
    <phoneticPr fontId="1" type="noConversion"/>
  </si>
  <si>
    <t>坏脸石哥</t>
    <phoneticPr fontId="1" type="noConversion"/>
  </si>
  <si>
    <t>坏脸石弟</t>
    <phoneticPr fontId="1" type="noConversion"/>
  </si>
  <si>
    <t>幽灵晶体</t>
    <phoneticPr fontId="1" type="noConversion"/>
  </si>
  <si>
    <t>item.1.youlinjingti</t>
    <phoneticPr fontId="1" type="noConversion"/>
  </si>
  <si>
    <t>闪闪发光的晶体，幽灵们的最爱</t>
    <phoneticPr fontId="1" type="noConversion"/>
  </si>
  <si>
    <t>煤</t>
    <phoneticPr fontId="1" type="noConversion"/>
  </si>
  <si>
    <t>item.1.mei</t>
    <phoneticPr fontId="1" type="noConversion"/>
  </si>
  <si>
    <t>你可以在 矿洞中找到他们</t>
    <phoneticPr fontId="1" type="noConversion"/>
  </si>
  <si>
    <t>粉色小花</t>
    <phoneticPr fontId="1" type="noConversion"/>
  </si>
  <si>
    <t>item.1.plant</t>
    <phoneticPr fontId="1" type="noConversion"/>
  </si>
  <si>
    <t>粉色的小花，功能未知。一般生长在矿洞底层。</t>
    <phoneticPr fontId="1" type="noConversion"/>
  </si>
  <si>
    <t>黄金开山斧</t>
    <phoneticPr fontId="1" type="noConversion"/>
  </si>
  <si>
    <t>初级镐</t>
    <phoneticPr fontId="1" type="noConversion"/>
  </si>
  <si>
    <t>初级锯子</t>
    <phoneticPr fontId="1" type="noConversion"/>
  </si>
  <si>
    <t>中级镐</t>
    <phoneticPr fontId="1" type="noConversion"/>
  </si>
  <si>
    <t>中级锯子</t>
    <phoneticPr fontId="1" type="noConversion"/>
  </si>
  <si>
    <t>魔法镐</t>
    <phoneticPr fontId="1" type="noConversion"/>
  </si>
  <si>
    <t>魔法锯子</t>
    <phoneticPr fontId="1" type="noConversion"/>
  </si>
  <si>
    <t>初级炸药</t>
    <phoneticPr fontId="1" type="noConversion"/>
  </si>
  <si>
    <t>初级开山斧</t>
    <phoneticPr fontId="1" type="noConversion"/>
  </si>
  <si>
    <t>中级炸药</t>
    <phoneticPr fontId="1" type="noConversion"/>
  </si>
  <si>
    <t>中级开山斧</t>
    <phoneticPr fontId="1" type="noConversion"/>
  </si>
  <si>
    <t>mixitem.1.gaolv1</t>
    <phoneticPr fontId="1" type="noConversion"/>
  </si>
  <si>
    <t>mixitem.1.juzilv1</t>
    <phoneticPr fontId="1" type="noConversion"/>
  </si>
  <si>
    <t>mixitem.1.gaolv2</t>
    <phoneticPr fontId="1" type="noConversion"/>
  </si>
  <si>
    <t>mixitem.1.juzilv2</t>
    <phoneticPr fontId="1" type="noConversion"/>
  </si>
  <si>
    <t>mixitem.1.gaolv3</t>
    <phoneticPr fontId="1" type="noConversion"/>
  </si>
  <si>
    <t>mixitem.1.juzilv3</t>
    <phoneticPr fontId="1" type="noConversion"/>
  </si>
  <si>
    <t>mixitem.1.boomlv1</t>
    <phoneticPr fontId="1" type="noConversion"/>
  </si>
  <si>
    <t>mixitem.1.futoulv1</t>
    <phoneticPr fontId="1" type="noConversion"/>
  </si>
  <si>
    <t>mixitem.1.boomlv2</t>
    <phoneticPr fontId="1" type="noConversion"/>
  </si>
  <si>
    <t>mixitem.1.futoulv2</t>
    <phoneticPr fontId="1" type="noConversion"/>
  </si>
  <si>
    <t>mixitem.1.futoulv3</t>
  </si>
  <si>
    <t>矮人王洛克锻造出来的神奇，可以砍断任何物体</t>
    <phoneticPr fontId="1" type="noConversion"/>
  </si>
  <si>
    <t>金矿</t>
    <phoneticPr fontId="1" type="noConversion"/>
  </si>
  <si>
    <t>item.1.jin</t>
    <phoneticPr fontId="1" type="noConversion"/>
  </si>
  <si>
    <t>闪闪发光的金矿石，用来合成高级物品</t>
    <phoneticPr fontId="1" type="noConversion"/>
  </si>
  <si>
    <t>mine.1.huailianshi2</t>
    <phoneticPr fontId="1" type="noConversion"/>
  </si>
  <si>
    <t>罗饼汉</t>
    <phoneticPr fontId="1" type="noConversion"/>
  </si>
  <si>
    <t>啥是笔呀</t>
    <phoneticPr fontId="1" type="noConversion"/>
  </si>
  <si>
    <t>罗饼汉，王国的神射手，最近在研究如何把魔法融入射箭中。</t>
    <phoneticPr fontId="1" type="noConversion"/>
  </si>
  <si>
    <t>啥是笔呀，有才的剧作家，正在编写一部魔法题材的小说，来到这里学习魔法。</t>
    <phoneticPr fontId="1" type="noConversion"/>
  </si>
  <si>
    <t>收集物品数量</t>
    <phoneticPr fontId="1" type="noConversion"/>
  </si>
  <si>
    <t>打怪数量</t>
    <phoneticPr fontId="1" type="noConversion"/>
  </si>
  <si>
    <t>和副本中的 某人交谈</t>
    <phoneticPr fontId="1" type="noConversion"/>
  </si>
  <si>
    <t>mine.1.huailianshi1</t>
    <phoneticPr fontId="1" type="noConversion"/>
  </si>
  <si>
    <t>[1000001，89]</t>
    <phoneticPr fontId="1" type="noConversion"/>
  </si>
  <si>
    <t>矿工杰克</t>
    <phoneticPr fontId="1" type="noConversion"/>
  </si>
  <si>
    <t>幽灵杰西卡</t>
    <phoneticPr fontId="1" type="noConversion"/>
  </si>
  <si>
    <t>如你所见，可恶的黑巫师把我变成了一只熊。在那以前，我可是矮人村最强的魔法战士||因为我的耳朵特别大，所以大家都叫我耳熊||其实做熊也挺好，天天有免费蜂蜜可以吃，…快把你的口水吞回去，馋家伙。</t>
    <phoneticPr fontId="1" type="noConversion"/>
  </si>
  <si>
    <t>HI 年轻人，你也要进矿洞探险吗，太好了老杰克可以有个伴了||年轻人，矿洞里见，老杰克有点工作要人帮忙||如果你帮助了老杰克，老杰克也会给你丰厚的报酬，怎么样感觉不错吧？</t>
    <phoneticPr fontId="1" type="noConversion"/>
  </si>
  <si>
    <t>老杰克</t>
    <phoneticPr fontId="1" type="noConversion"/>
  </si>
  <si>
    <t>npc.1.27</t>
  </si>
  <si>
    <t>npc.1.26</t>
    <phoneticPr fontId="1" type="noConversion"/>
  </si>
  <si>
    <t>副本总id</t>
    <phoneticPr fontId="1" type="noConversion"/>
  </si>
  <si>
    <t>任务id</t>
    <phoneticPr fontId="1" type="noConversion"/>
  </si>
  <si>
    <t>任务名称</t>
    <phoneticPr fontId="1" type="noConversion"/>
  </si>
  <si>
    <t>描述</t>
    <phoneticPr fontId="1" type="noConversion"/>
  </si>
  <si>
    <t>条件说明</t>
    <phoneticPr fontId="1" type="noConversion"/>
  </si>
  <si>
    <t>前置任务id</t>
    <phoneticPr fontId="1" type="noConversion"/>
  </si>
  <si>
    <t>交场景ID</t>
    <phoneticPr fontId="1" type="noConversion"/>
  </si>
  <si>
    <t>交npc</t>
    <phoneticPr fontId="1" type="noConversion"/>
  </si>
  <si>
    <t>接场景ID</t>
    <phoneticPr fontId="1" type="noConversion"/>
  </si>
  <si>
    <t>接npc</t>
    <phoneticPr fontId="1" type="noConversion"/>
  </si>
  <si>
    <t>任务图标class</t>
    <phoneticPr fontId="1" type="noConversion"/>
  </si>
  <si>
    <t>任务类型</t>
    <phoneticPr fontId="1" type="noConversion"/>
  </si>
  <si>
    <t>需要id</t>
    <phoneticPr fontId="1" type="noConversion"/>
  </si>
  <si>
    <t>需要数量</t>
    <phoneticPr fontId="1" type="noConversion"/>
  </si>
  <si>
    <t>图标显示用class</t>
    <phoneticPr fontId="1" type="noConversion"/>
  </si>
  <si>
    <t>消耗</t>
    <phoneticPr fontId="1" type="noConversion"/>
  </si>
  <si>
    <t>[]</t>
    <phoneticPr fontId="1" type="noConversion"/>
  </si>
  <si>
    <t>消灭绿色玻璃</t>
    <phoneticPr fontId="1" type="noConversion"/>
  </si>
  <si>
    <t>消灭红色玻璃</t>
    <phoneticPr fontId="1" type="noConversion"/>
  </si>
  <si>
    <t>收集物品</t>
    <phoneticPr fontId="1" type="noConversion"/>
  </si>
  <si>
    <t>消灭它们</t>
    <phoneticPr fontId="1" type="noConversion"/>
  </si>
  <si>
    <t>找到红色玻璃并且消灭，你可以在幽灵矿洞找到它们</t>
    <phoneticPr fontId="1" type="noConversion"/>
  </si>
  <si>
    <t>找到绿色玻璃并且消灭，你可以在幽灵矿洞找到它们</t>
    <phoneticPr fontId="1" type="noConversion"/>
  </si>
  <si>
    <t>收集粉色小花</t>
    <phoneticPr fontId="1" type="noConversion"/>
  </si>
  <si>
    <t>找到粉色小花，将它们带来给我，你可以在矮人矿洞种找到这种小花</t>
    <phoneticPr fontId="1" type="noConversion"/>
  </si>
  <si>
    <t>守卫：地下矿洞，现已开放。||守卫：进矿洞之前要做好充分的准备，比如采集工具，和魔法药剂之类的。||矿洞将在每天的0点进行刷新重置，请冒险者务必在这个时间离开矿洞。</t>
    <phoneticPr fontId="1" type="noConversion"/>
  </si>
  <si>
    <t>最近矿洞中出现了异常，很多矿工莫名的失踪了，请你帮我调查一下原因||最近矿洞中出现了很多异常生物，如果有谁能够帮忙除掉它们，我会好好酬谢他的||见到你很高兴年轻人。</t>
    <phoneticPr fontId="1" type="noConversion"/>
  </si>
  <si>
    <t>我不是跟你吹，我卖的都是最好的东西</t>
    <phoneticPr fontId="1" type="noConversion"/>
  </si>
  <si>
    <t>mine.1.plant</t>
  </si>
  <si>
    <t>粉色小花</t>
    <phoneticPr fontId="1" type="noConversion"/>
  </si>
  <si>
    <t>奖励</t>
    <phoneticPr fontId="1" type="noConversion"/>
  </si>
  <si>
    <t>{"exp":20}</t>
    <phoneticPr fontId="1" type="noConversion"/>
  </si>
  <si>
    <t>iconclass.1.lele</t>
    <phoneticPr fontId="1" type="noConversion"/>
  </si>
  <si>
    <t>iconclass.1.lele</t>
    <phoneticPr fontId="1" type="noConversion"/>
  </si>
  <si>
    <t>[{"type":"3","id":"coin","num":"200"},{"type":"3","id":"exp","num":"30"},{"type":"1","id":"8319","num":"3"}]</t>
    <phoneticPr fontId="1" type="noConversion"/>
  </si>
  <si>
    <t>[101,102,103]</t>
    <phoneticPr fontId="1" type="noConversion"/>
  </si>
  <si>
    <t>[{"type":"3","id":"coin","num":"200"},{"type":"3","id":"exp","num":"30"},{"type":"1","id":"8319","num":"4"}]</t>
  </si>
  <si>
    <t>帮助NPC找到它需要的物品。</t>
    <phoneticPr fontId="1" type="noConversion"/>
  </si>
  <si>
    <t>根据任务提供的信息找到指定NPC  和他对话。</t>
    <phoneticPr fontId="1" type="noConversion"/>
  </si>
  <si>
    <t>消灭委托人指定的目标。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</si>
</sst>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_ "/>
    <numFmt numFmtId="177" formatCode="0_);\(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MS PGothic"/>
      <family val="2"/>
    </font>
    <font>
      <sz val="11"/>
      <name val="MS PGothic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sz val="11"/>
      <color theme="1"/>
      <name val="Arial"/>
      <family val="2"/>
    </font>
    <font>
      <sz val="10.5"/>
      <color theme="1"/>
      <name val="Calibri"/>
      <family val="2"/>
    </font>
    <font>
      <sz val="10.5"/>
      <color theme="1"/>
      <name val="宋体"/>
      <family val="3"/>
      <charset val="134"/>
    </font>
    <font>
      <sz val="10.5"/>
      <color theme="1"/>
      <name val="宋体"/>
      <family val="3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 tint="4.9989318521683403E-2"/>
      <name val="MS PGothic"/>
      <family val="2"/>
    </font>
  </fonts>
  <fills count="4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9C7D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7C8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C882C8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1">
    <xf numFmtId="0" fontId="0" fillId="0" borderId="0">
      <alignment vertical="center"/>
    </xf>
  </cellStyleXfs>
  <cellXfs count="2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3" borderId="3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14" borderId="0" xfId="0" applyFill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5" borderId="0" xfId="0" applyFill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/>
    </xf>
    <xf numFmtId="0" fontId="2" fillId="21" borderId="1" xfId="0" applyFont="1" applyFill="1" applyBorder="1" applyAlignment="1">
      <alignment horizontal="center" vertical="center"/>
    </xf>
    <xf numFmtId="0" fontId="2" fillId="22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19" borderId="0" xfId="0" applyFill="1">
      <alignment vertical="center"/>
    </xf>
    <xf numFmtId="0" fontId="0" fillId="7" borderId="0" xfId="0" applyFill="1">
      <alignment vertical="center"/>
    </xf>
    <xf numFmtId="0" fontId="0" fillId="14" borderId="0" xfId="0" applyFill="1">
      <alignment vertical="center"/>
    </xf>
    <xf numFmtId="176" fontId="0" fillId="14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0" fillId="2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7" borderId="0" xfId="0" applyFill="1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28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3" borderId="0" xfId="0" applyFill="1">
      <alignment vertical="center"/>
    </xf>
    <xf numFmtId="0" fontId="0" fillId="23" borderId="0" xfId="0" applyFill="1">
      <alignment vertical="center"/>
    </xf>
    <xf numFmtId="0" fontId="0" fillId="26" borderId="0" xfId="0" applyFill="1">
      <alignment vertical="center"/>
    </xf>
    <xf numFmtId="0" fontId="0" fillId="28" borderId="0" xfId="0" applyFill="1">
      <alignment vertical="center"/>
    </xf>
    <xf numFmtId="0" fontId="0" fillId="18" borderId="0" xfId="0" applyFill="1">
      <alignment vertical="center"/>
    </xf>
    <xf numFmtId="0" fontId="0" fillId="30" borderId="0" xfId="0" applyFill="1">
      <alignment vertical="center"/>
    </xf>
    <xf numFmtId="0" fontId="0" fillId="31" borderId="0" xfId="0" applyFill="1">
      <alignment vertical="center"/>
    </xf>
    <xf numFmtId="0" fontId="0" fillId="34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37" borderId="0" xfId="0" applyFill="1">
      <alignment vertical="center"/>
    </xf>
    <xf numFmtId="0" fontId="0" fillId="22" borderId="0" xfId="0" applyFill="1">
      <alignment vertical="center"/>
    </xf>
    <xf numFmtId="0" fontId="0" fillId="20" borderId="0" xfId="0" applyFill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8" borderId="0" xfId="0" applyFill="1" applyAlignment="1">
      <alignment vertical="center"/>
    </xf>
    <xf numFmtId="0" fontId="0" fillId="38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9" borderId="0" xfId="0" applyFill="1">
      <alignment vertical="center"/>
    </xf>
    <xf numFmtId="0" fontId="0" fillId="40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1" borderId="0" xfId="0" applyFill="1" applyAlignment="1">
      <alignment horizontal="center" vertical="center"/>
    </xf>
    <xf numFmtId="0" fontId="0" fillId="41" borderId="0" xfId="0" applyFill="1">
      <alignment vertical="center"/>
    </xf>
    <xf numFmtId="0" fontId="0" fillId="0" borderId="0" xfId="0" applyAlignment="1">
      <alignment horizontal="center" vertical="center"/>
    </xf>
    <xf numFmtId="0" fontId="0" fillId="16" borderId="0" xfId="0" applyFill="1">
      <alignment vertical="center"/>
    </xf>
    <xf numFmtId="0" fontId="8" fillId="0" borderId="0" xfId="0" applyFont="1">
      <alignment vertical="center"/>
    </xf>
    <xf numFmtId="0" fontId="0" fillId="42" borderId="0" xfId="0" applyFill="1">
      <alignment vertical="center"/>
    </xf>
    <xf numFmtId="0" fontId="0" fillId="43" borderId="0" xfId="0" applyFill="1">
      <alignment vertical="center"/>
    </xf>
    <xf numFmtId="0" fontId="0" fillId="44" borderId="0" xfId="0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0" fontId="0" fillId="17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27" borderId="0" xfId="0" applyFill="1">
      <alignment vertical="center"/>
    </xf>
    <xf numFmtId="0" fontId="0" fillId="0" borderId="4" xfId="0" applyFill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justify" vertical="center"/>
    </xf>
    <xf numFmtId="0" fontId="11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5" borderId="0" xfId="0" applyFill="1" applyAlignment="1">
      <alignment horizontal="center" vertical="center"/>
    </xf>
    <xf numFmtId="0" fontId="0" fillId="45" borderId="0" xfId="0" applyFill="1">
      <alignment vertical="center"/>
    </xf>
    <xf numFmtId="0" fontId="0" fillId="3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176" fontId="0" fillId="0" borderId="0" xfId="0" applyNumberFormat="1">
      <alignment vertical="center"/>
    </xf>
    <xf numFmtId="0" fontId="13" fillId="37" borderId="3" xfId="0" applyFont="1" applyFill="1" applyBorder="1" applyAlignment="1">
      <alignment horizontal="center" vertical="center"/>
    </xf>
    <xf numFmtId="0" fontId="2" fillId="2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6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1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0" fillId="19" borderId="0" xfId="0" applyFont="1" applyFill="1" applyAlignment="1">
      <alignment horizontal="justify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4" xfId="0" applyNumberFormat="1" applyFill="1" applyBorder="1" applyAlignment="1">
      <alignment horizontal="center" vertical="center"/>
    </xf>
    <xf numFmtId="177" fontId="0" fillId="0" borderId="0" xfId="0" applyNumberFormat="1" applyFill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Fill="1" applyAlignment="1">
      <alignment horizontal="center" vertical="center"/>
    </xf>
    <xf numFmtId="177" fontId="0" fillId="0" borderId="4" xfId="0" applyNumberFormat="1" applyFill="1" applyBorder="1">
      <alignment vertical="center"/>
    </xf>
    <xf numFmtId="177" fontId="0" fillId="0" borderId="4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5" borderId="4" xfId="0" applyFill="1" applyBorder="1" applyAlignment="1">
      <alignment horizontal="left" vertical="center"/>
    </xf>
    <xf numFmtId="0" fontId="0" fillId="5" borderId="4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0" applyNumberFormat="1" applyFill="1">
      <alignment vertical="center"/>
    </xf>
    <xf numFmtId="0" fontId="0" fillId="0" borderId="0" xfId="0" applyAlignment="1">
      <alignment horizontal="center" vertical="center"/>
    </xf>
    <xf numFmtId="0" fontId="0" fillId="47" borderId="0" xfId="0" applyFill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FF7C80"/>
      <color rgb="FFF7FFA7"/>
      <color rgb="FFC882C8"/>
      <color rgb="FFCCFFCC"/>
      <color rgb="FFFF99FF"/>
      <color rgb="FFC9C7D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4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3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房屋扩展!$D$3:$D$17</c:f>
              <c:numCache>
                <c:formatCode>0_ </c:formatCode>
                <c:ptCount val="15"/>
                <c:pt idx="0">
                  <c:v>1700</c:v>
                </c:pt>
                <c:pt idx="1">
                  <c:v>2600</c:v>
                </c:pt>
                <c:pt idx="2">
                  <c:v>5600</c:v>
                </c:pt>
                <c:pt idx="3">
                  <c:v>8400</c:v>
                </c:pt>
                <c:pt idx="4">
                  <c:v>18500</c:v>
                </c:pt>
                <c:pt idx="5">
                  <c:v>41000</c:v>
                </c:pt>
                <c:pt idx="6">
                  <c:v>91000</c:v>
                </c:pt>
                <c:pt idx="7">
                  <c:v>202000</c:v>
                </c:pt>
                <c:pt idx="8">
                  <c:v>304000</c:v>
                </c:pt>
                <c:pt idx="9">
                  <c:v>454000</c:v>
                </c:pt>
                <c:pt idx="10">
                  <c:v>677000</c:v>
                </c:pt>
                <c:pt idx="11">
                  <c:v>1010000</c:v>
                </c:pt>
                <c:pt idx="12">
                  <c:v>1510000</c:v>
                </c:pt>
                <c:pt idx="13">
                  <c:v>2260000</c:v>
                </c:pt>
              </c:numCache>
            </c:numRef>
          </c:val>
        </c:ser>
        <c:marker val="1"/>
        <c:axId val="76790784"/>
        <c:axId val="77034240"/>
      </c:lineChart>
      <c:catAx>
        <c:axId val="76790784"/>
        <c:scaling>
          <c:orientation val="minMax"/>
        </c:scaling>
        <c:axPos val="b"/>
        <c:tickLblPos val="nextTo"/>
        <c:crossAx val="77034240"/>
        <c:crosses val="autoZero"/>
        <c:auto val="1"/>
        <c:lblAlgn val="ctr"/>
        <c:lblOffset val="100"/>
      </c:catAx>
      <c:valAx>
        <c:axId val="77034240"/>
        <c:scaling>
          <c:orientation val="minMax"/>
        </c:scaling>
        <c:axPos val="l"/>
        <c:majorGridlines/>
        <c:numFmt formatCode="0_ " sourceLinked="1"/>
        <c:tickLblPos val="nextTo"/>
        <c:crossAx val="7679078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plotArea>
      <c:layout>
        <c:manualLayout>
          <c:layoutTarget val="inner"/>
          <c:xMode val="edge"/>
          <c:yMode val="edge"/>
          <c:x val="0.12376618547681963"/>
          <c:y val="3.7511665208515642E-2"/>
          <c:w val="0.68715048118985123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魔法等级!$B$4:$B$21</c:f>
              <c:numCache>
                <c:formatCode>General</c:formatCode>
                <c:ptCount val="18"/>
                <c:pt idx="0">
                  <c:v>160</c:v>
                </c:pt>
                <c:pt idx="1">
                  <c:v>220</c:v>
                </c:pt>
                <c:pt idx="2">
                  <c:v>300</c:v>
                </c:pt>
                <c:pt idx="3">
                  <c:v>400</c:v>
                </c:pt>
                <c:pt idx="4">
                  <c:v>540</c:v>
                </c:pt>
                <c:pt idx="5">
                  <c:v>690</c:v>
                </c:pt>
                <c:pt idx="6">
                  <c:v>890</c:v>
                </c:pt>
                <c:pt idx="7">
                  <c:v>1140</c:v>
                </c:pt>
                <c:pt idx="8">
                  <c:v>1460</c:v>
                </c:pt>
                <c:pt idx="9">
                  <c:v>1880</c:v>
                </c:pt>
                <c:pt idx="10">
                  <c:v>2420</c:v>
                </c:pt>
                <c:pt idx="11">
                  <c:v>3120</c:v>
                </c:pt>
                <c:pt idx="12">
                  <c:v>4020</c:v>
                </c:pt>
                <c:pt idx="13">
                  <c:v>5180</c:v>
                </c:pt>
                <c:pt idx="14">
                  <c:v>6680</c:v>
                </c:pt>
                <c:pt idx="15">
                  <c:v>8620</c:v>
                </c:pt>
                <c:pt idx="16">
                  <c:v>11130</c:v>
                </c:pt>
                <c:pt idx="17">
                  <c:v>14380</c:v>
                </c:pt>
              </c:numCache>
            </c:numRef>
          </c:val>
        </c:ser>
        <c:marker val="1"/>
        <c:axId val="77115776"/>
        <c:axId val="77117312"/>
      </c:lineChart>
      <c:catAx>
        <c:axId val="77115776"/>
        <c:scaling>
          <c:orientation val="minMax"/>
        </c:scaling>
        <c:axPos val="b"/>
        <c:tickLblPos val="nextTo"/>
        <c:crossAx val="77117312"/>
        <c:crosses val="autoZero"/>
        <c:auto val="1"/>
        <c:lblAlgn val="ctr"/>
        <c:lblOffset val="100"/>
      </c:catAx>
      <c:valAx>
        <c:axId val="77117312"/>
        <c:scaling>
          <c:orientation val="minMax"/>
        </c:scaling>
        <c:axPos val="l"/>
        <c:majorGridlines/>
        <c:numFmt formatCode="General" sourceLinked="1"/>
        <c:tickLblPos val="nextTo"/>
        <c:crossAx val="771157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1066" l="0.70000000000000062" r="0.70000000000000062" t="0.75000000000001066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最快获得的经验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dLbl>
              <c:idx val="69"/>
              <c:dLblPos val="r"/>
              <c:showVal val="1"/>
              <c:showSerName val="1"/>
            </c:dLbl>
            <c:delete val="1"/>
          </c:dLbls>
          <c:val>
            <c:numRef>
              <c:f>玩家升级速度!$D$2:$D$71</c:f>
              <c:numCache>
                <c:formatCode>General</c:formatCode>
                <c:ptCount val="70"/>
                <c:pt idx="0">
                  <c:v>2880</c:v>
                </c:pt>
                <c:pt idx="1">
                  <c:v>2880</c:v>
                </c:pt>
                <c:pt idx="2">
                  <c:v>4320</c:v>
                </c:pt>
                <c:pt idx="3">
                  <c:v>4320</c:v>
                </c:pt>
                <c:pt idx="4">
                  <c:v>5760</c:v>
                </c:pt>
                <c:pt idx="5">
                  <c:v>5760</c:v>
                </c:pt>
                <c:pt idx="6">
                  <c:v>7200</c:v>
                </c:pt>
                <c:pt idx="7">
                  <c:v>7200</c:v>
                </c:pt>
                <c:pt idx="8">
                  <c:v>8640</c:v>
                </c:pt>
                <c:pt idx="9">
                  <c:v>8640</c:v>
                </c:pt>
                <c:pt idx="10">
                  <c:v>10080</c:v>
                </c:pt>
                <c:pt idx="11">
                  <c:v>10080</c:v>
                </c:pt>
                <c:pt idx="12">
                  <c:v>10080</c:v>
                </c:pt>
                <c:pt idx="13">
                  <c:v>11520</c:v>
                </c:pt>
                <c:pt idx="14">
                  <c:v>11520</c:v>
                </c:pt>
                <c:pt idx="15">
                  <c:v>11520</c:v>
                </c:pt>
                <c:pt idx="16">
                  <c:v>11520</c:v>
                </c:pt>
                <c:pt idx="17">
                  <c:v>12960</c:v>
                </c:pt>
                <c:pt idx="18">
                  <c:v>12960</c:v>
                </c:pt>
                <c:pt idx="19">
                  <c:v>12960</c:v>
                </c:pt>
                <c:pt idx="20">
                  <c:v>14400</c:v>
                </c:pt>
                <c:pt idx="21">
                  <c:v>14400</c:v>
                </c:pt>
                <c:pt idx="22">
                  <c:v>14400</c:v>
                </c:pt>
                <c:pt idx="23">
                  <c:v>14400</c:v>
                </c:pt>
                <c:pt idx="24">
                  <c:v>15840</c:v>
                </c:pt>
                <c:pt idx="25">
                  <c:v>15840</c:v>
                </c:pt>
                <c:pt idx="26">
                  <c:v>15840</c:v>
                </c:pt>
                <c:pt idx="27">
                  <c:v>15840</c:v>
                </c:pt>
                <c:pt idx="28">
                  <c:v>15840</c:v>
                </c:pt>
                <c:pt idx="29">
                  <c:v>17280</c:v>
                </c:pt>
                <c:pt idx="30">
                  <c:v>17280</c:v>
                </c:pt>
                <c:pt idx="31">
                  <c:v>17280</c:v>
                </c:pt>
                <c:pt idx="32">
                  <c:v>17280</c:v>
                </c:pt>
                <c:pt idx="33">
                  <c:v>17280</c:v>
                </c:pt>
                <c:pt idx="34">
                  <c:v>17280</c:v>
                </c:pt>
                <c:pt idx="35">
                  <c:v>17280</c:v>
                </c:pt>
                <c:pt idx="36">
                  <c:v>17280</c:v>
                </c:pt>
                <c:pt idx="37">
                  <c:v>18720</c:v>
                </c:pt>
                <c:pt idx="38">
                  <c:v>18720</c:v>
                </c:pt>
                <c:pt idx="39">
                  <c:v>18720</c:v>
                </c:pt>
                <c:pt idx="40">
                  <c:v>18720</c:v>
                </c:pt>
                <c:pt idx="41">
                  <c:v>18720</c:v>
                </c:pt>
                <c:pt idx="42">
                  <c:v>18720</c:v>
                </c:pt>
                <c:pt idx="43">
                  <c:v>18720</c:v>
                </c:pt>
                <c:pt idx="44">
                  <c:v>18720</c:v>
                </c:pt>
                <c:pt idx="45">
                  <c:v>20160</c:v>
                </c:pt>
                <c:pt idx="46">
                  <c:v>20160</c:v>
                </c:pt>
                <c:pt idx="47">
                  <c:v>20160</c:v>
                </c:pt>
                <c:pt idx="48">
                  <c:v>20160</c:v>
                </c:pt>
                <c:pt idx="49">
                  <c:v>20160</c:v>
                </c:pt>
                <c:pt idx="50">
                  <c:v>20160</c:v>
                </c:pt>
                <c:pt idx="51">
                  <c:v>20160</c:v>
                </c:pt>
                <c:pt idx="52">
                  <c:v>20160</c:v>
                </c:pt>
                <c:pt idx="53">
                  <c:v>21600</c:v>
                </c:pt>
                <c:pt idx="54">
                  <c:v>21600</c:v>
                </c:pt>
                <c:pt idx="55">
                  <c:v>21600</c:v>
                </c:pt>
                <c:pt idx="56">
                  <c:v>21600</c:v>
                </c:pt>
                <c:pt idx="57">
                  <c:v>21600</c:v>
                </c:pt>
                <c:pt idx="58">
                  <c:v>21600</c:v>
                </c:pt>
                <c:pt idx="59">
                  <c:v>21600</c:v>
                </c:pt>
                <c:pt idx="60">
                  <c:v>21600</c:v>
                </c:pt>
                <c:pt idx="61">
                  <c:v>23040</c:v>
                </c:pt>
                <c:pt idx="62">
                  <c:v>23040</c:v>
                </c:pt>
                <c:pt idx="63">
                  <c:v>23040</c:v>
                </c:pt>
                <c:pt idx="64">
                  <c:v>23040</c:v>
                </c:pt>
                <c:pt idx="65">
                  <c:v>23040</c:v>
                </c:pt>
                <c:pt idx="66">
                  <c:v>23040</c:v>
                </c:pt>
                <c:pt idx="67">
                  <c:v>23040</c:v>
                </c:pt>
                <c:pt idx="68">
                  <c:v>23040</c:v>
                </c:pt>
                <c:pt idx="69">
                  <c:v>23040</c:v>
                </c:pt>
              </c:numCache>
            </c:numRef>
          </c:val>
        </c:ser>
        <c:marker val="1"/>
        <c:axId val="78469376"/>
        <c:axId val="78381056"/>
      </c:lineChart>
      <c:catAx>
        <c:axId val="78469376"/>
        <c:scaling>
          <c:orientation val="minMax"/>
        </c:scaling>
        <c:axPos val="b"/>
        <c:majorTickMark val="none"/>
        <c:tickLblPos val="nextTo"/>
        <c:crossAx val="78381056"/>
        <c:crosses val="autoZero"/>
        <c:auto val="1"/>
        <c:lblAlgn val="ctr"/>
        <c:lblOffset val="100"/>
      </c:catAx>
      <c:valAx>
        <c:axId val="78381056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78469376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style val="5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升级总经验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dLbl>
              <c:idx val="69"/>
              <c:dLblPos val="r"/>
              <c:showVal val="1"/>
              <c:showSerName val="1"/>
            </c:dLbl>
            <c:delete val="1"/>
          </c:dLbls>
          <c:val>
            <c:numRef>
              <c:f>玩家升级速度!$B$2:$B$71</c:f>
              <c:numCache>
                <c:formatCode>General</c:formatCode>
                <c:ptCount val="70"/>
                <c:pt idx="0">
                  <c:v>110</c:v>
                </c:pt>
                <c:pt idx="1">
                  <c:v>240</c:v>
                </c:pt>
                <c:pt idx="2">
                  <c:v>460</c:v>
                </c:pt>
                <c:pt idx="3">
                  <c:v>810</c:v>
                </c:pt>
                <c:pt idx="4">
                  <c:v>1330</c:v>
                </c:pt>
                <c:pt idx="5">
                  <c:v>2080</c:v>
                </c:pt>
                <c:pt idx="6">
                  <c:v>3120</c:v>
                </c:pt>
                <c:pt idx="7">
                  <c:v>4510</c:v>
                </c:pt>
                <c:pt idx="8">
                  <c:v>6330</c:v>
                </c:pt>
                <c:pt idx="9">
                  <c:v>8650</c:v>
                </c:pt>
                <c:pt idx="10">
                  <c:v>11570</c:v>
                </c:pt>
                <c:pt idx="11">
                  <c:v>15190</c:v>
                </c:pt>
                <c:pt idx="12">
                  <c:v>19620</c:v>
                </c:pt>
                <c:pt idx="13">
                  <c:v>24970</c:v>
                </c:pt>
                <c:pt idx="14">
                  <c:v>31370</c:v>
                </c:pt>
                <c:pt idx="15">
                  <c:v>38950</c:v>
                </c:pt>
                <c:pt idx="16">
                  <c:v>47860</c:v>
                </c:pt>
                <c:pt idx="17">
                  <c:v>58260</c:v>
                </c:pt>
                <c:pt idx="18">
                  <c:v>70310</c:v>
                </c:pt>
                <c:pt idx="19">
                  <c:v>84190</c:v>
                </c:pt>
                <c:pt idx="20">
                  <c:v>100090</c:v>
                </c:pt>
                <c:pt idx="21">
                  <c:v>118210</c:v>
                </c:pt>
                <c:pt idx="22">
                  <c:v>138760</c:v>
                </c:pt>
                <c:pt idx="23">
                  <c:v>161970</c:v>
                </c:pt>
                <c:pt idx="24">
                  <c:v>188080</c:v>
                </c:pt>
                <c:pt idx="25">
                  <c:v>217330</c:v>
                </c:pt>
                <c:pt idx="26">
                  <c:v>249990</c:v>
                </c:pt>
                <c:pt idx="27">
                  <c:v>286350</c:v>
                </c:pt>
                <c:pt idx="28">
                  <c:v>328350</c:v>
                </c:pt>
                <c:pt idx="29">
                  <c:v>375230</c:v>
                </c:pt>
                <c:pt idx="30">
                  <c:v>427410</c:v>
                </c:pt>
                <c:pt idx="31">
                  <c:v>485340</c:v>
                </c:pt>
                <c:pt idx="32">
                  <c:v>549490</c:v>
                </c:pt>
                <c:pt idx="33">
                  <c:v>620360</c:v>
                </c:pt>
                <c:pt idx="34">
                  <c:v>698480</c:v>
                </c:pt>
                <c:pt idx="35">
                  <c:v>784420</c:v>
                </c:pt>
                <c:pt idx="36">
                  <c:v>878770</c:v>
                </c:pt>
                <c:pt idx="37">
                  <c:v>982150</c:v>
                </c:pt>
                <c:pt idx="38">
                  <c:v>1095230</c:v>
                </c:pt>
                <c:pt idx="39">
                  <c:v>1218710</c:v>
                </c:pt>
                <c:pt idx="40">
                  <c:v>1353320</c:v>
                </c:pt>
                <c:pt idx="41">
                  <c:v>1499850</c:v>
                </c:pt>
                <c:pt idx="42">
                  <c:v>1659110</c:v>
                </c:pt>
                <c:pt idx="43">
                  <c:v>1831970</c:v>
                </c:pt>
                <c:pt idx="44">
                  <c:v>2019330</c:v>
                </c:pt>
                <c:pt idx="45">
                  <c:v>2222150</c:v>
                </c:pt>
                <c:pt idx="46">
                  <c:v>2441440</c:v>
                </c:pt>
                <c:pt idx="47">
                  <c:v>2678250</c:v>
                </c:pt>
                <c:pt idx="48">
                  <c:v>2933700</c:v>
                </c:pt>
                <c:pt idx="49">
                  <c:v>3208950</c:v>
                </c:pt>
                <c:pt idx="50">
                  <c:v>3505230</c:v>
                </c:pt>
                <c:pt idx="51">
                  <c:v>3823820</c:v>
                </c:pt>
                <c:pt idx="52">
                  <c:v>4166080</c:v>
                </c:pt>
                <c:pt idx="53">
                  <c:v>4533420</c:v>
                </c:pt>
                <c:pt idx="54">
                  <c:v>4927320</c:v>
                </c:pt>
                <c:pt idx="55">
                  <c:v>5349340</c:v>
                </c:pt>
                <c:pt idx="56">
                  <c:v>5801110</c:v>
                </c:pt>
                <c:pt idx="57">
                  <c:v>6284340</c:v>
                </c:pt>
                <c:pt idx="58">
                  <c:v>6800820</c:v>
                </c:pt>
                <c:pt idx="59">
                  <c:v>7352420</c:v>
                </c:pt>
                <c:pt idx="60">
                  <c:v>7941110</c:v>
                </c:pt>
                <c:pt idx="61">
                  <c:v>8568930</c:v>
                </c:pt>
                <c:pt idx="62">
                  <c:v>9238040</c:v>
                </c:pt>
                <c:pt idx="63">
                  <c:v>9950670</c:v>
                </c:pt>
                <c:pt idx="64">
                  <c:v>10709180</c:v>
                </c:pt>
                <c:pt idx="65">
                  <c:v>11516020</c:v>
                </c:pt>
                <c:pt idx="66">
                  <c:v>12373750</c:v>
                </c:pt>
                <c:pt idx="67">
                  <c:v>13285060</c:v>
                </c:pt>
                <c:pt idx="68">
                  <c:v>14252750</c:v>
                </c:pt>
                <c:pt idx="69">
                  <c:v>15279740</c:v>
                </c:pt>
              </c:numCache>
            </c:numRef>
          </c:val>
        </c:ser>
        <c:marker val="1"/>
        <c:axId val="78422016"/>
        <c:axId val="78423552"/>
      </c:lineChart>
      <c:catAx>
        <c:axId val="78422016"/>
        <c:scaling>
          <c:orientation val="minMax"/>
        </c:scaling>
        <c:axPos val="b"/>
        <c:majorTickMark val="none"/>
        <c:tickLblPos val="nextTo"/>
        <c:crossAx val="78423552"/>
        <c:crosses val="autoZero"/>
        <c:auto val="1"/>
        <c:lblAlgn val="ctr"/>
        <c:lblOffset val="100"/>
      </c:catAx>
      <c:valAx>
        <c:axId val="78423552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78422016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等级经验升级对比图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dLbl>
              <c:idx val="69"/>
              <c:dLblPos val="r"/>
              <c:showVal val="1"/>
              <c:showSerName val="1"/>
            </c:dLbl>
            <c:delete val="1"/>
          </c:dLbls>
          <c:val>
            <c:numRef>
              <c:f>玩家升级速度!$C$2:$C$71</c:f>
              <c:numCache>
                <c:formatCode>General</c:formatCode>
                <c:ptCount val="70"/>
                <c:pt idx="0">
                  <c:v>50</c:v>
                </c:pt>
                <c:pt idx="1">
                  <c:v>60</c:v>
                </c:pt>
                <c:pt idx="2">
                  <c:v>130</c:v>
                </c:pt>
                <c:pt idx="3">
                  <c:v>220</c:v>
                </c:pt>
                <c:pt idx="4">
                  <c:v>350</c:v>
                </c:pt>
                <c:pt idx="5">
                  <c:v>520</c:v>
                </c:pt>
                <c:pt idx="6">
                  <c:v>750</c:v>
                </c:pt>
                <c:pt idx="7">
                  <c:v>1040</c:v>
                </c:pt>
                <c:pt idx="8">
                  <c:v>1390</c:v>
                </c:pt>
                <c:pt idx="9">
                  <c:v>1820</c:v>
                </c:pt>
                <c:pt idx="10">
                  <c:v>2320</c:v>
                </c:pt>
                <c:pt idx="11">
                  <c:v>2920</c:v>
                </c:pt>
                <c:pt idx="12">
                  <c:v>3620</c:v>
                </c:pt>
                <c:pt idx="13">
                  <c:v>4430</c:v>
                </c:pt>
                <c:pt idx="14">
                  <c:v>5350</c:v>
                </c:pt>
                <c:pt idx="15">
                  <c:v>6400</c:v>
                </c:pt>
                <c:pt idx="16">
                  <c:v>7580</c:v>
                </c:pt>
                <c:pt idx="17">
                  <c:v>8910</c:v>
                </c:pt>
                <c:pt idx="18">
                  <c:v>10400</c:v>
                </c:pt>
                <c:pt idx="19">
                  <c:v>12050</c:v>
                </c:pt>
                <c:pt idx="20">
                  <c:v>13880</c:v>
                </c:pt>
                <c:pt idx="21">
                  <c:v>15900</c:v>
                </c:pt>
                <c:pt idx="22">
                  <c:v>18120</c:v>
                </c:pt>
                <c:pt idx="23">
                  <c:v>20550</c:v>
                </c:pt>
                <c:pt idx="24">
                  <c:v>23210</c:v>
                </c:pt>
                <c:pt idx="25">
                  <c:v>26110</c:v>
                </c:pt>
                <c:pt idx="26">
                  <c:v>29250</c:v>
                </c:pt>
                <c:pt idx="27">
                  <c:v>32660</c:v>
                </c:pt>
                <c:pt idx="28">
                  <c:v>36360</c:v>
                </c:pt>
                <c:pt idx="29">
                  <c:v>42000</c:v>
                </c:pt>
                <c:pt idx="30">
                  <c:v>46880</c:v>
                </c:pt>
                <c:pt idx="31">
                  <c:v>52180</c:v>
                </c:pt>
                <c:pt idx="32">
                  <c:v>57930</c:v>
                </c:pt>
                <c:pt idx="33">
                  <c:v>64150</c:v>
                </c:pt>
                <c:pt idx="34">
                  <c:v>70870</c:v>
                </c:pt>
                <c:pt idx="35">
                  <c:v>78120</c:v>
                </c:pt>
                <c:pt idx="36">
                  <c:v>85940</c:v>
                </c:pt>
                <c:pt idx="37">
                  <c:v>94350</c:v>
                </c:pt>
                <c:pt idx="38">
                  <c:v>103380</c:v>
                </c:pt>
                <c:pt idx="39">
                  <c:v>113080</c:v>
                </c:pt>
                <c:pt idx="40">
                  <c:v>123480</c:v>
                </c:pt>
                <c:pt idx="41">
                  <c:v>134610</c:v>
                </c:pt>
                <c:pt idx="42">
                  <c:v>146530</c:v>
                </c:pt>
                <c:pt idx="43">
                  <c:v>159260</c:v>
                </c:pt>
                <c:pt idx="44">
                  <c:v>172860</c:v>
                </c:pt>
                <c:pt idx="45">
                  <c:v>187360</c:v>
                </c:pt>
                <c:pt idx="46">
                  <c:v>202820</c:v>
                </c:pt>
                <c:pt idx="47">
                  <c:v>219290</c:v>
                </c:pt>
                <c:pt idx="48">
                  <c:v>236810</c:v>
                </c:pt>
                <c:pt idx="49">
                  <c:v>255450</c:v>
                </c:pt>
                <c:pt idx="50">
                  <c:v>275250</c:v>
                </c:pt>
                <c:pt idx="51">
                  <c:v>296280</c:v>
                </c:pt>
                <c:pt idx="52">
                  <c:v>318590</c:v>
                </c:pt>
                <c:pt idx="53">
                  <c:v>342260</c:v>
                </c:pt>
                <c:pt idx="54">
                  <c:v>367340</c:v>
                </c:pt>
                <c:pt idx="55">
                  <c:v>393900</c:v>
                </c:pt>
                <c:pt idx="56">
                  <c:v>422020</c:v>
                </c:pt>
                <c:pt idx="57">
                  <c:v>451770</c:v>
                </c:pt>
                <c:pt idx="58">
                  <c:v>483230</c:v>
                </c:pt>
                <c:pt idx="59">
                  <c:v>516480</c:v>
                </c:pt>
                <c:pt idx="60">
                  <c:v>551600</c:v>
                </c:pt>
                <c:pt idx="61">
                  <c:v>588690</c:v>
                </c:pt>
                <c:pt idx="62">
                  <c:v>627820</c:v>
                </c:pt>
                <c:pt idx="63">
                  <c:v>669110</c:v>
                </c:pt>
                <c:pt idx="64">
                  <c:v>712630</c:v>
                </c:pt>
                <c:pt idx="65">
                  <c:v>758510</c:v>
                </c:pt>
                <c:pt idx="66">
                  <c:v>806840</c:v>
                </c:pt>
                <c:pt idx="67">
                  <c:v>857730</c:v>
                </c:pt>
                <c:pt idx="68">
                  <c:v>911310</c:v>
                </c:pt>
                <c:pt idx="69">
                  <c:v>967690</c:v>
                </c:pt>
              </c:numCache>
            </c:numRef>
          </c:val>
        </c:ser>
        <c:ser>
          <c:idx val="1"/>
          <c:order val="1"/>
          <c:marker>
            <c:symbol val="none"/>
          </c:marker>
          <c:dLbls>
            <c:dLbl>
              <c:idx val="69"/>
              <c:dLblPos val="r"/>
              <c:showVal val="1"/>
              <c:showSerName val="1"/>
            </c:dLbl>
            <c:delete val="1"/>
          </c:dLbls>
          <c:val>
            <c:numRef>
              <c:f>玩家升级速度!$D$2:$D$71</c:f>
              <c:numCache>
                <c:formatCode>General</c:formatCode>
                <c:ptCount val="70"/>
                <c:pt idx="0">
                  <c:v>2880</c:v>
                </c:pt>
                <c:pt idx="1">
                  <c:v>2880</c:v>
                </c:pt>
                <c:pt idx="2">
                  <c:v>4320</c:v>
                </c:pt>
                <c:pt idx="3">
                  <c:v>4320</c:v>
                </c:pt>
                <c:pt idx="4">
                  <c:v>5760</c:v>
                </c:pt>
                <c:pt idx="5">
                  <c:v>5760</c:v>
                </c:pt>
                <c:pt idx="6">
                  <c:v>7200</c:v>
                </c:pt>
                <c:pt idx="7">
                  <c:v>7200</c:v>
                </c:pt>
                <c:pt idx="8">
                  <c:v>8640</c:v>
                </c:pt>
                <c:pt idx="9">
                  <c:v>8640</c:v>
                </c:pt>
                <c:pt idx="10">
                  <c:v>10080</c:v>
                </c:pt>
                <c:pt idx="11">
                  <c:v>10080</c:v>
                </c:pt>
                <c:pt idx="12">
                  <c:v>10080</c:v>
                </c:pt>
                <c:pt idx="13">
                  <c:v>11520</c:v>
                </c:pt>
                <c:pt idx="14">
                  <c:v>11520</c:v>
                </c:pt>
                <c:pt idx="15">
                  <c:v>11520</c:v>
                </c:pt>
                <c:pt idx="16">
                  <c:v>11520</c:v>
                </c:pt>
                <c:pt idx="17">
                  <c:v>12960</c:v>
                </c:pt>
                <c:pt idx="18">
                  <c:v>12960</c:v>
                </c:pt>
                <c:pt idx="19">
                  <c:v>12960</c:v>
                </c:pt>
                <c:pt idx="20">
                  <c:v>14400</c:v>
                </c:pt>
                <c:pt idx="21">
                  <c:v>14400</c:v>
                </c:pt>
                <c:pt idx="22">
                  <c:v>14400</c:v>
                </c:pt>
                <c:pt idx="23">
                  <c:v>14400</c:v>
                </c:pt>
                <c:pt idx="24">
                  <c:v>15840</c:v>
                </c:pt>
                <c:pt idx="25">
                  <c:v>15840</c:v>
                </c:pt>
                <c:pt idx="26">
                  <c:v>15840</c:v>
                </c:pt>
                <c:pt idx="27">
                  <c:v>15840</c:v>
                </c:pt>
                <c:pt idx="28">
                  <c:v>15840</c:v>
                </c:pt>
                <c:pt idx="29">
                  <c:v>17280</c:v>
                </c:pt>
                <c:pt idx="30">
                  <c:v>17280</c:v>
                </c:pt>
                <c:pt idx="31">
                  <c:v>17280</c:v>
                </c:pt>
                <c:pt idx="32">
                  <c:v>17280</c:v>
                </c:pt>
                <c:pt idx="33">
                  <c:v>17280</c:v>
                </c:pt>
                <c:pt idx="34">
                  <c:v>17280</c:v>
                </c:pt>
                <c:pt idx="35">
                  <c:v>17280</c:v>
                </c:pt>
                <c:pt idx="36">
                  <c:v>17280</c:v>
                </c:pt>
                <c:pt idx="37">
                  <c:v>18720</c:v>
                </c:pt>
                <c:pt idx="38">
                  <c:v>18720</c:v>
                </c:pt>
                <c:pt idx="39">
                  <c:v>18720</c:v>
                </c:pt>
                <c:pt idx="40">
                  <c:v>18720</c:v>
                </c:pt>
                <c:pt idx="41">
                  <c:v>18720</c:v>
                </c:pt>
                <c:pt idx="42">
                  <c:v>18720</c:v>
                </c:pt>
                <c:pt idx="43">
                  <c:v>18720</c:v>
                </c:pt>
                <c:pt idx="44">
                  <c:v>18720</c:v>
                </c:pt>
                <c:pt idx="45">
                  <c:v>20160</c:v>
                </c:pt>
                <c:pt idx="46">
                  <c:v>20160</c:v>
                </c:pt>
                <c:pt idx="47">
                  <c:v>20160</c:v>
                </c:pt>
                <c:pt idx="48">
                  <c:v>20160</c:v>
                </c:pt>
                <c:pt idx="49">
                  <c:v>20160</c:v>
                </c:pt>
                <c:pt idx="50">
                  <c:v>20160</c:v>
                </c:pt>
                <c:pt idx="51">
                  <c:v>20160</c:v>
                </c:pt>
                <c:pt idx="52">
                  <c:v>20160</c:v>
                </c:pt>
                <c:pt idx="53">
                  <c:v>21600</c:v>
                </c:pt>
                <c:pt idx="54">
                  <c:v>21600</c:v>
                </c:pt>
                <c:pt idx="55">
                  <c:v>21600</c:v>
                </c:pt>
                <c:pt idx="56">
                  <c:v>21600</c:v>
                </c:pt>
                <c:pt idx="57">
                  <c:v>21600</c:v>
                </c:pt>
                <c:pt idx="58">
                  <c:v>21600</c:v>
                </c:pt>
                <c:pt idx="59">
                  <c:v>21600</c:v>
                </c:pt>
                <c:pt idx="60">
                  <c:v>21600</c:v>
                </c:pt>
                <c:pt idx="61">
                  <c:v>23040</c:v>
                </c:pt>
                <c:pt idx="62">
                  <c:v>23040</c:v>
                </c:pt>
                <c:pt idx="63">
                  <c:v>23040</c:v>
                </c:pt>
                <c:pt idx="64">
                  <c:v>23040</c:v>
                </c:pt>
                <c:pt idx="65">
                  <c:v>23040</c:v>
                </c:pt>
                <c:pt idx="66">
                  <c:v>23040</c:v>
                </c:pt>
                <c:pt idx="67">
                  <c:v>23040</c:v>
                </c:pt>
                <c:pt idx="68">
                  <c:v>23040</c:v>
                </c:pt>
                <c:pt idx="69">
                  <c:v>23040</c:v>
                </c:pt>
              </c:numCache>
            </c:numRef>
          </c:val>
        </c:ser>
        <c:marker val="1"/>
        <c:axId val="78514816"/>
        <c:axId val="78520704"/>
      </c:lineChart>
      <c:catAx>
        <c:axId val="78514816"/>
        <c:scaling>
          <c:orientation val="minMax"/>
        </c:scaling>
        <c:axPos val="b"/>
        <c:majorTickMark val="none"/>
        <c:tickLblPos val="nextTo"/>
        <c:crossAx val="78520704"/>
        <c:crosses val="autoZero"/>
        <c:auto val="1"/>
        <c:lblAlgn val="ctr"/>
        <c:lblOffset val="100"/>
      </c:catAx>
      <c:valAx>
        <c:axId val="78520704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78514816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tx>
        <c:rich>
          <a:bodyPr/>
          <a:lstStyle/>
          <a:p>
            <a:pPr>
              <a:defRPr/>
            </a:pPr>
            <a:r>
              <a:rPr lang="zh-CN" altLang="en-US"/>
              <a:t>升级需要天数</a:t>
            </a:r>
          </a:p>
        </c:rich>
      </c:tx>
    </c:title>
    <c:plotArea>
      <c:layout/>
      <c:lineChart>
        <c:grouping val="standard"/>
        <c:ser>
          <c:idx val="0"/>
          <c:order val="0"/>
          <c:marker>
            <c:symbol val="none"/>
          </c:marker>
          <c:dLbls>
            <c:dLbl>
              <c:idx val="69"/>
              <c:dLblPos val="r"/>
              <c:showVal val="1"/>
              <c:showSerName val="1"/>
            </c:dLbl>
            <c:delete val="1"/>
          </c:dLbls>
          <c:val>
            <c:numRef>
              <c:f>玩家升级速度!$G$2:$G$71</c:f>
              <c:numCache>
                <c:formatCode>General</c:formatCode>
                <c:ptCount val="70"/>
                <c:pt idx="0">
                  <c:v>1.7361111111111112E-2</c:v>
                </c:pt>
                <c:pt idx="1">
                  <c:v>2.0833333333333332E-2</c:v>
                </c:pt>
                <c:pt idx="2">
                  <c:v>3.0092592592592591E-2</c:v>
                </c:pt>
                <c:pt idx="3">
                  <c:v>5.0925925925925923E-2</c:v>
                </c:pt>
                <c:pt idx="4">
                  <c:v>6.0763888888888888E-2</c:v>
                </c:pt>
                <c:pt idx="5">
                  <c:v>9.0277777777777776E-2</c:v>
                </c:pt>
                <c:pt idx="6">
                  <c:v>0.10416666666666667</c:v>
                </c:pt>
                <c:pt idx="7">
                  <c:v>0.14444444444444443</c:v>
                </c:pt>
                <c:pt idx="8">
                  <c:v>0.16087962962962962</c:v>
                </c:pt>
                <c:pt idx="9">
                  <c:v>0.21064814814814814</c:v>
                </c:pt>
                <c:pt idx="10">
                  <c:v>0.23015873015873015</c:v>
                </c:pt>
                <c:pt idx="11">
                  <c:v>0.28968253968253971</c:v>
                </c:pt>
                <c:pt idx="12">
                  <c:v>0.35912698412698413</c:v>
                </c:pt>
                <c:pt idx="13">
                  <c:v>0.3845486111111111</c:v>
                </c:pt>
                <c:pt idx="14">
                  <c:v>0.46440972222222221</c:v>
                </c:pt>
                <c:pt idx="15">
                  <c:v>0.55555555555555558</c:v>
                </c:pt>
                <c:pt idx="16">
                  <c:v>0.65798611111111116</c:v>
                </c:pt>
                <c:pt idx="17">
                  <c:v>0.6875</c:v>
                </c:pt>
                <c:pt idx="18">
                  <c:v>0.80246913580246915</c:v>
                </c:pt>
                <c:pt idx="19">
                  <c:v>0.92978395061728392</c:v>
                </c:pt>
                <c:pt idx="20">
                  <c:v>0.96388888888888891</c:v>
                </c:pt>
                <c:pt idx="21">
                  <c:v>1.1041666666666667</c:v>
                </c:pt>
                <c:pt idx="22">
                  <c:v>1.2583333333333333</c:v>
                </c:pt>
                <c:pt idx="23">
                  <c:v>1.4270833333333333</c:v>
                </c:pt>
                <c:pt idx="24">
                  <c:v>1.4652777777777777</c:v>
                </c:pt>
                <c:pt idx="25">
                  <c:v>1.6483585858585859</c:v>
                </c:pt>
                <c:pt idx="26">
                  <c:v>1.8465909090909092</c:v>
                </c:pt>
                <c:pt idx="27">
                  <c:v>2.0618686868686869</c:v>
                </c:pt>
                <c:pt idx="28">
                  <c:v>2.2954545454545454</c:v>
                </c:pt>
                <c:pt idx="29">
                  <c:v>2.4305555555555554</c:v>
                </c:pt>
                <c:pt idx="30">
                  <c:v>2.7129629629629628</c:v>
                </c:pt>
                <c:pt idx="31">
                  <c:v>3.019675925925926</c:v>
                </c:pt>
                <c:pt idx="32">
                  <c:v>3.3524305555555554</c:v>
                </c:pt>
                <c:pt idx="33">
                  <c:v>3.7123842592592591</c:v>
                </c:pt>
                <c:pt idx="34">
                  <c:v>4.1012731481481479</c:v>
                </c:pt>
                <c:pt idx="35">
                  <c:v>4.520833333333333</c:v>
                </c:pt>
                <c:pt idx="36">
                  <c:v>4.9733796296296298</c:v>
                </c:pt>
                <c:pt idx="37">
                  <c:v>5.0400641025641022</c:v>
                </c:pt>
                <c:pt idx="38">
                  <c:v>5.5224358974358978</c:v>
                </c:pt>
                <c:pt idx="39">
                  <c:v>6.0405982905982905</c:v>
                </c:pt>
                <c:pt idx="40">
                  <c:v>6.5961538461538458</c:v>
                </c:pt>
                <c:pt idx="41">
                  <c:v>7.1907051282051286</c:v>
                </c:pt>
                <c:pt idx="42">
                  <c:v>7.8274572649572649</c:v>
                </c:pt>
                <c:pt idx="43">
                  <c:v>8.507478632478632</c:v>
                </c:pt>
                <c:pt idx="44">
                  <c:v>9.2339743589743595</c:v>
                </c:pt>
                <c:pt idx="45">
                  <c:v>9.2936507936507944</c:v>
                </c:pt>
                <c:pt idx="46">
                  <c:v>10.060515873015873</c:v>
                </c:pt>
                <c:pt idx="47">
                  <c:v>10.877480158730158</c:v>
                </c:pt>
                <c:pt idx="48">
                  <c:v>11.746527777777779</c:v>
                </c:pt>
                <c:pt idx="49">
                  <c:v>12.671130952380953</c:v>
                </c:pt>
                <c:pt idx="50">
                  <c:v>13.65327380952381</c:v>
                </c:pt>
                <c:pt idx="51">
                  <c:v>14.696428571428571</c:v>
                </c:pt>
                <c:pt idx="52">
                  <c:v>15.803075396825397</c:v>
                </c:pt>
                <c:pt idx="53">
                  <c:v>15.84537037037037</c:v>
                </c:pt>
                <c:pt idx="54">
                  <c:v>17.006481481481483</c:v>
                </c:pt>
                <c:pt idx="55">
                  <c:v>18.236111111111111</c:v>
                </c:pt>
                <c:pt idx="56">
                  <c:v>19.537962962962961</c:v>
                </c:pt>
                <c:pt idx="57">
                  <c:v>20.915277777777778</c:v>
                </c:pt>
                <c:pt idx="58">
                  <c:v>22.37175925925926</c:v>
                </c:pt>
                <c:pt idx="59">
                  <c:v>23.911111111111111</c:v>
                </c:pt>
                <c:pt idx="60">
                  <c:v>25.537037037037038</c:v>
                </c:pt>
                <c:pt idx="61">
                  <c:v>25.55078125</c:v>
                </c:pt>
                <c:pt idx="62">
                  <c:v>27.249131944444443</c:v>
                </c:pt>
                <c:pt idx="63">
                  <c:v>29.041232638888889</c:v>
                </c:pt>
                <c:pt idx="64">
                  <c:v>30.930121527777779</c:v>
                </c:pt>
                <c:pt idx="65">
                  <c:v>32.921440972222221</c:v>
                </c:pt>
                <c:pt idx="66">
                  <c:v>35.019097222222221</c:v>
                </c:pt>
                <c:pt idx="67">
                  <c:v>37.227864583333336</c:v>
                </c:pt>
                <c:pt idx="68">
                  <c:v>39.553385416666664</c:v>
                </c:pt>
                <c:pt idx="69">
                  <c:v>42.000434027777779</c:v>
                </c:pt>
              </c:numCache>
            </c:numRef>
          </c:val>
        </c:ser>
        <c:marker val="1"/>
        <c:axId val="78561664"/>
        <c:axId val="78563200"/>
      </c:lineChart>
      <c:catAx>
        <c:axId val="78561664"/>
        <c:scaling>
          <c:orientation val="minMax"/>
        </c:scaling>
        <c:axPos val="b"/>
        <c:majorTickMark val="none"/>
        <c:tickLblPos val="nextTo"/>
        <c:crossAx val="78563200"/>
        <c:crosses val="autoZero"/>
        <c:auto val="1"/>
        <c:lblAlgn val="ctr"/>
        <c:lblOffset val="100"/>
      </c:catAx>
      <c:valAx>
        <c:axId val="78563200"/>
        <c:scaling>
          <c:orientation val="minMax"/>
        </c:scaling>
        <c:axPos val="l"/>
        <c:majorGridlines/>
        <c:title/>
        <c:numFmt formatCode="General" sourceLinked="1"/>
        <c:majorTickMark val="none"/>
        <c:tickLblPos val="nextTo"/>
        <c:crossAx val="78561664"/>
        <c:crosses val="autoZero"/>
        <c:crossBetween val="between"/>
      </c:valAx>
    </c:plotArea>
    <c:plotVisOnly val="1"/>
    <c:dispBlanksAs val="gap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304800</xdr:colOff>
      <xdr:row>1</xdr:row>
      <xdr:rowOff>47625</xdr:rowOff>
    </xdr:from>
    <xdr:to>
      <xdr:col>18</xdr:col>
      <xdr:colOff>76200</xdr:colOff>
      <xdr:row>17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</xdr:row>
      <xdr:rowOff>104775</xdr:rowOff>
    </xdr:from>
    <xdr:to>
      <xdr:col>15</xdr:col>
      <xdr:colOff>628650</xdr:colOff>
      <xdr:row>17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18</xdr:row>
      <xdr:rowOff>38100</xdr:rowOff>
    </xdr:from>
    <xdr:to>
      <xdr:col>14</xdr:col>
      <xdr:colOff>152400</xdr:colOff>
      <xdr:row>34</xdr:row>
      <xdr:rowOff>38100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</xdr:row>
      <xdr:rowOff>38100</xdr:rowOff>
    </xdr:from>
    <xdr:to>
      <xdr:col>14</xdr:col>
      <xdr:colOff>152400</xdr:colOff>
      <xdr:row>18</xdr:row>
      <xdr:rowOff>38100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381000</xdr:colOff>
      <xdr:row>34</xdr:row>
      <xdr:rowOff>28575</xdr:rowOff>
    </xdr:from>
    <xdr:to>
      <xdr:col>14</xdr:col>
      <xdr:colOff>152400</xdr:colOff>
      <xdr:row>50</xdr:row>
      <xdr:rowOff>28575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381000</xdr:colOff>
      <xdr:row>50</xdr:row>
      <xdr:rowOff>9525</xdr:rowOff>
    </xdr:from>
    <xdr:to>
      <xdr:col>14</xdr:col>
      <xdr:colOff>152400</xdr:colOff>
      <xdr:row>66</xdr:row>
      <xdr:rowOff>9525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2463;&#39564;&#25511;&#21046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4555;&#20048;&#39764;&#27861;&#20219;&#21153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39280;&#29289;new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21103;&#26412;&#25968;&#25454;/&#21103;&#26412;&#25968;&#25454;&#34920;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&#35013;&#39280;&#29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7">
          <cell r="A7">
            <v>2</v>
          </cell>
          <cell r="B7">
            <v>60</v>
          </cell>
        </row>
        <row r="8">
          <cell r="A8">
            <v>3</v>
          </cell>
          <cell r="B8">
            <v>130</v>
          </cell>
        </row>
        <row r="9">
          <cell r="A9">
            <v>4</v>
          </cell>
          <cell r="B9">
            <v>220</v>
          </cell>
        </row>
        <row r="10">
          <cell r="A10">
            <v>5</v>
          </cell>
          <cell r="B10">
            <v>350</v>
          </cell>
        </row>
        <row r="11">
          <cell r="A11">
            <v>6</v>
          </cell>
          <cell r="B11">
            <v>520</v>
          </cell>
        </row>
        <row r="12">
          <cell r="A12">
            <v>7</v>
          </cell>
          <cell r="B12">
            <v>750</v>
          </cell>
        </row>
        <row r="13">
          <cell r="A13">
            <v>8</v>
          </cell>
          <cell r="B13">
            <v>1040</v>
          </cell>
        </row>
        <row r="14">
          <cell r="A14">
            <v>9</v>
          </cell>
          <cell r="B14">
            <v>1390</v>
          </cell>
        </row>
        <row r="15">
          <cell r="A15">
            <v>10</v>
          </cell>
          <cell r="B15">
            <v>1820</v>
          </cell>
        </row>
        <row r="16">
          <cell r="A16">
            <v>11</v>
          </cell>
          <cell r="B16">
            <v>2320</v>
          </cell>
        </row>
        <row r="17">
          <cell r="A17">
            <v>12</v>
          </cell>
          <cell r="B17">
            <v>2920</v>
          </cell>
        </row>
        <row r="18">
          <cell r="A18">
            <v>13</v>
          </cell>
          <cell r="B18">
            <v>3620</v>
          </cell>
        </row>
        <row r="19">
          <cell r="A19">
            <v>14</v>
          </cell>
          <cell r="B19">
            <v>4430</v>
          </cell>
        </row>
        <row r="20">
          <cell r="A20">
            <v>15</v>
          </cell>
          <cell r="B20">
            <v>5350</v>
          </cell>
        </row>
        <row r="21">
          <cell r="A21">
            <v>16</v>
          </cell>
          <cell r="B21">
            <v>6400</v>
          </cell>
        </row>
        <row r="22">
          <cell r="A22">
            <v>17</v>
          </cell>
          <cell r="B22">
            <v>7580</v>
          </cell>
        </row>
        <row r="23">
          <cell r="A23">
            <v>18</v>
          </cell>
          <cell r="B23">
            <v>8910</v>
          </cell>
        </row>
        <row r="24">
          <cell r="A24">
            <v>19</v>
          </cell>
          <cell r="B24">
            <v>10400</v>
          </cell>
        </row>
        <row r="25">
          <cell r="A25">
            <v>20</v>
          </cell>
          <cell r="B25">
            <v>12050</v>
          </cell>
        </row>
        <row r="26">
          <cell r="A26">
            <v>21</v>
          </cell>
          <cell r="B26">
            <v>13880</v>
          </cell>
        </row>
        <row r="27">
          <cell r="A27">
            <v>22</v>
          </cell>
          <cell r="B27">
            <v>15900</v>
          </cell>
        </row>
        <row r="28">
          <cell r="A28">
            <v>23</v>
          </cell>
          <cell r="B28">
            <v>18120</v>
          </cell>
        </row>
        <row r="29">
          <cell r="A29">
            <v>24</v>
          </cell>
          <cell r="B29">
            <v>20550</v>
          </cell>
        </row>
        <row r="30">
          <cell r="A30">
            <v>25</v>
          </cell>
          <cell r="B30">
            <v>23210</v>
          </cell>
        </row>
        <row r="31">
          <cell r="A31">
            <v>26</v>
          </cell>
          <cell r="B31">
            <v>26110</v>
          </cell>
        </row>
        <row r="32">
          <cell r="A32">
            <v>27</v>
          </cell>
          <cell r="B32">
            <v>29250</v>
          </cell>
        </row>
        <row r="33">
          <cell r="A33">
            <v>28</v>
          </cell>
          <cell r="B33">
            <v>32660</v>
          </cell>
        </row>
        <row r="34">
          <cell r="A34">
            <v>29</v>
          </cell>
          <cell r="B34">
            <v>36360</v>
          </cell>
        </row>
        <row r="35">
          <cell r="A35">
            <v>30</v>
          </cell>
          <cell r="B35">
            <v>42000</v>
          </cell>
        </row>
        <row r="36">
          <cell r="A36">
            <v>31</v>
          </cell>
          <cell r="B36">
            <v>46880</v>
          </cell>
        </row>
        <row r="37">
          <cell r="A37">
            <v>32</v>
          </cell>
          <cell r="B37">
            <v>52180</v>
          </cell>
        </row>
        <row r="38">
          <cell r="A38">
            <v>33</v>
          </cell>
          <cell r="B38">
            <v>57930</v>
          </cell>
        </row>
        <row r="39">
          <cell r="A39">
            <v>34</v>
          </cell>
          <cell r="B39">
            <v>64150</v>
          </cell>
        </row>
        <row r="40">
          <cell r="A40">
            <v>35</v>
          </cell>
          <cell r="B40">
            <v>70870</v>
          </cell>
        </row>
        <row r="41">
          <cell r="A41">
            <v>36</v>
          </cell>
          <cell r="B41">
            <v>78120</v>
          </cell>
        </row>
        <row r="42">
          <cell r="A42">
            <v>37</v>
          </cell>
          <cell r="B42">
            <v>85940</v>
          </cell>
        </row>
        <row r="43">
          <cell r="A43">
            <v>38</v>
          </cell>
          <cell r="B43">
            <v>94350</v>
          </cell>
        </row>
        <row r="44">
          <cell r="A44">
            <v>39</v>
          </cell>
          <cell r="B44">
            <v>103380</v>
          </cell>
        </row>
        <row r="45">
          <cell r="A45">
            <v>40</v>
          </cell>
          <cell r="B45">
            <v>113080</v>
          </cell>
        </row>
        <row r="46">
          <cell r="A46">
            <v>41</v>
          </cell>
          <cell r="B46">
            <v>123480</v>
          </cell>
        </row>
        <row r="47">
          <cell r="A47">
            <v>42</v>
          </cell>
          <cell r="B47">
            <v>134610</v>
          </cell>
        </row>
        <row r="48">
          <cell r="A48">
            <v>43</v>
          </cell>
          <cell r="B48">
            <v>146530</v>
          </cell>
        </row>
        <row r="49">
          <cell r="A49">
            <v>44</v>
          </cell>
          <cell r="B49">
            <v>159260</v>
          </cell>
        </row>
        <row r="50">
          <cell r="A50">
            <v>45</v>
          </cell>
          <cell r="B50">
            <v>172860</v>
          </cell>
        </row>
        <row r="51">
          <cell r="A51">
            <v>46</v>
          </cell>
          <cell r="B51">
            <v>187360</v>
          </cell>
        </row>
        <row r="52">
          <cell r="A52">
            <v>47</v>
          </cell>
          <cell r="B52">
            <v>202820</v>
          </cell>
        </row>
        <row r="53">
          <cell r="A53">
            <v>48</v>
          </cell>
          <cell r="B53">
            <v>219290</v>
          </cell>
        </row>
        <row r="54">
          <cell r="A54">
            <v>49</v>
          </cell>
          <cell r="B54">
            <v>236810</v>
          </cell>
        </row>
        <row r="55">
          <cell r="A55">
            <v>50</v>
          </cell>
          <cell r="B55">
            <v>255450</v>
          </cell>
        </row>
        <row r="56">
          <cell r="A56">
            <v>51</v>
          </cell>
          <cell r="B56">
            <v>275250</v>
          </cell>
        </row>
        <row r="57">
          <cell r="A57">
            <v>52</v>
          </cell>
          <cell r="B57">
            <v>296280</v>
          </cell>
        </row>
        <row r="58">
          <cell r="A58">
            <v>53</v>
          </cell>
          <cell r="B58">
            <v>318590</v>
          </cell>
        </row>
        <row r="59">
          <cell r="A59">
            <v>54</v>
          </cell>
          <cell r="B59">
            <v>342260</v>
          </cell>
        </row>
        <row r="60">
          <cell r="A60">
            <v>55</v>
          </cell>
          <cell r="B60">
            <v>367340</v>
          </cell>
        </row>
        <row r="61">
          <cell r="A61">
            <v>56</v>
          </cell>
          <cell r="B61">
            <v>393900</v>
          </cell>
        </row>
        <row r="62">
          <cell r="A62">
            <v>57</v>
          </cell>
          <cell r="B62">
            <v>422020</v>
          </cell>
        </row>
        <row r="63">
          <cell r="A63">
            <v>58</v>
          </cell>
          <cell r="B63">
            <v>451770</v>
          </cell>
        </row>
        <row r="64">
          <cell r="A64">
            <v>59</v>
          </cell>
          <cell r="B64">
            <v>483230</v>
          </cell>
        </row>
        <row r="65">
          <cell r="A65">
            <v>60</v>
          </cell>
          <cell r="B65">
            <v>516480</v>
          </cell>
        </row>
        <row r="66">
          <cell r="A66">
            <v>61</v>
          </cell>
          <cell r="B66">
            <v>551600</v>
          </cell>
        </row>
        <row r="67">
          <cell r="A67">
            <v>62</v>
          </cell>
          <cell r="B67">
            <v>588690</v>
          </cell>
        </row>
        <row r="68">
          <cell r="A68">
            <v>63</v>
          </cell>
          <cell r="B68">
            <v>627820</v>
          </cell>
        </row>
        <row r="69">
          <cell r="A69">
            <v>64</v>
          </cell>
          <cell r="B69">
            <v>669110</v>
          </cell>
        </row>
        <row r="70">
          <cell r="A70">
            <v>65</v>
          </cell>
          <cell r="B70">
            <v>712630</v>
          </cell>
        </row>
        <row r="71">
          <cell r="A71">
            <v>66</v>
          </cell>
          <cell r="B71">
            <v>758510</v>
          </cell>
        </row>
        <row r="72">
          <cell r="A72">
            <v>67</v>
          </cell>
          <cell r="B72">
            <v>806840</v>
          </cell>
        </row>
        <row r="73">
          <cell r="A73">
            <v>68</v>
          </cell>
          <cell r="B73">
            <v>857730</v>
          </cell>
        </row>
        <row r="74">
          <cell r="A74">
            <v>69</v>
          </cell>
          <cell r="B74">
            <v>911310</v>
          </cell>
        </row>
        <row r="75">
          <cell r="A75">
            <v>70</v>
          </cell>
          <cell r="B75">
            <v>967690</v>
          </cell>
        </row>
        <row r="76">
          <cell r="A76">
            <v>71</v>
          </cell>
          <cell r="B76">
            <v>1026990</v>
          </cell>
        </row>
        <row r="77">
          <cell r="A77">
            <v>72</v>
          </cell>
          <cell r="B77">
            <v>1089350</v>
          </cell>
        </row>
        <row r="78">
          <cell r="A78">
            <v>73</v>
          </cell>
          <cell r="B78">
            <v>1154890</v>
          </cell>
        </row>
        <row r="79">
          <cell r="A79">
            <v>74</v>
          </cell>
          <cell r="B79">
            <v>1223770</v>
          </cell>
        </row>
        <row r="80">
          <cell r="A80">
            <v>75</v>
          </cell>
          <cell r="B80">
            <v>1296120</v>
          </cell>
        </row>
        <row r="81">
          <cell r="A81">
            <v>76</v>
          </cell>
          <cell r="B81">
            <v>1372090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任务奖励一览"/>
      <sheetName val="npc对白"/>
      <sheetName val="总"/>
      <sheetName val="总可累计"/>
      <sheetName val="表格一览"/>
      <sheetName val="xy"/>
    </sheetNames>
    <sheetDataSet>
      <sheetData sheetId="0"/>
      <sheetData sheetId="1"/>
      <sheetData sheetId="2">
        <row r="3">
          <cell r="A3">
            <v>101</v>
          </cell>
        </row>
        <row r="4">
          <cell r="A4">
            <v>102</v>
          </cell>
          <cell r="B4" t="str">
            <v>收集材料</v>
          </cell>
        </row>
        <row r="5">
          <cell r="A5">
            <v>103</v>
          </cell>
        </row>
        <row r="6">
          <cell r="A6">
            <v>104</v>
          </cell>
        </row>
        <row r="7">
          <cell r="A7">
            <v>105</v>
          </cell>
          <cell r="B7" t="str">
            <v>收钱数量</v>
          </cell>
        </row>
        <row r="8">
          <cell r="A8">
            <v>110</v>
          </cell>
          <cell r="B8" t="str">
            <v>访问好友</v>
          </cell>
        </row>
        <row r="9">
          <cell r="A9">
            <v>111</v>
          </cell>
        </row>
        <row r="10">
          <cell r="A10">
            <v>112</v>
          </cell>
        </row>
        <row r="11">
          <cell r="A11">
            <v>113</v>
          </cell>
        </row>
        <row r="12">
          <cell r="A12">
            <v>114</v>
          </cell>
        </row>
      </sheetData>
      <sheetData sheetId="3">
        <row r="2">
          <cell r="A2">
            <v>201</v>
          </cell>
        </row>
        <row r="3">
          <cell r="A3">
            <v>202</v>
          </cell>
        </row>
        <row r="4">
          <cell r="A4">
            <v>203</v>
          </cell>
        </row>
      </sheetData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magic_mix"/>
      <sheetName val="building"/>
      <sheetName val="课桌价格"/>
      <sheetName val="门价格"/>
      <sheetName val="地砖"/>
      <sheetName val="墙纸"/>
      <sheetName val="家具"/>
      <sheetName val="墙上装饰"/>
      <sheetName val="道具合成"/>
      <sheetName val="单价魔法加成A"/>
      <sheetName val="cion获得统计"/>
      <sheetName val="m币花费统计A"/>
    </sheetNames>
    <sheetDataSet>
      <sheetData sheetId="0">
        <row r="3">
          <cell r="D3" t="str">
            <v>初级小木桌</v>
          </cell>
          <cell r="F3">
            <v>191001</v>
          </cell>
        </row>
        <row r="5">
          <cell r="D5" t="str">
            <v>红色方桌</v>
          </cell>
          <cell r="F5">
            <v>191003</v>
          </cell>
        </row>
        <row r="6">
          <cell r="D6" t="str">
            <v>蓝色方桌</v>
          </cell>
          <cell r="F6">
            <v>191004</v>
          </cell>
        </row>
        <row r="19">
          <cell r="D19" t="str">
            <v>木质门</v>
          </cell>
          <cell r="F19">
            <v>192001</v>
          </cell>
        </row>
        <row r="20">
          <cell r="D20" t="str">
            <v xml:space="preserve">黄框木门 </v>
          </cell>
          <cell r="F20">
            <v>192002</v>
          </cell>
        </row>
        <row r="21">
          <cell r="D21" t="str">
            <v>圆窗木门</v>
          </cell>
          <cell r="F21">
            <v>192003</v>
          </cell>
        </row>
        <row r="22">
          <cell r="D22" t="str">
            <v>玻璃门</v>
          </cell>
          <cell r="F22">
            <v>192004</v>
          </cell>
        </row>
        <row r="32">
          <cell r="D32" t="str">
            <v>蓝白格地砖</v>
          </cell>
          <cell r="F32">
            <v>193002</v>
          </cell>
        </row>
        <row r="33">
          <cell r="D33" t="str">
            <v>花斑石砖</v>
          </cell>
          <cell r="F33">
            <v>193003</v>
          </cell>
        </row>
        <row r="60">
          <cell r="D60" t="str">
            <v>蓝色墙纸</v>
          </cell>
          <cell r="F60">
            <v>194002</v>
          </cell>
        </row>
        <row r="77">
          <cell r="F77">
            <v>195001</v>
          </cell>
        </row>
        <row r="78">
          <cell r="F78">
            <v>195002</v>
          </cell>
        </row>
        <row r="79">
          <cell r="D79" t="str">
            <v>红色罐子</v>
          </cell>
          <cell r="F79">
            <v>195003</v>
          </cell>
        </row>
        <row r="84">
          <cell r="D84" t="str">
            <v>老木墩</v>
          </cell>
          <cell r="F84">
            <v>195008</v>
          </cell>
        </row>
        <row r="85">
          <cell r="D85" t="str">
            <v>木质烛台</v>
          </cell>
          <cell r="F85">
            <v>195009</v>
          </cell>
        </row>
        <row r="110">
          <cell r="D110" t="str">
            <v>小母鸡石像</v>
          </cell>
          <cell r="F110">
            <v>195034</v>
          </cell>
        </row>
        <row r="138">
          <cell r="D138" t="str">
            <v>食人花石像</v>
          </cell>
          <cell r="F138">
            <v>195062</v>
          </cell>
        </row>
        <row r="145">
          <cell r="D145" t="str">
            <v>木质窗户</v>
          </cell>
          <cell r="F145">
            <v>197001</v>
          </cell>
        </row>
        <row r="146">
          <cell r="F146">
            <v>197002</v>
          </cell>
        </row>
        <row r="147">
          <cell r="D147" t="str">
            <v>七彩画像</v>
          </cell>
          <cell r="F147">
            <v>197003</v>
          </cell>
        </row>
        <row r="148">
          <cell r="D148" t="str">
            <v>石质窗户</v>
          </cell>
          <cell r="F148">
            <v>197004</v>
          </cell>
        </row>
        <row r="149">
          <cell r="D149" t="str">
            <v>粗糙的魔法旗</v>
          </cell>
          <cell r="F149">
            <v>197005</v>
          </cell>
        </row>
        <row r="150">
          <cell r="D150" t="str">
            <v>老旧的石头壁炉</v>
          </cell>
          <cell r="F150">
            <v>197006</v>
          </cell>
        </row>
        <row r="151">
          <cell r="D151" t="str">
            <v>原木盾牌</v>
          </cell>
          <cell r="F151">
            <v>197007</v>
          </cell>
        </row>
        <row r="157">
          <cell r="D157" t="str">
            <v>亚麻魔法旗</v>
          </cell>
          <cell r="F157">
            <v>197013</v>
          </cell>
        </row>
        <row r="158">
          <cell r="D158" t="str">
            <v>萤火壁灯</v>
          </cell>
          <cell r="F158">
            <v>197014</v>
          </cell>
        </row>
        <row r="159">
          <cell r="D159" t="str">
            <v>破烂的盾牌</v>
          </cell>
          <cell r="F159">
            <v>197015</v>
          </cell>
        </row>
        <row r="163">
          <cell r="D163" t="str">
            <v>巫婆相框</v>
          </cell>
          <cell r="F163">
            <v>197019</v>
          </cell>
        </row>
        <row r="164">
          <cell r="D164" t="str">
            <v>猫头鹰相框</v>
          </cell>
          <cell r="F164">
            <v>197020</v>
          </cell>
        </row>
        <row r="165">
          <cell r="D165" t="str">
            <v>花相框</v>
          </cell>
          <cell r="F165">
            <v>197021</v>
          </cell>
        </row>
        <row r="173">
          <cell r="D173" t="str">
            <v>原木挂钟</v>
          </cell>
          <cell r="F173">
            <v>197029</v>
          </cell>
        </row>
        <row r="174">
          <cell r="D174" t="str">
            <v>兔子灯</v>
          </cell>
          <cell r="F174">
            <v>197030</v>
          </cell>
        </row>
        <row r="175">
          <cell r="D175" t="str">
            <v>水图腾窗</v>
          </cell>
          <cell r="F175">
            <v>197031</v>
          </cell>
        </row>
        <row r="177">
          <cell r="D177" t="str">
            <v>云图腾窗</v>
          </cell>
          <cell r="F177">
            <v>197033</v>
          </cell>
        </row>
      </sheetData>
      <sheetData sheetId="1" refreshError="1"/>
      <sheetData sheetId="2">
        <row r="3">
          <cell r="AB3">
            <v>350</v>
          </cell>
        </row>
        <row r="5">
          <cell r="B5" t="str">
            <v>红色方桌</v>
          </cell>
          <cell r="Z5">
            <v>191003</v>
          </cell>
          <cell r="AB5">
            <v>570</v>
          </cell>
        </row>
        <row r="6">
          <cell r="B6" t="str">
            <v>蓝色方桌</v>
          </cell>
          <cell r="Z6">
            <v>191004</v>
          </cell>
          <cell r="AB6">
            <v>570</v>
          </cell>
        </row>
        <row r="7">
          <cell r="B7" t="str">
            <v>绿色方桌</v>
          </cell>
          <cell r="Z7">
            <v>191005</v>
          </cell>
          <cell r="AB7">
            <v>570</v>
          </cell>
        </row>
      </sheetData>
      <sheetData sheetId="3">
        <row r="3">
          <cell r="B3" t="str">
            <v>木质门</v>
          </cell>
          <cell r="Z3">
            <v>192001</v>
          </cell>
          <cell r="AB3">
            <v>350</v>
          </cell>
        </row>
        <row r="4">
          <cell r="B4" t="str">
            <v xml:space="preserve">黄框木门 </v>
          </cell>
          <cell r="Z4">
            <v>192002</v>
          </cell>
          <cell r="AB4">
            <v>400</v>
          </cell>
        </row>
        <row r="5">
          <cell r="B5" t="str">
            <v>圆窗木门</v>
          </cell>
          <cell r="Z5">
            <v>192003</v>
          </cell>
          <cell r="AB5">
            <v>400</v>
          </cell>
        </row>
        <row r="6">
          <cell r="B6" t="str">
            <v>玻璃门</v>
          </cell>
          <cell r="Z6">
            <v>192004</v>
          </cell>
          <cell r="AB6">
            <v>969.99999999999989</v>
          </cell>
        </row>
      </sheetData>
      <sheetData sheetId="4">
        <row r="3">
          <cell r="B3" t="str">
            <v>草皮</v>
          </cell>
          <cell r="Z3">
            <v>193001</v>
          </cell>
          <cell r="AB3">
            <v>116.66666666666667</v>
          </cell>
        </row>
        <row r="4">
          <cell r="B4" t="str">
            <v>蓝白格地砖</v>
          </cell>
          <cell r="Z4">
            <v>193002</v>
          </cell>
          <cell r="AB4">
            <v>116.66666666666667</v>
          </cell>
        </row>
        <row r="5">
          <cell r="B5" t="str">
            <v>花斑石砖</v>
          </cell>
          <cell r="Z5">
            <v>193003</v>
          </cell>
          <cell r="AB5">
            <v>116.66666666666667</v>
          </cell>
        </row>
        <row r="12">
          <cell r="B12" t="str">
            <v>花纹木板</v>
          </cell>
          <cell r="Z12">
            <v>193010</v>
          </cell>
        </row>
      </sheetData>
      <sheetData sheetId="5">
        <row r="3">
          <cell r="B3" t="str">
            <v>绿色墙纸</v>
          </cell>
          <cell r="Z3">
            <v>194001</v>
          </cell>
          <cell r="AB3">
            <v>350</v>
          </cell>
        </row>
        <row r="4">
          <cell r="B4" t="str">
            <v>蓝色墙纸</v>
          </cell>
          <cell r="Z4">
            <v>194002</v>
          </cell>
          <cell r="AB4">
            <v>350</v>
          </cell>
        </row>
        <row r="7">
          <cell r="Z7">
            <v>194005</v>
          </cell>
        </row>
      </sheetData>
      <sheetData sheetId="6">
        <row r="3">
          <cell r="B3" t="str">
            <v>木质灯</v>
          </cell>
          <cell r="Z3">
            <v>195001</v>
          </cell>
        </row>
        <row r="4">
          <cell r="B4" t="str">
            <v>绿色罐子</v>
          </cell>
          <cell r="Z4">
            <v>195002</v>
          </cell>
          <cell r="AB4">
            <v>350</v>
          </cell>
        </row>
        <row r="5">
          <cell r="B5" t="str">
            <v>红色罐子</v>
          </cell>
          <cell r="Z5">
            <v>195003</v>
          </cell>
          <cell r="AB5">
            <v>350</v>
          </cell>
        </row>
        <row r="7">
          <cell r="B7" t="str">
            <v>花电扇</v>
          </cell>
          <cell r="Z7">
            <v>195005</v>
          </cell>
          <cell r="AB7">
            <v>470</v>
          </cell>
        </row>
        <row r="10">
          <cell r="B10" t="str">
            <v>老木墩</v>
          </cell>
          <cell r="Z10">
            <v>195008</v>
          </cell>
          <cell r="AB10">
            <v>400</v>
          </cell>
        </row>
        <row r="34">
          <cell r="B34" t="str">
            <v>普通的魔法镜</v>
          </cell>
          <cell r="Z34">
            <v>195032</v>
          </cell>
        </row>
        <row r="56">
          <cell r="B56" t="str">
            <v>木头人石像</v>
          </cell>
          <cell r="Z56">
            <v>195054</v>
          </cell>
        </row>
      </sheetData>
      <sheetData sheetId="7">
        <row r="3">
          <cell r="B3" t="str">
            <v>木质窗户</v>
          </cell>
          <cell r="Z3">
            <v>197001</v>
          </cell>
          <cell r="AB3">
            <v>220</v>
          </cell>
        </row>
        <row r="4">
          <cell r="B4" t="str">
            <v>扫把</v>
          </cell>
          <cell r="Z4">
            <v>197002</v>
          </cell>
          <cell r="AB4">
            <v>320</v>
          </cell>
        </row>
        <row r="5">
          <cell r="B5" t="str">
            <v>七彩画像</v>
          </cell>
          <cell r="Z5">
            <v>197003</v>
          </cell>
          <cell r="AB5">
            <v>220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数值调整"/>
      <sheetName val="副本中的怪monster"/>
      <sheetName val="副本中的矿mine"/>
      <sheetName val="副本map"/>
      <sheetName val="副本中装饰物decor"/>
      <sheetName val="副本中传送门portal"/>
      <sheetName val="副本中的地板floor"/>
      <sheetName val="副本怪avatar"/>
      <sheetName val="矿"/>
      <sheetName val="怪"/>
      <sheetName val="怪矿表现"/>
    </sheetNames>
    <sheetDataSet>
      <sheetData sheetId="0" refreshError="1"/>
      <sheetData sheetId="1">
        <row r="2">
          <cell r="A2">
            <v>23001</v>
          </cell>
        </row>
      </sheetData>
      <sheetData sheetId="2">
        <row r="2">
          <cell r="A2">
            <v>24001</v>
          </cell>
        </row>
      </sheetData>
      <sheetData sheetId="3">
        <row r="1">
          <cell r="R1" t="str">
            <v>type(1大场景2副本3家)</v>
          </cell>
        </row>
      </sheetData>
      <sheetData sheetId="4" refreshError="1"/>
      <sheetData sheetId="5">
        <row r="2">
          <cell r="B2" t="str">
            <v>传送阵</v>
          </cell>
        </row>
      </sheetData>
      <sheetData sheetId="6" refreshError="1"/>
      <sheetData sheetId="7" refreshError="1"/>
      <sheetData sheetId="8">
        <row r="3">
          <cell r="G3" t="str">
            <v>[{"type":"1","id":"198002","num":"1"}]</v>
          </cell>
        </row>
      </sheetData>
      <sheetData sheetId="9">
        <row r="3">
          <cell r="A3">
            <v>23001</v>
          </cell>
        </row>
        <row r="4">
          <cell r="A4">
            <v>23002</v>
          </cell>
        </row>
      </sheetData>
      <sheetData sheetId="10" refreshError="1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合成术"/>
      <sheetName val="bulid表"/>
      <sheetName val="装饰物等级魔法加成表"/>
      <sheetName val="水晶花费统计"/>
      <sheetName val="魔法回复获得统计"/>
      <sheetName val="水晶获得统计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F2">
            <v>167.04</v>
          </cell>
        </row>
        <row r="3">
          <cell r="F3">
            <v>176.64000000000001</v>
          </cell>
        </row>
        <row r="4">
          <cell r="F4">
            <v>186.24</v>
          </cell>
        </row>
        <row r="5">
          <cell r="F5">
            <v>195.84</v>
          </cell>
        </row>
        <row r="6">
          <cell r="F6">
            <v>205.44</v>
          </cell>
        </row>
        <row r="7">
          <cell r="F7">
            <v>231.36</v>
          </cell>
        </row>
        <row r="8">
          <cell r="F8">
            <v>240.96000000000004</v>
          </cell>
        </row>
        <row r="9">
          <cell r="F9">
            <v>250.56</v>
          </cell>
        </row>
        <row r="10">
          <cell r="F10">
            <v>260.15999999999997</v>
          </cell>
        </row>
        <row r="11">
          <cell r="F11">
            <v>269.76</v>
          </cell>
        </row>
        <row r="12">
          <cell r="F12">
            <v>317.76</v>
          </cell>
        </row>
        <row r="13">
          <cell r="F13">
            <v>327.36</v>
          </cell>
        </row>
        <row r="14">
          <cell r="F14">
            <v>336.96000000000004</v>
          </cell>
        </row>
        <row r="15">
          <cell r="F15">
            <v>368.64</v>
          </cell>
        </row>
        <row r="16">
          <cell r="F16">
            <v>378.24</v>
          </cell>
        </row>
        <row r="17">
          <cell r="F17">
            <v>411.84000000000003</v>
          </cell>
        </row>
        <row r="18">
          <cell r="F18">
            <v>421.43999999999994</v>
          </cell>
        </row>
        <row r="19">
          <cell r="F19">
            <v>456.96</v>
          </cell>
        </row>
        <row r="20">
          <cell r="F20">
            <v>466.56000000000006</v>
          </cell>
        </row>
        <row r="21">
          <cell r="F21">
            <v>476.15999999999997</v>
          </cell>
        </row>
        <row r="22">
          <cell r="F22">
            <v>513.6</v>
          </cell>
        </row>
        <row r="23">
          <cell r="F23">
            <v>523.20000000000005</v>
          </cell>
        </row>
        <row r="24">
          <cell r="F24">
            <v>562.56000000000006</v>
          </cell>
        </row>
        <row r="25">
          <cell r="F25">
            <v>572.16</v>
          </cell>
        </row>
        <row r="26">
          <cell r="F26">
            <v>581.76</v>
          </cell>
        </row>
        <row r="27">
          <cell r="F27">
            <v>623.04</v>
          </cell>
        </row>
        <row r="28">
          <cell r="F28">
            <v>632.64</v>
          </cell>
        </row>
        <row r="29">
          <cell r="F29">
            <v>675.84</v>
          </cell>
        </row>
        <row r="30">
          <cell r="F30">
            <v>685.44</v>
          </cell>
        </row>
        <row r="31">
          <cell r="F31">
            <v>695.04</v>
          </cell>
        </row>
        <row r="32">
          <cell r="F32">
            <v>740.16</v>
          </cell>
        </row>
        <row r="33">
          <cell r="F33">
            <v>749.76</v>
          </cell>
        </row>
        <row r="34">
          <cell r="F34">
            <v>796.80000000000007</v>
          </cell>
        </row>
        <row r="35">
          <cell r="F35">
            <v>806.40000000000009</v>
          </cell>
        </row>
        <row r="36">
          <cell r="F36">
            <v>816</v>
          </cell>
        </row>
        <row r="37">
          <cell r="F37">
            <v>864.96</v>
          </cell>
        </row>
        <row r="38">
          <cell r="F38">
            <v>915.84000000000015</v>
          </cell>
        </row>
        <row r="39">
          <cell r="F39">
            <v>925.44</v>
          </cell>
        </row>
        <row r="40">
          <cell r="F40">
            <v>935.04</v>
          </cell>
        </row>
        <row r="41">
          <cell r="F41">
            <v>944.64</v>
          </cell>
        </row>
        <row r="42">
          <cell r="F42">
            <v>997.44</v>
          </cell>
        </row>
        <row r="43">
          <cell r="F43">
            <v>1052.1600000000001</v>
          </cell>
        </row>
        <row r="44">
          <cell r="F44">
            <v>1061.76</v>
          </cell>
        </row>
        <row r="45">
          <cell r="F45">
            <v>1071.3600000000001</v>
          </cell>
        </row>
        <row r="46">
          <cell r="F46">
            <v>1080.96</v>
          </cell>
        </row>
        <row r="47">
          <cell r="F47">
            <v>1137.5999999999999</v>
          </cell>
        </row>
        <row r="48">
          <cell r="F48">
            <v>1196.1600000000001</v>
          </cell>
        </row>
        <row r="49">
          <cell r="F49">
            <v>1205.76</v>
          </cell>
        </row>
        <row r="50">
          <cell r="F50">
            <v>1215.3600000000001</v>
          </cell>
        </row>
        <row r="51">
          <cell r="F51">
            <v>1224.96</v>
          </cell>
        </row>
        <row r="52">
          <cell r="F52">
            <v>1285.44</v>
          </cell>
        </row>
        <row r="53">
          <cell r="F53">
            <v>1347.8400000000001</v>
          </cell>
        </row>
        <row r="54">
          <cell r="F54">
            <v>1357.44</v>
          </cell>
        </row>
        <row r="55">
          <cell r="F55">
            <v>1367.04</v>
          </cell>
        </row>
        <row r="56">
          <cell r="F56">
            <v>1376.6399999999999</v>
          </cell>
        </row>
        <row r="57">
          <cell r="F57">
            <v>1386.24</v>
          </cell>
        </row>
        <row r="58">
          <cell r="F58">
            <v>1450.56</v>
          </cell>
        </row>
        <row r="59">
          <cell r="F59">
            <v>1460.16</v>
          </cell>
        </row>
        <row r="60">
          <cell r="F60">
            <v>1469.76</v>
          </cell>
        </row>
        <row r="61">
          <cell r="F61">
            <v>1479.3600000000001</v>
          </cell>
        </row>
        <row r="62">
          <cell r="F62">
            <v>1545.6000000000001</v>
          </cell>
        </row>
        <row r="63">
          <cell r="F63">
            <v>1555.1999999999998</v>
          </cell>
        </row>
        <row r="64">
          <cell r="F64">
            <v>1564.8000000000002</v>
          </cell>
        </row>
        <row r="65">
          <cell r="F65">
            <v>1632.96</v>
          </cell>
        </row>
        <row r="66">
          <cell r="F66">
            <v>1642.56</v>
          </cell>
        </row>
        <row r="67">
          <cell r="F67">
            <v>1652.16</v>
          </cell>
        </row>
        <row r="68">
          <cell r="F68">
            <v>1722.2400000000002</v>
          </cell>
        </row>
        <row r="69">
          <cell r="F69">
            <v>1731.84</v>
          </cell>
        </row>
        <row r="70">
          <cell r="F70">
            <v>1741.44</v>
          </cell>
        </row>
        <row r="71">
          <cell r="F71">
            <v>1751.0400000000002</v>
          </cell>
        </row>
      </sheetData>
      <sheetData sheetId="5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9"/>
  <sheetViews>
    <sheetView workbookViewId="0">
      <selection activeCell="D17" sqref="D17"/>
    </sheetView>
  </sheetViews>
  <sheetFormatPr defaultRowHeight="13.5"/>
  <cols>
    <col min="5" max="5" width="15.625" customWidth="1"/>
    <col min="6" max="6" width="82.625" customWidth="1"/>
  </cols>
  <sheetData>
    <row r="1" spans="1:11">
      <c r="A1" t="s">
        <v>506</v>
      </c>
      <c r="B1" t="s">
        <v>507</v>
      </c>
      <c r="C1" t="s">
        <v>508</v>
      </c>
      <c r="D1" t="s">
        <v>509</v>
      </c>
      <c r="E1" t="s">
        <v>510</v>
      </c>
      <c r="F1" t="s">
        <v>511</v>
      </c>
      <c r="G1" t="s">
        <v>512</v>
      </c>
      <c r="H1" t="s">
        <v>551</v>
      </c>
      <c r="I1" t="s">
        <v>552</v>
      </c>
      <c r="J1" t="s">
        <v>525</v>
      </c>
      <c r="K1" t="s">
        <v>526</v>
      </c>
    </row>
    <row r="3" spans="1:11">
      <c r="A3">
        <v>1</v>
      </c>
      <c r="B3">
        <v>1</v>
      </c>
      <c r="C3" t="s">
        <v>513</v>
      </c>
      <c r="E3" t="s">
        <v>527</v>
      </c>
      <c r="F3" t="s">
        <v>532</v>
      </c>
      <c r="G3" t="s">
        <v>528</v>
      </c>
      <c r="H3" t="s">
        <v>553</v>
      </c>
      <c r="I3" t="s">
        <v>553</v>
      </c>
      <c r="J3">
        <v>0</v>
      </c>
    </row>
    <row r="4" spans="1:11">
      <c r="A4">
        <v>2</v>
      </c>
      <c r="B4">
        <v>2</v>
      </c>
      <c r="C4" t="s">
        <v>378</v>
      </c>
      <c r="E4" t="s">
        <v>514</v>
      </c>
      <c r="F4" t="s">
        <v>533</v>
      </c>
      <c r="G4" t="s">
        <v>515</v>
      </c>
      <c r="H4" t="s">
        <v>554</v>
      </c>
      <c r="I4" t="s">
        <v>555</v>
      </c>
      <c r="J4">
        <v>0</v>
      </c>
    </row>
    <row r="5" spans="1:11">
      <c r="A5">
        <v>3</v>
      </c>
      <c r="B5">
        <v>3</v>
      </c>
      <c r="C5" t="s">
        <v>379</v>
      </c>
      <c r="E5" t="s">
        <v>516</v>
      </c>
      <c r="F5" t="s">
        <v>537</v>
      </c>
      <c r="G5" t="s">
        <v>517</v>
      </c>
      <c r="H5" t="s">
        <v>553</v>
      </c>
      <c r="I5" t="s">
        <v>553</v>
      </c>
      <c r="J5">
        <v>0</v>
      </c>
    </row>
    <row r="6" spans="1:11">
      <c r="A6">
        <v>4</v>
      </c>
      <c r="B6">
        <v>4</v>
      </c>
      <c r="C6" t="s">
        <v>772</v>
      </c>
      <c r="E6" t="s">
        <v>518</v>
      </c>
      <c r="F6" t="s">
        <v>534</v>
      </c>
      <c r="G6" t="s">
        <v>519</v>
      </c>
      <c r="H6" t="s">
        <v>553</v>
      </c>
      <c r="I6" t="s">
        <v>553</v>
      </c>
      <c r="J6">
        <v>0</v>
      </c>
    </row>
    <row r="7" spans="1:11">
      <c r="A7">
        <v>5</v>
      </c>
      <c r="B7">
        <v>5</v>
      </c>
      <c r="C7" t="s">
        <v>380</v>
      </c>
      <c r="E7" t="s">
        <v>520</v>
      </c>
      <c r="F7" t="s">
        <v>550</v>
      </c>
      <c r="G7" t="s">
        <v>529</v>
      </c>
      <c r="H7" t="s">
        <v>589</v>
      </c>
      <c r="I7" t="s">
        <v>557</v>
      </c>
      <c r="J7">
        <v>0</v>
      </c>
    </row>
    <row r="8" spans="1:11">
      <c r="A8">
        <v>6</v>
      </c>
      <c r="B8">
        <v>6</v>
      </c>
      <c r="C8" t="s">
        <v>381</v>
      </c>
      <c r="E8" t="s">
        <v>521</v>
      </c>
      <c r="F8" t="s">
        <v>535</v>
      </c>
      <c r="G8" t="s">
        <v>530</v>
      </c>
      <c r="H8" t="s">
        <v>556</v>
      </c>
      <c r="I8" t="s">
        <v>558</v>
      </c>
      <c r="J8">
        <v>0</v>
      </c>
    </row>
    <row r="9" spans="1:11">
      <c r="A9">
        <v>7</v>
      </c>
      <c r="B9">
        <v>7</v>
      </c>
      <c r="C9" t="s">
        <v>382</v>
      </c>
      <c r="E9" t="s">
        <v>383</v>
      </c>
      <c r="F9" t="s">
        <v>536</v>
      </c>
      <c r="G9" t="s">
        <v>384</v>
      </c>
      <c r="H9" t="s">
        <v>559</v>
      </c>
      <c r="I9" t="s">
        <v>559</v>
      </c>
      <c r="J9">
        <v>1</v>
      </c>
      <c r="K9" t="s">
        <v>531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2"/>
  <sheetViews>
    <sheetView workbookViewId="0">
      <pane ySplit="1" topLeftCell="A20" activePane="bottomLeft" state="frozen"/>
      <selection pane="bottomLeft" activeCell="D37" sqref="D37"/>
    </sheetView>
  </sheetViews>
  <sheetFormatPr defaultRowHeight="13.5"/>
  <cols>
    <col min="1" max="2" width="13.5" customWidth="1"/>
    <col min="3" max="3" width="29" customWidth="1"/>
    <col min="4" max="4" width="59.375" customWidth="1"/>
    <col min="5" max="5" width="14.5" customWidth="1"/>
    <col min="6" max="6" width="14.75" customWidth="1"/>
    <col min="7" max="7" width="18.875" customWidth="1"/>
    <col min="8" max="8" width="10.875" customWidth="1"/>
    <col min="9" max="9" width="9.375" customWidth="1"/>
    <col min="10" max="10" width="9.25" customWidth="1"/>
  </cols>
  <sheetData>
    <row r="1" spans="1:11" ht="12" customHeight="1">
      <c r="A1" s="227" t="s">
        <v>17</v>
      </c>
      <c r="B1" s="18" t="s">
        <v>20</v>
      </c>
      <c r="C1" s="36" t="s">
        <v>73</v>
      </c>
      <c r="D1" s="78" t="s">
        <v>271</v>
      </c>
      <c r="E1" s="34" t="s">
        <v>64</v>
      </c>
      <c r="F1" s="227" t="s">
        <v>505</v>
      </c>
      <c r="G1" s="139" t="s">
        <v>467</v>
      </c>
      <c r="H1" s="94" t="s">
        <v>362</v>
      </c>
      <c r="I1" s="42" t="s">
        <v>162</v>
      </c>
      <c r="J1" s="78" t="s">
        <v>272</v>
      </c>
      <c r="K1" s="78" t="s">
        <v>273</v>
      </c>
    </row>
    <row r="2" spans="1:11" ht="23.25" customHeight="1">
      <c r="A2" s="78"/>
      <c r="B2" s="78"/>
      <c r="C2" s="78"/>
      <c r="D2" s="78"/>
      <c r="E2" s="78"/>
      <c r="F2" s="15" t="s">
        <v>462</v>
      </c>
      <c r="G2" s="78"/>
      <c r="H2" s="94"/>
      <c r="I2" s="78"/>
      <c r="J2" s="78"/>
    </row>
    <row r="3" spans="1:11" ht="46.5" customHeight="1">
      <c r="A3" s="23">
        <v>21</v>
      </c>
      <c r="B3" s="34" t="s">
        <v>67</v>
      </c>
      <c r="C3" s="96" t="s">
        <v>77</v>
      </c>
      <c r="D3" s="79" t="s">
        <v>274</v>
      </c>
      <c r="E3" s="34">
        <v>25</v>
      </c>
      <c r="F3" s="138">
        <v>0</v>
      </c>
      <c r="G3" s="18">
        <v>1</v>
      </c>
      <c r="H3" s="94">
        <v>1</v>
      </c>
      <c r="I3" s="18">
        <v>9</v>
      </c>
      <c r="J3" s="78">
        <v>1</v>
      </c>
      <c r="K3" s="78">
        <v>0</v>
      </c>
    </row>
    <row r="4" spans="1:11" ht="45" customHeight="1">
      <c r="A4" s="25">
        <v>22</v>
      </c>
      <c r="B4" s="34" t="s">
        <v>68</v>
      </c>
      <c r="C4" s="96" t="s">
        <v>75</v>
      </c>
      <c r="D4" s="162" t="s">
        <v>275</v>
      </c>
      <c r="E4" s="34">
        <v>50</v>
      </c>
      <c r="F4" s="138">
        <v>0</v>
      </c>
      <c r="G4" s="79">
        <v>2</v>
      </c>
      <c r="H4" s="94">
        <v>1</v>
      </c>
      <c r="I4" s="42">
        <v>9</v>
      </c>
      <c r="J4" s="78">
        <v>1</v>
      </c>
      <c r="K4" s="78">
        <v>0</v>
      </c>
    </row>
    <row r="5" spans="1:11" ht="43.5" customHeight="1">
      <c r="A5" s="25">
        <v>23</v>
      </c>
      <c r="B5" s="79" t="s">
        <v>65</v>
      </c>
      <c r="C5" s="96" t="s">
        <v>76</v>
      </c>
      <c r="D5" s="162" t="s">
        <v>574</v>
      </c>
      <c r="E5" s="34">
        <v>75</v>
      </c>
      <c r="F5" s="138">
        <v>0</v>
      </c>
      <c r="G5" s="79">
        <v>3</v>
      </c>
      <c r="H5" s="94">
        <v>1</v>
      </c>
      <c r="I5" s="42">
        <v>9</v>
      </c>
      <c r="J5" s="78">
        <v>1</v>
      </c>
      <c r="K5" s="78">
        <v>0</v>
      </c>
    </row>
    <row r="6" spans="1:11" ht="44.25" customHeight="1">
      <c r="A6" s="25">
        <v>24</v>
      </c>
      <c r="B6" s="34" t="s">
        <v>66</v>
      </c>
      <c r="C6" s="96" t="s">
        <v>74</v>
      </c>
      <c r="D6" s="181" t="s">
        <v>623</v>
      </c>
      <c r="E6" s="34">
        <v>120</v>
      </c>
      <c r="F6" s="34">
        <v>0</v>
      </c>
      <c r="G6" s="79">
        <v>4</v>
      </c>
      <c r="H6" s="94">
        <v>1</v>
      </c>
      <c r="I6" s="42">
        <v>9</v>
      </c>
      <c r="J6" s="78">
        <v>1</v>
      </c>
      <c r="K6" s="78">
        <v>0</v>
      </c>
    </row>
    <row r="7" spans="1:11" ht="45.75" customHeight="1">
      <c r="A7" s="25">
        <v>25</v>
      </c>
      <c r="B7" s="36" t="s">
        <v>79</v>
      </c>
      <c r="C7" s="96" t="s">
        <v>78</v>
      </c>
      <c r="D7" s="213" t="s">
        <v>773</v>
      </c>
      <c r="E7" s="34">
        <v>250</v>
      </c>
      <c r="F7" s="34">
        <v>0</v>
      </c>
      <c r="G7" s="18">
        <v>5</v>
      </c>
      <c r="H7" s="94">
        <v>2</v>
      </c>
      <c r="I7" s="34">
        <v>99</v>
      </c>
      <c r="J7" s="78">
        <v>1</v>
      </c>
      <c r="K7" s="78">
        <v>0</v>
      </c>
    </row>
    <row r="8" spans="1:11" ht="43.5" customHeight="1">
      <c r="A8" s="23">
        <v>26</v>
      </c>
      <c r="B8" s="36" t="s">
        <v>80</v>
      </c>
      <c r="C8" s="96" t="s">
        <v>81</v>
      </c>
      <c r="D8" s="79" t="s">
        <v>277</v>
      </c>
      <c r="E8" s="34">
        <v>500</v>
      </c>
      <c r="F8" s="94">
        <v>0</v>
      </c>
      <c r="G8" s="18">
        <v>8</v>
      </c>
      <c r="H8" s="94">
        <v>2</v>
      </c>
      <c r="I8" s="34">
        <v>99</v>
      </c>
      <c r="J8" s="78">
        <v>1</v>
      </c>
      <c r="K8" s="78">
        <v>0</v>
      </c>
    </row>
    <row r="9" spans="1:11" ht="49.5" customHeight="1">
      <c r="A9" s="23">
        <v>27</v>
      </c>
      <c r="B9" s="42" t="s">
        <v>82</v>
      </c>
      <c r="C9" s="96" t="s">
        <v>83</v>
      </c>
      <c r="D9" s="79" t="s">
        <v>278</v>
      </c>
      <c r="E9" s="34">
        <v>1200</v>
      </c>
      <c r="F9" s="94">
        <v>0</v>
      </c>
      <c r="G9" s="34">
        <v>15</v>
      </c>
      <c r="H9" s="94">
        <v>2</v>
      </c>
      <c r="I9" s="34">
        <v>99</v>
      </c>
      <c r="J9" s="78">
        <v>1</v>
      </c>
      <c r="K9" s="78">
        <v>0</v>
      </c>
    </row>
    <row r="10" spans="1:11" ht="48" customHeight="1">
      <c r="A10" s="34">
        <v>28</v>
      </c>
      <c r="B10" s="37" t="s">
        <v>87</v>
      </c>
      <c r="C10" s="96" t="s">
        <v>88</v>
      </c>
      <c r="D10" s="79" t="s">
        <v>276</v>
      </c>
      <c r="E10" s="34">
        <v>2500</v>
      </c>
      <c r="F10" s="94">
        <v>0</v>
      </c>
      <c r="G10" s="22">
        <v>20</v>
      </c>
      <c r="H10" s="94">
        <v>2</v>
      </c>
      <c r="I10" s="34">
        <v>99</v>
      </c>
      <c r="J10" s="78">
        <v>1</v>
      </c>
      <c r="K10" s="78">
        <v>0</v>
      </c>
    </row>
    <row r="11" spans="1:11">
      <c r="A11" s="164">
        <v>8301</v>
      </c>
      <c r="B11" s="165" t="s">
        <v>561</v>
      </c>
      <c r="C11" s="165" t="s">
        <v>560</v>
      </c>
      <c r="D11" s="164" t="s">
        <v>564</v>
      </c>
      <c r="E11" s="164">
        <v>0</v>
      </c>
      <c r="F11" s="164">
        <v>100</v>
      </c>
      <c r="G11" s="164">
        <v>0</v>
      </c>
      <c r="H11" s="164">
        <v>3</v>
      </c>
      <c r="I11" s="164">
        <v>0</v>
      </c>
      <c r="J11" s="164">
        <v>1</v>
      </c>
      <c r="K11" s="164">
        <v>0</v>
      </c>
    </row>
    <row r="12" spans="1:11">
      <c r="A12" s="164">
        <v>8302</v>
      </c>
      <c r="B12" s="165" t="s">
        <v>11</v>
      </c>
      <c r="C12" s="165" t="s">
        <v>89</v>
      </c>
      <c r="D12" s="164" t="s">
        <v>565</v>
      </c>
      <c r="E12" s="164">
        <v>0</v>
      </c>
      <c r="F12" s="164">
        <v>100</v>
      </c>
      <c r="G12" s="164">
        <v>0</v>
      </c>
      <c r="H12" s="164">
        <v>3</v>
      </c>
      <c r="I12" s="164">
        <v>0</v>
      </c>
      <c r="J12" s="164">
        <v>1</v>
      </c>
      <c r="K12" s="164">
        <v>0</v>
      </c>
    </row>
    <row r="13" spans="1:11">
      <c r="A13" s="164">
        <v>8303</v>
      </c>
      <c r="B13" s="165" t="s">
        <v>12</v>
      </c>
      <c r="C13" s="165" t="s">
        <v>90</v>
      </c>
      <c r="D13" s="164" t="s">
        <v>566</v>
      </c>
      <c r="E13" s="164">
        <v>0</v>
      </c>
      <c r="F13" s="164">
        <v>100</v>
      </c>
      <c r="G13" s="164">
        <v>0</v>
      </c>
      <c r="H13" s="164">
        <v>3</v>
      </c>
      <c r="I13" s="164">
        <v>0</v>
      </c>
      <c r="J13" s="164">
        <v>1</v>
      </c>
      <c r="K13" s="164">
        <v>0</v>
      </c>
    </row>
    <row r="14" spans="1:11">
      <c r="A14" s="164">
        <v>8304</v>
      </c>
      <c r="B14" s="165" t="s">
        <v>152</v>
      </c>
      <c r="C14" s="165" t="s">
        <v>165</v>
      </c>
      <c r="D14" s="164" t="s">
        <v>567</v>
      </c>
      <c r="E14" s="164">
        <v>0</v>
      </c>
      <c r="F14" s="164">
        <v>100</v>
      </c>
      <c r="G14" s="164">
        <v>0</v>
      </c>
      <c r="H14" s="164">
        <v>3</v>
      </c>
      <c r="I14" s="164">
        <v>0</v>
      </c>
      <c r="J14" s="164">
        <v>1</v>
      </c>
      <c r="K14" s="164">
        <v>0</v>
      </c>
    </row>
    <row r="15" spans="1:11">
      <c r="A15" s="164">
        <v>8305</v>
      </c>
      <c r="B15" s="165" t="s">
        <v>154</v>
      </c>
      <c r="C15" s="165" t="s">
        <v>156</v>
      </c>
      <c r="D15" s="164" t="s">
        <v>571</v>
      </c>
      <c r="E15" s="164">
        <v>0</v>
      </c>
      <c r="F15" s="164">
        <v>100</v>
      </c>
      <c r="G15" s="164">
        <v>0</v>
      </c>
      <c r="H15" s="164">
        <v>3</v>
      </c>
      <c r="I15" s="164">
        <v>0</v>
      </c>
      <c r="J15" s="164">
        <v>1</v>
      </c>
      <c r="K15" s="164">
        <v>0</v>
      </c>
    </row>
    <row r="16" spans="1:11">
      <c r="A16" s="164">
        <v>8306</v>
      </c>
      <c r="B16" s="165" t="s">
        <v>568</v>
      </c>
      <c r="C16" s="165" t="s">
        <v>575</v>
      </c>
      <c r="D16" s="164" t="s">
        <v>570</v>
      </c>
      <c r="E16" s="164">
        <v>0</v>
      </c>
      <c r="F16" s="164">
        <v>100</v>
      </c>
      <c r="G16" s="164">
        <v>0</v>
      </c>
      <c r="H16" s="164">
        <v>3</v>
      </c>
      <c r="I16" s="164">
        <v>0</v>
      </c>
      <c r="J16" s="164">
        <v>0</v>
      </c>
      <c r="K16" s="164">
        <v>0</v>
      </c>
    </row>
    <row r="17" spans="1:11">
      <c r="A17" s="164">
        <v>8307</v>
      </c>
      <c r="B17" s="165" t="s">
        <v>153</v>
      </c>
      <c r="C17" s="165" t="s">
        <v>155</v>
      </c>
      <c r="D17" s="164" t="s">
        <v>569</v>
      </c>
      <c r="E17" s="164">
        <v>0</v>
      </c>
      <c r="F17" s="164">
        <v>100</v>
      </c>
      <c r="G17" s="164">
        <v>0</v>
      </c>
      <c r="H17" s="164">
        <v>3</v>
      </c>
      <c r="I17" s="164">
        <v>0</v>
      </c>
      <c r="J17" s="164">
        <v>1</v>
      </c>
      <c r="K17" s="164">
        <v>0</v>
      </c>
    </row>
    <row r="18" spans="1:11" ht="12.75" customHeight="1">
      <c r="A18" s="166">
        <v>8311</v>
      </c>
      <c r="B18" s="105" t="s">
        <v>563</v>
      </c>
      <c r="C18" s="105" t="s">
        <v>562</v>
      </c>
      <c r="D18" s="166" t="s">
        <v>578</v>
      </c>
      <c r="E18" s="166">
        <v>0</v>
      </c>
      <c r="F18" s="166">
        <v>0</v>
      </c>
      <c r="G18" s="166">
        <v>1</v>
      </c>
      <c r="H18" s="166">
        <v>3</v>
      </c>
      <c r="I18" s="166">
        <v>0</v>
      </c>
      <c r="J18" s="166">
        <v>1</v>
      </c>
      <c r="K18" s="166">
        <v>0</v>
      </c>
    </row>
    <row r="19" spans="1:11">
      <c r="A19" s="166">
        <v>8312</v>
      </c>
      <c r="B19" s="105" t="s">
        <v>807</v>
      </c>
      <c r="C19" s="105" t="s">
        <v>579</v>
      </c>
      <c r="D19" s="166" t="s">
        <v>578</v>
      </c>
      <c r="E19" s="166">
        <v>0</v>
      </c>
      <c r="F19" s="166">
        <v>0</v>
      </c>
      <c r="G19" s="166">
        <v>1</v>
      </c>
      <c r="H19" s="166">
        <v>3</v>
      </c>
      <c r="I19" s="166">
        <v>0</v>
      </c>
      <c r="J19" s="166">
        <v>1</v>
      </c>
      <c r="K19" s="166">
        <v>0</v>
      </c>
    </row>
    <row r="20" spans="1:11">
      <c r="A20" s="166">
        <v>8313</v>
      </c>
      <c r="B20" s="105" t="s">
        <v>809</v>
      </c>
      <c r="C20" s="105" t="s">
        <v>498</v>
      </c>
      <c r="D20" s="166" t="s">
        <v>578</v>
      </c>
      <c r="E20" s="166">
        <v>0</v>
      </c>
      <c r="F20" s="166">
        <v>0</v>
      </c>
      <c r="G20" s="166">
        <v>1</v>
      </c>
      <c r="H20" s="166">
        <v>3</v>
      </c>
      <c r="I20" s="166">
        <v>0</v>
      </c>
      <c r="J20" s="166">
        <v>1</v>
      </c>
      <c r="K20" s="166">
        <v>0</v>
      </c>
    </row>
    <row r="21" spans="1:11">
      <c r="A21" s="166">
        <v>8314</v>
      </c>
      <c r="B21" s="105" t="s">
        <v>811</v>
      </c>
      <c r="C21" s="105" t="s">
        <v>500</v>
      </c>
      <c r="D21" s="166" t="s">
        <v>578</v>
      </c>
      <c r="E21" s="166">
        <v>0</v>
      </c>
      <c r="F21" s="166">
        <v>0</v>
      </c>
      <c r="G21" s="166">
        <v>1</v>
      </c>
      <c r="H21" s="166">
        <v>3</v>
      </c>
      <c r="I21" s="166">
        <v>0</v>
      </c>
      <c r="J21" s="166">
        <v>1</v>
      </c>
      <c r="K21" s="166">
        <v>0</v>
      </c>
    </row>
    <row r="22" spans="1:11">
      <c r="A22" s="166">
        <v>8315</v>
      </c>
      <c r="B22" s="105" t="s">
        <v>813</v>
      </c>
      <c r="C22" s="105" t="s">
        <v>572</v>
      </c>
      <c r="D22" s="166" t="s">
        <v>578</v>
      </c>
      <c r="E22" s="166">
        <v>0</v>
      </c>
      <c r="F22" s="166">
        <v>0</v>
      </c>
      <c r="G22" s="166">
        <v>1</v>
      </c>
      <c r="H22" s="166">
        <v>3</v>
      </c>
      <c r="I22" s="166">
        <v>0</v>
      </c>
      <c r="J22" s="166">
        <v>1</v>
      </c>
      <c r="K22" s="166">
        <v>0</v>
      </c>
    </row>
    <row r="23" spans="1:11">
      <c r="A23" s="166">
        <v>8316</v>
      </c>
      <c r="B23" s="105" t="s">
        <v>815</v>
      </c>
      <c r="C23" s="105" t="s">
        <v>573</v>
      </c>
      <c r="D23" s="166" t="s">
        <v>578</v>
      </c>
      <c r="E23" s="166">
        <v>0</v>
      </c>
      <c r="F23" s="166">
        <v>0</v>
      </c>
      <c r="G23" s="166">
        <v>1</v>
      </c>
      <c r="H23" s="166">
        <v>3</v>
      </c>
      <c r="I23" s="166">
        <v>0</v>
      </c>
      <c r="J23" s="166">
        <v>1</v>
      </c>
      <c r="K23" s="166">
        <v>0</v>
      </c>
    </row>
    <row r="24" spans="1:11">
      <c r="A24" s="166">
        <v>8317</v>
      </c>
      <c r="B24" s="105" t="s">
        <v>817</v>
      </c>
      <c r="C24" s="105" t="s">
        <v>577</v>
      </c>
      <c r="D24" s="166" t="s">
        <v>578</v>
      </c>
      <c r="E24" s="166">
        <v>0</v>
      </c>
      <c r="F24" s="166">
        <v>0</v>
      </c>
      <c r="G24" s="166">
        <v>1</v>
      </c>
      <c r="H24" s="166">
        <v>3</v>
      </c>
      <c r="I24" s="166">
        <v>0</v>
      </c>
      <c r="J24" s="166">
        <v>1</v>
      </c>
      <c r="K24" s="166">
        <v>0</v>
      </c>
    </row>
    <row r="25" spans="1:11">
      <c r="A25" s="166">
        <v>8318</v>
      </c>
      <c r="B25" s="105" t="s">
        <v>819</v>
      </c>
      <c r="C25" s="105" t="s">
        <v>499</v>
      </c>
      <c r="D25" s="166" t="s">
        <v>578</v>
      </c>
      <c r="E25" s="166">
        <v>0</v>
      </c>
      <c r="F25" s="166">
        <v>0</v>
      </c>
      <c r="G25" s="166">
        <v>1</v>
      </c>
      <c r="H25" s="166">
        <v>3</v>
      </c>
      <c r="I25" s="166">
        <v>0</v>
      </c>
      <c r="J25" s="166">
        <v>1</v>
      </c>
      <c r="K25" s="166">
        <v>0</v>
      </c>
    </row>
    <row r="26" spans="1:11">
      <c r="A26" s="166">
        <v>8319</v>
      </c>
      <c r="B26" s="105" t="s">
        <v>927</v>
      </c>
      <c r="C26" s="105" t="s">
        <v>928</v>
      </c>
      <c r="D26" s="166" t="s">
        <v>931</v>
      </c>
      <c r="E26" s="166">
        <v>0</v>
      </c>
      <c r="F26" s="166">
        <v>0</v>
      </c>
      <c r="G26" s="166">
        <v>1</v>
      </c>
      <c r="H26" s="166">
        <v>3</v>
      </c>
      <c r="I26" s="166">
        <v>0</v>
      </c>
      <c r="J26" s="166">
        <v>0</v>
      </c>
      <c r="K26" s="166">
        <v>0</v>
      </c>
    </row>
    <row r="27" spans="1:11">
      <c r="A27" s="166">
        <v>8320</v>
      </c>
      <c r="B27" s="105" t="s">
        <v>929</v>
      </c>
      <c r="C27" s="105" t="s">
        <v>930</v>
      </c>
      <c r="D27" s="166" t="s">
        <v>932</v>
      </c>
      <c r="E27" s="166">
        <v>0</v>
      </c>
      <c r="F27" s="166">
        <v>0</v>
      </c>
      <c r="G27" s="166">
        <v>1</v>
      </c>
      <c r="H27" s="166">
        <v>3</v>
      </c>
      <c r="I27" s="166">
        <v>0</v>
      </c>
      <c r="J27" s="166">
        <v>0</v>
      </c>
      <c r="K27" s="166">
        <v>0</v>
      </c>
    </row>
    <row r="28" spans="1:11">
      <c r="A28" s="166">
        <v>8321</v>
      </c>
      <c r="B28" s="105" t="s">
        <v>976</v>
      </c>
      <c r="C28" s="105" t="s">
        <v>977</v>
      </c>
      <c r="D28" s="166" t="s">
        <v>978</v>
      </c>
      <c r="E28" s="166">
        <v>0</v>
      </c>
      <c r="F28" s="166">
        <v>0</v>
      </c>
      <c r="G28" s="166">
        <v>1</v>
      </c>
      <c r="H28" s="166">
        <v>6</v>
      </c>
      <c r="I28" s="166">
        <v>0</v>
      </c>
      <c r="J28" s="166">
        <v>0</v>
      </c>
      <c r="K28" s="166">
        <v>0</v>
      </c>
    </row>
    <row r="29" spans="1:11">
      <c r="A29" s="166">
        <v>8322</v>
      </c>
      <c r="B29" s="105" t="s">
        <v>979</v>
      </c>
      <c r="C29" s="105" t="s">
        <v>980</v>
      </c>
      <c r="D29" s="166" t="s">
        <v>981</v>
      </c>
      <c r="E29" s="166">
        <v>0</v>
      </c>
      <c r="F29" s="166">
        <v>0</v>
      </c>
      <c r="G29" s="166">
        <v>1</v>
      </c>
      <c r="H29" s="166">
        <v>6</v>
      </c>
      <c r="I29" s="166">
        <v>0</v>
      </c>
      <c r="J29" s="166">
        <v>0</v>
      </c>
      <c r="K29" s="166">
        <v>0</v>
      </c>
    </row>
    <row r="30" spans="1:11">
      <c r="A30" s="166">
        <v>8323</v>
      </c>
      <c r="B30" s="105" t="s">
        <v>982</v>
      </c>
      <c r="C30" s="105" t="s">
        <v>983</v>
      </c>
      <c r="D30" s="166" t="s">
        <v>984</v>
      </c>
      <c r="E30" s="166">
        <v>0</v>
      </c>
      <c r="F30" s="166">
        <v>0</v>
      </c>
      <c r="G30" s="166">
        <v>1</v>
      </c>
      <c r="H30" s="166">
        <v>6</v>
      </c>
      <c r="I30" s="166">
        <v>0</v>
      </c>
      <c r="J30" s="166">
        <v>0</v>
      </c>
      <c r="K30" s="166">
        <v>0</v>
      </c>
    </row>
    <row r="31" spans="1:11">
      <c r="A31" s="166">
        <v>8324</v>
      </c>
      <c r="B31" s="105" t="s">
        <v>1008</v>
      </c>
      <c r="C31" s="105" t="s">
        <v>1009</v>
      </c>
      <c r="D31" s="166" t="s">
        <v>1010</v>
      </c>
      <c r="E31" s="166">
        <v>0</v>
      </c>
      <c r="F31" s="166">
        <v>0</v>
      </c>
      <c r="G31" s="166">
        <v>1</v>
      </c>
      <c r="H31" s="166">
        <v>3</v>
      </c>
      <c r="I31" s="166">
        <v>0</v>
      </c>
      <c r="J31" s="166">
        <v>1</v>
      </c>
      <c r="K31" s="166">
        <v>0</v>
      </c>
    </row>
    <row r="32" spans="1:11">
      <c r="A32" s="14">
        <v>198001</v>
      </c>
      <c r="B32" t="s">
        <v>986</v>
      </c>
      <c r="C32" t="s">
        <v>996</v>
      </c>
      <c r="D32" s="14" t="s">
        <v>933</v>
      </c>
      <c r="E32" s="14">
        <v>0</v>
      </c>
      <c r="F32" s="14">
        <v>0</v>
      </c>
      <c r="G32" s="14">
        <v>1</v>
      </c>
      <c r="H32" s="14">
        <v>5</v>
      </c>
      <c r="I32" s="14">
        <v>0</v>
      </c>
      <c r="J32" s="14">
        <v>0</v>
      </c>
      <c r="K32" s="14">
        <v>0</v>
      </c>
    </row>
    <row r="33" spans="1:11">
      <c r="A33" s="14">
        <v>198002</v>
      </c>
      <c r="B33" t="s">
        <v>987</v>
      </c>
      <c r="C33" t="s">
        <v>997</v>
      </c>
      <c r="D33" s="14" t="s">
        <v>934</v>
      </c>
      <c r="E33" s="14">
        <v>0</v>
      </c>
      <c r="F33" s="14">
        <v>0</v>
      </c>
      <c r="G33" s="14">
        <v>1</v>
      </c>
      <c r="H33" s="14">
        <v>5</v>
      </c>
      <c r="I33" s="14">
        <v>0</v>
      </c>
      <c r="J33" s="14">
        <v>0</v>
      </c>
      <c r="K33" s="14">
        <v>0</v>
      </c>
    </row>
    <row r="34" spans="1:11">
      <c r="A34" s="14">
        <v>198003</v>
      </c>
      <c r="B34" t="s">
        <v>988</v>
      </c>
      <c r="C34" t="s">
        <v>998</v>
      </c>
      <c r="D34" s="14" t="s">
        <v>935</v>
      </c>
      <c r="E34" s="14">
        <v>0</v>
      </c>
      <c r="F34" s="14">
        <v>0</v>
      </c>
      <c r="G34" s="14">
        <v>1</v>
      </c>
      <c r="H34" s="14">
        <v>5</v>
      </c>
      <c r="I34" s="14">
        <v>0</v>
      </c>
      <c r="J34" s="14">
        <v>0</v>
      </c>
      <c r="K34" s="14">
        <v>0</v>
      </c>
    </row>
    <row r="35" spans="1:11">
      <c r="A35" s="14">
        <v>198004</v>
      </c>
      <c r="B35" t="s">
        <v>989</v>
      </c>
      <c r="C35" t="s">
        <v>999</v>
      </c>
      <c r="D35" s="14" t="s">
        <v>936</v>
      </c>
      <c r="E35" s="14">
        <v>0</v>
      </c>
      <c r="F35" s="14">
        <v>0</v>
      </c>
      <c r="G35" s="14">
        <v>1</v>
      </c>
      <c r="H35" s="14">
        <v>5</v>
      </c>
      <c r="I35" s="14">
        <v>0</v>
      </c>
      <c r="J35" s="14">
        <v>0</v>
      </c>
      <c r="K35" s="14">
        <v>0</v>
      </c>
    </row>
    <row r="36" spans="1:11">
      <c r="A36" s="14">
        <v>198005</v>
      </c>
      <c r="B36" t="s">
        <v>990</v>
      </c>
      <c r="C36" t="s">
        <v>1000</v>
      </c>
      <c r="D36" s="14" t="s">
        <v>938</v>
      </c>
      <c r="E36" s="14">
        <v>0</v>
      </c>
      <c r="F36" s="14">
        <v>0</v>
      </c>
      <c r="G36" s="14">
        <v>1</v>
      </c>
      <c r="H36" s="14">
        <v>5</v>
      </c>
      <c r="I36" s="14">
        <v>0</v>
      </c>
      <c r="J36" s="14">
        <v>1</v>
      </c>
      <c r="K36" s="14">
        <v>0</v>
      </c>
    </row>
    <row r="37" spans="1:11">
      <c r="A37" s="14">
        <v>198006</v>
      </c>
      <c r="B37" t="s">
        <v>991</v>
      </c>
      <c r="C37" t="s">
        <v>1001</v>
      </c>
      <c r="D37" s="14" t="s">
        <v>937</v>
      </c>
      <c r="E37" s="14">
        <v>0</v>
      </c>
      <c r="F37" s="14">
        <v>0</v>
      </c>
      <c r="G37" s="14">
        <v>1</v>
      </c>
      <c r="H37" s="14">
        <v>5</v>
      </c>
      <c r="I37" s="14">
        <v>0</v>
      </c>
      <c r="J37" s="14">
        <v>1</v>
      </c>
      <c r="K37" s="14">
        <v>0</v>
      </c>
    </row>
    <row r="38" spans="1:11">
      <c r="A38" s="14">
        <v>198007</v>
      </c>
      <c r="B38" t="s">
        <v>992</v>
      </c>
      <c r="C38" t="s">
        <v>1002</v>
      </c>
      <c r="D38" s="14" t="s">
        <v>939</v>
      </c>
      <c r="E38" s="14">
        <v>0</v>
      </c>
      <c r="F38" s="14">
        <v>0</v>
      </c>
      <c r="G38" s="14">
        <v>1</v>
      </c>
      <c r="H38" s="14">
        <v>5</v>
      </c>
      <c r="I38" s="14">
        <v>0</v>
      </c>
      <c r="J38" s="14">
        <v>0</v>
      </c>
      <c r="K38" s="14">
        <v>0</v>
      </c>
    </row>
    <row r="39" spans="1:11">
      <c r="A39" s="14">
        <v>198008</v>
      </c>
      <c r="B39" t="s">
        <v>993</v>
      </c>
      <c r="C39" t="s">
        <v>1003</v>
      </c>
      <c r="D39" s="14" t="s">
        <v>940</v>
      </c>
      <c r="E39" s="14">
        <v>0</v>
      </c>
      <c r="F39" s="14">
        <v>0</v>
      </c>
      <c r="G39" s="14">
        <v>1</v>
      </c>
      <c r="H39" s="14">
        <v>5</v>
      </c>
      <c r="I39" s="14">
        <v>0</v>
      </c>
      <c r="J39" s="14">
        <v>0</v>
      </c>
      <c r="K39" s="14">
        <v>0</v>
      </c>
    </row>
    <row r="40" spans="1:11">
      <c r="A40" s="14">
        <v>198009</v>
      </c>
      <c r="B40" t="s">
        <v>994</v>
      </c>
      <c r="C40" t="s">
        <v>1004</v>
      </c>
      <c r="D40" s="14" t="s">
        <v>941</v>
      </c>
      <c r="E40" s="14">
        <v>0</v>
      </c>
      <c r="F40" s="14">
        <v>0</v>
      </c>
      <c r="G40" s="14">
        <v>1</v>
      </c>
      <c r="H40" s="14">
        <v>5</v>
      </c>
      <c r="I40" s="14">
        <v>0</v>
      </c>
      <c r="J40" s="14">
        <v>0</v>
      </c>
      <c r="K40" s="14">
        <v>0</v>
      </c>
    </row>
    <row r="41" spans="1:11">
      <c r="A41" s="14">
        <v>198010</v>
      </c>
      <c r="B41" t="s">
        <v>995</v>
      </c>
      <c r="C41" t="s">
        <v>1005</v>
      </c>
      <c r="D41" s="14" t="s">
        <v>942</v>
      </c>
      <c r="E41" s="14">
        <v>0</v>
      </c>
      <c r="F41" s="14">
        <v>0</v>
      </c>
      <c r="G41" s="14">
        <v>1</v>
      </c>
      <c r="H41" s="14">
        <v>5</v>
      </c>
      <c r="I41" s="14">
        <v>0</v>
      </c>
      <c r="J41" s="14">
        <v>0</v>
      </c>
      <c r="K41" s="14">
        <v>0</v>
      </c>
    </row>
    <row r="42" spans="1:11">
      <c r="A42" s="14">
        <v>198011</v>
      </c>
      <c r="B42" t="s">
        <v>985</v>
      </c>
      <c r="C42" t="s">
        <v>1006</v>
      </c>
      <c r="D42" s="14" t="s">
        <v>1007</v>
      </c>
      <c r="E42" s="14">
        <v>0</v>
      </c>
      <c r="F42" s="14">
        <v>0</v>
      </c>
      <c r="G42" s="14">
        <v>1</v>
      </c>
      <c r="H42" s="14">
        <v>5</v>
      </c>
      <c r="I42" s="14">
        <v>0</v>
      </c>
      <c r="J42" s="14">
        <v>1</v>
      </c>
      <c r="K42" s="14">
        <v>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53"/>
  <sheetViews>
    <sheetView workbookViewId="0">
      <pane ySplit="1" topLeftCell="A50" activePane="bottomLeft" state="frozen"/>
      <selection pane="bottomLeft" activeCell="J58" sqref="J58"/>
    </sheetView>
  </sheetViews>
  <sheetFormatPr defaultRowHeight="13.5"/>
  <cols>
    <col min="1" max="1" width="9.25" customWidth="1"/>
    <col min="2" max="2" width="12.5" customWidth="1"/>
    <col min="3" max="3" width="12.25" customWidth="1"/>
    <col min="4" max="4" width="8.75" customWidth="1"/>
    <col min="5" max="5" width="10.5" customWidth="1"/>
    <col min="6" max="6" width="5" customWidth="1"/>
    <col min="7" max="7" width="5.75" customWidth="1"/>
    <col min="8" max="8" width="12.75" customWidth="1"/>
    <col min="9" max="9" width="13.125" customWidth="1"/>
    <col min="10" max="10" width="52.125" customWidth="1"/>
    <col min="11" max="11" width="6.25" customWidth="1"/>
    <col min="12" max="12" width="7.125" customWidth="1"/>
    <col min="13" max="13" width="6.5" customWidth="1"/>
  </cols>
  <sheetData>
    <row r="1" spans="1:13">
      <c r="A1" t="s">
        <v>17</v>
      </c>
      <c r="B1" t="s">
        <v>262</v>
      </c>
      <c r="C1" t="s">
        <v>201</v>
      </c>
      <c r="D1" s="72" t="s">
        <v>263</v>
      </c>
      <c r="E1" s="72" t="s">
        <v>264</v>
      </c>
      <c r="F1" s="72"/>
      <c r="G1" s="116"/>
      <c r="H1" s="116" t="s">
        <v>393</v>
      </c>
      <c r="I1" s="116" t="s">
        <v>392</v>
      </c>
      <c r="J1" s="117" t="s">
        <v>221</v>
      </c>
      <c r="K1" s="186" t="s">
        <v>618</v>
      </c>
      <c r="L1" s="186" t="s">
        <v>650</v>
      </c>
      <c r="M1" s="186" t="s">
        <v>651</v>
      </c>
    </row>
    <row r="2" spans="1:13">
      <c r="D2" s="72"/>
      <c r="E2" s="72" t="s">
        <v>265</v>
      </c>
      <c r="F2" s="72" t="s">
        <v>266</v>
      </c>
      <c r="G2" s="116" t="s">
        <v>391</v>
      </c>
      <c r="H2" s="116"/>
      <c r="I2" s="116"/>
      <c r="J2" s="117"/>
    </row>
    <row r="3" spans="1:13" ht="32.25" customHeight="1">
      <c r="A3">
        <v>1</v>
      </c>
      <c r="B3" t="s">
        <v>238</v>
      </c>
      <c r="C3">
        <v>1000001</v>
      </c>
      <c r="D3" s="75">
        <v>1</v>
      </c>
      <c r="E3" s="72">
        <v>31</v>
      </c>
      <c r="F3">
        <v>0</v>
      </c>
      <c r="G3" s="72">
        <v>19</v>
      </c>
      <c r="H3">
        <v>0</v>
      </c>
      <c r="I3">
        <v>0</v>
      </c>
      <c r="J3" s="21" t="s">
        <v>399</v>
      </c>
      <c r="K3">
        <v>0</v>
      </c>
    </row>
    <row r="4" spans="1:13" ht="26.25" customHeight="1">
      <c r="A4">
        <v>2</v>
      </c>
      <c r="B4" t="s">
        <v>238</v>
      </c>
      <c r="C4" s="28">
        <v>1000002</v>
      </c>
      <c r="D4" s="75">
        <v>1</v>
      </c>
      <c r="E4" s="73">
        <v>0</v>
      </c>
      <c r="F4">
        <v>0</v>
      </c>
      <c r="G4" s="73"/>
      <c r="H4">
        <v>0</v>
      </c>
      <c r="I4">
        <v>0</v>
      </c>
      <c r="J4" s="21"/>
      <c r="K4">
        <v>0</v>
      </c>
    </row>
    <row r="5" spans="1:13" ht="33" customHeight="1">
      <c r="A5">
        <v>3</v>
      </c>
      <c r="B5" t="s">
        <v>238</v>
      </c>
      <c r="C5">
        <v>1000003</v>
      </c>
      <c r="D5" s="75">
        <v>1</v>
      </c>
      <c r="E5" s="127">
        <v>29</v>
      </c>
      <c r="F5">
        <v>0</v>
      </c>
      <c r="G5" s="127">
        <v>20</v>
      </c>
      <c r="H5">
        <v>0</v>
      </c>
      <c r="I5">
        <v>0</v>
      </c>
      <c r="J5" s="21" t="s">
        <v>375</v>
      </c>
      <c r="K5">
        <v>0</v>
      </c>
    </row>
    <row r="6" spans="1:13" ht="33.75" customHeight="1">
      <c r="A6">
        <v>4</v>
      </c>
      <c r="B6" t="s">
        <v>238</v>
      </c>
      <c r="C6" s="28">
        <v>1000004</v>
      </c>
      <c r="D6" s="75">
        <v>1</v>
      </c>
      <c r="E6" s="127">
        <v>29</v>
      </c>
      <c r="F6">
        <v>0</v>
      </c>
      <c r="G6" s="127">
        <v>20</v>
      </c>
      <c r="H6">
        <v>0</v>
      </c>
      <c r="I6">
        <v>0</v>
      </c>
      <c r="J6" s="21" t="s">
        <v>375</v>
      </c>
      <c r="K6">
        <v>0</v>
      </c>
    </row>
    <row r="7" spans="1:13" ht="30.75" customHeight="1">
      <c r="A7">
        <v>5</v>
      </c>
      <c r="B7" t="s">
        <v>238</v>
      </c>
      <c r="C7">
        <v>1000005</v>
      </c>
      <c r="D7" s="75">
        <v>1</v>
      </c>
      <c r="E7" s="127">
        <v>29</v>
      </c>
      <c r="F7">
        <v>0</v>
      </c>
      <c r="G7" s="127">
        <v>20</v>
      </c>
      <c r="H7">
        <v>0</v>
      </c>
      <c r="I7">
        <v>0</v>
      </c>
      <c r="J7" s="21" t="s">
        <v>431</v>
      </c>
      <c r="K7">
        <v>0</v>
      </c>
    </row>
    <row r="8" spans="1:13" ht="39" customHeight="1">
      <c r="A8">
        <v>6</v>
      </c>
      <c r="B8" t="s">
        <v>238</v>
      </c>
      <c r="C8" s="28">
        <v>1000006</v>
      </c>
      <c r="D8" s="75">
        <v>1</v>
      </c>
      <c r="E8" s="127">
        <v>29</v>
      </c>
      <c r="F8">
        <v>0</v>
      </c>
      <c r="G8" s="127">
        <v>20</v>
      </c>
      <c r="H8">
        <v>0</v>
      </c>
      <c r="I8">
        <v>0</v>
      </c>
      <c r="J8" s="21" t="s">
        <v>375</v>
      </c>
      <c r="K8">
        <v>0</v>
      </c>
    </row>
    <row r="9" spans="1:13" ht="42" customHeight="1">
      <c r="A9">
        <v>7</v>
      </c>
      <c r="B9" t="s">
        <v>238</v>
      </c>
      <c r="C9">
        <v>1000007</v>
      </c>
      <c r="D9" s="75">
        <v>1</v>
      </c>
      <c r="E9" s="127">
        <v>29</v>
      </c>
      <c r="F9">
        <v>0</v>
      </c>
      <c r="G9" s="127">
        <v>20</v>
      </c>
      <c r="H9">
        <v>0</v>
      </c>
      <c r="I9">
        <v>0</v>
      </c>
      <c r="J9" s="21" t="s">
        <v>375</v>
      </c>
      <c r="K9">
        <v>0</v>
      </c>
    </row>
    <row r="10" spans="1:13" ht="42.75" customHeight="1">
      <c r="A10">
        <v>8</v>
      </c>
      <c r="B10" t="s">
        <v>238</v>
      </c>
      <c r="C10" s="28">
        <v>1000008</v>
      </c>
      <c r="D10" s="75">
        <v>1</v>
      </c>
      <c r="E10" s="127">
        <v>29</v>
      </c>
      <c r="F10">
        <v>0</v>
      </c>
      <c r="G10" s="127">
        <v>20</v>
      </c>
      <c r="H10">
        <v>0</v>
      </c>
      <c r="I10">
        <v>0</v>
      </c>
      <c r="J10" s="21" t="s">
        <v>375</v>
      </c>
      <c r="K10">
        <v>0</v>
      </c>
    </row>
    <row r="11" spans="1:13" ht="36" customHeight="1">
      <c r="A11">
        <v>9</v>
      </c>
      <c r="B11" t="s">
        <v>238</v>
      </c>
      <c r="C11">
        <v>1000009</v>
      </c>
      <c r="D11" s="75">
        <v>1</v>
      </c>
      <c r="E11" s="127">
        <v>29</v>
      </c>
      <c r="F11">
        <v>0</v>
      </c>
      <c r="G11" s="127">
        <v>20</v>
      </c>
      <c r="H11">
        <v>0</v>
      </c>
      <c r="I11">
        <v>0</v>
      </c>
      <c r="J11" s="21" t="s">
        <v>375</v>
      </c>
      <c r="K11">
        <v>0</v>
      </c>
    </row>
    <row r="12" spans="1:13">
      <c r="A12">
        <v>11</v>
      </c>
      <c r="B12" s="28" t="s">
        <v>730</v>
      </c>
      <c r="C12">
        <v>1000001</v>
      </c>
      <c r="D12" s="76">
        <v>2</v>
      </c>
      <c r="E12" s="72">
        <v>36</v>
      </c>
      <c r="F12">
        <v>0</v>
      </c>
      <c r="G12" s="72">
        <v>16</v>
      </c>
      <c r="H12">
        <v>0</v>
      </c>
      <c r="I12">
        <v>0</v>
      </c>
      <c r="J12" t="s">
        <v>394</v>
      </c>
      <c r="K12">
        <v>1</v>
      </c>
    </row>
    <row r="13" spans="1:13">
      <c r="A13">
        <v>12</v>
      </c>
      <c r="B13" s="28" t="s">
        <v>267</v>
      </c>
      <c r="C13" s="28">
        <v>1000002</v>
      </c>
      <c r="D13" s="76">
        <v>2</v>
      </c>
      <c r="E13" s="127">
        <v>0</v>
      </c>
      <c r="F13">
        <v>0</v>
      </c>
      <c r="G13" s="127"/>
      <c r="H13">
        <v>0</v>
      </c>
      <c r="I13">
        <v>0</v>
      </c>
      <c r="K13">
        <v>1</v>
      </c>
    </row>
    <row r="14" spans="1:13">
      <c r="A14">
        <v>13</v>
      </c>
      <c r="B14" s="28" t="s">
        <v>267</v>
      </c>
      <c r="C14">
        <v>1000003</v>
      </c>
      <c r="D14" s="76">
        <v>2</v>
      </c>
      <c r="E14" s="127">
        <v>38</v>
      </c>
      <c r="F14">
        <v>0</v>
      </c>
      <c r="G14" s="127">
        <v>20</v>
      </c>
      <c r="H14">
        <v>0</v>
      </c>
      <c r="I14">
        <v>0</v>
      </c>
      <c r="J14" t="s">
        <v>394</v>
      </c>
      <c r="K14">
        <v>1</v>
      </c>
    </row>
    <row r="15" spans="1:13">
      <c r="A15">
        <v>14</v>
      </c>
      <c r="B15" s="28" t="s">
        <v>267</v>
      </c>
      <c r="C15" s="28">
        <v>1000004</v>
      </c>
      <c r="D15" s="76">
        <v>2</v>
      </c>
      <c r="E15" s="127">
        <v>38</v>
      </c>
      <c r="F15">
        <v>0</v>
      </c>
      <c r="G15" s="127">
        <v>20</v>
      </c>
      <c r="H15">
        <v>0</v>
      </c>
      <c r="I15">
        <v>0</v>
      </c>
      <c r="J15" t="s">
        <v>394</v>
      </c>
      <c r="K15">
        <v>1</v>
      </c>
    </row>
    <row r="16" spans="1:13">
      <c r="A16">
        <v>15</v>
      </c>
      <c r="B16" s="28" t="s">
        <v>267</v>
      </c>
      <c r="C16">
        <v>1000005</v>
      </c>
      <c r="D16" s="76">
        <v>2</v>
      </c>
      <c r="E16" s="127">
        <v>38</v>
      </c>
      <c r="F16">
        <v>0</v>
      </c>
      <c r="G16" s="127">
        <v>20</v>
      </c>
      <c r="H16">
        <v>0</v>
      </c>
      <c r="I16">
        <v>0</v>
      </c>
      <c r="J16" t="s">
        <v>394</v>
      </c>
      <c r="K16">
        <v>1</v>
      </c>
    </row>
    <row r="17" spans="1:13">
      <c r="A17">
        <v>16</v>
      </c>
      <c r="B17" s="28" t="s">
        <v>267</v>
      </c>
      <c r="C17" s="28">
        <v>1000006</v>
      </c>
      <c r="D17" s="76">
        <v>2</v>
      </c>
      <c r="E17" s="127">
        <v>38</v>
      </c>
      <c r="F17">
        <v>0</v>
      </c>
      <c r="G17" s="127">
        <v>20</v>
      </c>
      <c r="H17">
        <v>0</v>
      </c>
      <c r="I17">
        <v>0</v>
      </c>
      <c r="J17" t="s">
        <v>394</v>
      </c>
      <c r="K17">
        <v>1</v>
      </c>
    </row>
    <row r="18" spans="1:13">
      <c r="A18">
        <v>17</v>
      </c>
      <c r="B18" s="28" t="s">
        <v>267</v>
      </c>
      <c r="C18">
        <v>1000007</v>
      </c>
      <c r="D18" s="76">
        <v>2</v>
      </c>
      <c r="E18" s="127">
        <v>38</v>
      </c>
      <c r="F18">
        <v>0</v>
      </c>
      <c r="G18" s="127">
        <v>20</v>
      </c>
      <c r="H18">
        <v>0</v>
      </c>
      <c r="I18">
        <v>0</v>
      </c>
      <c r="J18" t="s">
        <v>394</v>
      </c>
      <c r="K18">
        <v>1</v>
      </c>
    </row>
    <row r="19" spans="1:13">
      <c r="A19">
        <v>18</v>
      </c>
      <c r="B19" s="28" t="s">
        <v>267</v>
      </c>
      <c r="C19" s="28">
        <v>1000008</v>
      </c>
      <c r="D19" s="76">
        <v>2</v>
      </c>
      <c r="E19" s="127">
        <v>38</v>
      </c>
      <c r="F19">
        <v>0</v>
      </c>
      <c r="G19" s="127">
        <v>20</v>
      </c>
      <c r="H19">
        <v>0</v>
      </c>
      <c r="I19">
        <v>0</v>
      </c>
      <c r="J19" t="s">
        <v>394</v>
      </c>
      <c r="K19">
        <v>1</v>
      </c>
    </row>
    <row r="20" spans="1:13">
      <c r="A20">
        <v>19</v>
      </c>
      <c r="B20" s="28" t="s">
        <v>267</v>
      </c>
      <c r="C20">
        <v>1000009</v>
      </c>
      <c r="D20" s="76">
        <v>2</v>
      </c>
      <c r="E20" s="127">
        <v>38</v>
      </c>
      <c r="F20">
        <v>0</v>
      </c>
      <c r="G20" s="127">
        <v>20</v>
      </c>
      <c r="H20">
        <v>0</v>
      </c>
      <c r="I20">
        <v>0</v>
      </c>
      <c r="J20" t="s">
        <v>394</v>
      </c>
      <c r="K20">
        <v>1</v>
      </c>
    </row>
    <row r="21" spans="1:13" ht="16.5" customHeight="1">
      <c r="A21">
        <v>21</v>
      </c>
      <c r="B21" s="28" t="s">
        <v>268</v>
      </c>
      <c r="C21">
        <v>1000001</v>
      </c>
      <c r="D21" s="39">
        <v>3</v>
      </c>
      <c r="E21" s="73">
        <v>25</v>
      </c>
      <c r="F21">
        <v>0</v>
      </c>
      <c r="G21" s="73">
        <v>12</v>
      </c>
      <c r="H21">
        <v>0</v>
      </c>
      <c r="I21">
        <v>0</v>
      </c>
      <c r="J21" s="21" t="s">
        <v>424</v>
      </c>
      <c r="K21">
        <v>0</v>
      </c>
      <c r="L21">
        <v>25</v>
      </c>
      <c r="M21">
        <v>13</v>
      </c>
    </row>
    <row r="22" spans="1:13" ht="17.25" customHeight="1">
      <c r="A22">
        <v>22</v>
      </c>
      <c r="B22" s="28" t="s">
        <v>615</v>
      </c>
      <c r="C22" s="28">
        <v>1000001</v>
      </c>
      <c r="D22" s="39">
        <v>3</v>
      </c>
      <c r="E22" s="127">
        <v>53</v>
      </c>
      <c r="F22">
        <v>0</v>
      </c>
      <c r="G22" s="127">
        <v>33</v>
      </c>
      <c r="H22">
        <v>0</v>
      </c>
      <c r="I22">
        <v>0</v>
      </c>
      <c r="J22" s="21" t="s">
        <v>625</v>
      </c>
      <c r="K22">
        <v>0</v>
      </c>
      <c r="L22">
        <v>52</v>
      </c>
      <c r="M22">
        <v>33</v>
      </c>
    </row>
    <row r="23" spans="1:13" ht="16.5" customHeight="1">
      <c r="A23">
        <v>23</v>
      </c>
      <c r="B23" s="28" t="s">
        <v>641</v>
      </c>
      <c r="C23">
        <v>1000001</v>
      </c>
      <c r="D23" s="39">
        <v>3</v>
      </c>
      <c r="E23" s="127">
        <v>49</v>
      </c>
      <c r="F23">
        <v>0</v>
      </c>
      <c r="G23" s="127">
        <v>32</v>
      </c>
      <c r="H23">
        <v>0</v>
      </c>
      <c r="I23">
        <v>0</v>
      </c>
      <c r="J23" s="21" t="s">
        <v>642</v>
      </c>
      <c r="K23">
        <v>0</v>
      </c>
      <c r="L23">
        <v>50</v>
      </c>
      <c r="M23">
        <v>32</v>
      </c>
    </row>
    <row r="24" spans="1:13" ht="90" customHeight="1">
      <c r="A24">
        <v>24</v>
      </c>
      <c r="B24" s="28" t="s">
        <v>616</v>
      </c>
      <c r="C24" s="28">
        <v>1000001</v>
      </c>
      <c r="D24" s="39">
        <v>3</v>
      </c>
      <c r="E24" s="127">
        <v>49</v>
      </c>
      <c r="F24">
        <v>0</v>
      </c>
      <c r="G24" s="127">
        <v>34</v>
      </c>
      <c r="H24">
        <v>0</v>
      </c>
      <c r="I24">
        <v>0</v>
      </c>
      <c r="J24" s="21" t="s">
        <v>626</v>
      </c>
      <c r="K24">
        <v>0</v>
      </c>
      <c r="L24">
        <v>50</v>
      </c>
      <c r="M24">
        <v>34</v>
      </c>
    </row>
    <row r="25" spans="1:13" ht="67.5" customHeight="1">
      <c r="A25">
        <v>25</v>
      </c>
      <c r="B25" s="28" t="s">
        <v>640</v>
      </c>
      <c r="C25">
        <v>1000001</v>
      </c>
      <c r="D25" s="39">
        <v>3</v>
      </c>
      <c r="E25" s="127">
        <v>49</v>
      </c>
      <c r="F25">
        <v>0</v>
      </c>
      <c r="G25" s="127">
        <v>33</v>
      </c>
      <c r="H25">
        <v>0</v>
      </c>
      <c r="I25">
        <v>0</v>
      </c>
      <c r="J25" s="21" t="s">
        <v>731</v>
      </c>
      <c r="K25">
        <v>0</v>
      </c>
      <c r="L25">
        <v>50</v>
      </c>
      <c r="M25">
        <v>33</v>
      </c>
    </row>
    <row r="26" spans="1:13" ht="19.5" customHeight="1">
      <c r="A26">
        <v>26</v>
      </c>
      <c r="B26" s="28" t="s">
        <v>617</v>
      </c>
      <c r="C26" s="28">
        <v>1000001</v>
      </c>
      <c r="D26" s="39">
        <v>3</v>
      </c>
      <c r="E26" s="127">
        <v>8</v>
      </c>
      <c r="F26">
        <v>0</v>
      </c>
      <c r="G26" s="127">
        <v>21</v>
      </c>
      <c r="H26">
        <v>0</v>
      </c>
      <c r="I26">
        <v>0</v>
      </c>
      <c r="J26" s="21" t="s">
        <v>1053</v>
      </c>
      <c r="K26">
        <v>0</v>
      </c>
      <c r="L26">
        <v>9</v>
      </c>
      <c r="M26">
        <v>21</v>
      </c>
    </row>
    <row r="27" spans="1:13" ht="27" customHeight="1">
      <c r="A27">
        <v>27</v>
      </c>
      <c r="B27" s="28" t="s">
        <v>268</v>
      </c>
      <c r="C27">
        <v>1000007</v>
      </c>
      <c r="D27" s="39">
        <v>3</v>
      </c>
      <c r="E27" s="127">
        <v>49</v>
      </c>
      <c r="F27">
        <v>0</v>
      </c>
      <c r="G27" s="127">
        <v>35</v>
      </c>
      <c r="H27">
        <v>0</v>
      </c>
      <c r="I27">
        <v>0</v>
      </c>
      <c r="J27" s="21" t="s">
        <v>425</v>
      </c>
      <c r="K27">
        <v>0</v>
      </c>
      <c r="L27">
        <v>50</v>
      </c>
      <c r="M27">
        <v>35</v>
      </c>
    </row>
    <row r="28" spans="1:13" ht="27" customHeight="1">
      <c r="A28">
        <v>28</v>
      </c>
      <c r="B28" s="28" t="s">
        <v>268</v>
      </c>
      <c r="C28" s="28">
        <v>1000008</v>
      </c>
      <c r="D28" s="39">
        <v>3</v>
      </c>
      <c r="E28" s="127">
        <v>49</v>
      </c>
      <c r="F28">
        <v>0</v>
      </c>
      <c r="G28" s="127">
        <v>34</v>
      </c>
      <c r="H28">
        <v>0</v>
      </c>
      <c r="I28">
        <v>0</v>
      </c>
      <c r="J28" s="21" t="s">
        <v>627</v>
      </c>
      <c r="K28">
        <v>0</v>
      </c>
      <c r="L28">
        <v>50</v>
      </c>
      <c r="M28">
        <v>34</v>
      </c>
    </row>
    <row r="29" spans="1:13" ht="32.25" customHeight="1">
      <c r="A29">
        <v>29</v>
      </c>
      <c r="B29" s="28" t="s">
        <v>268</v>
      </c>
      <c r="C29">
        <v>1000009</v>
      </c>
      <c r="D29" s="39">
        <v>3</v>
      </c>
      <c r="E29" s="127">
        <v>49</v>
      </c>
      <c r="F29">
        <v>0</v>
      </c>
      <c r="G29" s="127">
        <v>33</v>
      </c>
      <c r="H29">
        <v>0</v>
      </c>
      <c r="I29">
        <v>0</v>
      </c>
      <c r="J29" s="21" t="s">
        <v>396</v>
      </c>
      <c r="K29">
        <v>0</v>
      </c>
      <c r="L29">
        <v>50</v>
      </c>
      <c r="M29">
        <v>33</v>
      </c>
    </row>
    <row r="30" spans="1:13" ht="26.25" customHeight="1">
      <c r="A30">
        <v>30</v>
      </c>
      <c r="B30" s="28" t="s">
        <v>268</v>
      </c>
      <c r="C30" s="28">
        <v>1000010</v>
      </c>
      <c r="D30" s="39">
        <v>3</v>
      </c>
      <c r="E30" s="127">
        <v>21</v>
      </c>
      <c r="F30">
        <v>0</v>
      </c>
      <c r="G30" s="127">
        <v>31</v>
      </c>
      <c r="H30">
        <v>0</v>
      </c>
      <c r="I30">
        <v>0</v>
      </c>
      <c r="J30" s="21" t="s">
        <v>396</v>
      </c>
      <c r="K30">
        <v>0</v>
      </c>
    </row>
    <row r="31" spans="1:13" ht="26.25" customHeight="1">
      <c r="A31">
        <v>31</v>
      </c>
      <c r="B31" s="28" t="s">
        <v>426</v>
      </c>
      <c r="C31" s="28">
        <v>1000001</v>
      </c>
      <c r="D31" s="74">
        <v>4</v>
      </c>
      <c r="E31" s="73">
        <v>18</v>
      </c>
      <c r="F31">
        <v>0</v>
      </c>
      <c r="G31" s="73">
        <v>21</v>
      </c>
      <c r="H31">
        <v>0</v>
      </c>
      <c r="I31">
        <v>0</v>
      </c>
      <c r="J31" s="21" t="s">
        <v>427</v>
      </c>
      <c r="K31">
        <v>0</v>
      </c>
    </row>
    <row r="32" spans="1:13" ht="24.75" customHeight="1">
      <c r="A32">
        <v>32</v>
      </c>
      <c r="B32" s="28" t="s">
        <v>428</v>
      </c>
      <c r="C32" s="28">
        <v>1000001</v>
      </c>
      <c r="D32" s="74">
        <v>5</v>
      </c>
      <c r="E32" s="80">
        <v>18</v>
      </c>
      <c r="F32">
        <v>0</v>
      </c>
      <c r="G32" s="80">
        <v>32</v>
      </c>
      <c r="H32">
        <v>0</v>
      </c>
      <c r="I32">
        <v>0</v>
      </c>
      <c r="J32" s="21" t="s">
        <v>624</v>
      </c>
      <c r="K32">
        <v>0</v>
      </c>
      <c r="L32">
        <v>19</v>
      </c>
      <c r="M32">
        <v>32</v>
      </c>
    </row>
    <row r="33" spans="1:11" ht="28.5" customHeight="1">
      <c r="A33">
        <v>33</v>
      </c>
      <c r="B33" s="28" t="s">
        <v>301</v>
      </c>
      <c r="C33" s="28">
        <v>1000003</v>
      </c>
      <c r="D33" s="85">
        <v>6</v>
      </c>
      <c r="E33" s="95">
        <v>22</v>
      </c>
      <c r="F33">
        <v>0</v>
      </c>
      <c r="G33" s="95">
        <v>31</v>
      </c>
      <c r="H33">
        <v>0</v>
      </c>
      <c r="I33">
        <v>0</v>
      </c>
      <c r="J33" s="21" t="s">
        <v>429</v>
      </c>
      <c r="K33">
        <v>0</v>
      </c>
    </row>
    <row r="34" spans="1:11" ht="12.75" customHeight="1">
      <c r="A34">
        <v>34</v>
      </c>
      <c r="B34" s="28" t="s">
        <v>302</v>
      </c>
      <c r="C34" s="28">
        <v>1000003</v>
      </c>
      <c r="D34" s="85">
        <v>7</v>
      </c>
      <c r="E34" s="95">
        <v>23</v>
      </c>
      <c r="F34">
        <v>0</v>
      </c>
      <c r="G34" s="95">
        <v>31</v>
      </c>
      <c r="H34">
        <v>0</v>
      </c>
      <c r="I34">
        <v>0</v>
      </c>
      <c r="J34" s="21" t="s">
        <v>395</v>
      </c>
      <c r="K34">
        <v>0</v>
      </c>
    </row>
    <row r="35" spans="1:11" ht="16.5" customHeight="1">
      <c r="A35">
        <v>35</v>
      </c>
      <c r="B35" s="28" t="s">
        <v>303</v>
      </c>
      <c r="C35" s="28">
        <v>1000004</v>
      </c>
      <c r="D35" s="86">
        <v>8</v>
      </c>
      <c r="E35" s="127">
        <v>24</v>
      </c>
      <c r="F35">
        <v>0</v>
      </c>
      <c r="G35" s="127">
        <v>31</v>
      </c>
      <c r="H35">
        <v>0</v>
      </c>
      <c r="I35">
        <v>0</v>
      </c>
      <c r="J35" s="21" t="s">
        <v>395</v>
      </c>
      <c r="K35">
        <v>0</v>
      </c>
    </row>
    <row r="36" spans="1:11" ht="18.75" customHeight="1">
      <c r="A36">
        <v>36</v>
      </c>
      <c r="B36" s="28" t="s">
        <v>304</v>
      </c>
      <c r="C36" s="28">
        <v>1000004</v>
      </c>
      <c r="D36" s="86">
        <v>9</v>
      </c>
      <c r="E36" s="127">
        <v>25</v>
      </c>
      <c r="F36">
        <v>0</v>
      </c>
      <c r="G36" s="127">
        <v>31</v>
      </c>
      <c r="H36">
        <v>0</v>
      </c>
      <c r="I36">
        <v>0</v>
      </c>
      <c r="J36" s="21" t="s">
        <v>395</v>
      </c>
      <c r="K36">
        <v>0</v>
      </c>
    </row>
    <row r="37" spans="1:11" ht="22.5" customHeight="1">
      <c r="A37">
        <v>37</v>
      </c>
      <c r="B37" s="28" t="s">
        <v>318</v>
      </c>
      <c r="C37" s="28">
        <v>1000005</v>
      </c>
      <c r="D37" s="88">
        <v>10</v>
      </c>
      <c r="E37" s="127">
        <v>26</v>
      </c>
      <c r="F37">
        <v>0</v>
      </c>
      <c r="G37" s="127">
        <v>31</v>
      </c>
      <c r="H37">
        <v>0</v>
      </c>
      <c r="I37">
        <v>0</v>
      </c>
      <c r="J37" s="21" t="s">
        <v>395</v>
      </c>
      <c r="K37">
        <v>0</v>
      </c>
    </row>
    <row r="38" spans="1:11" ht="54">
      <c r="A38">
        <v>38</v>
      </c>
      <c r="B38" s="28" t="s">
        <v>319</v>
      </c>
      <c r="C38" s="28">
        <v>1000005</v>
      </c>
      <c r="D38" s="88">
        <v>11</v>
      </c>
      <c r="E38" s="127">
        <v>27</v>
      </c>
      <c r="F38">
        <v>0</v>
      </c>
      <c r="G38" s="127">
        <v>31</v>
      </c>
      <c r="H38">
        <v>0</v>
      </c>
      <c r="I38">
        <v>0</v>
      </c>
      <c r="J38" s="21" t="s">
        <v>395</v>
      </c>
      <c r="K38">
        <v>0</v>
      </c>
    </row>
    <row r="39" spans="1:11" ht="54">
      <c r="A39">
        <v>39</v>
      </c>
      <c r="B39" s="28" t="s">
        <v>320</v>
      </c>
      <c r="C39" s="28">
        <v>1000006</v>
      </c>
      <c r="D39" s="87">
        <v>12</v>
      </c>
      <c r="E39" s="127">
        <v>28</v>
      </c>
      <c r="F39">
        <v>0</v>
      </c>
      <c r="G39" s="127">
        <v>31</v>
      </c>
      <c r="H39">
        <v>0</v>
      </c>
      <c r="I39">
        <v>0</v>
      </c>
      <c r="J39" s="21" t="s">
        <v>395</v>
      </c>
      <c r="K39">
        <v>0</v>
      </c>
    </row>
    <row r="40" spans="1:11" ht="54">
      <c r="A40">
        <v>40</v>
      </c>
      <c r="B40" s="28" t="s">
        <v>322</v>
      </c>
      <c r="C40" s="28">
        <v>1000006</v>
      </c>
      <c r="D40" s="87">
        <v>13</v>
      </c>
      <c r="E40" s="127">
        <v>29</v>
      </c>
      <c r="F40">
        <v>0</v>
      </c>
      <c r="G40" s="127">
        <v>31</v>
      </c>
      <c r="H40">
        <v>0</v>
      </c>
      <c r="I40">
        <v>0</v>
      </c>
      <c r="J40" s="21" t="s">
        <v>395</v>
      </c>
      <c r="K40">
        <v>0</v>
      </c>
    </row>
    <row r="41" spans="1:11" ht="54">
      <c r="A41">
        <v>41</v>
      </c>
      <c r="B41" s="28" t="s">
        <v>321</v>
      </c>
      <c r="C41" s="28">
        <v>1000006</v>
      </c>
      <c r="D41" s="87">
        <v>14</v>
      </c>
      <c r="E41" s="127">
        <v>30</v>
      </c>
      <c r="F41">
        <v>0</v>
      </c>
      <c r="G41" s="127">
        <v>31</v>
      </c>
      <c r="H41">
        <v>0</v>
      </c>
      <c r="I41">
        <v>0</v>
      </c>
      <c r="J41" s="21" t="s">
        <v>395</v>
      </c>
      <c r="K41">
        <v>0</v>
      </c>
    </row>
    <row r="42" spans="1:11" ht="54">
      <c r="A42">
        <v>42</v>
      </c>
      <c r="B42" s="28" t="s">
        <v>336</v>
      </c>
      <c r="C42" s="28">
        <v>1000007</v>
      </c>
      <c r="D42" s="89">
        <v>15</v>
      </c>
      <c r="E42" s="127">
        <v>31</v>
      </c>
      <c r="F42">
        <v>0</v>
      </c>
      <c r="G42" s="127">
        <v>31</v>
      </c>
      <c r="H42">
        <v>0</v>
      </c>
      <c r="I42">
        <v>0</v>
      </c>
      <c r="J42" s="21" t="s">
        <v>395</v>
      </c>
      <c r="K42">
        <v>0</v>
      </c>
    </row>
    <row r="43" spans="1:11" ht="54">
      <c r="A43">
        <v>43</v>
      </c>
      <c r="B43" s="28" t="s">
        <v>323</v>
      </c>
      <c r="C43" s="28">
        <v>1000007</v>
      </c>
      <c r="D43" s="89">
        <v>16</v>
      </c>
      <c r="E43" s="127">
        <v>32</v>
      </c>
      <c r="F43">
        <v>0</v>
      </c>
      <c r="G43" s="127">
        <v>31</v>
      </c>
      <c r="H43">
        <v>0</v>
      </c>
      <c r="I43">
        <v>0</v>
      </c>
      <c r="J43" s="21" t="s">
        <v>395</v>
      </c>
      <c r="K43">
        <v>0</v>
      </c>
    </row>
    <row r="44" spans="1:11" ht="54">
      <c r="A44">
        <v>44</v>
      </c>
      <c r="B44" s="28" t="s">
        <v>330</v>
      </c>
      <c r="C44" s="28">
        <v>1000008</v>
      </c>
      <c r="D44" s="39">
        <v>17</v>
      </c>
      <c r="E44" s="127">
        <v>33</v>
      </c>
      <c r="F44">
        <v>0</v>
      </c>
      <c r="G44" s="127">
        <v>31</v>
      </c>
      <c r="H44">
        <v>0</v>
      </c>
      <c r="I44">
        <v>0</v>
      </c>
      <c r="J44" s="21" t="s">
        <v>395</v>
      </c>
      <c r="K44">
        <v>0</v>
      </c>
    </row>
    <row r="45" spans="1:11" ht="54">
      <c r="A45">
        <v>45</v>
      </c>
      <c r="B45" s="28" t="s">
        <v>333</v>
      </c>
      <c r="C45" s="28">
        <v>1000008</v>
      </c>
      <c r="D45" s="39">
        <v>18</v>
      </c>
      <c r="E45" s="127">
        <v>34</v>
      </c>
      <c r="F45">
        <v>0</v>
      </c>
      <c r="G45" s="127">
        <v>31</v>
      </c>
      <c r="H45">
        <v>0</v>
      </c>
      <c r="I45">
        <v>0</v>
      </c>
      <c r="J45" s="21" t="s">
        <v>395</v>
      </c>
      <c r="K45">
        <v>0</v>
      </c>
    </row>
    <row r="46" spans="1:11" ht="54">
      <c r="A46">
        <v>46</v>
      </c>
      <c r="B46" s="28" t="s">
        <v>331</v>
      </c>
      <c r="C46" s="28">
        <v>1000009</v>
      </c>
      <c r="D46" s="81">
        <v>19</v>
      </c>
      <c r="E46" s="127">
        <v>35</v>
      </c>
      <c r="F46">
        <v>0</v>
      </c>
      <c r="G46" s="127">
        <v>31</v>
      </c>
      <c r="H46">
        <v>0</v>
      </c>
      <c r="I46">
        <v>0</v>
      </c>
      <c r="J46" s="21" t="s">
        <v>395</v>
      </c>
      <c r="K46">
        <v>0</v>
      </c>
    </row>
    <row r="47" spans="1:11" ht="54">
      <c r="A47">
        <v>47</v>
      </c>
      <c r="B47" s="28" t="s">
        <v>332</v>
      </c>
      <c r="C47" s="28">
        <v>1000009</v>
      </c>
      <c r="D47" s="81">
        <v>20</v>
      </c>
      <c r="E47" s="127">
        <v>36</v>
      </c>
      <c r="F47">
        <v>0</v>
      </c>
      <c r="G47" s="127">
        <v>31</v>
      </c>
      <c r="H47">
        <v>0</v>
      </c>
      <c r="I47">
        <v>0</v>
      </c>
      <c r="J47" s="21" t="s">
        <v>395</v>
      </c>
      <c r="K47">
        <v>0</v>
      </c>
    </row>
    <row r="48" spans="1:11" ht="54">
      <c r="A48">
        <v>48</v>
      </c>
      <c r="B48" s="28" t="s">
        <v>334</v>
      </c>
      <c r="C48" s="28">
        <v>1000010</v>
      </c>
      <c r="D48" s="90">
        <v>21</v>
      </c>
      <c r="E48" s="127">
        <v>37</v>
      </c>
      <c r="F48">
        <v>0</v>
      </c>
      <c r="G48" s="127">
        <v>31</v>
      </c>
      <c r="H48">
        <v>0</v>
      </c>
      <c r="I48">
        <v>0</v>
      </c>
      <c r="J48" s="21" t="s">
        <v>395</v>
      </c>
      <c r="K48">
        <v>0</v>
      </c>
    </row>
    <row r="49" spans="1:13" ht="54">
      <c r="A49">
        <v>49</v>
      </c>
      <c r="B49" s="28" t="s">
        <v>317</v>
      </c>
      <c r="C49" s="28">
        <v>1000010</v>
      </c>
      <c r="D49" s="90">
        <v>22</v>
      </c>
      <c r="E49" s="127">
        <v>38</v>
      </c>
      <c r="F49">
        <v>0</v>
      </c>
      <c r="G49" s="127">
        <v>31</v>
      </c>
      <c r="H49">
        <v>0</v>
      </c>
      <c r="I49">
        <v>0</v>
      </c>
      <c r="J49" s="21" t="s">
        <v>395</v>
      </c>
      <c r="K49">
        <v>0</v>
      </c>
    </row>
    <row r="50" spans="1:13" ht="54">
      <c r="A50">
        <v>50</v>
      </c>
      <c r="B50" s="28" t="s">
        <v>335</v>
      </c>
      <c r="C50" s="28">
        <v>1000010</v>
      </c>
      <c r="D50" s="90">
        <v>23</v>
      </c>
      <c r="E50" s="127">
        <v>39</v>
      </c>
      <c r="F50">
        <v>0</v>
      </c>
      <c r="G50" s="127">
        <v>31</v>
      </c>
      <c r="H50">
        <v>0</v>
      </c>
      <c r="I50">
        <v>0</v>
      </c>
      <c r="J50" s="21" t="s">
        <v>1023</v>
      </c>
      <c r="K50">
        <v>0</v>
      </c>
    </row>
    <row r="51" spans="1:13" ht="54">
      <c r="A51">
        <v>51</v>
      </c>
      <c r="B51" s="28" t="s">
        <v>1021</v>
      </c>
      <c r="C51">
        <v>1000001</v>
      </c>
      <c r="D51" s="90">
        <f>所有人造型表!A64</f>
        <v>26</v>
      </c>
      <c r="E51" s="229">
        <v>9</v>
      </c>
      <c r="F51">
        <v>0</v>
      </c>
      <c r="G51" s="229">
        <v>25</v>
      </c>
      <c r="H51">
        <v>0</v>
      </c>
      <c r="I51">
        <v>0</v>
      </c>
      <c r="J51" s="21" t="s">
        <v>1024</v>
      </c>
      <c r="K51">
        <v>0</v>
      </c>
      <c r="L51">
        <v>10</v>
      </c>
      <c r="M51">
        <v>25</v>
      </c>
    </row>
    <row r="52" spans="1:13" ht="40.5">
      <c r="A52">
        <v>52</v>
      </c>
      <c r="B52" s="28" t="s">
        <v>1021</v>
      </c>
      <c r="C52">
        <v>101</v>
      </c>
      <c r="D52" s="90">
        <f>所有人造型表!A64</f>
        <v>26</v>
      </c>
      <c r="E52" s="229">
        <v>3</v>
      </c>
      <c r="F52">
        <v>0</v>
      </c>
      <c r="G52" s="229">
        <v>0</v>
      </c>
      <c r="H52">
        <v>0</v>
      </c>
      <c r="I52">
        <v>0</v>
      </c>
      <c r="J52" s="21" t="s">
        <v>1054</v>
      </c>
      <c r="K52">
        <v>0</v>
      </c>
      <c r="L52">
        <v>3</v>
      </c>
      <c r="M52">
        <v>1</v>
      </c>
    </row>
    <row r="53" spans="1:13">
      <c r="A53">
        <v>53</v>
      </c>
      <c r="B53" s="28" t="s">
        <v>1022</v>
      </c>
      <c r="C53">
        <v>102</v>
      </c>
      <c r="D53" s="90">
        <f>所有人造型表!A65</f>
        <v>27</v>
      </c>
      <c r="F53">
        <v>0</v>
      </c>
      <c r="H53">
        <v>0</v>
      </c>
      <c r="I53">
        <v>0</v>
      </c>
      <c r="J53" s="21" t="s">
        <v>1055</v>
      </c>
    </row>
  </sheetData>
  <autoFilter ref="A1:M50"/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120"/>
  <sheetViews>
    <sheetView topLeftCell="A76" workbookViewId="0">
      <selection activeCell="D93" sqref="A92:D93"/>
    </sheetView>
  </sheetViews>
  <sheetFormatPr defaultRowHeight="13.5"/>
  <cols>
    <col min="1" max="1" width="6.625" customWidth="1"/>
    <col min="2" max="2" width="14.75" customWidth="1"/>
    <col min="3" max="3" width="4.875" customWidth="1"/>
    <col min="4" max="4" width="22.25" customWidth="1"/>
  </cols>
  <sheetData>
    <row r="1" spans="1:4">
      <c r="A1" s="51" t="s">
        <v>176</v>
      </c>
      <c r="B1" t="s">
        <v>200</v>
      </c>
      <c r="C1" s="62" t="s">
        <v>219</v>
      </c>
      <c r="D1" t="s">
        <v>73</v>
      </c>
    </row>
    <row r="2" spans="1:4">
      <c r="A2" s="72"/>
      <c r="C2" s="72"/>
    </row>
    <row r="3" spans="1:4">
      <c r="A3" s="154">
        <v>801</v>
      </c>
      <c r="B3" s="128" t="s">
        <v>416</v>
      </c>
      <c r="C3" s="128">
        <v>1</v>
      </c>
      <c r="D3" s="128" t="s">
        <v>174</v>
      </c>
    </row>
    <row r="4" spans="1:4">
      <c r="A4" s="128">
        <v>802</v>
      </c>
      <c r="B4" s="128" t="s">
        <v>413</v>
      </c>
      <c r="C4" s="128">
        <v>1</v>
      </c>
      <c r="D4" s="128" t="s">
        <v>254</v>
      </c>
    </row>
    <row r="5" spans="1:4">
      <c r="A5" s="154">
        <v>803</v>
      </c>
      <c r="B5" s="128" t="s">
        <v>414</v>
      </c>
      <c r="C5" s="128">
        <v>1</v>
      </c>
      <c r="D5" s="128" t="s">
        <v>255</v>
      </c>
    </row>
    <row r="6" spans="1:4">
      <c r="A6" s="128">
        <v>804</v>
      </c>
      <c r="B6" s="128" t="s">
        <v>415</v>
      </c>
      <c r="C6" s="128">
        <v>1</v>
      </c>
      <c r="D6" s="128" t="s">
        <v>256</v>
      </c>
    </row>
    <row r="7" spans="1:4">
      <c r="A7" s="128">
        <v>805</v>
      </c>
      <c r="B7" s="128" t="s">
        <v>913</v>
      </c>
      <c r="C7" s="128">
        <v>1</v>
      </c>
      <c r="D7" s="128" t="s">
        <v>912</v>
      </c>
    </row>
    <row r="8" spans="1:4">
      <c r="A8" s="128">
        <v>806</v>
      </c>
      <c r="B8" s="128" t="s">
        <v>914</v>
      </c>
      <c r="C8" s="128">
        <v>1</v>
      </c>
      <c r="D8" s="128" t="s">
        <v>915</v>
      </c>
    </row>
    <row r="9" spans="1:4">
      <c r="A9" s="154">
        <v>8001</v>
      </c>
      <c r="B9" s="128" t="s">
        <v>7</v>
      </c>
      <c r="C9" s="128">
        <v>1</v>
      </c>
      <c r="D9" s="128" t="s">
        <v>175</v>
      </c>
    </row>
    <row r="10" spans="1:4">
      <c r="A10" s="154">
        <v>8002</v>
      </c>
      <c r="B10" s="128" t="s">
        <v>23</v>
      </c>
      <c r="C10" s="128">
        <v>1</v>
      </c>
      <c r="D10" s="128" t="s">
        <v>205</v>
      </c>
    </row>
    <row r="11" spans="1:4">
      <c r="A11" s="154">
        <v>8003</v>
      </c>
      <c r="B11" s="128" t="s">
        <v>163</v>
      </c>
      <c r="C11" s="128">
        <v>1</v>
      </c>
      <c r="D11" s="128" t="s">
        <v>206</v>
      </c>
    </row>
    <row r="12" spans="1:4">
      <c r="A12" s="154">
        <v>8004</v>
      </c>
      <c r="B12" s="128" t="s">
        <v>270</v>
      </c>
      <c r="C12" s="128">
        <v>1</v>
      </c>
      <c r="D12" s="128" t="s">
        <v>207</v>
      </c>
    </row>
    <row r="13" spans="1:4">
      <c r="A13" s="154">
        <v>8005</v>
      </c>
      <c r="B13" s="128" t="s">
        <v>24</v>
      </c>
      <c r="C13" s="128">
        <v>1</v>
      </c>
      <c r="D13" s="128" t="s">
        <v>208</v>
      </c>
    </row>
    <row r="14" spans="1:4">
      <c r="A14" s="154">
        <v>8006</v>
      </c>
      <c r="B14" s="128" t="s">
        <v>8</v>
      </c>
      <c r="C14" s="128">
        <v>1</v>
      </c>
      <c r="D14" s="128" t="s">
        <v>209</v>
      </c>
    </row>
    <row r="15" spans="1:4">
      <c r="A15" s="154">
        <v>8007</v>
      </c>
      <c r="B15" s="128" t="s">
        <v>25</v>
      </c>
      <c r="C15" s="128">
        <v>1</v>
      </c>
      <c r="D15" s="128" t="s">
        <v>210</v>
      </c>
    </row>
    <row r="16" spans="1:4" ht="12" customHeight="1">
      <c r="A16" s="154">
        <v>8008</v>
      </c>
      <c r="B16" s="128" t="s">
        <v>26</v>
      </c>
      <c r="C16" s="128">
        <v>1</v>
      </c>
      <c r="D16" s="128" t="s">
        <v>211</v>
      </c>
    </row>
    <row r="17" spans="1:4">
      <c r="A17" s="58">
        <v>8301</v>
      </c>
      <c r="B17" s="58" t="s">
        <v>653</v>
      </c>
      <c r="C17" s="58">
        <v>2</v>
      </c>
      <c r="D17" s="58" t="s">
        <v>236</v>
      </c>
    </row>
    <row r="18" spans="1:4">
      <c r="A18" s="58">
        <v>8302</v>
      </c>
      <c r="B18" s="58" t="s">
        <v>654</v>
      </c>
      <c r="C18" s="58">
        <v>2</v>
      </c>
      <c r="D18" s="58" t="s">
        <v>543</v>
      </c>
    </row>
    <row r="19" spans="1:4">
      <c r="A19" s="58">
        <v>8303</v>
      </c>
      <c r="B19" s="58" t="s">
        <v>655</v>
      </c>
      <c r="C19" s="58">
        <v>2</v>
      </c>
      <c r="D19" s="58" t="s">
        <v>544</v>
      </c>
    </row>
    <row r="20" spans="1:4">
      <c r="A20" s="58">
        <v>8304</v>
      </c>
      <c r="B20" s="58" t="s">
        <v>656</v>
      </c>
      <c r="C20" s="58">
        <v>2</v>
      </c>
      <c r="D20" s="58" t="s">
        <v>545</v>
      </c>
    </row>
    <row r="21" spans="1:4">
      <c r="A21" s="58">
        <v>8305</v>
      </c>
      <c r="B21" s="58" t="s">
        <v>657</v>
      </c>
      <c r="C21" s="58">
        <v>2</v>
      </c>
      <c r="D21" s="58" t="s">
        <v>546</v>
      </c>
    </row>
    <row r="22" spans="1:4">
      <c r="A22" s="58">
        <v>8306</v>
      </c>
      <c r="B22" s="58" t="s">
        <v>658</v>
      </c>
      <c r="C22" s="58">
        <v>2</v>
      </c>
      <c r="D22" s="58" t="s">
        <v>547</v>
      </c>
    </row>
    <row r="23" spans="1:4">
      <c r="A23" s="58">
        <v>8307</v>
      </c>
      <c r="B23" s="58" t="s">
        <v>659</v>
      </c>
      <c r="C23" s="58">
        <v>2</v>
      </c>
      <c r="D23" s="58" t="s">
        <v>548</v>
      </c>
    </row>
    <row r="24" spans="1:4">
      <c r="A24" s="58">
        <v>8308</v>
      </c>
      <c r="B24" s="58" t="s">
        <v>660</v>
      </c>
      <c r="C24" s="58">
        <v>2</v>
      </c>
      <c r="D24" s="58" t="s">
        <v>549</v>
      </c>
    </row>
    <row r="25" spans="1:4">
      <c r="A25" s="58">
        <v>8309</v>
      </c>
      <c r="B25" s="191" t="s">
        <v>733</v>
      </c>
      <c r="C25" s="58">
        <v>2</v>
      </c>
      <c r="D25" s="151" t="s">
        <v>788</v>
      </c>
    </row>
    <row r="26" spans="1:4">
      <c r="A26" s="58">
        <v>8310</v>
      </c>
      <c r="B26" s="191" t="s">
        <v>1012</v>
      </c>
      <c r="C26" s="58">
        <v>2</v>
      </c>
      <c r="D26" s="151" t="s">
        <v>789</v>
      </c>
    </row>
    <row r="27" spans="1:4">
      <c r="A27" s="58">
        <v>8311</v>
      </c>
      <c r="B27" s="191" t="s">
        <v>1013</v>
      </c>
      <c r="C27" s="58">
        <v>2</v>
      </c>
      <c r="D27" s="151" t="s">
        <v>790</v>
      </c>
    </row>
    <row r="28" spans="1:4">
      <c r="A28" s="58">
        <v>8312</v>
      </c>
      <c r="B28" s="191" t="s">
        <v>706</v>
      </c>
      <c r="C28" s="58">
        <v>2</v>
      </c>
      <c r="D28" s="151" t="s">
        <v>791</v>
      </c>
    </row>
    <row r="29" spans="1:4">
      <c r="A29" s="58">
        <v>8313</v>
      </c>
      <c r="B29" s="191" t="s">
        <v>690</v>
      </c>
      <c r="C29" s="58">
        <v>2</v>
      </c>
      <c r="D29" s="151" t="s">
        <v>792</v>
      </c>
    </row>
    <row r="30" spans="1:4">
      <c r="A30" s="58">
        <v>8314</v>
      </c>
      <c r="B30" s="191" t="s">
        <v>691</v>
      </c>
      <c r="C30" s="58">
        <v>2</v>
      </c>
      <c r="D30" s="151" t="s">
        <v>793</v>
      </c>
    </row>
    <row r="31" spans="1:4">
      <c r="A31" s="58">
        <v>8315</v>
      </c>
      <c r="B31" s="191" t="s">
        <v>692</v>
      </c>
      <c r="C31" s="58">
        <v>2</v>
      </c>
      <c r="D31" s="151" t="s">
        <v>794</v>
      </c>
    </row>
    <row r="32" spans="1:4">
      <c r="A32" s="58">
        <v>8316</v>
      </c>
      <c r="B32" s="191" t="s">
        <v>693</v>
      </c>
      <c r="C32" s="58">
        <v>2</v>
      </c>
      <c r="D32" s="151" t="s">
        <v>795</v>
      </c>
    </row>
    <row r="33" spans="1:4">
      <c r="A33" s="58">
        <v>8317</v>
      </c>
      <c r="B33" s="191" t="s">
        <v>707</v>
      </c>
      <c r="C33" s="58">
        <v>2</v>
      </c>
      <c r="D33" s="216" t="s">
        <v>796</v>
      </c>
    </row>
    <row r="34" spans="1:4">
      <c r="A34" s="58">
        <v>8318</v>
      </c>
      <c r="B34" s="191" t="s">
        <v>694</v>
      </c>
      <c r="C34" s="58">
        <v>2</v>
      </c>
      <c r="D34" s="216" t="s">
        <v>797</v>
      </c>
    </row>
    <row r="35" spans="1:4">
      <c r="A35" s="58">
        <v>8319</v>
      </c>
      <c r="B35" s="191" t="s">
        <v>708</v>
      </c>
      <c r="C35" s="58">
        <v>2</v>
      </c>
      <c r="D35" s="216" t="s">
        <v>798</v>
      </c>
    </row>
    <row r="36" spans="1:4">
      <c r="A36" s="58">
        <v>8320</v>
      </c>
      <c r="B36" s="191" t="s">
        <v>695</v>
      </c>
      <c r="C36" s="58">
        <v>2</v>
      </c>
      <c r="D36" s="216" t="s">
        <v>799</v>
      </c>
    </row>
    <row r="37" spans="1:4">
      <c r="A37" s="58">
        <v>8321</v>
      </c>
      <c r="B37" s="191" t="s">
        <v>709</v>
      </c>
      <c r="C37" s="58">
        <v>2</v>
      </c>
      <c r="D37" s="216" t="s">
        <v>800</v>
      </c>
    </row>
    <row r="38" spans="1:4">
      <c r="A38" s="58">
        <v>8322</v>
      </c>
      <c r="B38" s="191" t="s">
        <v>710</v>
      </c>
      <c r="C38" s="58">
        <v>2</v>
      </c>
      <c r="D38" s="216" t="s">
        <v>801</v>
      </c>
    </row>
    <row r="39" spans="1:4">
      <c r="A39" s="59">
        <v>1</v>
      </c>
      <c r="B39" s="59" t="s">
        <v>253</v>
      </c>
      <c r="C39" s="59">
        <v>3</v>
      </c>
      <c r="D39" s="59" t="s">
        <v>257</v>
      </c>
    </row>
    <row r="40" spans="1:4">
      <c r="A40" s="59">
        <v>2</v>
      </c>
      <c r="B40" s="59" t="s">
        <v>267</v>
      </c>
      <c r="C40" s="59">
        <v>3</v>
      </c>
      <c r="D40" s="59" t="s">
        <v>258</v>
      </c>
    </row>
    <row r="41" spans="1:4">
      <c r="A41" s="59">
        <v>3</v>
      </c>
      <c r="B41" s="59" t="s">
        <v>268</v>
      </c>
      <c r="C41" s="59">
        <v>3</v>
      </c>
      <c r="D41" s="59" t="s">
        <v>269</v>
      </c>
    </row>
    <row r="42" spans="1:4">
      <c r="A42" s="59">
        <v>4</v>
      </c>
      <c r="B42" s="59" t="s">
        <v>279</v>
      </c>
      <c r="C42" s="59">
        <v>3</v>
      </c>
      <c r="D42" s="59" t="s">
        <v>259</v>
      </c>
    </row>
    <row r="43" spans="1:4">
      <c r="A43" s="59">
        <v>5</v>
      </c>
      <c r="B43" s="59" t="s">
        <v>261</v>
      </c>
      <c r="C43" s="59">
        <v>3</v>
      </c>
      <c r="D43" s="59" t="s">
        <v>260</v>
      </c>
    </row>
    <row r="44" spans="1:4">
      <c r="A44" s="59">
        <v>6</v>
      </c>
      <c r="B44" s="155" t="s">
        <v>301</v>
      </c>
      <c r="C44" s="59">
        <v>3</v>
      </c>
      <c r="D44" s="59" t="s">
        <v>305</v>
      </c>
    </row>
    <row r="45" spans="1:4">
      <c r="A45" s="59">
        <v>7</v>
      </c>
      <c r="B45" s="155" t="s">
        <v>302</v>
      </c>
      <c r="C45" s="59">
        <v>3</v>
      </c>
      <c r="D45" s="59" t="s">
        <v>306</v>
      </c>
    </row>
    <row r="46" spans="1:4">
      <c r="A46" s="59">
        <v>8</v>
      </c>
      <c r="B46" s="155" t="s">
        <v>303</v>
      </c>
      <c r="C46" s="59">
        <v>3</v>
      </c>
      <c r="D46" s="59" t="s">
        <v>307</v>
      </c>
    </row>
    <row r="47" spans="1:4">
      <c r="A47" s="59">
        <v>9</v>
      </c>
      <c r="B47" s="155" t="s">
        <v>304</v>
      </c>
      <c r="C47" s="59">
        <v>3</v>
      </c>
      <c r="D47" s="59" t="s">
        <v>308</v>
      </c>
    </row>
    <row r="48" spans="1:4">
      <c r="A48" s="59">
        <v>10</v>
      </c>
      <c r="B48" s="155" t="s">
        <v>318</v>
      </c>
      <c r="C48" s="59">
        <v>3</v>
      </c>
      <c r="D48" s="59" t="s">
        <v>309</v>
      </c>
    </row>
    <row r="49" spans="1:4">
      <c r="A49" s="59">
        <v>11</v>
      </c>
      <c r="B49" s="155" t="s">
        <v>319</v>
      </c>
      <c r="C49" s="59">
        <v>3</v>
      </c>
      <c r="D49" s="59" t="s">
        <v>310</v>
      </c>
    </row>
    <row r="50" spans="1:4">
      <c r="A50" s="59">
        <v>12</v>
      </c>
      <c r="B50" s="155" t="s">
        <v>320</v>
      </c>
      <c r="C50" s="59">
        <v>3</v>
      </c>
      <c r="D50" s="59" t="s">
        <v>311</v>
      </c>
    </row>
    <row r="51" spans="1:4">
      <c r="A51" s="59">
        <v>13</v>
      </c>
      <c r="B51" s="155" t="s">
        <v>322</v>
      </c>
      <c r="C51" s="59">
        <v>3</v>
      </c>
      <c r="D51" s="59" t="s">
        <v>312</v>
      </c>
    </row>
    <row r="52" spans="1:4">
      <c r="A52" s="59">
        <v>14</v>
      </c>
      <c r="B52" s="155" t="s">
        <v>321</v>
      </c>
      <c r="C52" s="59">
        <v>3</v>
      </c>
      <c r="D52" s="59" t="s">
        <v>313</v>
      </c>
    </row>
    <row r="53" spans="1:4">
      <c r="A53" s="59">
        <v>15</v>
      </c>
      <c r="B53" s="155" t="s">
        <v>336</v>
      </c>
      <c r="C53" s="59">
        <v>3</v>
      </c>
      <c r="D53" s="59" t="s">
        <v>314</v>
      </c>
    </row>
    <row r="54" spans="1:4">
      <c r="A54" s="59">
        <v>16</v>
      </c>
      <c r="B54" s="155" t="s">
        <v>323</v>
      </c>
      <c r="C54" s="59">
        <v>3</v>
      </c>
      <c r="D54" s="59" t="s">
        <v>315</v>
      </c>
    </row>
    <row r="55" spans="1:4">
      <c r="A55" s="59">
        <v>17</v>
      </c>
      <c r="B55" s="155" t="s">
        <v>330</v>
      </c>
      <c r="C55" s="59">
        <v>3</v>
      </c>
      <c r="D55" s="59" t="s">
        <v>316</v>
      </c>
    </row>
    <row r="56" spans="1:4">
      <c r="A56" s="59">
        <v>18</v>
      </c>
      <c r="B56" s="155" t="s">
        <v>333</v>
      </c>
      <c r="C56" s="59">
        <v>3</v>
      </c>
      <c r="D56" s="59" t="s">
        <v>324</v>
      </c>
    </row>
    <row r="57" spans="1:4">
      <c r="A57" s="59">
        <v>19</v>
      </c>
      <c r="B57" s="155" t="s">
        <v>331</v>
      </c>
      <c r="C57" s="59">
        <v>3</v>
      </c>
      <c r="D57" s="59" t="s">
        <v>325</v>
      </c>
    </row>
    <row r="58" spans="1:4">
      <c r="A58" s="59">
        <v>20</v>
      </c>
      <c r="B58" s="155" t="s">
        <v>332</v>
      </c>
      <c r="C58" s="59">
        <v>3</v>
      </c>
      <c r="D58" s="59" t="s">
        <v>326</v>
      </c>
    </row>
    <row r="59" spans="1:4">
      <c r="A59" s="59">
        <v>21</v>
      </c>
      <c r="B59" s="155" t="s">
        <v>334</v>
      </c>
      <c r="C59" s="59">
        <v>3</v>
      </c>
      <c r="D59" s="59" t="s">
        <v>327</v>
      </c>
    </row>
    <row r="60" spans="1:4">
      <c r="A60" s="59">
        <v>22</v>
      </c>
      <c r="B60" s="155" t="s">
        <v>317</v>
      </c>
      <c r="C60" s="59">
        <v>3</v>
      </c>
      <c r="D60" s="59" t="s">
        <v>328</v>
      </c>
    </row>
    <row r="61" spans="1:4">
      <c r="A61" s="59">
        <v>23</v>
      </c>
      <c r="B61" s="155" t="s">
        <v>335</v>
      </c>
      <c r="C61" s="59">
        <v>3</v>
      </c>
      <c r="D61" s="59" t="s">
        <v>329</v>
      </c>
    </row>
    <row r="62" spans="1:4">
      <c r="A62" s="59">
        <v>24</v>
      </c>
      <c r="B62" s="155" t="s">
        <v>670</v>
      </c>
      <c r="C62" s="59">
        <v>3</v>
      </c>
      <c r="D62" s="59" t="s">
        <v>669</v>
      </c>
    </row>
    <row r="63" spans="1:4">
      <c r="A63" s="59">
        <v>25</v>
      </c>
      <c r="B63" s="155" t="s">
        <v>727</v>
      </c>
      <c r="C63" s="59">
        <v>3</v>
      </c>
      <c r="D63" s="59" t="s">
        <v>728</v>
      </c>
    </row>
    <row r="64" spans="1:4">
      <c r="A64" s="59">
        <v>26</v>
      </c>
      <c r="B64" s="155" t="s">
        <v>1025</v>
      </c>
      <c r="C64" s="59">
        <v>3</v>
      </c>
      <c r="D64" s="59" t="s">
        <v>1027</v>
      </c>
    </row>
    <row r="65" spans="1:4">
      <c r="A65" s="59">
        <v>27</v>
      </c>
      <c r="B65" s="155" t="s">
        <v>1022</v>
      </c>
      <c r="C65" s="59">
        <v>3</v>
      </c>
      <c r="D65" s="59" t="s">
        <v>1026</v>
      </c>
    </row>
    <row r="66" spans="1:4">
      <c r="A66" s="85">
        <v>7001</v>
      </c>
      <c r="B66" s="85" t="s">
        <v>342</v>
      </c>
      <c r="C66" s="156">
        <v>4</v>
      </c>
      <c r="D66" s="156" t="s">
        <v>351</v>
      </c>
    </row>
    <row r="67" spans="1:4">
      <c r="A67" s="85">
        <v>7002</v>
      </c>
      <c r="B67" s="85" t="s">
        <v>343</v>
      </c>
      <c r="C67" s="156">
        <v>4</v>
      </c>
      <c r="D67" s="156" t="s">
        <v>359</v>
      </c>
    </row>
    <row r="68" spans="1:4">
      <c r="A68" s="85">
        <v>7003</v>
      </c>
      <c r="B68" s="85" t="s">
        <v>345</v>
      </c>
      <c r="C68" s="156">
        <v>4</v>
      </c>
      <c r="D68" s="156" t="s">
        <v>360</v>
      </c>
    </row>
    <row r="69" spans="1:4">
      <c r="A69" s="85">
        <v>7004</v>
      </c>
      <c r="B69" s="85" t="s">
        <v>344</v>
      </c>
      <c r="C69" s="156">
        <v>4</v>
      </c>
      <c r="D69" s="156" t="s">
        <v>361</v>
      </c>
    </row>
    <row r="70" spans="1:4">
      <c r="A70" s="85">
        <v>7005</v>
      </c>
      <c r="B70" s="85" t="s">
        <v>346</v>
      </c>
      <c r="C70" s="156">
        <v>4</v>
      </c>
      <c r="D70" s="156" t="s">
        <v>352</v>
      </c>
    </row>
    <row r="71" spans="1:4">
      <c r="A71" s="85">
        <v>7006</v>
      </c>
      <c r="B71" s="85" t="s">
        <v>347</v>
      </c>
      <c r="C71" s="156">
        <v>4</v>
      </c>
      <c r="D71" s="156" t="s">
        <v>353</v>
      </c>
    </row>
    <row r="72" spans="1:4">
      <c r="A72" s="85">
        <v>7007</v>
      </c>
      <c r="B72" s="85" t="s">
        <v>348</v>
      </c>
      <c r="C72" s="156">
        <v>4</v>
      </c>
      <c r="D72" s="156" t="s">
        <v>354</v>
      </c>
    </row>
    <row r="73" spans="1:4">
      <c r="A73" s="85">
        <v>7008</v>
      </c>
      <c r="B73" s="85" t="s">
        <v>358</v>
      </c>
      <c r="C73" s="156">
        <v>4</v>
      </c>
      <c r="D73" s="156" t="s">
        <v>355</v>
      </c>
    </row>
    <row r="74" spans="1:4">
      <c r="A74" s="85">
        <v>7009</v>
      </c>
      <c r="B74" s="85" t="s">
        <v>349</v>
      </c>
      <c r="C74" s="156">
        <v>4</v>
      </c>
      <c r="D74" s="156" t="s">
        <v>356</v>
      </c>
    </row>
    <row r="75" spans="1:4">
      <c r="A75" s="85">
        <v>7010</v>
      </c>
      <c r="B75" s="85" t="s">
        <v>350</v>
      </c>
      <c r="C75" s="156">
        <v>4</v>
      </c>
      <c r="D75" s="156" t="s">
        <v>357</v>
      </c>
    </row>
    <row r="76" spans="1:4">
      <c r="A76" s="85">
        <v>7011</v>
      </c>
      <c r="B76" s="85" t="s">
        <v>953</v>
      </c>
      <c r="C76" s="156">
        <v>4</v>
      </c>
      <c r="D76" s="156" t="s">
        <v>955</v>
      </c>
    </row>
    <row r="77" spans="1:4">
      <c r="A77" s="85">
        <v>7012</v>
      </c>
      <c r="B77" s="85" t="s">
        <v>952</v>
      </c>
      <c r="C77" s="156">
        <v>4</v>
      </c>
      <c r="D77" s="156" t="s">
        <v>954</v>
      </c>
    </row>
    <row r="78" spans="1:4">
      <c r="A78" s="226">
        <v>6001</v>
      </c>
      <c r="B78" s="226" t="s">
        <v>964</v>
      </c>
      <c r="C78" s="99">
        <v>5</v>
      </c>
      <c r="D78" s="99" t="s">
        <v>944</v>
      </c>
    </row>
    <row r="79" spans="1:4">
      <c r="A79" s="226">
        <v>6002</v>
      </c>
      <c r="B79" s="226" t="s">
        <v>943</v>
      </c>
      <c r="C79" s="99">
        <v>5</v>
      </c>
      <c r="D79" s="99" t="s">
        <v>945</v>
      </c>
    </row>
    <row r="80" spans="1:4">
      <c r="A80" s="226">
        <v>6003</v>
      </c>
      <c r="B80" s="226" t="s">
        <v>946</v>
      </c>
      <c r="C80" s="99">
        <v>5</v>
      </c>
      <c r="D80" s="99" t="s">
        <v>949</v>
      </c>
    </row>
    <row r="81" spans="1:4">
      <c r="A81" s="226">
        <v>6004</v>
      </c>
      <c r="B81" s="226" t="s">
        <v>947</v>
      </c>
      <c r="C81" s="99">
        <v>5</v>
      </c>
      <c r="D81" s="99" t="s">
        <v>950</v>
      </c>
    </row>
    <row r="82" spans="1:4">
      <c r="A82" s="226">
        <v>6005</v>
      </c>
      <c r="B82" s="226" t="s">
        <v>948</v>
      </c>
      <c r="C82" s="99">
        <v>5</v>
      </c>
      <c r="D82" s="99" t="s">
        <v>958</v>
      </c>
    </row>
    <row r="83" spans="1:4">
      <c r="A83" s="226">
        <v>6006</v>
      </c>
      <c r="B83" s="226" t="s">
        <v>963</v>
      </c>
      <c r="C83" s="99">
        <v>5</v>
      </c>
      <c r="D83" s="99" t="s">
        <v>962</v>
      </c>
    </row>
    <row r="84" spans="1:4">
      <c r="A84" s="226">
        <v>6007</v>
      </c>
      <c r="B84" s="226" t="s">
        <v>956</v>
      </c>
      <c r="C84" s="99">
        <v>5</v>
      </c>
      <c r="D84" s="99" t="s">
        <v>959</v>
      </c>
    </row>
    <row r="85" spans="1:4">
      <c r="A85" s="226">
        <v>6008</v>
      </c>
      <c r="B85" s="226" t="s">
        <v>957</v>
      </c>
      <c r="C85" s="99">
        <v>5</v>
      </c>
      <c r="D85" s="99" t="s">
        <v>960</v>
      </c>
    </row>
    <row r="86" spans="1:4">
      <c r="A86" s="226">
        <v>6009</v>
      </c>
      <c r="B86" s="226" t="s">
        <v>974</v>
      </c>
      <c r="C86" s="99">
        <v>5</v>
      </c>
      <c r="D86" s="99" t="s">
        <v>1019</v>
      </c>
    </row>
    <row r="87" spans="1:4">
      <c r="A87" s="226">
        <v>6010</v>
      </c>
      <c r="B87" s="226" t="s">
        <v>961</v>
      </c>
      <c r="C87" s="99">
        <v>5</v>
      </c>
      <c r="D87" s="99" t="s">
        <v>966</v>
      </c>
    </row>
    <row r="88" spans="1:4">
      <c r="A88" s="226">
        <v>6011</v>
      </c>
      <c r="B88" s="226" t="s">
        <v>965</v>
      </c>
      <c r="C88" s="99">
        <v>5</v>
      </c>
      <c r="D88" s="99" t="s">
        <v>970</v>
      </c>
    </row>
    <row r="89" spans="1:4">
      <c r="A89" s="226">
        <v>6012</v>
      </c>
      <c r="B89" s="226" t="s">
        <v>967</v>
      </c>
      <c r="C89" s="99">
        <v>5</v>
      </c>
      <c r="D89" s="99" t="s">
        <v>971</v>
      </c>
    </row>
    <row r="90" spans="1:4">
      <c r="A90" s="226">
        <v>6013</v>
      </c>
      <c r="B90" s="226" t="s">
        <v>968</v>
      </c>
      <c r="C90" s="99">
        <v>5</v>
      </c>
      <c r="D90" s="99" t="s">
        <v>972</v>
      </c>
    </row>
    <row r="91" spans="1:4">
      <c r="A91" s="226">
        <v>6014</v>
      </c>
      <c r="B91" s="226" t="s">
        <v>969</v>
      </c>
      <c r="C91" s="99">
        <v>5</v>
      </c>
      <c r="D91" s="99" t="s">
        <v>973</v>
      </c>
    </row>
    <row r="92" spans="1:4">
      <c r="A92" s="226">
        <v>6015</v>
      </c>
      <c r="B92" s="226" t="s">
        <v>975</v>
      </c>
      <c r="C92" s="99">
        <v>5</v>
      </c>
      <c r="D92" s="99" t="s">
        <v>1011</v>
      </c>
    </row>
    <row r="93" spans="1:4">
      <c r="A93" s="226">
        <v>6016</v>
      </c>
      <c r="B93" s="226" t="s">
        <v>1057</v>
      </c>
      <c r="C93" s="99">
        <v>5</v>
      </c>
      <c r="D93" s="99" t="s">
        <v>1056</v>
      </c>
    </row>
    <row r="111" spans="1:4">
      <c r="A111" s="92"/>
      <c r="B111" s="92"/>
      <c r="C111" s="92"/>
      <c r="D111" s="71"/>
    </row>
    <row r="112" spans="1:4">
      <c r="A112" s="92"/>
      <c r="B112" s="92"/>
      <c r="C112" s="92"/>
      <c r="D112" s="71"/>
    </row>
    <row r="113" spans="1:4">
      <c r="A113" s="92"/>
      <c r="B113" s="92"/>
      <c r="C113" s="92"/>
      <c r="D113" s="71"/>
    </row>
    <row r="114" spans="1:4">
      <c r="A114" s="92"/>
      <c r="B114" s="92"/>
      <c r="C114" s="92"/>
      <c r="D114" s="71"/>
    </row>
    <row r="115" spans="1:4">
      <c r="A115" s="92"/>
      <c r="B115" s="92"/>
      <c r="C115" s="92"/>
      <c r="D115" s="71"/>
    </row>
    <row r="116" spans="1:4">
      <c r="A116" s="92"/>
      <c r="B116" s="92"/>
      <c r="C116" s="92"/>
      <c r="D116" s="71"/>
    </row>
    <row r="117" spans="1:4">
      <c r="A117" s="92"/>
      <c r="B117" s="92"/>
      <c r="C117" s="92"/>
      <c r="D117" s="71"/>
    </row>
    <row r="118" spans="1:4">
      <c r="A118" s="92"/>
      <c r="B118" s="92"/>
      <c r="C118" s="92"/>
      <c r="D118" s="71"/>
    </row>
    <row r="119" spans="1:4">
      <c r="A119" s="92"/>
      <c r="B119" s="92"/>
      <c r="C119" s="92"/>
      <c r="D119" s="71"/>
    </row>
    <row r="120" spans="1:4">
      <c r="A120" s="92"/>
      <c r="B120" s="92"/>
      <c r="C120" s="92"/>
      <c r="D120" s="7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E9" sqref="E9"/>
    </sheetView>
  </sheetViews>
  <sheetFormatPr defaultRowHeight="13.5"/>
  <cols>
    <col min="2" max="3" width="13.625" customWidth="1"/>
    <col min="4" max="4" width="9" customWidth="1"/>
  </cols>
  <sheetData>
    <row r="1" spans="1:5">
      <c r="A1" s="222" t="s">
        <v>17</v>
      </c>
      <c r="B1" t="s">
        <v>200</v>
      </c>
      <c r="C1" t="str">
        <f>所有人造型表!D1</f>
        <v>classname</v>
      </c>
      <c r="D1" s="222" t="s">
        <v>219</v>
      </c>
      <c r="E1" s="222" t="s">
        <v>911</v>
      </c>
    </row>
    <row r="2" spans="1:5">
      <c r="C2">
        <f>所有人造型表!D2</f>
        <v>0</v>
      </c>
    </row>
    <row r="3" spans="1:5">
      <c r="A3">
        <f>所有人造型表!A3</f>
        <v>801</v>
      </c>
      <c r="B3" t="str">
        <f>所有人造型表!B3</f>
        <v>魔法男篮</v>
      </c>
      <c r="C3" t="str">
        <f>所有人造型表!D3</f>
        <v>avatar.1.1</v>
      </c>
      <c r="D3" s="222">
        <v>1</v>
      </c>
      <c r="E3" s="222">
        <v>1000</v>
      </c>
    </row>
    <row r="4" spans="1:5">
      <c r="A4">
        <f>所有人造型表!A4</f>
        <v>802</v>
      </c>
      <c r="B4" t="str">
        <f>所有人造型表!B4</f>
        <v>魔法女红</v>
      </c>
      <c r="C4" t="str">
        <f>所有人造型表!D4</f>
        <v>avatar.1.2</v>
      </c>
      <c r="D4" s="222">
        <v>1</v>
      </c>
      <c r="E4" s="222">
        <v>1000</v>
      </c>
    </row>
    <row r="5" spans="1:5">
      <c r="A5">
        <f>所有人造型表!A5</f>
        <v>803</v>
      </c>
      <c r="B5" t="str">
        <f>所有人造型表!B5</f>
        <v>魔法男桔色</v>
      </c>
      <c r="C5" t="str">
        <f>所有人造型表!D5</f>
        <v>avatar.1.3</v>
      </c>
      <c r="D5" s="222">
        <v>1</v>
      </c>
      <c r="E5" s="222">
        <v>1000</v>
      </c>
    </row>
    <row r="6" spans="1:5">
      <c r="A6">
        <f>所有人造型表!A6</f>
        <v>804</v>
      </c>
      <c r="B6" t="str">
        <f>所有人造型表!B6</f>
        <v>魔法女白</v>
      </c>
      <c r="C6" t="str">
        <f>所有人造型表!D6</f>
        <v>avatar.1.4</v>
      </c>
      <c r="D6" s="222">
        <v>1</v>
      </c>
      <c r="E6" s="222">
        <v>1000</v>
      </c>
    </row>
    <row r="7" spans="1:5">
      <c r="A7">
        <f>所有人造型表!A7</f>
        <v>805</v>
      </c>
      <c r="B7" t="str">
        <f>所有人造型表!B7</f>
        <v>黑袍巫师（女）</v>
      </c>
      <c r="C7" t="str">
        <f>所有人造型表!D7</f>
        <v>avatar.1.5</v>
      </c>
      <c r="D7" s="222">
        <v>2</v>
      </c>
      <c r="E7" s="222">
        <v>50</v>
      </c>
    </row>
    <row r="8" spans="1:5">
      <c r="A8">
        <f>所有人造型表!A8</f>
        <v>806</v>
      </c>
      <c r="B8" t="str">
        <f>所有人造型表!B8</f>
        <v>史莱姆</v>
      </c>
      <c r="C8" t="str">
        <f>所有人造型表!D8</f>
        <v>avatar.1.6</v>
      </c>
      <c r="D8" s="223">
        <v>2</v>
      </c>
      <c r="E8" s="223">
        <v>50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C18"/>
  <sheetViews>
    <sheetView tabSelected="1" workbookViewId="0">
      <selection activeCell="C21" sqref="C21"/>
    </sheetView>
  </sheetViews>
  <sheetFormatPr defaultRowHeight="13.5"/>
  <cols>
    <col min="1" max="1" width="22.25" customWidth="1"/>
    <col min="2" max="2" width="11.875" customWidth="1"/>
    <col min="3" max="3" width="76" customWidth="1"/>
  </cols>
  <sheetData>
    <row r="1" spans="1:3">
      <c r="A1" s="183" t="s">
        <v>628</v>
      </c>
      <c r="B1" s="183" t="s">
        <v>629</v>
      </c>
      <c r="C1" s="183" t="s">
        <v>630</v>
      </c>
    </row>
    <row r="2" spans="1:3">
      <c r="A2" s="183"/>
      <c r="B2" s="183"/>
      <c r="C2" s="183"/>
    </row>
    <row r="3" spans="1:3">
      <c r="A3" s="182" t="s">
        <v>631</v>
      </c>
      <c r="B3">
        <f>[2]总!$A$3</f>
        <v>101</v>
      </c>
      <c r="C3" t="s">
        <v>643</v>
      </c>
    </row>
    <row r="4" spans="1:3">
      <c r="A4" s="200" t="str">
        <f>[2]总!$B$4</f>
        <v>收集材料</v>
      </c>
      <c r="B4">
        <f>[2]总!$A$4</f>
        <v>102</v>
      </c>
      <c r="C4" t="s">
        <v>746</v>
      </c>
    </row>
    <row r="5" spans="1:3">
      <c r="A5" s="182" t="s">
        <v>633</v>
      </c>
      <c r="B5">
        <f>[2]总!$A$5</f>
        <v>103</v>
      </c>
      <c r="C5" t="s">
        <v>644</v>
      </c>
    </row>
    <row r="6" spans="1:3">
      <c r="A6" s="182" t="s">
        <v>634</v>
      </c>
      <c r="B6">
        <f>[2]总!$A$6</f>
        <v>104</v>
      </c>
      <c r="C6" t="s">
        <v>748</v>
      </c>
    </row>
    <row r="7" spans="1:3">
      <c r="A7" s="200" t="str">
        <f>[2]总!$B$7</f>
        <v>收钱数量</v>
      </c>
      <c r="B7">
        <f>[2]总!$A$7</f>
        <v>105</v>
      </c>
      <c r="C7" t="s">
        <v>747</v>
      </c>
    </row>
    <row r="8" spans="1:3">
      <c r="A8" s="201" t="str">
        <f>[2]总!$B$8</f>
        <v>访问好友</v>
      </c>
      <c r="B8">
        <f>[2]总!$A$8</f>
        <v>110</v>
      </c>
      <c r="C8" t="s">
        <v>749</v>
      </c>
    </row>
    <row r="9" spans="1:3">
      <c r="A9" s="182" t="s">
        <v>225</v>
      </c>
      <c r="B9">
        <f>[2]总!$A$9</f>
        <v>111</v>
      </c>
      <c r="C9" t="s">
        <v>909</v>
      </c>
    </row>
    <row r="10" spans="1:3">
      <c r="A10" s="182" t="s">
        <v>636</v>
      </c>
      <c r="B10">
        <f>[2]总!$A$10</f>
        <v>112</v>
      </c>
      <c r="C10" t="s">
        <v>646</v>
      </c>
    </row>
    <row r="11" spans="1:3">
      <c r="A11" s="182" t="s">
        <v>632</v>
      </c>
      <c r="B11">
        <f>[2]总!$A$11</f>
        <v>113</v>
      </c>
      <c r="C11" t="s">
        <v>745</v>
      </c>
    </row>
    <row r="12" spans="1:3">
      <c r="A12" s="182" t="s">
        <v>635</v>
      </c>
      <c r="B12">
        <f>[2]总!$A$12</f>
        <v>114</v>
      </c>
      <c r="C12" t="s">
        <v>645</v>
      </c>
    </row>
    <row r="13" spans="1:3">
      <c r="A13" s="182" t="s">
        <v>637</v>
      </c>
      <c r="B13">
        <f>[2]总可累计!$A$2</f>
        <v>201</v>
      </c>
      <c r="C13" t="s">
        <v>647</v>
      </c>
    </row>
    <row r="14" spans="1:3">
      <c r="A14" s="182" t="s">
        <v>638</v>
      </c>
      <c r="B14">
        <f>[2]总可累计!$A$3</f>
        <v>202</v>
      </c>
      <c r="C14" t="s">
        <v>648</v>
      </c>
    </row>
    <row r="15" spans="1:3">
      <c r="A15" s="182" t="s">
        <v>639</v>
      </c>
      <c r="B15">
        <f>[2]总可累计!$A$4</f>
        <v>203</v>
      </c>
      <c r="C15" t="s">
        <v>786</v>
      </c>
    </row>
    <row r="16" spans="1:3">
      <c r="A16" s="228" t="s">
        <v>1016</v>
      </c>
      <c r="B16">
        <v>301</v>
      </c>
      <c r="C16" t="s">
        <v>1065</v>
      </c>
    </row>
    <row r="17" spans="1:3">
      <c r="A17" s="228" t="s">
        <v>1017</v>
      </c>
      <c r="B17">
        <v>302</v>
      </c>
      <c r="C17" t="s">
        <v>1067</v>
      </c>
    </row>
    <row r="18" spans="1:3">
      <c r="A18" s="228" t="s">
        <v>1018</v>
      </c>
      <c r="B18">
        <v>303</v>
      </c>
      <c r="C18" t="s">
        <v>1066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R6"/>
  <sheetViews>
    <sheetView topLeftCell="B1" workbookViewId="0">
      <selection activeCell="K5" sqref="K5"/>
    </sheetView>
  </sheetViews>
  <sheetFormatPr defaultRowHeight="13.5"/>
  <cols>
    <col min="7" max="7" width="12.625" customWidth="1"/>
    <col min="8" max="8" width="15.125" customWidth="1"/>
    <col min="9" max="9" width="20.75" customWidth="1"/>
    <col min="10" max="11" width="18" customWidth="1"/>
    <col min="12" max="12" width="8.5" customWidth="1"/>
    <col min="13" max="13" width="9.25" customWidth="1"/>
    <col min="14" max="14" width="6.75" customWidth="1"/>
    <col min="15" max="15" width="17.625" customWidth="1"/>
    <col min="16" max="16" width="32.625" customWidth="1"/>
    <col min="17" max="17" width="11.375" customWidth="1"/>
    <col min="18" max="18" width="37.875" customWidth="1"/>
  </cols>
  <sheetData>
    <row r="1" spans="1:18">
      <c r="A1" s="28" t="s">
        <v>177</v>
      </c>
      <c r="B1" s="28" t="s">
        <v>214</v>
      </c>
      <c r="C1" s="68" t="s">
        <v>179</v>
      </c>
      <c r="D1" s="84" t="s">
        <v>215</v>
      </c>
      <c r="E1" s="84" t="s">
        <v>337</v>
      </c>
      <c r="F1" s="84" t="s">
        <v>217</v>
      </c>
      <c r="G1" s="84" t="s">
        <v>338</v>
      </c>
      <c r="H1" s="68" t="s">
        <v>230</v>
      </c>
      <c r="I1" s="68" t="str">
        <f>主线任务!J1</f>
        <v>任务名称</v>
      </c>
      <c r="J1" s="201" t="str">
        <f>主线任务!K1</f>
        <v>任务描述</v>
      </c>
      <c r="K1" s="201" t="s">
        <v>757</v>
      </c>
      <c r="L1" s="201" t="str">
        <f>主线任务!M1</f>
        <v>type</v>
      </c>
      <c r="M1" s="201" t="str">
        <f>主线任务!N1</f>
        <v>id</v>
      </c>
      <c r="N1" s="201" t="str">
        <f>主线任务!O1</f>
        <v>num</v>
      </c>
      <c r="O1" s="201" t="str">
        <f>主线任务!P1</f>
        <v>图标显示用type</v>
      </c>
      <c r="P1" s="201" t="str">
        <f>主线任务!Q1</f>
        <v>奖励用户属性</v>
      </c>
      <c r="Q1" s="201" t="str">
        <f>主线任务!R1</f>
        <v>奖励道具</v>
      </c>
      <c r="R1" s="68" t="s">
        <v>185</v>
      </c>
    </row>
    <row r="2" spans="1:18">
      <c r="A2" s="28"/>
      <c r="B2" s="28"/>
      <c r="C2" s="83"/>
      <c r="D2" s="84"/>
      <c r="E2" s="84"/>
      <c r="F2" s="83"/>
      <c r="G2" s="84"/>
      <c r="H2" s="83"/>
      <c r="I2" s="83"/>
      <c r="J2" s="83"/>
      <c r="K2" s="201"/>
      <c r="L2" s="83"/>
      <c r="M2" s="126"/>
      <c r="N2" s="93"/>
      <c r="O2" s="83"/>
      <c r="P2" s="83"/>
      <c r="Q2" s="83"/>
      <c r="R2" s="83"/>
    </row>
    <row r="3" spans="1:18" ht="21.75" customHeight="1">
      <c r="A3" s="84">
        <v>1002</v>
      </c>
      <c r="B3" s="52">
        <v>1</v>
      </c>
      <c r="C3" s="193" t="s">
        <v>237</v>
      </c>
      <c r="D3" s="84">
        <v>1</v>
      </c>
      <c r="E3" s="84">
        <v>1000001</v>
      </c>
      <c r="F3" s="84">
        <v>1</v>
      </c>
      <c r="G3" s="84">
        <v>1000001</v>
      </c>
      <c r="H3" t="s">
        <v>232</v>
      </c>
      <c r="I3" s="68" t="s">
        <v>212</v>
      </c>
      <c r="J3" s="68" t="s">
        <v>187</v>
      </c>
      <c r="K3" s="201" t="str">
        <f>主线任务!L3</f>
        <v>传授学生魔法次数达到</v>
      </c>
      <c r="L3">
        <f>主线任务!M3</f>
        <v>103</v>
      </c>
      <c r="M3">
        <v>0</v>
      </c>
      <c r="N3">
        <v>1</v>
      </c>
      <c r="P3" s="180" t="s">
        <v>622</v>
      </c>
      <c r="Q3" s="171" t="s">
        <v>494</v>
      </c>
      <c r="R3" s="129" t="s">
        <v>417</v>
      </c>
    </row>
    <row r="4" spans="1:18" ht="23.25" customHeight="1">
      <c r="A4" s="84">
        <v>1003</v>
      </c>
      <c r="B4" s="52">
        <v>1</v>
      </c>
      <c r="C4" s="193" t="s">
        <v>237</v>
      </c>
      <c r="D4" s="84">
        <v>1</v>
      </c>
      <c r="E4" s="84">
        <v>1000001</v>
      </c>
      <c r="F4" s="84">
        <v>1</v>
      </c>
      <c r="G4" s="84">
        <v>1000001</v>
      </c>
      <c r="H4" t="s">
        <v>374</v>
      </c>
      <c r="I4" s="68" t="s">
        <v>220</v>
      </c>
      <c r="J4" s="68" t="str">
        <f>主线任务!K4</f>
        <v>解救被魔法吞噬的学生</v>
      </c>
      <c r="K4" s="201" t="str">
        <f>主线任务!L4</f>
        <v>解救学生人数达到</v>
      </c>
      <c r="L4">
        <f>主线任务!M4</f>
        <v>104</v>
      </c>
      <c r="M4">
        <v>0</v>
      </c>
      <c r="N4">
        <v>1</v>
      </c>
      <c r="P4" s="171" t="s">
        <v>602</v>
      </c>
      <c r="Q4" s="171" t="s">
        <v>603</v>
      </c>
      <c r="R4" s="129" t="s">
        <v>417</v>
      </c>
    </row>
    <row r="5" spans="1:18" ht="22.5" customHeight="1">
      <c r="A5" s="84">
        <v>1005</v>
      </c>
      <c r="B5" s="52">
        <v>1</v>
      </c>
      <c r="C5" s="193" t="s">
        <v>237</v>
      </c>
      <c r="D5" s="84">
        <v>1</v>
      </c>
      <c r="E5" s="84">
        <v>1000001</v>
      </c>
      <c r="F5" s="84">
        <v>1</v>
      </c>
      <c r="G5" s="84">
        <v>1000001</v>
      </c>
      <c r="H5" t="s">
        <v>374</v>
      </c>
      <c r="I5" s="19" t="s">
        <v>235</v>
      </c>
      <c r="J5" s="19" t="s">
        <v>234</v>
      </c>
      <c r="K5" s="19" t="str">
        <f>主线任务!L5</f>
        <v>使用变化术次数达到</v>
      </c>
      <c r="L5">
        <f>主线任务!M5</f>
        <v>111</v>
      </c>
      <c r="M5">
        <v>0</v>
      </c>
      <c r="N5">
        <v>1</v>
      </c>
      <c r="P5" s="171" t="s">
        <v>604</v>
      </c>
      <c r="Q5" s="129" t="s">
        <v>420</v>
      </c>
      <c r="R5" s="129" t="s">
        <v>418</v>
      </c>
    </row>
    <row r="6" spans="1:18" ht="20.25" customHeight="1">
      <c r="A6" s="84">
        <v>1006</v>
      </c>
      <c r="B6" s="52">
        <v>1</v>
      </c>
      <c r="C6" s="193" t="s">
        <v>237</v>
      </c>
      <c r="D6" s="84">
        <v>1</v>
      </c>
      <c r="E6" s="84">
        <v>1000001</v>
      </c>
      <c r="F6" s="84">
        <v>1</v>
      </c>
      <c r="G6" s="84">
        <v>1000001</v>
      </c>
      <c r="H6" t="s">
        <v>374</v>
      </c>
      <c r="I6" s="201" t="s">
        <v>758</v>
      </c>
      <c r="J6" s="201" t="s">
        <v>758</v>
      </c>
      <c r="K6" s="201" t="str">
        <f>[3]门价格!$B$3</f>
        <v>木质门</v>
      </c>
      <c r="L6">
        <f>主线任务!M8</f>
        <v>101</v>
      </c>
      <c r="M6">
        <f>[3]门价格!$Z$3</f>
        <v>192001</v>
      </c>
      <c r="N6">
        <v>1</v>
      </c>
      <c r="P6" s="171" t="s">
        <v>604</v>
      </c>
      <c r="Q6" s="129" t="s">
        <v>419</v>
      </c>
      <c r="R6" s="129" t="s">
        <v>418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U514"/>
  <sheetViews>
    <sheetView topLeftCell="G1" workbookViewId="0">
      <pane ySplit="1" topLeftCell="A2" activePane="bottomLeft" state="frozen"/>
      <selection activeCell="L1" sqref="L1"/>
      <selection pane="bottomLeft" activeCell="Q4" sqref="Q4"/>
    </sheetView>
  </sheetViews>
  <sheetFormatPr defaultRowHeight="13.5"/>
  <cols>
    <col min="1" max="1" width="6.875" customWidth="1"/>
    <col min="2" max="2" width="7.25" style="52" customWidth="1"/>
    <col min="3" max="3" width="6.375" style="31" customWidth="1"/>
    <col min="4" max="4" width="7.5" customWidth="1"/>
    <col min="5" max="5" width="9.5" customWidth="1"/>
    <col min="6" max="6" width="12.5" customWidth="1"/>
    <col min="7" max="7" width="7.5" customWidth="1"/>
    <col min="8" max="8" width="13.5" customWidth="1"/>
    <col min="9" max="9" width="9.875" customWidth="1"/>
    <col min="10" max="10" width="8.5" style="52" customWidth="1"/>
    <col min="11" max="11" width="13.5" customWidth="1"/>
    <col min="12" max="12" width="9.375" customWidth="1"/>
    <col min="13" max="13" width="8.375" style="14" customWidth="1"/>
    <col min="14" max="14" width="9.625" style="14" customWidth="1"/>
    <col min="15" max="15" width="9.125" style="14" customWidth="1"/>
    <col min="16" max="16" width="7.5" customWidth="1"/>
    <col min="17" max="17" width="14" customWidth="1"/>
    <col min="18" max="18" width="10.25" customWidth="1"/>
    <col min="19" max="19" width="7.375" customWidth="1"/>
    <col min="20" max="20" width="4.625" customWidth="1"/>
    <col min="21" max="21" width="6.875" customWidth="1"/>
  </cols>
  <sheetData>
    <row r="1" spans="1:21" s="52" customFormat="1">
      <c r="A1" s="28" t="s">
        <v>177</v>
      </c>
      <c r="B1" s="52" t="s">
        <v>180</v>
      </c>
      <c r="C1" s="118" t="s">
        <v>214</v>
      </c>
      <c r="D1" s="52" t="s">
        <v>179</v>
      </c>
      <c r="E1" s="62" t="s">
        <v>215</v>
      </c>
      <c r="F1" s="62" t="s">
        <v>216</v>
      </c>
      <c r="G1" s="62" t="s">
        <v>217</v>
      </c>
      <c r="H1" s="62" t="s">
        <v>218</v>
      </c>
      <c r="I1" s="64" t="s">
        <v>230</v>
      </c>
      <c r="J1" s="52" t="s">
        <v>181</v>
      </c>
      <c r="K1" s="52" t="s">
        <v>28</v>
      </c>
      <c r="L1" s="201" t="s">
        <v>756</v>
      </c>
      <c r="M1" s="14" t="s">
        <v>712</v>
      </c>
      <c r="N1" s="14" t="s">
        <v>713</v>
      </c>
      <c r="O1" s="14" t="s">
        <v>714</v>
      </c>
      <c r="P1" s="63" t="s">
        <v>229</v>
      </c>
      <c r="Q1" s="52" t="s">
        <v>183</v>
      </c>
      <c r="R1" s="52" t="s">
        <v>184</v>
      </c>
      <c r="S1" s="52" t="s">
        <v>185</v>
      </c>
      <c r="T1" s="196" t="s">
        <v>726</v>
      </c>
      <c r="U1" s="199" t="s">
        <v>734</v>
      </c>
    </row>
    <row r="2" spans="1:21" s="84" customFormat="1">
      <c r="A2" s="28"/>
      <c r="C2" s="118"/>
      <c r="L2" s="195"/>
      <c r="M2" s="14"/>
      <c r="N2" s="14"/>
      <c r="O2" s="14"/>
    </row>
    <row r="3" spans="1:21" ht="18.75" customHeight="1">
      <c r="A3">
        <v>2001</v>
      </c>
      <c r="B3" s="52">
        <v>2002</v>
      </c>
      <c r="C3" s="119">
        <v>1</v>
      </c>
      <c r="D3" s="185" t="s">
        <v>237</v>
      </c>
      <c r="E3" s="52">
        <v>1</v>
      </c>
      <c r="F3" t="s">
        <v>1020</v>
      </c>
      <c r="G3" s="62">
        <v>1</v>
      </c>
      <c r="H3">
        <v>1000001</v>
      </c>
      <c r="I3" t="s">
        <v>232</v>
      </c>
      <c r="J3" s="14" t="s">
        <v>212</v>
      </c>
      <c r="K3" t="s">
        <v>716</v>
      </c>
      <c r="L3" t="s">
        <v>719</v>
      </c>
      <c r="M3" s="14">
        <v>103</v>
      </c>
      <c r="N3" s="14">
        <v>0</v>
      </c>
      <c r="O3" s="14">
        <v>5</v>
      </c>
      <c r="P3" t="s">
        <v>910</v>
      </c>
      <c r="Q3" s="229" t="s">
        <v>1059</v>
      </c>
      <c r="R3" s="187" t="s">
        <v>688</v>
      </c>
      <c r="S3" s="169" t="s">
        <v>417</v>
      </c>
      <c r="T3">
        <v>0</v>
      </c>
      <c r="U3">
        <v>0</v>
      </c>
    </row>
    <row r="4" spans="1:21" ht="38.25" customHeight="1">
      <c r="A4">
        <v>2002</v>
      </c>
      <c r="B4" s="52">
        <v>2003</v>
      </c>
      <c r="C4" s="119">
        <v>1</v>
      </c>
      <c r="D4" s="185" t="s">
        <v>237</v>
      </c>
      <c r="E4" s="62">
        <v>1</v>
      </c>
      <c r="F4">
        <v>1000001</v>
      </c>
      <c r="G4" s="62">
        <v>1</v>
      </c>
      <c r="H4">
        <v>1000001</v>
      </c>
      <c r="I4" t="s">
        <v>232</v>
      </c>
      <c r="J4" s="14" t="s">
        <v>220</v>
      </c>
      <c r="K4" t="s">
        <v>523</v>
      </c>
      <c r="L4" t="s">
        <v>720</v>
      </c>
      <c r="M4" s="14">
        <v>104</v>
      </c>
      <c r="N4" s="14">
        <v>0</v>
      </c>
      <c r="O4" s="14">
        <v>3</v>
      </c>
      <c r="P4" t="s">
        <v>910</v>
      </c>
      <c r="Q4" s="217" t="s">
        <v>821</v>
      </c>
      <c r="R4" s="169" t="s">
        <v>494</v>
      </c>
      <c r="S4" s="169" t="s">
        <v>417</v>
      </c>
      <c r="T4">
        <v>0</v>
      </c>
      <c r="U4">
        <v>0</v>
      </c>
    </row>
    <row r="5" spans="1:21" ht="38.25" customHeight="1">
      <c r="A5">
        <v>2003</v>
      </c>
      <c r="B5" s="194">
        <v>2004</v>
      </c>
      <c r="C5" s="119">
        <v>2</v>
      </c>
      <c r="D5" s="185" t="s">
        <v>237</v>
      </c>
      <c r="E5" s="62">
        <v>1</v>
      </c>
      <c r="F5">
        <v>1000001</v>
      </c>
      <c r="G5" s="62">
        <v>1</v>
      </c>
      <c r="H5">
        <v>1000001</v>
      </c>
      <c r="I5" t="s">
        <v>231</v>
      </c>
      <c r="J5" s="14" t="s">
        <v>235</v>
      </c>
      <c r="K5" s="21" t="s">
        <v>652</v>
      </c>
      <c r="L5" s="21" t="s">
        <v>722</v>
      </c>
      <c r="M5" s="14">
        <v>111</v>
      </c>
      <c r="N5" s="14">
        <v>0</v>
      </c>
      <c r="O5" s="14">
        <v>1</v>
      </c>
      <c r="P5" t="s">
        <v>910</v>
      </c>
      <c r="Q5" s="217" t="s">
        <v>821</v>
      </c>
      <c r="R5" s="169" t="s">
        <v>494</v>
      </c>
      <c r="S5" s="169" t="s">
        <v>417</v>
      </c>
      <c r="T5">
        <v>0</v>
      </c>
      <c r="U5">
        <v>0</v>
      </c>
    </row>
    <row r="6" spans="1:21" ht="42" customHeight="1">
      <c r="A6">
        <v>2004</v>
      </c>
      <c r="B6" s="194">
        <v>2005</v>
      </c>
      <c r="C6" s="119">
        <v>2</v>
      </c>
      <c r="D6" s="185" t="s">
        <v>237</v>
      </c>
      <c r="E6" s="62">
        <v>1</v>
      </c>
      <c r="F6">
        <v>1000001</v>
      </c>
      <c r="G6" s="62">
        <v>1</v>
      </c>
      <c r="H6">
        <v>1000001</v>
      </c>
      <c r="I6" t="s">
        <v>231</v>
      </c>
      <c r="J6" s="14" t="s">
        <v>235</v>
      </c>
      <c r="K6" s="21" t="s">
        <v>652</v>
      </c>
      <c r="L6" s="21" t="s">
        <v>722</v>
      </c>
      <c r="M6" s="14">
        <v>111</v>
      </c>
      <c r="N6" s="14">
        <v>0</v>
      </c>
      <c r="O6" s="14">
        <v>2</v>
      </c>
      <c r="P6" t="s">
        <v>910</v>
      </c>
      <c r="Q6" s="217" t="s">
        <v>833</v>
      </c>
      <c r="R6" s="169" t="s">
        <v>494</v>
      </c>
      <c r="S6" s="169" t="s">
        <v>417</v>
      </c>
      <c r="T6">
        <v>0</v>
      </c>
      <c r="U6">
        <v>0</v>
      </c>
    </row>
    <row r="7" spans="1:21" ht="26.25" customHeight="1">
      <c r="A7">
        <v>2005</v>
      </c>
      <c r="B7" s="194">
        <v>2006</v>
      </c>
      <c r="C7" s="119">
        <v>3</v>
      </c>
      <c r="D7" s="185" t="s">
        <v>237</v>
      </c>
      <c r="E7" s="62">
        <v>1</v>
      </c>
      <c r="F7">
        <v>1000001</v>
      </c>
      <c r="G7" s="62">
        <v>1</v>
      </c>
      <c r="H7">
        <v>1000001</v>
      </c>
      <c r="I7" t="s">
        <v>231</v>
      </c>
      <c r="J7" s="14" t="s">
        <v>397</v>
      </c>
      <c r="K7" s="21" t="s">
        <v>768</v>
      </c>
      <c r="L7" s="21" t="s">
        <v>806</v>
      </c>
      <c r="M7" s="14">
        <v>102</v>
      </c>
      <c r="N7" s="14">
        <v>8311</v>
      </c>
      <c r="O7" s="14">
        <v>5</v>
      </c>
      <c r="P7" t="s">
        <v>895</v>
      </c>
      <c r="Q7" s="217" t="s">
        <v>821</v>
      </c>
      <c r="R7" s="169" t="s">
        <v>494</v>
      </c>
      <c r="S7" s="169" t="s">
        <v>417</v>
      </c>
      <c r="T7">
        <v>0</v>
      </c>
      <c r="U7">
        <v>1</v>
      </c>
    </row>
    <row r="8" spans="1:21" ht="42" customHeight="1">
      <c r="A8">
        <v>2006</v>
      </c>
      <c r="B8" s="194">
        <v>2007</v>
      </c>
      <c r="C8" s="119">
        <v>3</v>
      </c>
      <c r="D8" s="185" t="s">
        <v>237</v>
      </c>
      <c r="E8" s="62">
        <v>1</v>
      </c>
      <c r="F8">
        <v>1000001</v>
      </c>
      <c r="G8" s="62">
        <v>1</v>
      </c>
      <c r="H8">
        <v>1000001</v>
      </c>
      <c r="I8" t="s">
        <v>231</v>
      </c>
      <c r="J8" s="14" t="s">
        <v>213</v>
      </c>
      <c r="K8" s="21" t="s">
        <v>715</v>
      </c>
      <c r="L8" s="21" t="str">
        <f>[3]magic_mix!$D$19</f>
        <v>木质门</v>
      </c>
      <c r="M8" s="14">
        <v>101</v>
      </c>
      <c r="N8" s="14">
        <f>[3]magic_mix!$F$19</f>
        <v>192001</v>
      </c>
      <c r="O8" s="14">
        <v>1</v>
      </c>
      <c r="P8" t="s">
        <v>910</v>
      </c>
      <c r="Q8" s="217" t="s">
        <v>821</v>
      </c>
      <c r="R8" s="169" t="s">
        <v>494</v>
      </c>
      <c r="S8" s="169" t="s">
        <v>417</v>
      </c>
      <c r="T8">
        <v>1</v>
      </c>
      <c r="U8">
        <v>3</v>
      </c>
    </row>
    <row r="9" spans="1:21" ht="42" customHeight="1">
      <c r="A9">
        <v>2007</v>
      </c>
      <c r="B9" s="194">
        <v>2008</v>
      </c>
      <c r="C9" s="119">
        <v>3</v>
      </c>
      <c r="D9" s="185" t="s">
        <v>237</v>
      </c>
      <c r="E9" s="62">
        <v>1</v>
      </c>
      <c r="F9">
        <v>1000001</v>
      </c>
      <c r="G9" s="62">
        <v>1</v>
      </c>
      <c r="H9">
        <v>1000001</v>
      </c>
      <c r="I9" t="s">
        <v>231</v>
      </c>
      <c r="J9" s="14" t="s">
        <v>213</v>
      </c>
      <c r="K9" s="21" t="s">
        <v>715</v>
      </c>
      <c r="L9" s="21" t="str">
        <f>[3]家具!$B$3</f>
        <v>木质灯</v>
      </c>
      <c r="M9" s="14">
        <v>101</v>
      </c>
      <c r="N9" s="14">
        <f>[3]magic_mix!$F$77</f>
        <v>195001</v>
      </c>
      <c r="O9" s="14">
        <v>1</v>
      </c>
      <c r="P9" t="s">
        <v>910</v>
      </c>
      <c r="Q9" s="217" t="s">
        <v>821</v>
      </c>
      <c r="R9" s="169" t="s">
        <v>494</v>
      </c>
      <c r="S9" s="169" t="s">
        <v>417</v>
      </c>
      <c r="T9">
        <v>1</v>
      </c>
      <c r="U9">
        <v>0</v>
      </c>
    </row>
    <row r="10" spans="1:21" ht="42" customHeight="1">
      <c r="A10">
        <v>2008</v>
      </c>
      <c r="B10" s="194">
        <v>2009</v>
      </c>
      <c r="C10" s="119">
        <v>4</v>
      </c>
      <c r="D10" s="185" t="s">
        <v>237</v>
      </c>
      <c r="E10" s="62">
        <v>1</v>
      </c>
      <c r="F10">
        <v>1000001</v>
      </c>
      <c r="G10" s="62">
        <v>1</v>
      </c>
      <c r="H10">
        <v>1000001</v>
      </c>
      <c r="I10" t="s">
        <v>231</v>
      </c>
      <c r="J10" s="14" t="s">
        <v>787</v>
      </c>
      <c r="K10" t="s">
        <v>398</v>
      </c>
      <c r="L10" t="s">
        <v>717</v>
      </c>
      <c r="M10" s="14">
        <v>203</v>
      </c>
      <c r="N10" s="14">
        <v>0</v>
      </c>
      <c r="O10" s="195">
        <v>1</v>
      </c>
      <c r="P10" t="s">
        <v>910</v>
      </c>
      <c r="Q10" s="217" t="s">
        <v>821</v>
      </c>
      <c r="R10" s="169" t="s">
        <v>494</v>
      </c>
      <c r="S10" s="169" t="s">
        <v>417</v>
      </c>
      <c r="T10">
        <v>0</v>
      </c>
      <c r="U10">
        <v>0</v>
      </c>
    </row>
    <row r="11" spans="1:21" ht="42" customHeight="1">
      <c r="A11">
        <v>2009</v>
      </c>
      <c r="B11" s="194">
        <v>2010</v>
      </c>
      <c r="C11" s="119">
        <v>4</v>
      </c>
      <c r="D11" s="185" t="s">
        <v>237</v>
      </c>
      <c r="E11" s="62">
        <v>1</v>
      </c>
      <c r="F11">
        <v>1000001</v>
      </c>
      <c r="G11" s="62">
        <v>1</v>
      </c>
      <c r="H11">
        <v>1000001</v>
      </c>
      <c r="I11" t="s">
        <v>231</v>
      </c>
      <c r="J11" s="14" t="s">
        <v>220</v>
      </c>
      <c r="K11" t="s">
        <v>523</v>
      </c>
      <c r="L11" t="s">
        <v>720</v>
      </c>
      <c r="M11" s="14">
        <v>104</v>
      </c>
      <c r="N11" s="14">
        <v>0</v>
      </c>
      <c r="O11" s="14">
        <v>4</v>
      </c>
      <c r="P11" t="s">
        <v>910</v>
      </c>
      <c r="Q11" s="217" t="s">
        <v>821</v>
      </c>
      <c r="R11" s="169" t="s">
        <v>494</v>
      </c>
      <c r="S11" s="169" t="s">
        <v>417</v>
      </c>
      <c r="T11">
        <v>0</v>
      </c>
      <c r="U11">
        <v>0</v>
      </c>
    </row>
    <row r="12" spans="1:21" ht="42" customHeight="1">
      <c r="A12">
        <v>2010</v>
      </c>
      <c r="B12" s="194">
        <v>2011</v>
      </c>
      <c r="C12" s="119">
        <v>5</v>
      </c>
      <c r="D12" s="185" t="s">
        <v>237</v>
      </c>
      <c r="E12" s="62">
        <v>1</v>
      </c>
      <c r="F12">
        <v>1000001</v>
      </c>
      <c r="G12" s="62">
        <v>1</v>
      </c>
      <c r="H12">
        <v>1000001</v>
      </c>
      <c r="I12" t="s">
        <v>231</v>
      </c>
      <c r="J12" s="14" t="s">
        <v>186</v>
      </c>
      <c r="K12" t="s">
        <v>400</v>
      </c>
      <c r="L12" t="s">
        <v>721</v>
      </c>
      <c r="M12" s="14">
        <v>202</v>
      </c>
      <c r="N12" s="14">
        <v>0</v>
      </c>
      <c r="O12" s="195">
        <v>2</v>
      </c>
      <c r="P12" t="s">
        <v>910</v>
      </c>
      <c r="Q12" s="217" t="s">
        <v>821</v>
      </c>
      <c r="R12" s="169" t="s">
        <v>494</v>
      </c>
      <c r="S12" s="169" t="s">
        <v>417</v>
      </c>
      <c r="T12">
        <v>0</v>
      </c>
      <c r="U12">
        <v>0</v>
      </c>
    </row>
    <row r="13" spans="1:21" ht="42" customHeight="1">
      <c r="A13">
        <v>2011</v>
      </c>
      <c r="B13" s="194">
        <v>2012</v>
      </c>
      <c r="C13" s="119">
        <v>6</v>
      </c>
      <c r="D13" s="185" t="s">
        <v>237</v>
      </c>
      <c r="E13" s="62">
        <v>1</v>
      </c>
      <c r="F13">
        <v>1000001</v>
      </c>
      <c r="G13" s="62">
        <v>1</v>
      </c>
      <c r="H13">
        <v>1000001</v>
      </c>
      <c r="I13" t="s">
        <v>231</v>
      </c>
      <c r="J13" s="14" t="s">
        <v>401</v>
      </c>
      <c r="K13" t="s">
        <v>524</v>
      </c>
      <c r="L13" t="s">
        <v>718</v>
      </c>
      <c r="M13" s="14">
        <v>201</v>
      </c>
      <c r="N13" s="14">
        <v>0</v>
      </c>
      <c r="O13" s="195">
        <v>7</v>
      </c>
      <c r="P13" t="s">
        <v>910</v>
      </c>
      <c r="Q13" s="217" t="s">
        <v>826</v>
      </c>
      <c r="R13" s="169" t="s">
        <v>494</v>
      </c>
      <c r="S13" s="169" t="s">
        <v>417</v>
      </c>
      <c r="T13">
        <v>0</v>
      </c>
      <c r="U13">
        <v>0</v>
      </c>
    </row>
    <row r="14" spans="1:21" ht="36" customHeight="1">
      <c r="A14">
        <v>2012</v>
      </c>
      <c r="B14" s="194">
        <v>2013</v>
      </c>
      <c r="C14" s="119">
        <v>6</v>
      </c>
      <c r="D14" s="185" t="s">
        <v>237</v>
      </c>
      <c r="E14" s="62">
        <v>1</v>
      </c>
      <c r="F14">
        <v>1000001</v>
      </c>
      <c r="G14" s="62">
        <v>1</v>
      </c>
      <c r="H14">
        <v>1000001</v>
      </c>
      <c r="I14" t="s">
        <v>231</v>
      </c>
      <c r="J14" s="14" t="str">
        <f>J4</f>
        <v>解救学生</v>
      </c>
      <c r="K14" t="s">
        <v>523</v>
      </c>
      <c r="L14" t="s">
        <v>720</v>
      </c>
      <c r="M14" s="14">
        <v>104</v>
      </c>
      <c r="N14" s="14">
        <v>0</v>
      </c>
      <c r="O14" s="14">
        <v>5</v>
      </c>
      <c r="P14" t="s">
        <v>910</v>
      </c>
      <c r="Q14" s="217" t="s">
        <v>821</v>
      </c>
      <c r="R14" s="169" t="s">
        <v>494</v>
      </c>
      <c r="S14" s="169" t="s">
        <v>417</v>
      </c>
      <c r="T14">
        <v>0</v>
      </c>
      <c r="U14">
        <v>0</v>
      </c>
    </row>
    <row r="15" spans="1:21" ht="43.5" customHeight="1">
      <c r="A15">
        <v>2013</v>
      </c>
      <c r="B15" s="194">
        <v>2014</v>
      </c>
      <c r="C15" s="119">
        <v>7</v>
      </c>
      <c r="D15" s="185" t="s">
        <v>237</v>
      </c>
      <c r="E15" s="62">
        <v>1</v>
      </c>
      <c r="F15">
        <v>1000001</v>
      </c>
      <c r="G15" s="62">
        <v>1</v>
      </c>
      <c r="H15">
        <v>1000001</v>
      </c>
      <c r="I15" t="s">
        <v>231</v>
      </c>
      <c r="J15" s="14" t="s">
        <v>456</v>
      </c>
      <c r="K15" t="s">
        <v>457</v>
      </c>
      <c r="L15" t="s">
        <v>804</v>
      </c>
      <c r="M15" s="14">
        <v>105</v>
      </c>
      <c r="N15" s="14">
        <v>0</v>
      </c>
      <c r="O15" s="14">
        <v>100</v>
      </c>
      <c r="P15" t="s">
        <v>910</v>
      </c>
      <c r="Q15" s="217" t="s">
        <v>821</v>
      </c>
      <c r="R15" s="169" t="s">
        <v>494</v>
      </c>
      <c r="S15" s="169" t="s">
        <v>417</v>
      </c>
      <c r="T15">
        <v>0</v>
      </c>
      <c r="U15">
        <v>0</v>
      </c>
    </row>
    <row r="16" spans="1:21" ht="42.75" customHeight="1">
      <c r="A16">
        <v>2014</v>
      </c>
      <c r="B16" s="194">
        <v>2015</v>
      </c>
      <c r="C16" s="119">
        <v>8</v>
      </c>
      <c r="D16" s="185" t="s">
        <v>237</v>
      </c>
      <c r="E16" s="62">
        <v>1</v>
      </c>
      <c r="F16">
        <v>1000001</v>
      </c>
      <c r="G16" s="62">
        <v>1</v>
      </c>
      <c r="H16">
        <v>1000001</v>
      </c>
      <c r="I16" t="s">
        <v>231</v>
      </c>
      <c r="J16" s="14" t="s">
        <v>186</v>
      </c>
      <c r="K16" t="s">
        <v>400</v>
      </c>
      <c r="L16" t="s">
        <v>721</v>
      </c>
      <c r="M16" s="14">
        <v>202</v>
      </c>
      <c r="N16" s="14">
        <v>0</v>
      </c>
      <c r="O16" s="195">
        <v>3</v>
      </c>
      <c r="P16" t="s">
        <v>910</v>
      </c>
      <c r="Q16" s="217" t="s">
        <v>833</v>
      </c>
      <c r="R16" s="169" t="s">
        <v>494</v>
      </c>
      <c r="S16" s="169" t="s">
        <v>417</v>
      </c>
      <c r="T16">
        <v>0</v>
      </c>
      <c r="U16">
        <v>2</v>
      </c>
    </row>
    <row r="17" spans="1:21" ht="24" customHeight="1">
      <c r="A17">
        <v>2015</v>
      </c>
      <c r="B17" s="194">
        <v>2016</v>
      </c>
      <c r="C17" s="119">
        <v>8</v>
      </c>
      <c r="D17" s="185" t="s">
        <v>237</v>
      </c>
      <c r="E17" s="62">
        <v>1</v>
      </c>
      <c r="F17">
        <v>1000001</v>
      </c>
      <c r="G17" s="62">
        <v>1</v>
      </c>
      <c r="H17">
        <v>1000001</v>
      </c>
      <c r="I17" t="s">
        <v>231</v>
      </c>
      <c r="J17" s="14" t="str">
        <f>J7</f>
        <v>收集材料</v>
      </c>
      <c r="K17" s="21" t="s">
        <v>768</v>
      </c>
      <c r="L17" s="21" t="s">
        <v>896</v>
      </c>
      <c r="M17" s="14">
        <v>102</v>
      </c>
      <c r="N17" s="14">
        <v>8311</v>
      </c>
      <c r="O17" s="14">
        <v>10</v>
      </c>
      <c r="P17" t="s">
        <v>844</v>
      </c>
      <c r="Q17" s="217" t="s">
        <v>833</v>
      </c>
      <c r="R17" s="169" t="s">
        <v>494</v>
      </c>
      <c r="S17" s="169" t="s">
        <v>417</v>
      </c>
      <c r="T17">
        <v>0</v>
      </c>
      <c r="U17">
        <v>0</v>
      </c>
    </row>
    <row r="18" spans="1:21" ht="42.75" customHeight="1">
      <c r="A18">
        <v>2016</v>
      </c>
      <c r="B18" s="194">
        <v>2017</v>
      </c>
      <c r="C18" s="119">
        <v>9</v>
      </c>
      <c r="D18" s="185" t="s">
        <v>237</v>
      </c>
      <c r="E18" s="62">
        <v>1</v>
      </c>
      <c r="F18">
        <v>1000001</v>
      </c>
      <c r="G18" s="62">
        <v>1</v>
      </c>
      <c r="H18">
        <v>1000001</v>
      </c>
      <c r="I18" t="s">
        <v>231</v>
      </c>
      <c r="J18" s="14" t="str">
        <f>J13</f>
        <v>成长之路</v>
      </c>
      <c r="K18" t="str">
        <f>K13</f>
        <v>提升自己的人物等级</v>
      </c>
      <c r="L18" t="s">
        <v>718</v>
      </c>
      <c r="M18" s="14">
        <v>201</v>
      </c>
      <c r="N18" s="14">
        <v>0</v>
      </c>
      <c r="O18" s="195">
        <v>10</v>
      </c>
      <c r="P18" t="s">
        <v>910</v>
      </c>
      <c r="Q18" s="217" t="s">
        <v>826</v>
      </c>
      <c r="R18" s="169" t="s">
        <v>494</v>
      </c>
      <c r="S18" s="169" t="s">
        <v>417</v>
      </c>
      <c r="T18">
        <v>0</v>
      </c>
      <c r="U18">
        <v>0</v>
      </c>
    </row>
    <row r="19" spans="1:21" ht="26.25" customHeight="1">
      <c r="A19">
        <v>2017</v>
      </c>
      <c r="B19" s="194">
        <v>2018</v>
      </c>
      <c r="C19" s="119">
        <v>10</v>
      </c>
      <c r="D19" s="69" t="s">
        <v>237</v>
      </c>
      <c r="E19" s="185">
        <v>1</v>
      </c>
      <c r="F19">
        <v>1000001</v>
      </c>
      <c r="G19" s="185">
        <v>1</v>
      </c>
      <c r="H19">
        <v>1000001</v>
      </c>
      <c r="I19" t="s">
        <v>231</v>
      </c>
      <c r="J19" s="14" t="str">
        <f t="shared" ref="J19:J21" si="0">J3</f>
        <v>传授魔法</v>
      </c>
      <c r="K19" t="s">
        <v>716</v>
      </c>
      <c r="L19" t="s">
        <v>719</v>
      </c>
      <c r="M19" s="14">
        <v>103</v>
      </c>
      <c r="N19" s="14">
        <v>0</v>
      </c>
      <c r="O19" s="14">
        <v>6</v>
      </c>
      <c r="P19" t="s">
        <v>910</v>
      </c>
      <c r="Q19" s="217" t="s">
        <v>834</v>
      </c>
      <c r="R19" s="169" t="s">
        <v>494</v>
      </c>
      <c r="S19" s="169" t="s">
        <v>417</v>
      </c>
      <c r="T19">
        <v>0</v>
      </c>
      <c r="U19">
        <v>4</v>
      </c>
    </row>
    <row r="20" spans="1:21" ht="43.5" customHeight="1">
      <c r="A20">
        <v>2018</v>
      </c>
      <c r="B20" s="194">
        <v>2019</v>
      </c>
      <c r="C20" s="119">
        <v>11</v>
      </c>
      <c r="D20" s="69" t="s">
        <v>237</v>
      </c>
      <c r="E20" s="185">
        <v>1</v>
      </c>
      <c r="F20">
        <v>1000001</v>
      </c>
      <c r="G20" s="185">
        <v>1</v>
      </c>
      <c r="H20">
        <v>1000001</v>
      </c>
      <c r="I20" t="s">
        <v>1061</v>
      </c>
      <c r="J20" s="14" t="str">
        <f t="shared" si="0"/>
        <v>解救学生</v>
      </c>
      <c r="K20" t="s">
        <v>523</v>
      </c>
      <c r="L20" t="s">
        <v>720</v>
      </c>
      <c r="M20" s="14">
        <v>104</v>
      </c>
      <c r="N20" s="14">
        <v>0</v>
      </c>
      <c r="O20" s="14">
        <v>5</v>
      </c>
      <c r="P20" t="s">
        <v>910</v>
      </c>
      <c r="Q20" s="217" t="s">
        <v>833</v>
      </c>
      <c r="R20" s="169" t="s">
        <v>494</v>
      </c>
      <c r="S20" s="169" t="s">
        <v>417</v>
      </c>
      <c r="T20">
        <v>0</v>
      </c>
      <c r="U20">
        <v>5</v>
      </c>
    </row>
    <row r="21" spans="1:21" ht="43.5" customHeight="1">
      <c r="A21">
        <v>2019</v>
      </c>
      <c r="B21" s="194">
        <v>2020</v>
      </c>
      <c r="C21" s="119">
        <v>11</v>
      </c>
      <c r="D21" s="69" t="s">
        <v>237</v>
      </c>
      <c r="E21" s="185">
        <v>1</v>
      </c>
      <c r="F21">
        <v>1000001</v>
      </c>
      <c r="G21" s="185">
        <v>1</v>
      </c>
      <c r="H21">
        <v>1000001</v>
      </c>
      <c r="I21" t="s">
        <v>376</v>
      </c>
      <c r="J21" s="14" t="str">
        <f t="shared" si="0"/>
        <v>使用变化咒</v>
      </c>
      <c r="K21" s="21" t="s">
        <v>652</v>
      </c>
      <c r="L21" s="21" t="s">
        <v>722</v>
      </c>
      <c r="M21" s="14">
        <v>111</v>
      </c>
      <c r="N21" s="14">
        <v>0</v>
      </c>
      <c r="O21" s="14">
        <v>3</v>
      </c>
      <c r="P21" t="s">
        <v>910</v>
      </c>
      <c r="Q21" s="217" t="s">
        <v>840</v>
      </c>
      <c r="R21" s="169" t="s">
        <v>494</v>
      </c>
      <c r="S21" s="169" t="s">
        <v>417</v>
      </c>
      <c r="T21">
        <v>0</v>
      </c>
      <c r="U21">
        <v>0</v>
      </c>
    </row>
    <row r="22" spans="1:21" ht="35.25" customHeight="1">
      <c r="A22">
        <v>2020</v>
      </c>
      <c r="B22" s="194">
        <v>2021</v>
      </c>
      <c r="C22" s="119">
        <v>12</v>
      </c>
      <c r="D22" s="69" t="s">
        <v>237</v>
      </c>
      <c r="E22" s="185">
        <v>1</v>
      </c>
      <c r="F22">
        <v>1000001</v>
      </c>
      <c r="G22" s="185">
        <v>1</v>
      </c>
      <c r="H22">
        <v>1000001</v>
      </c>
      <c r="I22" t="s">
        <v>376</v>
      </c>
      <c r="J22" s="14" t="str">
        <f>J7</f>
        <v>收集材料</v>
      </c>
      <c r="K22" s="21" t="s">
        <v>769</v>
      </c>
      <c r="L22" s="21" t="s">
        <v>806</v>
      </c>
      <c r="M22" s="14">
        <v>102</v>
      </c>
      <c r="N22" s="14">
        <v>8311</v>
      </c>
      <c r="O22" s="14">
        <v>15</v>
      </c>
      <c r="P22" t="s">
        <v>845</v>
      </c>
      <c r="Q22" s="217" t="s">
        <v>833</v>
      </c>
      <c r="R22" s="169" t="s">
        <v>494</v>
      </c>
      <c r="S22" s="169" t="s">
        <v>417</v>
      </c>
      <c r="T22">
        <v>0</v>
      </c>
      <c r="U22">
        <v>0</v>
      </c>
    </row>
    <row r="23" spans="1:21" ht="19.5" customHeight="1">
      <c r="A23">
        <v>2021</v>
      </c>
      <c r="B23" s="194">
        <v>2022</v>
      </c>
      <c r="C23" s="119">
        <v>12</v>
      </c>
      <c r="D23" s="69" t="s">
        <v>237</v>
      </c>
      <c r="E23" s="185">
        <v>1</v>
      </c>
      <c r="F23">
        <v>1000001</v>
      </c>
      <c r="G23" s="185">
        <v>1</v>
      </c>
      <c r="H23">
        <v>1000001</v>
      </c>
      <c r="I23" t="s">
        <v>376</v>
      </c>
      <c r="J23" s="14" t="s">
        <v>212</v>
      </c>
      <c r="K23" t="s">
        <v>716</v>
      </c>
      <c r="L23" t="s">
        <v>719</v>
      </c>
      <c r="M23" s="14">
        <v>103</v>
      </c>
      <c r="N23" s="14">
        <v>0</v>
      </c>
      <c r="O23" s="14">
        <v>7</v>
      </c>
      <c r="P23" t="s">
        <v>910</v>
      </c>
      <c r="Q23" s="217" t="s">
        <v>821</v>
      </c>
      <c r="R23" s="169" t="s">
        <v>494</v>
      </c>
      <c r="S23" s="169" t="s">
        <v>417</v>
      </c>
      <c r="T23">
        <v>0</v>
      </c>
      <c r="U23">
        <v>6</v>
      </c>
    </row>
    <row r="24" spans="1:21" ht="42.75" customHeight="1">
      <c r="A24">
        <v>2022</v>
      </c>
      <c r="B24" s="194">
        <v>2023</v>
      </c>
      <c r="C24" s="119">
        <v>13</v>
      </c>
      <c r="D24" s="69" t="s">
        <v>237</v>
      </c>
      <c r="E24" s="185">
        <v>1</v>
      </c>
      <c r="F24">
        <v>1000001</v>
      </c>
      <c r="G24" s="185">
        <v>1</v>
      </c>
      <c r="H24">
        <v>1000001</v>
      </c>
      <c r="I24" t="s">
        <v>376</v>
      </c>
      <c r="J24" s="14" t="s">
        <v>213</v>
      </c>
      <c r="K24" s="21" t="s">
        <v>715</v>
      </c>
      <c r="L24" s="21" t="str">
        <f>[3]家具!$B$4</f>
        <v>绿色罐子</v>
      </c>
      <c r="M24" s="14">
        <v>101</v>
      </c>
      <c r="N24" s="14">
        <f>[3]magic_mix!$F$78</f>
        <v>195002</v>
      </c>
      <c r="O24" s="14">
        <v>2</v>
      </c>
      <c r="P24" t="s">
        <v>910</v>
      </c>
      <c r="Q24" s="217" t="s">
        <v>833</v>
      </c>
      <c r="R24" s="169" t="s">
        <v>494</v>
      </c>
      <c r="S24" s="169" t="s">
        <v>417</v>
      </c>
      <c r="T24">
        <v>1</v>
      </c>
      <c r="U24">
        <v>0</v>
      </c>
    </row>
    <row r="25" spans="1:21" ht="42" customHeight="1">
      <c r="A25">
        <v>2023</v>
      </c>
      <c r="B25" s="194">
        <v>2024</v>
      </c>
      <c r="C25" s="119">
        <v>13</v>
      </c>
      <c r="D25" s="69" t="s">
        <v>237</v>
      </c>
      <c r="E25" s="185">
        <v>1</v>
      </c>
      <c r="F25">
        <v>1000001</v>
      </c>
      <c r="G25" s="185">
        <v>1</v>
      </c>
      <c r="H25">
        <v>1000001</v>
      </c>
      <c r="I25" t="s">
        <v>231</v>
      </c>
      <c r="J25" s="14" t="str">
        <f>J10</f>
        <v>好友数达人</v>
      </c>
      <c r="K25" t="str">
        <f>K10</f>
        <v>增加自己的好友数量</v>
      </c>
      <c r="L25" t="s">
        <v>717</v>
      </c>
      <c r="M25" s="14">
        <v>203</v>
      </c>
      <c r="N25" s="14">
        <v>0</v>
      </c>
      <c r="O25" s="195">
        <v>2</v>
      </c>
      <c r="P25" t="s">
        <v>910</v>
      </c>
      <c r="Q25" s="217" t="s">
        <v>840</v>
      </c>
      <c r="R25" s="169" t="s">
        <v>494</v>
      </c>
      <c r="S25" s="169" t="s">
        <v>417</v>
      </c>
      <c r="T25">
        <v>0</v>
      </c>
      <c r="U25">
        <v>0</v>
      </c>
    </row>
    <row r="26" spans="1:21" ht="56.25" customHeight="1">
      <c r="A26">
        <v>2024</v>
      </c>
      <c r="B26" s="194">
        <v>2025</v>
      </c>
      <c r="C26" s="119">
        <v>13</v>
      </c>
      <c r="D26" s="69" t="s">
        <v>237</v>
      </c>
      <c r="E26" s="185">
        <v>1</v>
      </c>
      <c r="F26">
        <v>1000001</v>
      </c>
      <c r="G26" s="185">
        <v>1</v>
      </c>
      <c r="H26">
        <v>1000001</v>
      </c>
      <c r="I26" t="s">
        <v>231</v>
      </c>
      <c r="J26" s="14" t="s">
        <v>456</v>
      </c>
      <c r="K26" t="str">
        <f>K15</f>
        <v>在魔法世界中没有钱也是不行的</v>
      </c>
      <c r="L26" t="s">
        <v>804</v>
      </c>
      <c r="M26" s="14">
        <v>105</v>
      </c>
      <c r="N26" s="14">
        <v>0</v>
      </c>
      <c r="O26" s="14">
        <v>200</v>
      </c>
      <c r="P26" t="s">
        <v>910</v>
      </c>
      <c r="Q26" s="217" t="s">
        <v>833</v>
      </c>
      <c r="R26" s="169" t="s">
        <v>494</v>
      </c>
      <c r="S26" s="169" t="s">
        <v>417</v>
      </c>
      <c r="T26">
        <v>0</v>
      </c>
      <c r="U26">
        <v>0</v>
      </c>
    </row>
    <row r="27" spans="1:21" ht="45.75" customHeight="1">
      <c r="A27">
        <v>2025</v>
      </c>
      <c r="B27" s="194">
        <v>2026</v>
      </c>
      <c r="C27" s="119">
        <v>14</v>
      </c>
      <c r="D27" s="69" t="s">
        <v>237</v>
      </c>
      <c r="E27" s="185">
        <v>1</v>
      </c>
      <c r="F27">
        <v>1000001</v>
      </c>
      <c r="G27" s="185">
        <v>1</v>
      </c>
      <c r="H27">
        <v>1000001</v>
      </c>
      <c r="I27" t="s">
        <v>231</v>
      </c>
      <c r="J27" s="14" t="s">
        <v>186</v>
      </c>
      <c r="K27" t="s">
        <v>400</v>
      </c>
      <c r="L27" t="s">
        <v>721</v>
      </c>
      <c r="M27" s="14">
        <v>202</v>
      </c>
      <c r="N27" s="14">
        <v>0</v>
      </c>
      <c r="O27" s="195">
        <v>4</v>
      </c>
      <c r="P27" t="s">
        <v>910</v>
      </c>
      <c r="Q27" s="217" t="s">
        <v>840</v>
      </c>
      <c r="R27" s="169" t="s">
        <v>494</v>
      </c>
      <c r="S27" s="169" t="s">
        <v>417</v>
      </c>
      <c r="T27">
        <v>0</v>
      </c>
      <c r="U27">
        <v>7</v>
      </c>
    </row>
    <row r="28" spans="1:21" ht="51" customHeight="1">
      <c r="A28">
        <v>2026</v>
      </c>
      <c r="B28" s="194">
        <v>2027</v>
      </c>
      <c r="C28" s="119">
        <v>14</v>
      </c>
      <c r="D28" s="69" t="s">
        <v>237</v>
      </c>
      <c r="E28" s="185">
        <v>1</v>
      </c>
      <c r="F28">
        <v>1000001</v>
      </c>
      <c r="G28" s="185">
        <v>1</v>
      </c>
      <c r="H28">
        <v>1000001</v>
      </c>
      <c r="I28" t="s">
        <v>231</v>
      </c>
      <c r="J28" s="14" t="str">
        <f>J18</f>
        <v>成长之路</v>
      </c>
      <c r="K28" t="str">
        <f>K18</f>
        <v>提升自己的人物等级</v>
      </c>
      <c r="L28" t="s">
        <v>718</v>
      </c>
      <c r="M28" s="14">
        <v>201</v>
      </c>
      <c r="N28" s="14">
        <v>0</v>
      </c>
      <c r="O28" s="195">
        <v>15</v>
      </c>
      <c r="P28" t="s">
        <v>910</v>
      </c>
      <c r="Q28" s="217" t="s">
        <v>833</v>
      </c>
      <c r="R28" s="169" t="s">
        <v>494</v>
      </c>
      <c r="S28" s="169" t="s">
        <v>417</v>
      </c>
      <c r="T28">
        <v>0</v>
      </c>
      <c r="U28">
        <v>0</v>
      </c>
    </row>
    <row r="29" spans="1:21" ht="45" customHeight="1">
      <c r="A29">
        <v>2027</v>
      </c>
      <c r="B29" s="194">
        <v>2028</v>
      </c>
      <c r="C29" s="119">
        <v>14</v>
      </c>
      <c r="D29" s="69" t="s">
        <v>237</v>
      </c>
      <c r="E29" s="185">
        <v>1</v>
      </c>
      <c r="F29">
        <v>1000001</v>
      </c>
      <c r="G29" s="185">
        <v>1</v>
      </c>
      <c r="H29">
        <v>1000001</v>
      </c>
      <c r="I29" t="s">
        <v>231</v>
      </c>
      <c r="J29" s="14" t="s">
        <v>220</v>
      </c>
      <c r="K29" t="s">
        <v>523</v>
      </c>
      <c r="L29" t="s">
        <v>720</v>
      </c>
      <c r="M29" s="14">
        <v>104</v>
      </c>
      <c r="N29" s="14">
        <v>0</v>
      </c>
      <c r="O29" s="14">
        <v>5</v>
      </c>
      <c r="P29" t="s">
        <v>910</v>
      </c>
      <c r="Q29" s="217" t="s">
        <v>840</v>
      </c>
      <c r="R29" s="169" t="s">
        <v>494</v>
      </c>
      <c r="S29" s="169" t="s">
        <v>417</v>
      </c>
      <c r="T29">
        <v>0</v>
      </c>
      <c r="U29">
        <v>8</v>
      </c>
    </row>
    <row r="30" spans="1:21" ht="47.25" customHeight="1">
      <c r="A30">
        <v>2028</v>
      </c>
      <c r="B30" s="194">
        <v>2029</v>
      </c>
      <c r="C30" s="119">
        <v>15</v>
      </c>
      <c r="D30" s="69" t="s">
        <v>237</v>
      </c>
      <c r="E30" s="185">
        <v>1</v>
      </c>
      <c r="F30">
        <v>1000001</v>
      </c>
      <c r="G30" s="185">
        <v>1</v>
      </c>
      <c r="H30">
        <v>1000001</v>
      </c>
      <c r="I30" t="s">
        <v>231</v>
      </c>
      <c r="J30" s="14" t="str">
        <f>J15</f>
        <v>收钱</v>
      </c>
      <c r="K30" t="str">
        <f>K15</f>
        <v>在魔法世界中没有钱也是不行的</v>
      </c>
      <c r="L30" t="s">
        <v>804</v>
      </c>
      <c r="M30" s="14">
        <v>105</v>
      </c>
      <c r="N30" s="14">
        <v>0</v>
      </c>
      <c r="O30" s="14">
        <v>300</v>
      </c>
      <c r="P30" t="s">
        <v>910</v>
      </c>
      <c r="Q30" s="217" t="s">
        <v>840</v>
      </c>
      <c r="R30" s="169" t="s">
        <v>494</v>
      </c>
      <c r="S30" s="169" t="s">
        <v>417</v>
      </c>
      <c r="T30">
        <v>0</v>
      </c>
      <c r="U30">
        <v>0</v>
      </c>
    </row>
    <row r="31" spans="1:21" ht="42" customHeight="1">
      <c r="A31">
        <v>2029</v>
      </c>
      <c r="B31" s="194">
        <v>2030</v>
      </c>
      <c r="C31" s="119">
        <v>15</v>
      </c>
      <c r="D31" s="69" t="s">
        <v>237</v>
      </c>
      <c r="E31" s="185">
        <v>1</v>
      </c>
      <c r="F31">
        <v>1000001</v>
      </c>
      <c r="G31" s="185">
        <v>1</v>
      </c>
      <c r="H31">
        <v>1000001</v>
      </c>
      <c r="I31" t="s">
        <v>231</v>
      </c>
      <c r="J31" s="14" t="s">
        <v>186</v>
      </c>
      <c r="K31" t="s">
        <v>400</v>
      </c>
      <c r="L31" t="s">
        <v>721</v>
      </c>
      <c r="M31" s="14">
        <v>202</v>
      </c>
      <c r="N31" s="14">
        <v>0</v>
      </c>
      <c r="O31" s="195">
        <v>5</v>
      </c>
      <c r="P31" t="s">
        <v>910</v>
      </c>
      <c r="Q31" s="217" t="s">
        <v>840</v>
      </c>
      <c r="R31" s="169" t="s">
        <v>494</v>
      </c>
      <c r="S31" s="169" t="s">
        <v>417</v>
      </c>
      <c r="T31">
        <v>0</v>
      </c>
      <c r="U31">
        <v>9</v>
      </c>
    </row>
    <row r="32" spans="1:21" ht="38.25" customHeight="1">
      <c r="A32">
        <v>2030</v>
      </c>
      <c r="B32" s="194">
        <v>2031</v>
      </c>
      <c r="C32" s="119">
        <v>15</v>
      </c>
      <c r="D32" s="69" t="s">
        <v>237</v>
      </c>
      <c r="E32" s="185">
        <v>1</v>
      </c>
      <c r="F32">
        <v>1000001</v>
      </c>
      <c r="G32" s="185">
        <v>1</v>
      </c>
      <c r="H32">
        <v>1000001</v>
      </c>
      <c r="I32" t="s">
        <v>231</v>
      </c>
      <c r="J32" s="14" t="str">
        <f>J17</f>
        <v>收集材料</v>
      </c>
      <c r="K32" s="21" t="s">
        <v>768</v>
      </c>
      <c r="L32" s="21" t="s">
        <v>806</v>
      </c>
      <c r="M32" s="14">
        <v>102</v>
      </c>
      <c r="N32" s="14">
        <v>8311</v>
      </c>
      <c r="O32" s="14">
        <v>20</v>
      </c>
      <c r="P32" t="s">
        <v>846</v>
      </c>
      <c r="Q32" s="217" t="s">
        <v>840</v>
      </c>
      <c r="R32" s="169" t="s">
        <v>494</v>
      </c>
      <c r="S32" s="169" t="s">
        <v>417</v>
      </c>
      <c r="T32">
        <v>0</v>
      </c>
      <c r="U32">
        <v>0</v>
      </c>
    </row>
    <row r="33" spans="1:21" ht="39.75" customHeight="1">
      <c r="A33">
        <v>2031</v>
      </c>
      <c r="B33" s="194">
        <v>2032</v>
      </c>
      <c r="C33" s="119">
        <v>15</v>
      </c>
      <c r="D33" s="69" t="s">
        <v>237</v>
      </c>
      <c r="E33" s="185">
        <v>1</v>
      </c>
      <c r="F33">
        <v>1000001</v>
      </c>
      <c r="G33" s="185">
        <v>1</v>
      </c>
      <c r="H33">
        <v>1000001</v>
      </c>
      <c r="I33" t="s">
        <v>231</v>
      </c>
      <c r="J33" s="14" t="str">
        <f>J28</f>
        <v>成长之路</v>
      </c>
      <c r="K33" t="str">
        <f>K13</f>
        <v>提升自己的人物等级</v>
      </c>
      <c r="L33" t="s">
        <v>718</v>
      </c>
      <c r="M33" s="14">
        <v>201</v>
      </c>
      <c r="N33" s="14">
        <v>0</v>
      </c>
      <c r="O33" s="195">
        <v>17</v>
      </c>
      <c r="P33" t="s">
        <v>910</v>
      </c>
      <c r="Q33" s="217" t="s">
        <v>833</v>
      </c>
      <c r="R33" s="169" t="s">
        <v>494</v>
      </c>
      <c r="S33" s="169" t="s">
        <v>417</v>
      </c>
      <c r="T33">
        <v>0</v>
      </c>
      <c r="U33">
        <v>0</v>
      </c>
    </row>
    <row r="34" spans="1:21" ht="21.75" customHeight="1">
      <c r="A34">
        <v>2032</v>
      </c>
      <c r="B34" s="194">
        <v>2033</v>
      </c>
      <c r="C34" s="119">
        <v>16</v>
      </c>
      <c r="D34" s="185" t="s">
        <v>237</v>
      </c>
      <c r="E34" s="185">
        <v>1</v>
      </c>
      <c r="F34">
        <v>1000001</v>
      </c>
      <c r="G34" s="185">
        <v>1</v>
      </c>
      <c r="H34">
        <v>1000001</v>
      </c>
      <c r="I34" t="s">
        <v>231</v>
      </c>
      <c r="J34" s="14" t="str">
        <f t="shared" ref="J34:J36" si="1">J3</f>
        <v>传授魔法</v>
      </c>
      <c r="K34" t="s">
        <v>716</v>
      </c>
      <c r="L34" t="s">
        <v>719</v>
      </c>
      <c r="M34" s="14">
        <v>103</v>
      </c>
      <c r="N34" s="14">
        <v>0</v>
      </c>
      <c r="O34" s="14">
        <v>8</v>
      </c>
      <c r="P34" t="s">
        <v>910</v>
      </c>
      <c r="Q34" s="217" t="s">
        <v>840</v>
      </c>
      <c r="R34" s="185" t="str">
        <f t="shared" ref="R34:S36" si="2">R3</f>
        <v>[[21,1]]</v>
      </c>
      <c r="S34" s="185" t="str">
        <f t="shared" si="2"/>
        <v>[]</v>
      </c>
      <c r="T34">
        <v>0</v>
      </c>
      <c r="U34">
        <v>10</v>
      </c>
    </row>
    <row r="35" spans="1:21" ht="30" customHeight="1">
      <c r="A35">
        <v>2033</v>
      </c>
      <c r="B35" s="194">
        <v>2034</v>
      </c>
      <c r="C35" s="119">
        <v>16</v>
      </c>
      <c r="D35" s="185" t="s">
        <v>237</v>
      </c>
      <c r="E35" s="185">
        <v>1</v>
      </c>
      <c r="F35">
        <v>1000001</v>
      </c>
      <c r="G35" s="185">
        <v>1</v>
      </c>
      <c r="H35">
        <v>1000001</v>
      </c>
      <c r="I35" t="s">
        <v>231</v>
      </c>
      <c r="J35" s="14" t="str">
        <f t="shared" si="1"/>
        <v>解救学生</v>
      </c>
      <c r="K35" t="s">
        <v>523</v>
      </c>
      <c r="L35" t="s">
        <v>720</v>
      </c>
      <c r="M35" s="14">
        <v>104</v>
      </c>
      <c r="N35" s="14">
        <v>0</v>
      </c>
      <c r="O35" s="14">
        <v>5</v>
      </c>
      <c r="P35" t="s">
        <v>910</v>
      </c>
      <c r="Q35" s="217" t="s">
        <v>840</v>
      </c>
      <c r="R35" s="185" t="str">
        <f t="shared" si="2"/>
        <v>[[21,1]]</v>
      </c>
      <c r="S35" s="185" t="str">
        <f t="shared" si="2"/>
        <v>[]</v>
      </c>
      <c r="T35">
        <v>0</v>
      </c>
      <c r="U35">
        <v>0</v>
      </c>
    </row>
    <row r="36" spans="1:21" ht="36.75" customHeight="1">
      <c r="A36">
        <v>2034</v>
      </c>
      <c r="B36" s="194">
        <v>2035</v>
      </c>
      <c r="C36" s="119">
        <v>16</v>
      </c>
      <c r="D36" s="185" t="s">
        <v>237</v>
      </c>
      <c r="E36" s="185">
        <v>1</v>
      </c>
      <c r="F36">
        <v>1000001</v>
      </c>
      <c r="G36" s="185">
        <v>1</v>
      </c>
      <c r="H36">
        <v>1000001</v>
      </c>
      <c r="I36" t="s">
        <v>231</v>
      </c>
      <c r="J36" s="14" t="str">
        <f t="shared" si="1"/>
        <v>使用变化咒</v>
      </c>
      <c r="K36" s="21" t="s">
        <v>652</v>
      </c>
      <c r="L36" s="21" t="s">
        <v>722</v>
      </c>
      <c r="M36" s="14">
        <v>111</v>
      </c>
      <c r="N36" s="14">
        <v>0</v>
      </c>
      <c r="O36" s="14">
        <v>5</v>
      </c>
      <c r="P36" t="s">
        <v>910</v>
      </c>
      <c r="Q36" s="217" t="s">
        <v>827</v>
      </c>
      <c r="R36" s="185" t="str">
        <f t="shared" si="2"/>
        <v>[[21,1]]</v>
      </c>
      <c r="S36" s="185" t="str">
        <f t="shared" si="2"/>
        <v>[]</v>
      </c>
      <c r="T36">
        <v>0</v>
      </c>
      <c r="U36">
        <v>0</v>
      </c>
    </row>
    <row r="37" spans="1:21">
      <c r="A37">
        <v>2035</v>
      </c>
      <c r="B37" s="194">
        <v>2036</v>
      </c>
      <c r="C37" s="119">
        <v>16</v>
      </c>
      <c r="D37" s="185" t="s">
        <v>237</v>
      </c>
      <c r="E37" s="185">
        <v>1</v>
      </c>
      <c r="F37">
        <v>1000001</v>
      </c>
      <c r="G37" s="185">
        <v>1</v>
      </c>
      <c r="H37">
        <v>1000001</v>
      </c>
      <c r="I37" t="s">
        <v>231</v>
      </c>
      <c r="J37" s="14" t="s">
        <v>212</v>
      </c>
      <c r="K37" t="s">
        <v>716</v>
      </c>
      <c r="L37" t="s">
        <v>719</v>
      </c>
      <c r="M37" s="14">
        <v>103</v>
      </c>
      <c r="N37" s="14">
        <v>0</v>
      </c>
      <c r="O37" s="14">
        <v>9</v>
      </c>
      <c r="P37" t="s">
        <v>910</v>
      </c>
      <c r="Q37" s="217" t="s">
        <v>840</v>
      </c>
      <c r="R37" s="192" t="s">
        <v>711</v>
      </c>
      <c r="S37" s="192" t="s">
        <v>417</v>
      </c>
      <c r="T37">
        <v>0</v>
      </c>
      <c r="U37">
        <v>11</v>
      </c>
    </row>
    <row r="38" spans="1:21">
      <c r="A38">
        <v>2036</v>
      </c>
      <c r="B38" s="194">
        <v>2037</v>
      </c>
      <c r="C38" s="119">
        <v>16</v>
      </c>
      <c r="D38" s="185" t="s">
        <v>237</v>
      </c>
      <c r="E38" s="185">
        <v>1</v>
      </c>
      <c r="F38">
        <v>1000001</v>
      </c>
      <c r="G38" s="185">
        <v>1</v>
      </c>
      <c r="H38">
        <v>1000001</v>
      </c>
      <c r="I38" t="s">
        <v>231</v>
      </c>
      <c r="J38" s="14" t="s">
        <v>220</v>
      </c>
      <c r="K38" t="s">
        <v>523</v>
      </c>
      <c r="L38" t="s">
        <v>720</v>
      </c>
      <c r="M38" s="14">
        <v>104</v>
      </c>
      <c r="N38" s="14">
        <v>0</v>
      </c>
      <c r="O38" s="14">
        <v>6</v>
      </c>
      <c r="P38" t="s">
        <v>910</v>
      </c>
      <c r="Q38" s="217" t="s">
        <v>840</v>
      </c>
      <c r="R38" s="192" t="s">
        <v>711</v>
      </c>
      <c r="S38" s="192" t="s">
        <v>417</v>
      </c>
      <c r="T38">
        <v>0</v>
      </c>
      <c r="U38">
        <v>12</v>
      </c>
    </row>
    <row r="39" spans="1:21" ht="40.5">
      <c r="A39">
        <v>2037</v>
      </c>
      <c r="B39" s="194">
        <v>2038</v>
      </c>
      <c r="C39" s="119">
        <v>17</v>
      </c>
      <c r="D39" s="185" t="s">
        <v>237</v>
      </c>
      <c r="E39" s="185">
        <v>1</v>
      </c>
      <c r="F39">
        <v>1000001</v>
      </c>
      <c r="G39" s="185">
        <v>1</v>
      </c>
      <c r="H39">
        <v>1000001</v>
      </c>
      <c r="I39" t="s">
        <v>231</v>
      </c>
      <c r="J39" s="14" t="s">
        <v>235</v>
      </c>
      <c r="K39" s="21" t="s">
        <v>652</v>
      </c>
      <c r="L39" s="21" t="s">
        <v>722</v>
      </c>
      <c r="M39" s="14">
        <v>111</v>
      </c>
      <c r="N39" s="14">
        <v>0</v>
      </c>
      <c r="O39" s="14">
        <v>6</v>
      </c>
      <c r="P39" t="s">
        <v>910</v>
      </c>
      <c r="Q39" s="217" t="s">
        <v>827</v>
      </c>
      <c r="R39" s="192" t="s">
        <v>711</v>
      </c>
      <c r="S39" s="192" t="s">
        <v>417</v>
      </c>
      <c r="T39">
        <v>0</v>
      </c>
      <c r="U39">
        <v>13</v>
      </c>
    </row>
    <row r="40" spans="1:21" ht="40.5">
      <c r="A40">
        <v>2038</v>
      </c>
      <c r="B40" s="194">
        <v>2039</v>
      </c>
      <c r="C40" s="119">
        <v>17</v>
      </c>
      <c r="D40" s="185" t="s">
        <v>237</v>
      </c>
      <c r="E40" s="185">
        <v>1</v>
      </c>
      <c r="F40">
        <v>1000001</v>
      </c>
      <c r="G40" s="185">
        <v>1</v>
      </c>
      <c r="H40">
        <v>1000001</v>
      </c>
      <c r="I40" t="s">
        <v>231</v>
      </c>
      <c r="J40" s="14" t="s">
        <v>235</v>
      </c>
      <c r="K40" s="21" t="s">
        <v>652</v>
      </c>
      <c r="L40" s="21" t="s">
        <v>722</v>
      </c>
      <c r="M40" s="14">
        <v>111</v>
      </c>
      <c r="N40" s="14">
        <v>0</v>
      </c>
      <c r="O40" s="14">
        <v>7</v>
      </c>
      <c r="P40" t="s">
        <v>910</v>
      </c>
      <c r="Q40" s="217" t="s">
        <v>827</v>
      </c>
      <c r="R40" s="192" t="s">
        <v>711</v>
      </c>
      <c r="S40" s="192" t="s">
        <v>417</v>
      </c>
      <c r="T40">
        <v>0</v>
      </c>
      <c r="U40">
        <v>0</v>
      </c>
    </row>
    <row r="41" spans="1:21" ht="40.5">
      <c r="A41">
        <v>2039</v>
      </c>
      <c r="B41" s="194">
        <v>2040</v>
      </c>
      <c r="C41" s="119">
        <v>17</v>
      </c>
      <c r="D41" s="185" t="s">
        <v>237</v>
      </c>
      <c r="E41" s="185">
        <v>1</v>
      </c>
      <c r="F41">
        <v>1000001</v>
      </c>
      <c r="G41" s="185">
        <v>1</v>
      </c>
      <c r="H41">
        <v>1000001</v>
      </c>
      <c r="I41" t="s">
        <v>231</v>
      </c>
      <c r="J41" s="14" t="s">
        <v>397</v>
      </c>
      <c r="K41" s="21" t="s">
        <v>768</v>
      </c>
      <c r="L41" s="21" t="s">
        <v>806</v>
      </c>
      <c r="M41" s="14">
        <v>102</v>
      </c>
      <c r="N41" s="14">
        <v>8311</v>
      </c>
      <c r="O41" s="14">
        <v>25</v>
      </c>
      <c r="P41" t="s">
        <v>847</v>
      </c>
      <c r="Q41" s="217" t="s">
        <v>840</v>
      </c>
      <c r="R41" s="192" t="s">
        <v>711</v>
      </c>
      <c r="S41" s="192" t="s">
        <v>417</v>
      </c>
      <c r="T41">
        <v>0</v>
      </c>
      <c r="U41">
        <v>0</v>
      </c>
    </row>
    <row r="42" spans="1:21" ht="27">
      <c r="A42">
        <v>2040</v>
      </c>
      <c r="B42" s="194">
        <v>2041</v>
      </c>
      <c r="C42" s="119">
        <v>17</v>
      </c>
      <c r="D42" s="185" t="s">
        <v>237</v>
      </c>
      <c r="E42" s="185">
        <v>1</v>
      </c>
      <c r="F42">
        <v>1000001</v>
      </c>
      <c r="G42" s="185">
        <v>1</v>
      </c>
      <c r="H42">
        <v>1000001</v>
      </c>
      <c r="I42" t="s">
        <v>231</v>
      </c>
      <c r="J42" s="14" t="s">
        <v>213</v>
      </c>
      <c r="K42" s="21" t="s">
        <v>715</v>
      </c>
      <c r="L42" s="21" t="str">
        <f>[3]magic_mix!$D$79</f>
        <v>红色罐子</v>
      </c>
      <c r="M42" s="14">
        <v>101</v>
      </c>
      <c r="N42" s="14">
        <f>[3]magic_mix!$F$79</f>
        <v>195003</v>
      </c>
      <c r="O42" s="14">
        <v>1</v>
      </c>
      <c r="P42" t="s">
        <v>910</v>
      </c>
      <c r="Q42" s="217" t="s">
        <v>840</v>
      </c>
      <c r="R42" s="192" t="s">
        <v>711</v>
      </c>
      <c r="S42" s="192" t="s">
        <v>417</v>
      </c>
      <c r="T42">
        <v>1</v>
      </c>
      <c r="U42">
        <v>14</v>
      </c>
    </row>
    <row r="43" spans="1:21" ht="27">
      <c r="A43">
        <v>2041</v>
      </c>
      <c r="B43" s="194">
        <v>2042</v>
      </c>
      <c r="C43" s="119">
        <v>17</v>
      </c>
      <c r="D43" s="185" t="s">
        <v>237</v>
      </c>
      <c r="E43" s="185">
        <v>1</v>
      </c>
      <c r="F43">
        <v>1000001</v>
      </c>
      <c r="G43" s="185">
        <v>1</v>
      </c>
      <c r="H43">
        <v>1000001</v>
      </c>
      <c r="I43" t="s">
        <v>231</v>
      </c>
      <c r="J43" s="14" t="s">
        <v>213</v>
      </c>
      <c r="K43" s="21" t="s">
        <v>715</v>
      </c>
      <c r="L43" s="21" t="str">
        <f>[3]magic_mix!$D$110</f>
        <v>小母鸡石像</v>
      </c>
      <c r="M43" s="14">
        <v>101</v>
      </c>
      <c r="N43" s="14">
        <f>[3]magic_mix!$F$110</f>
        <v>195034</v>
      </c>
      <c r="O43" s="14">
        <v>1</v>
      </c>
      <c r="P43" t="s">
        <v>910</v>
      </c>
      <c r="Q43" s="217" t="s">
        <v>840</v>
      </c>
      <c r="R43" s="192" t="s">
        <v>711</v>
      </c>
      <c r="S43" s="192" t="s">
        <v>417</v>
      </c>
      <c r="T43">
        <v>1</v>
      </c>
      <c r="U43">
        <v>0</v>
      </c>
    </row>
    <row r="44" spans="1:21">
      <c r="A44">
        <v>2042</v>
      </c>
      <c r="B44" s="194">
        <v>2043</v>
      </c>
      <c r="C44" s="119">
        <v>18</v>
      </c>
      <c r="D44" s="185" t="s">
        <v>237</v>
      </c>
      <c r="E44" s="185">
        <v>1</v>
      </c>
      <c r="F44">
        <v>1000001</v>
      </c>
      <c r="G44" s="185">
        <v>1</v>
      </c>
      <c r="H44">
        <v>1000001</v>
      </c>
      <c r="I44" t="s">
        <v>231</v>
      </c>
      <c r="J44" s="14" t="str">
        <f>J10</f>
        <v>好友数达人</v>
      </c>
      <c r="K44" t="s">
        <v>398</v>
      </c>
      <c r="L44" t="s">
        <v>717</v>
      </c>
      <c r="M44" s="14">
        <v>203</v>
      </c>
      <c r="N44" s="14">
        <v>0</v>
      </c>
      <c r="O44" s="195">
        <v>3</v>
      </c>
      <c r="P44" t="s">
        <v>910</v>
      </c>
      <c r="Q44" s="217" t="s">
        <v>827</v>
      </c>
      <c r="R44" s="192" t="s">
        <v>711</v>
      </c>
      <c r="S44" s="192" t="s">
        <v>417</v>
      </c>
      <c r="T44">
        <v>0</v>
      </c>
      <c r="U44">
        <v>0</v>
      </c>
    </row>
    <row r="45" spans="1:21">
      <c r="A45">
        <v>2043</v>
      </c>
      <c r="B45" s="194">
        <v>2044</v>
      </c>
      <c r="C45" s="119">
        <v>18</v>
      </c>
      <c r="D45" s="185" t="s">
        <v>237</v>
      </c>
      <c r="E45" s="185">
        <v>1</v>
      </c>
      <c r="F45">
        <v>1000001</v>
      </c>
      <c r="G45" s="185">
        <v>1</v>
      </c>
      <c r="H45">
        <v>1000001</v>
      </c>
      <c r="I45" t="s">
        <v>231</v>
      </c>
      <c r="J45" s="14" t="s">
        <v>220</v>
      </c>
      <c r="K45" t="s">
        <v>523</v>
      </c>
      <c r="L45" t="s">
        <v>720</v>
      </c>
      <c r="M45" s="14">
        <v>104</v>
      </c>
      <c r="N45" s="14">
        <v>0</v>
      </c>
      <c r="O45" s="14">
        <v>7</v>
      </c>
      <c r="P45" t="s">
        <v>910</v>
      </c>
      <c r="Q45" s="217" t="s">
        <v>840</v>
      </c>
      <c r="R45" s="192" t="s">
        <v>711</v>
      </c>
      <c r="S45" s="192" t="s">
        <v>417</v>
      </c>
      <c r="T45">
        <v>0</v>
      </c>
      <c r="U45">
        <v>15</v>
      </c>
    </row>
    <row r="46" spans="1:21">
      <c r="A46">
        <v>2044</v>
      </c>
      <c r="B46" s="194">
        <v>2045</v>
      </c>
      <c r="C46" s="119">
        <v>18</v>
      </c>
      <c r="D46" s="185" t="s">
        <v>237</v>
      </c>
      <c r="E46" s="185">
        <v>1</v>
      </c>
      <c r="F46">
        <v>1000001</v>
      </c>
      <c r="G46" s="185">
        <v>1</v>
      </c>
      <c r="H46">
        <v>1000001</v>
      </c>
      <c r="I46" t="s">
        <v>231</v>
      </c>
      <c r="J46" s="14" t="s">
        <v>186</v>
      </c>
      <c r="K46" t="s">
        <v>400</v>
      </c>
      <c r="L46" t="s">
        <v>721</v>
      </c>
      <c r="M46" s="14">
        <v>202</v>
      </c>
      <c r="N46" s="14">
        <v>0</v>
      </c>
      <c r="O46" s="195">
        <v>6</v>
      </c>
      <c r="P46" t="s">
        <v>910</v>
      </c>
      <c r="Q46" s="217" t="s">
        <v>840</v>
      </c>
      <c r="R46" s="192" t="s">
        <v>711</v>
      </c>
      <c r="S46" s="192" t="s">
        <v>417</v>
      </c>
      <c r="T46">
        <v>0</v>
      </c>
      <c r="U46">
        <v>0</v>
      </c>
    </row>
    <row r="47" spans="1:21">
      <c r="A47">
        <v>2045</v>
      </c>
      <c r="B47" s="194">
        <v>2046</v>
      </c>
      <c r="C47" s="119">
        <v>18</v>
      </c>
      <c r="D47" s="185" t="s">
        <v>237</v>
      </c>
      <c r="E47" s="185">
        <v>1</v>
      </c>
      <c r="F47">
        <v>1000001</v>
      </c>
      <c r="G47" s="185">
        <v>1</v>
      </c>
      <c r="H47">
        <v>1000001</v>
      </c>
      <c r="I47" t="s">
        <v>231</v>
      </c>
      <c r="J47" s="14" t="s">
        <v>401</v>
      </c>
      <c r="K47" t="s">
        <v>524</v>
      </c>
      <c r="L47" t="s">
        <v>718</v>
      </c>
      <c r="M47" s="14">
        <v>201</v>
      </c>
      <c r="N47" s="14">
        <v>0</v>
      </c>
      <c r="O47" s="195">
        <v>19</v>
      </c>
      <c r="P47" t="s">
        <v>910</v>
      </c>
      <c r="Q47" s="217" t="s">
        <v>840</v>
      </c>
      <c r="R47" s="192" t="s">
        <v>711</v>
      </c>
      <c r="S47" s="192" t="s">
        <v>417</v>
      </c>
      <c r="T47">
        <v>0</v>
      </c>
      <c r="U47">
        <v>0</v>
      </c>
    </row>
    <row r="48" spans="1:21">
      <c r="A48">
        <v>2046</v>
      </c>
      <c r="B48" s="194">
        <v>2047</v>
      </c>
      <c r="C48" s="119">
        <v>18</v>
      </c>
      <c r="D48" s="185" t="s">
        <v>237</v>
      </c>
      <c r="E48" s="185">
        <v>1</v>
      </c>
      <c r="F48">
        <v>1000001</v>
      </c>
      <c r="G48" s="185">
        <v>1</v>
      </c>
      <c r="H48">
        <v>1000001</v>
      </c>
      <c r="I48" t="s">
        <v>231</v>
      </c>
      <c r="J48" s="14" t="str">
        <f>J38</f>
        <v>解救学生</v>
      </c>
      <c r="K48" t="s">
        <v>523</v>
      </c>
      <c r="L48" t="s">
        <v>720</v>
      </c>
      <c r="M48" s="14">
        <v>104</v>
      </c>
      <c r="N48" s="14">
        <v>0</v>
      </c>
      <c r="O48" s="14">
        <v>8</v>
      </c>
      <c r="P48" t="s">
        <v>910</v>
      </c>
      <c r="Q48" s="217" t="s">
        <v>840</v>
      </c>
      <c r="R48" s="192" t="s">
        <v>711</v>
      </c>
      <c r="S48" s="192" t="s">
        <v>417</v>
      </c>
      <c r="T48">
        <v>0</v>
      </c>
      <c r="U48">
        <v>16</v>
      </c>
    </row>
    <row r="49" spans="1:21">
      <c r="A49">
        <v>2047</v>
      </c>
      <c r="B49" s="194">
        <v>2048</v>
      </c>
      <c r="C49" s="119">
        <v>19</v>
      </c>
      <c r="D49" s="185" t="s">
        <v>237</v>
      </c>
      <c r="E49" s="185">
        <v>1</v>
      </c>
      <c r="F49">
        <v>1000001</v>
      </c>
      <c r="G49" s="185">
        <v>1</v>
      </c>
      <c r="H49">
        <v>1000001</v>
      </c>
      <c r="I49" t="s">
        <v>231</v>
      </c>
      <c r="J49" s="14" t="s">
        <v>456</v>
      </c>
      <c r="K49" t="s">
        <v>457</v>
      </c>
      <c r="L49" t="s">
        <v>804</v>
      </c>
      <c r="M49" s="14">
        <v>105</v>
      </c>
      <c r="N49" s="14">
        <v>0</v>
      </c>
      <c r="O49" s="14">
        <v>500</v>
      </c>
      <c r="P49" t="s">
        <v>910</v>
      </c>
      <c r="Q49" s="217" t="s">
        <v>840</v>
      </c>
      <c r="R49" s="192" t="s">
        <v>711</v>
      </c>
      <c r="S49" s="192" t="s">
        <v>417</v>
      </c>
      <c r="T49">
        <v>0</v>
      </c>
      <c r="U49">
        <v>0</v>
      </c>
    </row>
    <row r="50" spans="1:21">
      <c r="A50">
        <v>2048</v>
      </c>
      <c r="B50" s="194">
        <v>2049</v>
      </c>
      <c r="C50" s="119">
        <v>19</v>
      </c>
      <c r="D50" s="185" t="s">
        <v>237</v>
      </c>
      <c r="E50" s="185">
        <v>1</v>
      </c>
      <c r="F50">
        <v>1000001</v>
      </c>
      <c r="G50" s="185">
        <v>1</v>
      </c>
      <c r="H50">
        <v>1000001</v>
      </c>
      <c r="I50" t="s">
        <v>231</v>
      </c>
      <c r="J50" s="14" t="s">
        <v>186</v>
      </c>
      <c r="K50" t="s">
        <v>400</v>
      </c>
      <c r="L50" t="s">
        <v>721</v>
      </c>
      <c r="M50" s="14">
        <v>202</v>
      </c>
      <c r="N50" s="14">
        <v>0</v>
      </c>
      <c r="O50" s="195">
        <v>7</v>
      </c>
      <c r="P50" t="s">
        <v>910</v>
      </c>
      <c r="Q50" s="217" t="s">
        <v>840</v>
      </c>
      <c r="R50" s="192" t="s">
        <v>711</v>
      </c>
      <c r="S50" s="192" t="s">
        <v>417</v>
      </c>
      <c r="T50">
        <v>0</v>
      </c>
      <c r="U50">
        <v>0</v>
      </c>
    </row>
    <row r="51" spans="1:21" ht="40.5">
      <c r="A51">
        <v>2049</v>
      </c>
      <c r="B51" s="194">
        <v>2050</v>
      </c>
      <c r="C51" s="119">
        <v>19</v>
      </c>
      <c r="D51" s="185" t="s">
        <v>237</v>
      </c>
      <c r="E51" s="185">
        <v>1</v>
      </c>
      <c r="F51">
        <v>1000001</v>
      </c>
      <c r="G51" s="185">
        <v>1</v>
      </c>
      <c r="H51">
        <v>1000001</v>
      </c>
      <c r="I51" t="s">
        <v>231</v>
      </c>
      <c r="J51" s="14" t="str">
        <f>J41</f>
        <v>收集材料</v>
      </c>
      <c r="K51" s="21" t="s">
        <v>768</v>
      </c>
      <c r="L51" s="21" t="s">
        <v>808</v>
      </c>
      <c r="M51" s="14">
        <v>102</v>
      </c>
      <c r="N51" s="14">
        <v>8312</v>
      </c>
      <c r="O51" s="14">
        <v>5</v>
      </c>
      <c r="P51" t="s">
        <v>848</v>
      </c>
      <c r="Q51" s="217" t="s">
        <v>840</v>
      </c>
      <c r="R51" s="192" t="s">
        <v>711</v>
      </c>
      <c r="S51" s="192" t="s">
        <v>417</v>
      </c>
      <c r="T51">
        <v>0</v>
      </c>
      <c r="U51">
        <v>0</v>
      </c>
    </row>
    <row r="52" spans="1:21">
      <c r="A52">
        <v>2050</v>
      </c>
      <c r="B52" s="194">
        <v>2051</v>
      </c>
      <c r="C52" s="119">
        <v>19</v>
      </c>
      <c r="D52" s="185" t="s">
        <v>237</v>
      </c>
      <c r="E52" s="185">
        <v>1</v>
      </c>
      <c r="F52">
        <v>1000001</v>
      </c>
      <c r="G52" s="185">
        <v>1</v>
      </c>
      <c r="H52">
        <v>1000001</v>
      </c>
      <c r="I52" t="s">
        <v>231</v>
      </c>
      <c r="J52" s="14" t="str">
        <f>J47</f>
        <v>成长之路</v>
      </c>
      <c r="K52" t="str">
        <f>K47</f>
        <v>提升自己的人物等级</v>
      </c>
      <c r="L52" t="s">
        <v>718</v>
      </c>
      <c r="M52" s="14">
        <v>201</v>
      </c>
      <c r="N52" s="14">
        <v>0</v>
      </c>
      <c r="O52" s="195">
        <v>20</v>
      </c>
      <c r="P52" t="s">
        <v>910</v>
      </c>
      <c r="Q52" s="217" t="s">
        <v>840</v>
      </c>
      <c r="R52" s="192" t="s">
        <v>711</v>
      </c>
      <c r="S52" s="192" t="s">
        <v>417</v>
      </c>
      <c r="T52">
        <v>0</v>
      </c>
      <c r="U52">
        <v>0</v>
      </c>
    </row>
    <row r="53" spans="1:21">
      <c r="A53">
        <v>2051</v>
      </c>
      <c r="B53" s="194">
        <v>2052</v>
      </c>
      <c r="C53" s="119">
        <v>19</v>
      </c>
      <c r="D53" s="185" t="s">
        <v>237</v>
      </c>
      <c r="E53" s="185">
        <v>1</v>
      </c>
      <c r="F53">
        <v>1000001</v>
      </c>
      <c r="G53" s="185">
        <v>1</v>
      </c>
      <c r="H53">
        <v>1000001</v>
      </c>
      <c r="I53" t="s">
        <v>231</v>
      </c>
      <c r="J53" s="14" t="str">
        <f t="shared" ref="J53:J55" si="3">J37</f>
        <v>传授魔法</v>
      </c>
      <c r="K53" t="s">
        <v>716</v>
      </c>
      <c r="L53" t="s">
        <v>719</v>
      </c>
      <c r="M53" s="14">
        <v>103</v>
      </c>
      <c r="N53" s="14">
        <v>0</v>
      </c>
      <c r="O53" s="14">
        <v>10</v>
      </c>
      <c r="P53" t="s">
        <v>910</v>
      </c>
      <c r="Q53" s="217" t="s">
        <v>840</v>
      </c>
      <c r="R53" s="192" t="s">
        <v>711</v>
      </c>
      <c r="S53" s="192" t="s">
        <v>417</v>
      </c>
      <c r="T53">
        <v>0</v>
      </c>
      <c r="U53">
        <v>17</v>
      </c>
    </row>
    <row r="54" spans="1:21">
      <c r="A54">
        <v>2052</v>
      </c>
      <c r="B54" s="194">
        <v>2053</v>
      </c>
      <c r="C54" s="119">
        <v>20</v>
      </c>
      <c r="D54" s="185" t="s">
        <v>237</v>
      </c>
      <c r="E54" s="185">
        <v>1</v>
      </c>
      <c r="F54">
        <v>1000001</v>
      </c>
      <c r="G54" s="185">
        <v>1</v>
      </c>
      <c r="H54">
        <v>1000001</v>
      </c>
      <c r="I54" t="s">
        <v>231</v>
      </c>
      <c r="J54" s="14" t="str">
        <f t="shared" si="3"/>
        <v>解救学生</v>
      </c>
      <c r="K54" t="s">
        <v>523</v>
      </c>
      <c r="L54" t="s">
        <v>720</v>
      </c>
      <c r="M54" s="14">
        <v>104</v>
      </c>
      <c r="N54" s="14">
        <v>0</v>
      </c>
      <c r="O54" s="14">
        <v>9</v>
      </c>
      <c r="P54" t="s">
        <v>910</v>
      </c>
      <c r="Q54" s="217" t="s">
        <v>827</v>
      </c>
      <c r="R54" s="192" t="s">
        <v>711</v>
      </c>
      <c r="S54" s="192" t="s">
        <v>417</v>
      </c>
      <c r="T54">
        <v>0</v>
      </c>
      <c r="U54">
        <v>0</v>
      </c>
    </row>
    <row r="55" spans="1:21" ht="40.5">
      <c r="A55">
        <v>2053</v>
      </c>
      <c r="B55" s="194">
        <v>2054</v>
      </c>
      <c r="C55" s="119">
        <v>20</v>
      </c>
      <c r="D55" s="185" t="s">
        <v>237</v>
      </c>
      <c r="E55" s="185">
        <v>1</v>
      </c>
      <c r="F55">
        <v>1000001</v>
      </c>
      <c r="G55" s="185">
        <v>1</v>
      </c>
      <c r="H55">
        <v>1000001</v>
      </c>
      <c r="I55" t="s">
        <v>231</v>
      </c>
      <c r="J55" s="14" t="str">
        <f t="shared" si="3"/>
        <v>使用变化咒</v>
      </c>
      <c r="K55" s="21" t="s">
        <v>652</v>
      </c>
      <c r="L55" s="21" t="s">
        <v>722</v>
      </c>
      <c r="M55" s="14">
        <v>111</v>
      </c>
      <c r="N55" s="14">
        <v>0</v>
      </c>
      <c r="O55" s="14">
        <v>8</v>
      </c>
      <c r="P55" t="s">
        <v>910</v>
      </c>
      <c r="Q55" s="217" t="s">
        <v>827</v>
      </c>
      <c r="R55" s="192" t="s">
        <v>711</v>
      </c>
      <c r="S55" s="192" t="s">
        <v>417</v>
      </c>
      <c r="T55">
        <v>0</v>
      </c>
      <c r="U55">
        <v>18</v>
      </c>
    </row>
    <row r="56" spans="1:21" ht="40.5">
      <c r="A56">
        <v>2054</v>
      </c>
      <c r="B56" s="194">
        <v>2055</v>
      </c>
      <c r="C56" s="119">
        <v>20</v>
      </c>
      <c r="D56" s="185" t="s">
        <v>237</v>
      </c>
      <c r="E56" s="185">
        <v>1</v>
      </c>
      <c r="F56">
        <v>1000001</v>
      </c>
      <c r="G56" s="185">
        <v>1</v>
      </c>
      <c r="H56">
        <v>1000001</v>
      </c>
      <c r="I56" t="s">
        <v>231</v>
      </c>
      <c r="J56" s="14" t="str">
        <f>J41</f>
        <v>收集材料</v>
      </c>
      <c r="K56" s="21" t="s">
        <v>768</v>
      </c>
      <c r="L56" s="21" t="s">
        <v>808</v>
      </c>
      <c r="M56" s="14">
        <v>102</v>
      </c>
      <c r="N56" s="14">
        <v>8312</v>
      </c>
      <c r="O56" s="14">
        <v>10</v>
      </c>
      <c r="P56" t="s">
        <v>849</v>
      </c>
      <c r="Q56" s="217" t="s">
        <v>840</v>
      </c>
      <c r="R56" s="192" t="s">
        <v>711</v>
      </c>
      <c r="S56" s="192" t="s">
        <v>417</v>
      </c>
      <c r="T56">
        <v>0</v>
      </c>
      <c r="U56">
        <v>0</v>
      </c>
    </row>
    <row r="57" spans="1:21">
      <c r="A57">
        <v>2055</v>
      </c>
      <c r="B57" s="194">
        <v>2056</v>
      </c>
      <c r="C57" s="119">
        <v>20</v>
      </c>
      <c r="D57" s="185" t="s">
        <v>237</v>
      </c>
      <c r="E57" s="185">
        <v>1</v>
      </c>
      <c r="F57">
        <v>1000001</v>
      </c>
      <c r="G57" s="185">
        <v>1</v>
      </c>
      <c r="H57">
        <v>1000001</v>
      </c>
      <c r="I57" t="s">
        <v>231</v>
      </c>
      <c r="J57" s="14" t="s">
        <v>212</v>
      </c>
      <c r="K57" t="s">
        <v>716</v>
      </c>
      <c r="L57" t="s">
        <v>719</v>
      </c>
      <c r="M57" s="14">
        <v>103</v>
      </c>
      <c r="N57" s="14">
        <v>0</v>
      </c>
      <c r="O57" s="14">
        <v>11</v>
      </c>
      <c r="P57" t="s">
        <v>910</v>
      </c>
      <c r="Q57" s="217" t="s">
        <v>827</v>
      </c>
      <c r="R57" s="192" t="s">
        <v>711</v>
      </c>
      <c r="S57" s="192" t="s">
        <v>417</v>
      </c>
      <c r="T57">
        <v>0</v>
      </c>
      <c r="U57">
        <v>0</v>
      </c>
    </row>
    <row r="58" spans="1:21" ht="27">
      <c r="A58">
        <v>2056</v>
      </c>
      <c r="B58" s="194">
        <v>2057</v>
      </c>
      <c r="C58" s="119">
        <v>20</v>
      </c>
      <c r="D58" s="185" t="s">
        <v>237</v>
      </c>
      <c r="E58" s="185">
        <v>1</v>
      </c>
      <c r="F58">
        <v>1000001</v>
      </c>
      <c r="G58" s="185">
        <v>1</v>
      </c>
      <c r="H58">
        <v>1000001</v>
      </c>
      <c r="I58" t="s">
        <v>231</v>
      </c>
      <c r="J58" s="14" t="s">
        <v>213</v>
      </c>
      <c r="K58" s="21" t="s">
        <v>715</v>
      </c>
      <c r="L58" s="21" t="str">
        <f>[3]家具!$B$34</f>
        <v>普通的魔法镜</v>
      </c>
      <c r="M58" s="14">
        <v>101</v>
      </c>
      <c r="N58" s="14">
        <f>[3]家具!$Z$34</f>
        <v>195032</v>
      </c>
      <c r="O58" s="14">
        <v>3</v>
      </c>
      <c r="P58" t="s">
        <v>910</v>
      </c>
      <c r="Q58" s="217" t="s">
        <v>840</v>
      </c>
      <c r="R58" s="192" t="s">
        <v>711</v>
      </c>
      <c r="S58" s="192" t="s">
        <v>417</v>
      </c>
      <c r="T58">
        <v>1</v>
      </c>
      <c r="U58">
        <v>0</v>
      </c>
    </row>
    <row r="59" spans="1:21">
      <c r="A59">
        <v>2057</v>
      </c>
      <c r="B59" s="194">
        <v>2058</v>
      </c>
      <c r="C59" s="119">
        <v>21</v>
      </c>
      <c r="D59" s="185" t="s">
        <v>237</v>
      </c>
      <c r="E59" s="185">
        <v>1</v>
      </c>
      <c r="F59">
        <v>1000001</v>
      </c>
      <c r="G59" s="185">
        <v>1</v>
      </c>
      <c r="H59">
        <v>1000001</v>
      </c>
      <c r="I59" t="s">
        <v>231</v>
      </c>
      <c r="J59" s="14" t="str">
        <f>J44</f>
        <v>好友数达人</v>
      </c>
      <c r="K59" t="str">
        <f>K44</f>
        <v>增加自己的好友数量</v>
      </c>
      <c r="L59" t="s">
        <v>717</v>
      </c>
      <c r="M59" s="14">
        <v>203</v>
      </c>
      <c r="N59" s="14">
        <v>0</v>
      </c>
      <c r="O59" s="195">
        <v>4</v>
      </c>
      <c r="P59" t="s">
        <v>910</v>
      </c>
      <c r="Q59" s="217" t="s">
        <v>827</v>
      </c>
      <c r="R59" s="192" t="s">
        <v>711</v>
      </c>
      <c r="S59" s="192" t="s">
        <v>417</v>
      </c>
      <c r="T59">
        <v>0</v>
      </c>
      <c r="U59">
        <v>0</v>
      </c>
    </row>
    <row r="60" spans="1:21">
      <c r="A60">
        <v>2058</v>
      </c>
      <c r="B60" s="194">
        <v>2059</v>
      </c>
      <c r="C60" s="119">
        <v>21</v>
      </c>
      <c r="D60" s="185" t="s">
        <v>237</v>
      </c>
      <c r="E60" s="185">
        <v>1</v>
      </c>
      <c r="F60">
        <v>1000001</v>
      </c>
      <c r="G60" s="185">
        <v>1</v>
      </c>
      <c r="H60">
        <v>1000001</v>
      </c>
      <c r="I60" t="s">
        <v>231</v>
      </c>
      <c r="J60" s="14" t="s">
        <v>456</v>
      </c>
      <c r="K60" t="str">
        <f>K49</f>
        <v>在魔法世界中没有钱也是不行的</v>
      </c>
      <c r="L60" t="s">
        <v>804</v>
      </c>
      <c r="M60" s="14">
        <v>105</v>
      </c>
      <c r="N60" s="14">
        <v>0</v>
      </c>
      <c r="O60" s="14">
        <v>500</v>
      </c>
      <c r="P60" t="s">
        <v>910</v>
      </c>
      <c r="Q60" s="217" t="s">
        <v>840</v>
      </c>
      <c r="R60" s="192" t="s">
        <v>711</v>
      </c>
      <c r="S60" s="192" t="s">
        <v>417</v>
      </c>
      <c r="T60">
        <v>0</v>
      </c>
      <c r="U60">
        <v>0</v>
      </c>
    </row>
    <row r="61" spans="1:21">
      <c r="A61">
        <v>2059</v>
      </c>
      <c r="B61" s="194">
        <v>2060</v>
      </c>
      <c r="C61" s="119">
        <v>21</v>
      </c>
      <c r="D61" s="185" t="s">
        <v>237</v>
      </c>
      <c r="E61" s="185">
        <v>1</v>
      </c>
      <c r="F61">
        <v>1000001</v>
      </c>
      <c r="G61" s="185">
        <v>1</v>
      </c>
      <c r="H61">
        <v>1000001</v>
      </c>
      <c r="I61" t="s">
        <v>231</v>
      </c>
      <c r="J61" s="14" t="s">
        <v>186</v>
      </c>
      <c r="K61" t="s">
        <v>400</v>
      </c>
      <c r="L61" t="s">
        <v>721</v>
      </c>
      <c r="M61" s="14">
        <v>202</v>
      </c>
      <c r="N61" s="14">
        <v>0</v>
      </c>
      <c r="O61" s="195">
        <v>8</v>
      </c>
      <c r="P61" t="s">
        <v>910</v>
      </c>
      <c r="Q61" s="217" t="s">
        <v>827</v>
      </c>
      <c r="R61" s="192" t="s">
        <v>711</v>
      </c>
      <c r="S61" s="192" t="s">
        <v>417</v>
      </c>
      <c r="T61">
        <v>0</v>
      </c>
      <c r="U61">
        <v>0</v>
      </c>
    </row>
    <row r="62" spans="1:21">
      <c r="A62">
        <v>2060</v>
      </c>
      <c r="B62" s="194">
        <v>2061</v>
      </c>
      <c r="C62" s="119">
        <v>21</v>
      </c>
      <c r="D62" s="185" t="s">
        <v>237</v>
      </c>
      <c r="E62" s="185">
        <v>1</v>
      </c>
      <c r="F62">
        <v>1000001</v>
      </c>
      <c r="G62" s="185">
        <v>1</v>
      </c>
      <c r="H62">
        <v>1000001</v>
      </c>
      <c r="I62" t="s">
        <v>231</v>
      </c>
      <c r="J62" s="14" t="str">
        <f>J52</f>
        <v>成长之路</v>
      </c>
      <c r="K62" t="str">
        <f>K52</f>
        <v>提升自己的人物等级</v>
      </c>
      <c r="L62" t="s">
        <v>718</v>
      </c>
      <c r="M62" s="14">
        <v>201</v>
      </c>
      <c r="N62" s="14">
        <v>0</v>
      </c>
      <c r="O62" s="195">
        <v>22</v>
      </c>
      <c r="P62" t="s">
        <v>910</v>
      </c>
      <c r="Q62" s="217" t="s">
        <v>840</v>
      </c>
      <c r="R62" s="192" t="s">
        <v>711</v>
      </c>
      <c r="S62" s="192" t="s">
        <v>417</v>
      </c>
      <c r="T62">
        <v>0</v>
      </c>
      <c r="U62">
        <v>0</v>
      </c>
    </row>
    <row r="63" spans="1:21">
      <c r="A63">
        <v>2061</v>
      </c>
      <c r="B63" s="194">
        <v>2062</v>
      </c>
      <c r="C63" s="119">
        <v>21</v>
      </c>
      <c r="D63" s="185" t="s">
        <v>237</v>
      </c>
      <c r="E63" s="185">
        <v>1</v>
      </c>
      <c r="F63">
        <v>1000001</v>
      </c>
      <c r="G63" s="185">
        <v>1</v>
      </c>
      <c r="H63">
        <v>1000001</v>
      </c>
      <c r="I63" t="s">
        <v>231</v>
      </c>
      <c r="J63" s="14" t="s">
        <v>220</v>
      </c>
      <c r="K63" t="s">
        <v>523</v>
      </c>
      <c r="L63" t="s">
        <v>720</v>
      </c>
      <c r="M63" s="14">
        <v>104</v>
      </c>
      <c r="N63" s="14">
        <v>0</v>
      </c>
      <c r="O63" s="14">
        <v>10</v>
      </c>
      <c r="P63" t="s">
        <v>910</v>
      </c>
      <c r="Q63" s="217" t="s">
        <v>827</v>
      </c>
      <c r="R63" s="192" t="s">
        <v>711</v>
      </c>
      <c r="S63" s="192" t="s">
        <v>417</v>
      </c>
      <c r="T63">
        <v>0</v>
      </c>
      <c r="U63">
        <v>19</v>
      </c>
    </row>
    <row r="64" spans="1:21">
      <c r="A64">
        <v>2062</v>
      </c>
      <c r="B64" s="194">
        <v>2063</v>
      </c>
      <c r="C64" s="119">
        <v>22</v>
      </c>
      <c r="D64" s="185" t="s">
        <v>237</v>
      </c>
      <c r="E64" s="185">
        <v>1</v>
      </c>
      <c r="F64">
        <v>1000001</v>
      </c>
      <c r="G64" s="185">
        <v>1</v>
      </c>
      <c r="H64">
        <v>1000001</v>
      </c>
      <c r="I64" t="s">
        <v>231</v>
      </c>
      <c r="J64" s="14" t="str">
        <f>J49</f>
        <v>收钱</v>
      </c>
      <c r="K64" t="str">
        <f>K49</f>
        <v>在魔法世界中没有钱也是不行的</v>
      </c>
      <c r="L64" t="s">
        <v>804</v>
      </c>
      <c r="M64" s="14">
        <v>105</v>
      </c>
      <c r="N64" s="14">
        <v>0</v>
      </c>
      <c r="O64" s="14">
        <v>500</v>
      </c>
      <c r="P64" t="s">
        <v>910</v>
      </c>
      <c r="Q64" s="217" t="s">
        <v>840</v>
      </c>
      <c r="R64" s="192" t="s">
        <v>711</v>
      </c>
      <c r="S64" s="192" t="s">
        <v>417</v>
      </c>
      <c r="T64">
        <v>0</v>
      </c>
      <c r="U64">
        <v>0</v>
      </c>
    </row>
    <row r="65" spans="1:21">
      <c r="A65">
        <v>2063</v>
      </c>
      <c r="B65" s="194">
        <v>2064</v>
      </c>
      <c r="C65" s="119">
        <v>22</v>
      </c>
      <c r="D65" s="185" t="s">
        <v>237</v>
      </c>
      <c r="E65" s="185">
        <v>1</v>
      </c>
      <c r="F65">
        <v>1000001</v>
      </c>
      <c r="G65" s="185">
        <v>1</v>
      </c>
      <c r="H65">
        <v>1000001</v>
      </c>
      <c r="I65" t="s">
        <v>231</v>
      </c>
      <c r="J65" s="14" t="s">
        <v>212</v>
      </c>
      <c r="K65" t="s">
        <v>716</v>
      </c>
      <c r="L65" t="s">
        <v>719</v>
      </c>
      <c r="M65" s="14">
        <v>103</v>
      </c>
      <c r="N65" s="14">
        <v>0</v>
      </c>
      <c r="O65" s="14">
        <v>12</v>
      </c>
      <c r="P65" t="s">
        <v>910</v>
      </c>
      <c r="Q65" s="217" t="s">
        <v>827</v>
      </c>
      <c r="R65" s="192" t="s">
        <v>711</v>
      </c>
      <c r="S65" s="192" t="s">
        <v>417</v>
      </c>
      <c r="T65">
        <v>0</v>
      </c>
      <c r="U65">
        <v>0</v>
      </c>
    </row>
    <row r="66" spans="1:21">
      <c r="A66">
        <v>2064</v>
      </c>
      <c r="B66" s="194">
        <v>2065</v>
      </c>
      <c r="C66" s="119">
        <v>22</v>
      </c>
      <c r="D66" s="185" t="s">
        <v>237</v>
      </c>
      <c r="E66" s="185">
        <v>1</v>
      </c>
      <c r="F66">
        <v>1000001</v>
      </c>
      <c r="G66" s="185">
        <v>1</v>
      </c>
      <c r="H66">
        <v>1000001</v>
      </c>
      <c r="I66" t="s">
        <v>231</v>
      </c>
      <c r="J66" s="14" t="s">
        <v>220</v>
      </c>
      <c r="K66" t="s">
        <v>523</v>
      </c>
      <c r="L66" t="s">
        <v>720</v>
      </c>
      <c r="M66" s="14">
        <v>104</v>
      </c>
      <c r="N66" s="14">
        <v>0</v>
      </c>
      <c r="O66" s="14">
        <v>11</v>
      </c>
      <c r="P66" t="s">
        <v>910</v>
      </c>
      <c r="Q66" s="217" t="s">
        <v>827</v>
      </c>
      <c r="R66" s="192" t="s">
        <v>711</v>
      </c>
      <c r="S66" s="192" t="s">
        <v>417</v>
      </c>
      <c r="T66">
        <v>0</v>
      </c>
      <c r="U66">
        <v>0</v>
      </c>
    </row>
    <row r="67" spans="1:21" ht="40.5">
      <c r="A67">
        <v>2065</v>
      </c>
      <c r="B67" s="194">
        <v>2066</v>
      </c>
      <c r="C67" s="119">
        <v>22</v>
      </c>
      <c r="D67" s="185" t="s">
        <v>237</v>
      </c>
      <c r="E67" s="185">
        <v>1</v>
      </c>
      <c r="F67">
        <v>1000001</v>
      </c>
      <c r="G67" s="185">
        <v>1</v>
      </c>
      <c r="H67">
        <v>1000001</v>
      </c>
      <c r="I67" t="s">
        <v>231</v>
      </c>
      <c r="J67" s="14" t="s">
        <v>235</v>
      </c>
      <c r="K67" s="21" t="s">
        <v>652</v>
      </c>
      <c r="L67" s="21" t="s">
        <v>722</v>
      </c>
      <c r="M67" s="14">
        <v>111</v>
      </c>
      <c r="N67" s="14">
        <v>0</v>
      </c>
      <c r="O67" s="14">
        <v>9</v>
      </c>
      <c r="P67" t="s">
        <v>910</v>
      </c>
      <c r="Q67" s="217" t="s">
        <v>827</v>
      </c>
      <c r="R67" s="192" t="s">
        <v>711</v>
      </c>
      <c r="S67" s="192" t="s">
        <v>417</v>
      </c>
      <c r="T67">
        <v>0</v>
      </c>
      <c r="U67">
        <v>0</v>
      </c>
    </row>
    <row r="68" spans="1:21" ht="40.5">
      <c r="A68">
        <v>2066</v>
      </c>
      <c r="B68" s="194">
        <v>2067</v>
      </c>
      <c r="C68" s="119">
        <v>22</v>
      </c>
      <c r="D68" s="185" t="s">
        <v>237</v>
      </c>
      <c r="E68" s="185">
        <v>1</v>
      </c>
      <c r="F68">
        <v>1000001</v>
      </c>
      <c r="G68" s="185">
        <v>1</v>
      </c>
      <c r="H68">
        <v>1000001</v>
      </c>
      <c r="I68" t="s">
        <v>231</v>
      </c>
      <c r="J68" s="14" t="s">
        <v>235</v>
      </c>
      <c r="K68" s="21" t="s">
        <v>652</v>
      </c>
      <c r="L68" s="21" t="s">
        <v>722</v>
      </c>
      <c r="M68" s="14">
        <v>111</v>
      </c>
      <c r="N68" s="14">
        <v>0</v>
      </c>
      <c r="O68" s="14">
        <v>10</v>
      </c>
      <c r="P68" t="s">
        <v>910</v>
      </c>
      <c r="Q68" s="217" t="s">
        <v>827</v>
      </c>
      <c r="R68" s="192" t="s">
        <v>711</v>
      </c>
      <c r="S68" s="192" t="s">
        <v>417</v>
      </c>
      <c r="T68">
        <v>0</v>
      </c>
      <c r="U68">
        <v>0</v>
      </c>
    </row>
    <row r="69" spans="1:21" ht="40.5">
      <c r="A69">
        <v>2067</v>
      </c>
      <c r="B69" s="194">
        <v>2068</v>
      </c>
      <c r="C69" s="119">
        <v>23</v>
      </c>
      <c r="D69" s="185" t="s">
        <v>237</v>
      </c>
      <c r="E69" s="185">
        <v>1</v>
      </c>
      <c r="F69">
        <v>1000001</v>
      </c>
      <c r="G69" s="185">
        <v>1</v>
      </c>
      <c r="H69">
        <v>1000001</v>
      </c>
      <c r="I69" t="s">
        <v>231</v>
      </c>
      <c r="J69" s="14" t="s">
        <v>397</v>
      </c>
      <c r="K69" s="21" t="s">
        <v>768</v>
      </c>
      <c r="L69" s="21" t="s">
        <v>808</v>
      </c>
      <c r="M69" s="14">
        <v>102</v>
      </c>
      <c r="N69" s="14">
        <v>8312</v>
      </c>
      <c r="O69" s="14">
        <v>15</v>
      </c>
      <c r="P69" t="s">
        <v>850</v>
      </c>
      <c r="Q69" s="217" t="s">
        <v>827</v>
      </c>
      <c r="R69" s="192" t="s">
        <v>711</v>
      </c>
      <c r="S69" s="192" t="s">
        <v>417</v>
      </c>
      <c r="T69">
        <v>0</v>
      </c>
      <c r="U69">
        <v>0</v>
      </c>
    </row>
    <row r="70" spans="1:21" ht="27">
      <c r="A70">
        <v>2068</v>
      </c>
      <c r="B70" s="194">
        <v>2069</v>
      </c>
      <c r="C70" s="119">
        <v>23</v>
      </c>
      <c r="D70" s="185" t="s">
        <v>237</v>
      </c>
      <c r="E70" s="185">
        <v>1</v>
      </c>
      <c r="F70">
        <v>1000001</v>
      </c>
      <c r="G70" s="185">
        <v>1</v>
      </c>
      <c r="H70">
        <v>1000001</v>
      </c>
      <c r="I70" t="s">
        <v>231</v>
      </c>
      <c r="J70" s="14" t="s">
        <v>213</v>
      </c>
      <c r="K70" s="21" t="s">
        <v>715</v>
      </c>
      <c r="L70" s="21" t="str">
        <f>[3]地砖!$B$12</f>
        <v>花纹木板</v>
      </c>
      <c r="M70" s="14">
        <v>101</v>
      </c>
      <c r="N70" s="14">
        <f>[3]地砖!$Z$12</f>
        <v>193010</v>
      </c>
      <c r="O70" s="14">
        <v>10</v>
      </c>
      <c r="P70" t="s">
        <v>910</v>
      </c>
      <c r="Q70" s="217" t="s">
        <v>827</v>
      </c>
      <c r="R70" s="192" t="s">
        <v>711</v>
      </c>
      <c r="S70" s="192" t="s">
        <v>417</v>
      </c>
      <c r="T70">
        <v>1</v>
      </c>
      <c r="U70">
        <v>0</v>
      </c>
    </row>
    <row r="71" spans="1:21" ht="27">
      <c r="A71">
        <v>2069</v>
      </c>
      <c r="B71" s="194">
        <v>2070</v>
      </c>
      <c r="C71" s="119">
        <v>23</v>
      </c>
      <c r="D71" s="185" t="s">
        <v>237</v>
      </c>
      <c r="E71" s="185">
        <v>1</v>
      </c>
      <c r="F71">
        <v>1000001</v>
      </c>
      <c r="G71" s="185">
        <v>1</v>
      </c>
      <c r="H71">
        <v>1000001</v>
      </c>
      <c r="I71" t="s">
        <v>231</v>
      </c>
      <c r="J71" s="14" t="s">
        <v>213</v>
      </c>
      <c r="K71" s="21" t="s">
        <v>715</v>
      </c>
      <c r="L71" s="21" t="str">
        <f>[3]magic_mix!$D$3</f>
        <v>初级小木桌</v>
      </c>
      <c r="M71" s="14">
        <v>101</v>
      </c>
      <c r="N71" s="14">
        <f>[3]magic_mix!$F$3</f>
        <v>191001</v>
      </c>
      <c r="O71" s="14">
        <v>5</v>
      </c>
      <c r="P71" t="s">
        <v>910</v>
      </c>
      <c r="Q71" s="217" t="s">
        <v>827</v>
      </c>
      <c r="R71" s="192" t="s">
        <v>711</v>
      </c>
      <c r="S71" s="192" t="s">
        <v>417</v>
      </c>
      <c r="T71">
        <v>1</v>
      </c>
      <c r="U71">
        <v>0</v>
      </c>
    </row>
    <row r="72" spans="1:21">
      <c r="A72">
        <v>2070</v>
      </c>
      <c r="B72" s="194">
        <v>2071</v>
      </c>
      <c r="C72" s="119">
        <v>23</v>
      </c>
      <c r="D72" s="185" t="s">
        <v>237</v>
      </c>
      <c r="E72" s="185">
        <v>1</v>
      </c>
      <c r="F72">
        <v>1000001</v>
      </c>
      <c r="G72" s="185">
        <v>1</v>
      </c>
      <c r="H72">
        <v>1000001</v>
      </c>
      <c r="I72" t="s">
        <v>231</v>
      </c>
      <c r="J72" s="14" t="str">
        <f>J10</f>
        <v>好友数达人</v>
      </c>
      <c r="K72" t="s">
        <v>398</v>
      </c>
      <c r="L72" t="s">
        <v>717</v>
      </c>
      <c r="M72" s="14">
        <v>203</v>
      </c>
      <c r="N72" s="14">
        <v>0</v>
      </c>
      <c r="O72" s="195">
        <v>5</v>
      </c>
      <c r="P72" t="s">
        <v>910</v>
      </c>
      <c r="Q72" s="217" t="s">
        <v>827</v>
      </c>
      <c r="R72" s="192" t="s">
        <v>711</v>
      </c>
      <c r="S72" s="192" t="s">
        <v>417</v>
      </c>
      <c r="T72">
        <v>0</v>
      </c>
      <c r="U72">
        <v>0</v>
      </c>
    </row>
    <row r="73" spans="1:21">
      <c r="A73">
        <v>2071</v>
      </c>
      <c r="B73" s="194">
        <v>2072</v>
      </c>
      <c r="C73" s="119">
        <v>23</v>
      </c>
      <c r="D73" s="185" t="s">
        <v>237</v>
      </c>
      <c r="E73" s="185">
        <v>1</v>
      </c>
      <c r="F73">
        <v>1000001</v>
      </c>
      <c r="G73" s="185">
        <v>1</v>
      </c>
      <c r="H73">
        <v>1000001</v>
      </c>
      <c r="I73" t="s">
        <v>231</v>
      </c>
      <c r="J73" s="14" t="s">
        <v>220</v>
      </c>
      <c r="K73" t="s">
        <v>523</v>
      </c>
      <c r="L73" t="s">
        <v>720</v>
      </c>
      <c r="M73" s="14">
        <v>104</v>
      </c>
      <c r="N73" s="14">
        <v>0</v>
      </c>
      <c r="O73" s="14">
        <v>12</v>
      </c>
      <c r="P73" t="s">
        <v>910</v>
      </c>
      <c r="Q73" s="217" t="s">
        <v>827</v>
      </c>
      <c r="R73" s="192" t="s">
        <v>711</v>
      </c>
      <c r="S73" s="192" t="s">
        <v>417</v>
      </c>
      <c r="T73">
        <v>0</v>
      </c>
      <c r="U73">
        <v>0</v>
      </c>
    </row>
    <row r="74" spans="1:21">
      <c r="A74">
        <v>2072</v>
      </c>
      <c r="B74" s="194">
        <v>2073</v>
      </c>
      <c r="C74" s="119">
        <v>24</v>
      </c>
      <c r="D74" s="185" t="s">
        <v>237</v>
      </c>
      <c r="E74" s="185">
        <v>1</v>
      </c>
      <c r="F74">
        <v>1000001</v>
      </c>
      <c r="G74" s="185">
        <v>1</v>
      </c>
      <c r="H74">
        <v>1000001</v>
      </c>
      <c r="I74" t="s">
        <v>231</v>
      </c>
      <c r="J74" s="14" t="s">
        <v>186</v>
      </c>
      <c r="K74" t="s">
        <v>400</v>
      </c>
      <c r="L74" t="s">
        <v>721</v>
      </c>
      <c r="M74" s="14">
        <v>202</v>
      </c>
      <c r="N74" s="14">
        <v>0</v>
      </c>
      <c r="O74" s="195">
        <v>9</v>
      </c>
      <c r="P74" t="s">
        <v>910</v>
      </c>
      <c r="Q74" s="217" t="s">
        <v>827</v>
      </c>
      <c r="R74" s="192" t="s">
        <v>711</v>
      </c>
      <c r="S74" s="192" t="s">
        <v>417</v>
      </c>
      <c r="T74">
        <v>0</v>
      </c>
      <c r="U74">
        <v>20</v>
      </c>
    </row>
    <row r="75" spans="1:21">
      <c r="A75">
        <v>2073</v>
      </c>
      <c r="B75" s="194">
        <v>2074</v>
      </c>
      <c r="C75" s="119">
        <v>24</v>
      </c>
      <c r="D75" s="185" t="s">
        <v>237</v>
      </c>
      <c r="E75" s="185">
        <v>1</v>
      </c>
      <c r="F75">
        <v>1000001</v>
      </c>
      <c r="G75" s="185">
        <v>1</v>
      </c>
      <c r="H75">
        <v>1000001</v>
      </c>
      <c r="I75" t="s">
        <v>231</v>
      </c>
      <c r="J75" s="14" t="s">
        <v>401</v>
      </c>
      <c r="K75" t="s">
        <v>524</v>
      </c>
      <c r="L75" t="s">
        <v>718</v>
      </c>
      <c r="M75" s="14">
        <v>201</v>
      </c>
      <c r="N75" s="14">
        <v>0</v>
      </c>
      <c r="O75" s="195">
        <v>23</v>
      </c>
      <c r="P75" t="s">
        <v>910</v>
      </c>
      <c r="Q75" s="217" t="s">
        <v>840</v>
      </c>
      <c r="R75" s="192" t="s">
        <v>711</v>
      </c>
      <c r="S75" s="192" t="s">
        <v>417</v>
      </c>
      <c r="T75">
        <v>0</v>
      </c>
      <c r="U75">
        <v>0</v>
      </c>
    </row>
    <row r="76" spans="1:21">
      <c r="A76">
        <v>2074</v>
      </c>
      <c r="B76" s="194">
        <v>2075</v>
      </c>
      <c r="C76" s="119">
        <v>24</v>
      </c>
      <c r="D76" s="185" t="s">
        <v>237</v>
      </c>
      <c r="E76" s="185">
        <v>1</v>
      </c>
      <c r="F76">
        <v>1000001</v>
      </c>
      <c r="G76" s="185">
        <v>1</v>
      </c>
      <c r="H76">
        <v>1000001</v>
      </c>
      <c r="I76" t="s">
        <v>231</v>
      </c>
      <c r="J76" s="14" t="str">
        <f>J66</f>
        <v>解救学生</v>
      </c>
      <c r="K76" t="s">
        <v>523</v>
      </c>
      <c r="L76" t="s">
        <v>720</v>
      </c>
      <c r="M76" s="14">
        <v>104</v>
      </c>
      <c r="N76" s="14">
        <v>0</v>
      </c>
      <c r="O76" s="14">
        <v>13</v>
      </c>
      <c r="P76" t="s">
        <v>910</v>
      </c>
      <c r="Q76" s="217" t="s">
        <v>827</v>
      </c>
      <c r="R76" s="192" t="s">
        <v>711</v>
      </c>
      <c r="S76" s="192" t="s">
        <v>417</v>
      </c>
      <c r="T76">
        <v>0</v>
      </c>
      <c r="U76">
        <v>0</v>
      </c>
    </row>
    <row r="77" spans="1:21">
      <c r="A77">
        <v>2075</v>
      </c>
      <c r="B77" s="194">
        <v>2076</v>
      </c>
      <c r="C77" s="119">
        <v>24</v>
      </c>
      <c r="D77" s="185" t="s">
        <v>237</v>
      </c>
      <c r="E77" s="185">
        <v>1</v>
      </c>
      <c r="F77">
        <v>1000001</v>
      </c>
      <c r="G77" s="185">
        <v>1</v>
      </c>
      <c r="H77">
        <v>1000001</v>
      </c>
      <c r="I77" t="s">
        <v>231</v>
      </c>
      <c r="J77" s="14" t="s">
        <v>456</v>
      </c>
      <c r="K77" t="s">
        <v>457</v>
      </c>
      <c r="L77" t="s">
        <v>804</v>
      </c>
      <c r="M77" s="14">
        <v>105</v>
      </c>
      <c r="N77" s="14">
        <v>0</v>
      </c>
      <c r="O77" s="14">
        <v>500</v>
      </c>
      <c r="P77" t="s">
        <v>910</v>
      </c>
      <c r="Q77" s="217" t="s">
        <v>840</v>
      </c>
      <c r="R77" s="192" t="s">
        <v>711</v>
      </c>
      <c r="S77" s="192" t="s">
        <v>417</v>
      </c>
      <c r="T77">
        <v>0</v>
      </c>
      <c r="U77">
        <v>0</v>
      </c>
    </row>
    <row r="78" spans="1:21">
      <c r="A78">
        <v>2076</v>
      </c>
      <c r="B78" s="194">
        <v>2077</v>
      </c>
      <c r="C78" s="119">
        <v>24</v>
      </c>
      <c r="D78" s="185" t="s">
        <v>237</v>
      </c>
      <c r="E78" s="185">
        <v>1</v>
      </c>
      <c r="F78">
        <v>1000001</v>
      </c>
      <c r="G78" s="185">
        <v>1</v>
      </c>
      <c r="H78">
        <v>1000001</v>
      </c>
      <c r="I78" t="s">
        <v>231</v>
      </c>
      <c r="J78" s="14" t="s">
        <v>186</v>
      </c>
      <c r="K78" t="s">
        <v>400</v>
      </c>
      <c r="L78" t="s">
        <v>721</v>
      </c>
      <c r="M78" s="14">
        <v>202</v>
      </c>
      <c r="N78" s="14">
        <v>0</v>
      </c>
      <c r="O78" s="195">
        <v>10</v>
      </c>
      <c r="P78" t="s">
        <v>910</v>
      </c>
      <c r="Q78" s="217" t="s">
        <v>827</v>
      </c>
      <c r="R78" s="192" t="s">
        <v>711</v>
      </c>
      <c r="S78" s="192" t="s">
        <v>417</v>
      </c>
      <c r="T78">
        <v>0</v>
      </c>
      <c r="U78">
        <v>0</v>
      </c>
    </row>
    <row r="79" spans="1:21" ht="40.5">
      <c r="A79">
        <v>2077</v>
      </c>
      <c r="B79" s="194">
        <v>2078</v>
      </c>
      <c r="C79" s="119">
        <v>25</v>
      </c>
      <c r="D79" s="185" t="s">
        <v>237</v>
      </c>
      <c r="E79" s="185">
        <v>1</v>
      </c>
      <c r="F79">
        <v>1000001</v>
      </c>
      <c r="G79" s="185">
        <v>1</v>
      </c>
      <c r="H79">
        <v>1000001</v>
      </c>
      <c r="I79" t="s">
        <v>231</v>
      </c>
      <c r="J79" s="14" t="str">
        <f>J69</f>
        <v>收集材料</v>
      </c>
      <c r="K79" s="21" t="s">
        <v>768</v>
      </c>
      <c r="L79" s="21" t="s">
        <v>808</v>
      </c>
      <c r="M79" s="14">
        <v>102</v>
      </c>
      <c r="N79" s="14">
        <v>8312</v>
      </c>
      <c r="O79" s="14">
        <v>20</v>
      </c>
      <c r="P79" t="s">
        <v>851</v>
      </c>
      <c r="Q79" s="217" t="s">
        <v>827</v>
      </c>
      <c r="R79" s="192" t="s">
        <v>711</v>
      </c>
      <c r="S79" s="192" t="s">
        <v>417</v>
      </c>
      <c r="T79">
        <v>0</v>
      </c>
      <c r="U79">
        <v>0</v>
      </c>
    </row>
    <row r="80" spans="1:21">
      <c r="A80">
        <v>2078</v>
      </c>
      <c r="B80" s="194">
        <v>2079</v>
      </c>
      <c r="C80" s="119">
        <v>25</v>
      </c>
      <c r="D80" s="185" t="s">
        <v>237</v>
      </c>
      <c r="E80" s="185">
        <v>1</v>
      </c>
      <c r="F80">
        <v>1000001</v>
      </c>
      <c r="G80" s="185">
        <v>1</v>
      </c>
      <c r="H80">
        <v>1000001</v>
      </c>
      <c r="I80" t="s">
        <v>231</v>
      </c>
      <c r="J80" s="14" t="str">
        <f>J75</f>
        <v>成长之路</v>
      </c>
      <c r="K80" t="str">
        <f>K75</f>
        <v>提升自己的人物等级</v>
      </c>
      <c r="L80" t="s">
        <v>718</v>
      </c>
      <c r="M80" s="14">
        <v>201</v>
      </c>
      <c r="N80" s="14">
        <v>0</v>
      </c>
      <c r="O80" s="195">
        <v>24</v>
      </c>
      <c r="P80" t="s">
        <v>910</v>
      </c>
      <c r="Q80" s="217" t="s">
        <v>840</v>
      </c>
      <c r="R80" s="192" t="s">
        <v>711</v>
      </c>
      <c r="S80" s="192" t="s">
        <v>417</v>
      </c>
      <c r="T80">
        <v>0</v>
      </c>
      <c r="U80">
        <v>0</v>
      </c>
    </row>
    <row r="81" spans="1:21">
      <c r="A81">
        <v>2079</v>
      </c>
      <c r="B81" s="194">
        <v>2080</v>
      </c>
      <c r="C81" s="119">
        <v>25</v>
      </c>
      <c r="D81" s="192" t="s">
        <v>237</v>
      </c>
      <c r="E81" s="192">
        <v>1</v>
      </c>
      <c r="F81">
        <v>1000001</v>
      </c>
      <c r="G81" s="192">
        <v>1</v>
      </c>
      <c r="H81">
        <v>1000001</v>
      </c>
      <c r="I81" t="s">
        <v>231</v>
      </c>
      <c r="J81" s="14" t="s">
        <v>212</v>
      </c>
      <c r="K81" t="s">
        <v>716</v>
      </c>
      <c r="L81" t="s">
        <v>719</v>
      </c>
      <c r="M81" s="14">
        <v>103</v>
      </c>
      <c r="N81" s="14">
        <v>0</v>
      </c>
      <c r="O81" s="14">
        <v>13</v>
      </c>
      <c r="P81" t="s">
        <v>910</v>
      </c>
      <c r="Q81" s="217" t="s">
        <v>827</v>
      </c>
      <c r="R81" s="192" t="s">
        <v>711</v>
      </c>
      <c r="S81" s="192" t="s">
        <v>417</v>
      </c>
      <c r="T81">
        <v>0</v>
      </c>
      <c r="U81">
        <v>21</v>
      </c>
    </row>
    <row r="82" spans="1:21">
      <c r="A82">
        <v>2080</v>
      </c>
      <c r="B82" s="194">
        <v>2081</v>
      </c>
      <c r="C82" s="119">
        <v>25</v>
      </c>
      <c r="D82" s="192" t="s">
        <v>237</v>
      </c>
      <c r="E82" s="192">
        <v>1</v>
      </c>
      <c r="F82">
        <v>1000001</v>
      </c>
      <c r="G82" s="192">
        <v>1</v>
      </c>
      <c r="H82">
        <v>1000001</v>
      </c>
      <c r="I82" t="s">
        <v>231</v>
      </c>
      <c r="J82" s="14" t="s">
        <v>220</v>
      </c>
      <c r="K82" t="s">
        <v>523</v>
      </c>
      <c r="L82" t="s">
        <v>720</v>
      </c>
      <c r="M82" s="14">
        <v>104</v>
      </c>
      <c r="N82" s="14">
        <v>0</v>
      </c>
      <c r="O82" s="14">
        <v>14</v>
      </c>
      <c r="P82" t="s">
        <v>910</v>
      </c>
      <c r="Q82" s="217" t="s">
        <v>827</v>
      </c>
      <c r="R82" s="192" t="s">
        <v>711</v>
      </c>
      <c r="S82" s="192" t="s">
        <v>417</v>
      </c>
      <c r="T82">
        <v>0</v>
      </c>
      <c r="U82">
        <v>0</v>
      </c>
    </row>
    <row r="83" spans="1:21" ht="40.5">
      <c r="A83">
        <v>2081</v>
      </c>
      <c r="B83" s="194">
        <v>2082</v>
      </c>
      <c r="C83" s="119">
        <v>25</v>
      </c>
      <c r="D83" s="192" t="s">
        <v>237</v>
      </c>
      <c r="E83" s="192">
        <v>1</v>
      </c>
      <c r="F83">
        <v>1000001</v>
      </c>
      <c r="G83" s="192">
        <v>1</v>
      </c>
      <c r="H83">
        <v>1000001</v>
      </c>
      <c r="I83" t="s">
        <v>231</v>
      </c>
      <c r="J83" s="14" t="s">
        <v>235</v>
      </c>
      <c r="K83" s="21" t="s">
        <v>652</v>
      </c>
      <c r="L83" s="21" t="s">
        <v>722</v>
      </c>
      <c r="M83" s="14">
        <v>111</v>
      </c>
      <c r="N83" s="14">
        <v>0</v>
      </c>
      <c r="O83" s="14">
        <v>10</v>
      </c>
      <c r="P83" t="s">
        <v>910</v>
      </c>
      <c r="Q83" s="217" t="s">
        <v>827</v>
      </c>
      <c r="R83" s="192" t="s">
        <v>711</v>
      </c>
      <c r="S83" s="192" t="s">
        <v>417</v>
      </c>
      <c r="T83">
        <v>0</v>
      </c>
      <c r="U83">
        <v>0</v>
      </c>
    </row>
    <row r="84" spans="1:21" ht="40.5">
      <c r="A84">
        <v>2082</v>
      </c>
      <c r="B84" s="194">
        <v>2083</v>
      </c>
      <c r="C84" s="119">
        <v>25</v>
      </c>
      <c r="D84" s="192" t="s">
        <v>237</v>
      </c>
      <c r="E84" s="192">
        <v>1</v>
      </c>
      <c r="F84">
        <v>1000001</v>
      </c>
      <c r="G84" s="192">
        <v>1</v>
      </c>
      <c r="H84">
        <v>1000001</v>
      </c>
      <c r="I84" t="s">
        <v>231</v>
      </c>
      <c r="J84" s="14" t="s">
        <v>235</v>
      </c>
      <c r="K84" s="21" t="s">
        <v>652</v>
      </c>
      <c r="L84" s="21" t="s">
        <v>722</v>
      </c>
      <c r="M84" s="14">
        <v>111</v>
      </c>
      <c r="N84" s="14">
        <v>0</v>
      </c>
      <c r="O84" s="14">
        <v>10</v>
      </c>
      <c r="P84" t="s">
        <v>910</v>
      </c>
      <c r="Q84" s="217" t="s">
        <v>831</v>
      </c>
      <c r="R84" s="192" t="s">
        <v>711</v>
      </c>
      <c r="S84" s="192" t="s">
        <v>417</v>
      </c>
      <c r="T84">
        <v>0</v>
      </c>
      <c r="U84">
        <v>0</v>
      </c>
    </row>
    <row r="85" spans="1:21" ht="40.5">
      <c r="A85">
        <v>2083</v>
      </c>
      <c r="B85" s="194">
        <v>2084</v>
      </c>
      <c r="C85" s="119">
        <v>25</v>
      </c>
      <c r="D85" s="192" t="s">
        <v>237</v>
      </c>
      <c r="E85" s="192">
        <v>1</v>
      </c>
      <c r="F85">
        <v>1000001</v>
      </c>
      <c r="G85" s="192">
        <v>1</v>
      </c>
      <c r="H85">
        <v>1000001</v>
      </c>
      <c r="I85" t="s">
        <v>231</v>
      </c>
      <c r="J85" s="14" t="s">
        <v>397</v>
      </c>
      <c r="K85" s="21" t="s">
        <v>768</v>
      </c>
      <c r="L85" s="21" t="s">
        <v>808</v>
      </c>
      <c r="M85" s="14">
        <v>102</v>
      </c>
      <c r="N85" s="14">
        <v>8312</v>
      </c>
      <c r="O85" s="14">
        <v>25</v>
      </c>
      <c r="P85" t="s">
        <v>852</v>
      </c>
      <c r="Q85" s="217" t="s">
        <v>827</v>
      </c>
      <c r="R85" s="192" t="s">
        <v>711</v>
      </c>
      <c r="S85" s="192" t="s">
        <v>417</v>
      </c>
      <c r="T85">
        <v>0</v>
      </c>
      <c r="U85">
        <v>0</v>
      </c>
    </row>
    <row r="86" spans="1:21" ht="27">
      <c r="A86">
        <v>2084</v>
      </c>
      <c r="B86" s="194">
        <v>2085</v>
      </c>
      <c r="C86" s="119">
        <v>25</v>
      </c>
      <c r="D86" s="192" t="s">
        <v>237</v>
      </c>
      <c r="E86" s="192">
        <v>1</v>
      </c>
      <c r="F86">
        <v>1000001</v>
      </c>
      <c r="G86" s="192">
        <v>1</v>
      </c>
      <c r="H86">
        <v>1000001</v>
      </c>
      <c r="I86" t="s">
        <v>231</v>
      </c>
      <c r="J86" s="14" t="s">
        <v>213</v>
      </c>
      <c r="K86" s="21" t="s">
        <v>715</v>
      </c>
      <c r="L86" s="21" t="str">
        <f>[3]magic_mix!$D$20</f>
        <v xml:space="preserve">黄框木门 </v>
      </c>
      <c r="M86" s="14">
        <v>101</v>
      </c>
      <c r="N86" s="14">
        <f>[3]magic_mix!$F$20</f>
        <v>192002</v>
      </c>
      <c r="O86" s="14">
        <v>3</v>
      </c>
      <c r="P86" t="s">
        <v>910</v>
      </c>
      <c r="Q86" s="217" t="s">
        <v>827</v>
      </c>
      <c r="R86" s="192" t="s">
        <v>711</v>
      </c>
      <c r="S86" s="192" t="s">
        <v>417</v>
      </c>
      <c r="T86">
        <v>1</v>
      </c>
      <c r="U86">
        <v>0</v>
      </c>
    </row>
    <row r="87" spans="1:21" ht="27">
      <c r="A87">
        <v>2085</v>
      </c>
      <c r="B87" s="194">
        <v>2086</v>
      </c>
      <c r="C87" s="119">
        <v>26</v>
      </c>
      <c r="D87" s="192" t="s">
        <v>237</v>
      </c>
      <c r="E87" s="192">
        <v>1</v>
      </c>
      <c r="F87">
        <v>1000001</v>
      </c>
      <c r="G87" s="192">
        <v>1</v>
      </c>
      <c r="H87">
        <v>1000001</v>
      </c>
      <c r="I87" t="s">
        <v>231</v>
      </c>
      <c r="J87" s="14" t="s">
        <v>213</v>
      </c>
      <c r="K87" s="21" t="s">
        <v>715</v>
      </c>
      <c r="L87" s="21" t="str">
        <f>[3]家具!$B$56</f>
        <v>木头人石像</v>
      </c>
      <c r="M87" s="14">
        <v>101</v>
      </c>
      <c r="N87" s="14">
        <f>[3]家具!$Z$56</f>
        <v>195054</v>
      </c>
      <c r="O87" s="14">
        <v>5</v>
      </c>
      <c r="P87" t="s">
        <v>910</v>
      </c>
      <c r="Q87" s="217" t="s">
        <v>831</v>
      </c>
      <c r="R87" s="192" t="s">
        <v>711</v>
      </c>
      <c r="S87" s="192" t="s">
        <v>417</v>
      </c>
      <c r="T87">
        <v>1</v>
      </c>
      <c r="U87">
        <v>0</v>
      </c>
    </row>
    <row r="88" spans="1:21">
      <c r="A88">
        <v>2086</v>
      </c>
      <c r="B88" s="194">
        <v>2087</v>
      </c>
      <c r="C88" s="119">
        <v>26</v>
      </c>
      <c r="D88" s="192" t="s">
        <v>237</v>
      </c>
      <c r="E88" s="192">
        <v>1</v>
      </c>
      <c r="F88">
        <v>1000001</v>
      </c>
      <c r="G88" s="192">
        <v>1</v>
      </c>
      <c r="H88">
        <v>1000001</v>
      </c>
      <c r="I88" t="s">
        <v>231</v>
      </c>
      <c r="J88" s="14" t="str">
        <f>J10</f>
        <v>好友数达人</v>
      </c>
      <c r="K88" t="s">
        <v>398</v>
      </c>
      <c r="L88" t="s">
        <v>717</v>
      </c>
      <c r="M88" s="14">
        <v>203</v>
      </c>
      <c r="N88" s="14">
        <v>0</v>
      </c>
      <c r="O88" s="195">
        <v>6</v>
      </c>
      <c r="P88" t="s">
        <v>910</v>
      </c>
      <c r="Q88" s="217" t="s">
        <v>827</v>
      </c>
      <c r="R88" s="192" t="s">
        <v>711</v>
      </c>
      <c r="S88" s="192" t="s">
        <v>417</v>
      </c>
      <c r="T88">
        <v>0</v>
      </c>
      <c r="U88">
        <v>0</v>
      </c>
    </row>
    <row r="89" spans="1:21">
      <c r="A89">
        <v>2087</v>
      </c>
      <c r="B89" s="194">
        <v>2088</v>
      </c>
      <c r="C89" s="119">
        <v>26</v>
      </c>
      <c r="D89" s="192" t="s">
        <v>237</v>
      </c>
      <c r="E89" s="192">
        <v>1</v>
      </c>
      <c r="F89">
        <v>1000001</v>
      </c>
      <c r="G89" s="192">
        <v>1</v>
      </c>
      <c r="H89">
        <v>1000001</v>
      </c>
      <c r="I89" t="s">
        <v>231</v>
      </c>
      <c r="J89" s="14" t="s">
        <v>220</v>
      </c>
      <c r="K89" t="s">
        <v>523</v>
      </c>
      <c r="L89" t="s">
        <v>720</v>
      </c>
      <c r="M89" s="14">
        <v>104</v>
      </c>
      <c r="N89" s="14">
        <v>0</v>
      </c>
      <c r="O89" s="14">
        <v>15</v>
      </c>
      <c r="P89" t="s">
        <v>910</v>
      </c>
      <c r="Q89" s="217" t="s">
        <v>831</v>
      </c>
      <c r="R89" s="192" t="s">
        <v>711</v>
      </c>
      <c r="S89" s="192" t="s">
        <v>417</v>
      </c>
      <c r="T89">
        <v>0</v>
      </c>
      <c r="U89">
        <v>0</v>
      </c>
    </row>
    <row r="90" spans="1:21">
      <c r="A90">
        <v>2088</v>
      </c>
      <c r="B90" s="194">
        <v>2089</v>
      </c>
      <c r="C90" s="119">
        <v>26</v>
      </c>
      <c r="D90" s="192" t="s">
        <v>237</v>
      </c>
      <c r="E90" s="192">
        <v>1</v>
      </c>
      <c r="F90">
        <v>1000001</v>
      </c>
      <c r="G90" s="192">
        <v>1</v>
      </c>
      <c r="H90">
        <v>1000001</v>
      </c>
      <c r="I90" t="s">
        <v>231</v>
      </c>
      <c r="J90" s="14" t="s">
        <v>186</v>
      </c>
      <c r="K90" t="s">
        <v>400</v>
      </c>
      <c r="L90" t="s">
        <v>721</v>
      </c>
      <c r="M90" s="14">
        <v>202</v>
      </c>
      <c r="N90" s="14">
        <v>0</v>
      </c>
      <c r="O90" s="195">
        <v>11</v>
      </c>
      <c r="P90" t="s">
        <v>910</v>
      </c>
      <c r="Q90" s="217" t="s">
        <v>831</v>
      </c>
      <c r="R90" s="192" t="s">
        <v>711</v>
      </c>
      <c r="S90" s="192" t="s">
        <v>417</v>
      </c>
      <c r="T90">
        <v>0</v>
      </c>
      <c r="U90">
        <v>0</v>
      </c>
    </row>
    <row r="91" spans="1:21">
      <c r="A91">
        <v>2089</v>
      </c>
      <c r="B91" s="194">
        <v>2090</v>
      </c>
      <c r="C91" s="119">
        <v>26</v>
      </c>
      <c r="D91" s="192" t="s">
        <v>237</v>
      </c>
      <c r="E91" s="192">
        <v>1</v>
      </c>
      <c r="F91">
        <v>1000001</v>
      </c>
      <c r="G91" s="192">
        <v>1</v>
      </c>
      <c r="H91">
        <v>1000001</v>
      </c>
      <c r="I91" t="s">
        <v>231</v>
      </c>
      <c r="J91" s="14" t="s">
        <v>401</v>
      </c>
      <c r="K91" t="s">
        <v>524</v>
      </c>
      <c r="L91" t="s">
        <v>718</v>
      </c>
      <c r="M91" s="14">
        <v>201</v>
      </c>
      <c r="N91" s="14">
        <v>0</v>
      </c>
      <c r="O91" s="195">
        <v>25</v>
      </c>
      <c r="P91" t="s">
        <v>910</v>
      </c>
      <c r="Q91" s="217" t="s">
        <v>827</v>
      </c>
      <c r="R91" s="192" t="s">
        <v>711</v>
      </c>
      <c r="S91" s="192" t="s">
        <v>417</v>
      </c>
      <c r="T91">
        <v>0</v>
      </c>
      <c r="U91">
        <v>0</v>
      </c>
    </row>
    <row r="92" spans="1:21" ht="12.75" customHeight="1">
      <c r="A92">
        <v>2090</v>
      </c>
      <c r="B92" s="194">
        <v>2091</v>
      </c>
      <c r="C92" s="119">
        <v>27</v>
      </c>
      <c r="D92" s="192" t="s">
        <v>237</v>
      </c>
      <c r="E92" s="192">
        <v>1</v>
      </c>
      <c r="F92">
        <v>1000001</v>
      </c>
      <c r="G92" s="192">
        <v>1</v>
      </c>
      <c r="H92">
        <v>1000001</v>
      </c>
      <c r="I92" t="s">
        <v>231</v>
      </c>
      <c r="J92" s="14" t="str">
        <f>J82</f>
        <v>解救学生</v>
      </c>
      <c r="K92" t="s">
        <v>523</v>
      </c>
      <c r="L92" t="s">
        <v>720</v>
      </c>
      <c r="M92" s="14">
        <v>104</v>
      </c>
      <c r="N92" s="14">
        <v>0</v>
      </c>
      <c r="O92" s="14">
        <v>15</v>
      </c>
      <c r="P92" t="s">
        <v>910</v>
      </c>
      <c r="Q92" s="217" t="s">
        <v>831</v>
      </c>
      <c r="R92" s="192" t="s">
        <v>711</v>
      </c>
      <c r="S92" s="192" t="s">
        <v>417</v>
      </c>
      <c r="T92">
        <v>0</v>
      </c>
      <c r="U92">
        <v>22</v>
      </c>
    </row>
    <row r="93" spans="1:21">
      <c r="A93">
        <v>2091</v>
      </c>
      <c r="B93" s="194">
        <v>2092</v>
      </c>
      <c r="C93" s="119">
        <v>27</v>
      </c>
      <c r="D93" s="192" t="s">
        <v>237</v>
      </c>
      <c r="E93" s="192">
        <v>1</v>
      </c>
      <c r="F93">
        <v>1000001</v>
      </c>
      <c r="G93" s="192">
        <v>1</v>
      </c>
      <c r="H93">
        <v>1000001</v>
      </c>
      <c r="I93" t="s">
        <v>231</v>
      </c>
      <c r="J93" s="14" t="s">
        <v>456</v>
      </c>
      <c r="K93" t="s">
        <v>457</v>
      </c>
      <c r="L93" t="s">
        <v>804</v>
      </c>
      <c r="M93" s="14">
        <v>105</v>
      </c>
      <c r="N93" s="14">
        <v>0</v>
      </c>
      <c r="O93" s="14">
        <v>500</v>
      </c>
      <c r="P93" t="s">
        <v>910</v>
      </c>
      <c r="Q93" s="217" t="s">
        <v>840</v>
      </c>
      <c r="R93" s="192" t="s">
        <v>711</v>
      </c>
      <c r="S93" s="192" t="s">
        <v>417</v>
      </c>
      <c r="T93">
        <v>0</v>
      </c>
      <c r="U93">
        <v>0</v>
      </c>
    </row>
    <row r="94" spans="1:21">
      <c r="A94">
        <v>2092</v>
      </c>
      <c r="B94" s="194">
        <v>2093</v>
      </c>
      <c r="C94" s="119">
        <v>27</v>
      </c>
      <c r="D94" s="192" t="s">
        <v>237</v>
      </c>
      <c r="E94" s="192">
        <v>1</v>
      </c>
      <c r="F94">
        <v>1000001</v>
      </c>
      <c r="G94" s="192">
        <v>1</v>
      </c>
      <c r="H94">
        <v>1000001</v>
      </c>
      <c r="I94" t="s">
        <v>231</v>
      </c>
      <c r="J94" s="14" t="s">
        <v>186</v>
      </c>
      <c r="K94" t="s">
        <v>400</v>
      </c>
      <c r="L94" t="s">
        <v>721</v>
      </c>
      <c r="M94" s="14">
        <v>202</v>
      </c>
      <c r="N94" s="14">
        <v>0</v>
      </c>
      <c r="O94" s="195">
        <v>12</v>
      </c>
      <c r="P94" t="s">
        <v>910</v>
      </c>
      <c r="Q94" s="217" t="s">
        <v>831</v>
      </c>
      <c r="R94" s="192" t="s">
        <v>711</v>
      </c>
      <c r="S94" s="192" t="s">
        <v>417</v>
      </c>
      <c r="T94">
        <v>0</v>
      </c>
      <c r="U94">
        <v>0</v>
      </c>
    </row>
    <row r="95" spans="1:21" ht="40.5">
      <c r="A95">
        <v>2093</v>
      </c>
      <c r="B95" s="194">
        <v>2094</v>
      </c>
      <c r="C95" s="119">
        <v>27</v>
      </c>
      <c r="D95" s="192" t="s">
        <v>237</v>
      </c>
      <c r="E95" s="192">
        <v>1</v>
      </c>
      <c r="F95">
        <v>1000001</v>
      </c>
      <c r="G95" s="192">
        <v>1</v>
      </c>
      <c r="H95">
        <v>1000001</v>
      </c>
      <c r="I95" t="s">
        <v>231</v>
      </c>
      <c r="J95" s="14" t="str">
        <f>J85</f>
        <v>收集材料</v>
      </c>
      <c r="K95" s="21" t="s">
        <v>768</v>
      </c>
      <c r="L95" s="21" t="s">
        <v>808</v>
      </c>
      <c r="M95" s="14">
        <v>102</v>
      </c>
      <c r="N95" s="14">
        <v>8312</v>
      </c>
      <c r="O95" s="14">
        <v>30</v>
      </c>
      <c r="P95" t="s">
        <v>853</v>
      </c>
      <c r="Q95" s="217" t="s">
        <v>831</v>
      </c>
      <c r="R95" s="192" t="s">
        <v>711</v>
      </c>
      <c r="S95" s="192" t="s">
        <v>417</v>
      </c>
      <c r="T95">
        <v>0</v>
      </c>
      <c r="U95">
        <v>0</v>
      </c>
    </row>
    <row r="96" spans="1:21">
      <c r="A96">
        <v>2094</v>
      </c>
      <c r="B96" s="194">
        <v>2095</v>
      </c>
      <c r="C96" s="119">
        <v>27</v>
      </c>
      <c r="D96" s="192" t="s">
        <v>237</v>
      </c>
      <c r="E96" s="192">
        <v>1</v>
      </c>
      <c r="F96">
        <v>1000001</v>
      </c>
      <c r="G96" s="192">
        <v>1</v>
      </c>
      <c r="H96">
        <v>1000001</v>
      </c>
      <c r="I96" t="s">
        <v>231</v>
      </c>
      <c r="J96" s="14" t="str">
        <f>J91</f>
        <v>成长之路</v>
      </c>
      <c r="K96" t="str">
        <f>K91</f>
        <v>提升自己的人物等级</v>
      </c>
      <c r="L96" t="s">
        <v>718</v>
      </c>
      <c r="M96" s="14">
        <v>201</v>
      </c>
      <c r="N96" s="14">
        <v>0</v>
      </c>
      <c r="O96" s="195">
        <v>26</v>
      </c>
      <c r="P96" t="s">
        <v>910</v>
      </c>
      <c r="Q96" s="217" t="s">
        <v>827</v>
      </c>
      <c r="R96" s="192" t="s">
        <v>711</v>
      </c>
      <c r="S96" s="192" t="s">
        <v>417</v>
      </c>
      <c r="T96">
        <v>0</v>
      </c>
      <c r="U96">
        <v>0</v>
      </c>
    </row>
    <row r="97" spans="1:21">
      <c r="A97">
        <v>2095</v>
      </c>
      <c r="B97" s="194">
        <v>2096</v>
      </c>
      <c r="C97" s="119">
        <v>28</v>
      </c>
      <c r="D97" s="192" t="s">
        <v>237</v>
      </c>
      <c r="E97" s="192">
        <v>1</v>
      </c>
      <c r="F97">
        <v>1000001</v>
      </c>
      <c r="G97" s="192">
        <v>1</v>
      </c>
      <c r="H97">
        <v>1000001</v>
      </c>
      <c r="I97" t="s">
        <v>231</v>
      </c>
      <c r="J97" s="14" t="str">
        <f t="shared" ref="J97:J99" si="4">J81</f>
        <v>传授魔法</v>
      </c>
      <c r="K97" t="s">
        <v>716</v>
      </c>
      <c r="L97" t="s">
        <v>719</v>
      </c>
      <c r="M97" s="14">
        <v>103</v>
      </c>
      <c r="N97" s="14">
        <v>0</v>
      </c>
      <c r="O97" s="14">
        <v>14</v>
      </c>
      <c r="P97" t="s">
        <v>910</v>
      </c>
      <c r="Q97" s="217" t="s">
        <v>831</v>
      </c>
      <c r="R97" s="192" t="s">
        <v>711</v>
      </c>
      <c r="S97" s="192" t="s">
        <v>417</v>
      </c>
      <c r="T97">
        <v>0</v>
      </c>
      <c r="U97">
        <v>23</v>
      </c>
    </row>
    <row r="98" spans="1:21">
      <c r="A98">
        <v>2096</v>
      </c>
      <c r="B98" s="194">
        <v>2097</v>
      </c>
      <c r="C98" s="119">
        <v>28</v>
      </c>
      <c r="D98" s="192" t="s">
        <v>237</v>
      </c>
      <c r="E98" s="192">
        <v>1</v>
      </c>
      <c r="F98">
        <v>1000001</v>
      </c>
      <c r="G98" s="192">
        <v>1</v>
      </c>
      <c r="H98">
        <v>1000001</v>
      </c>
      <c r="I98" t="s">
        <v>231</v>
      </c>
      <c r="J98" s="14" t="str">
        <f t="shared" si="4"/>
        <v>解救学生</v>
      </c>
      <c r="K98" t="s">
        <v>523</v>
      </c>
      <c r="L98" t="s">
        <v>720</v>
      </c>
      <c r="M98" s="14">
        <v>104</v>
      </c>
      <c r="N98" s="14">
        <v>0</v>
      </c>
      <c r="O98" s="14">
        <v>15</v>
      </c>
      <c r="P98" t="s">
        <v>910</v>
      </c>
      <c r="Q98" s="217" t="s">
        <v>831</v>
      </c>
      <c r="R98" s="192" t="s">
        <v>711</v>
      </c>
      <c r="S98" s="192" t="s">
        <v>417</v>
      </c>
      <c r="T98">
        <v>0</v>
      </c>
      <c r="U98">
        <v>0</v>
      </c>
    </row>
    <row r="99" spans="1:21" ht="40.5">
      <c r="A99">
        <v>2097</v>
      </c>
      <c r="B99" s="194">
        <v>2098</v>
      </c>
      <c r="C99" s="119">
        <v>28</v>
      </c>
      <c r="D99" s="192" t="s">
        <v>237</v>
      </c>
      <c r="E99" s="192">
        <v>1</v>
      </c>
      <c r="F99">
        <v>1000001</v>
      </c>
      <c r="G99" s="192">
        <v>1</v>
      </c>
      <c r="H99">
        <v>1000001</v>
      </c>
      <c r="I99" t="s">
        <v>231</v>
      </c>
      <c r="J99" s="14" t="str">
        <f t="shared" si="4"/>
        <v>使用变化咒</v>
      </c>
      <c r="K99" s="21" t="s">
        <v>652</v>
      </c>
      <c r="L99" s="21" t="s">
        <v>722</v>
      </c>
      <c r="M99" s="14">
        <v>111</v>
      </c>
      <c r="N99" s="14">
        <v>0</v>
      </c>
      <c r="O99" s="14">
        <v>10</v>
      </c>
      <c r="P99" t="s">
        <v>910</v>
      </c>
      <c r="Q99" s="217" t="s">
        <v>831</v>
      </c>
      <c r="R99" s="192" t="s">
        <v>711</v>
      </c>
      <c r="S99" s="192" t="s">
        <v>417</v>
      </c>
      <c r="T99">
        <v>0</v>
      </c>
      <c r="U99">
        <v>0</v>
      </c>
    </row>
    <row r="100" spans="1:21" ht="18.75" customHeight="1">
      <c r="A100">
        <v>2098</v>
      </c>
      <c r="B100" s="194">
        <v>2099</v>
      </c>
      <c r="C100" s="119">
        <v>28</v>
      </c>
      <c r="D100" s="192" t="s">
        <v>237</v>
      </c>
      <c r="E100" s="192">
        <v>1</v>
      </c>
      <c r="F100">
        <v>1000001</v>
      </c>
      <c r="G100" s="192">
        <v>1</v>
      </c>
      <c r="H100">
        <v>1000001</v>
      </c>
      <c r="I100" t="s">
        <v>231</v>
      </c>
      <c r="J100" s="14" t="str">
        <f>J85</f>
        <v>收集材料</v>
      </c>
      <c r="K100" s="21" t="s">
        <v>768</v>
      </c>
      <c r="L100" s="21" t="s">
        <v>810</v>
      </c>
      <c r="M100" s="14">
        <v>102</v>
      </c>
      <c r="N100" s="14">
        <v>8313</v>
      </c>
      <c r="O100" s="14">
        <v>5</v>
      </c>
      <c r="P100" t="s">
        <v>854</v>
      </c>
      <c r="Q100" s="217" t="s">
        <v>831</v>
      </c>
      <c r="R100" s="192" t="s">
        <v>711</v>
      </c>
      <c r="S100" s="192" t="s">
        <v>417</v>
      </c>
      <c r="T100">
        <v>0</v>
      </c>
      <c r="U100">
        <v>0</v>
      </c>
    </row>
    <row r="101" spans="1:21">
      <c r="A101">
        <v>2099</v>
      </c>
      <c r="B101" s="194">
        <v>2100</v>
      </c>
      <c r="C101" s="119">
        <v>28</v>
      </c>
      <c r="D101" s="192" t="s">
        <v>237</v>
      </c>
      <c r="E101" s="192">
        <v>1</v>
      </c>
      <c r="F101">
        <v>1000001</v>
      </c>
      <c r="G101" s="192">
        <v>1</v>
      </c>
      <c r="H101">
        <v>1000001</v>
      </c>
      <c r="I101" t="s">
        <v>231</v>
      </c>
      <c r="J101" s="14" t="s">
        <v>212</v>
      </c>
      <c r="K101" t="s">
        <v>716</v>
      </c>
      <c r="L101" t="s">
        <v>719</v>
      </c>
      <c r="M101" s="14">
        <v>103</v>
      </c>
      <c r="N101" s="14">
        <v>0</v>
      </c>
      <c r="O101" s="14">
        <v>15</v>
      </c>
      <c r="P101" t="s">
        <v>910</v>
      </c>
      <c r="Q101" s="217" t="s">
        <v>831</v>
      </c>
      <c r="R101" s="192" t="s">
        <v>711</v>
      </c>
      <c r="S101" s="192" t="s">
        <v>417</v>
      </c>
      <c r="T101">
        <v>0</v>
      </c>
      <c r="U101">
        <v>0</v>
      </c>
    </row>
    <row r="102" spans="1:21" ht="27">
      <c r="A102">
        <v>2100</v>
      </c>
      <c r="B102" s="194">
        <v>2101</v>
      </c>
      <c r="C102" s="119">
        <v>29</v>
      </c>
      <c r="D102" s="192" t="s">
        <v>237</v>
      </c>
      <c r="E102" s="192">
        <v>1</v>
      </c>
      <c r="F102">
        <v>1000001</v>
      </c>
      <c r="G102" s="192">
        <v>1</v>
      </c>
      <c r="H102">
        <v>1000001</v>
      </c>
      <c r="I102" t="s">
        <v>231</v>
      </c>
      <c r="J102" s="14" t="s">
        <v>213</v>
      </c>
      <c r="K102" s="21" t="s">
        <v>715</v>
      </c>
      <c r="L102" s="21" t="str">
        <f>[3]magic_mix!$D$138</f>
        <v>食人花石像</v>
      </c>
      <c r="M102" s="14">
        <v>101</v>
      </c>
      <c r="N102" s="14">
        <f>[3]magic_mix!$F$138</f>
        <v>195062</v>
      </c>
      <c r="O102" s="14">
        <v>3</v>
      </c>
      <c r="P102" t="s">
        <v>910</v>
      </c>
      <c r="Q102" s="217" t="s">
        <v>831</v>
      </c>
      <c r="R102" s="192" t="s">
        <v>711</v>
      </c>
      <c r="S102" s="192" t="s">
        <v>417</v>
      </c>
      <c r="T102">
        <v>1</v>
      </c>
      <c r="U102">
        <v>0</v>
      </c>
    </row>
    <row r="103" spans="1:21">
      <c r="A103">
        <v>2101</v>
      </c>
      <c r="B103" s="194">
        <v>2102</v>
      </c>
      <c r="C103" s="119">
        <v>29</v>
      </c>
      <c r="D103" s="192" t="s">
        <v>237</v>
      </c>
      <c r="E103" s="192">
        <v>1</v>
      </c>
      <c r="F103">
        <v>1000001</v>
      </c>
      <c r="G103" s="192">
        <v>1</v>
      </c>
      <c r="H103">
        <v>1000001</v>
      </c>
      <c r="I103" t="s">
        <v>231</v>
      </c>
      <c r="J103" s="14" t="str">
        <f>J10</f>
        <v>好友数达人</v>
      </c>
      <c r="K103" t="str">
        <f>K88</f>
        <v>增加自己的好友数量</v>
      </c>
      <c r="L103" t="s">
        <v>717</v>
      </c>
      <c r="M103" s="14">
        <v>203</v>
      </c>
      <c r="N103" s="14">
        <v>0</v>
      </c>
      <c r="O103" s="195">
        <v>7</v>
      </c>
      <c r="P103" t="s">
        <v>910</v>
      </c>
      <c r="Q103" s="217" t="s">
        <v>827</v>
      </c>
      <c r="R103" s="192" t="s">
        <v>711</v>
      </c>
      <c r="S103" s="192" t="s">
        <v>417</v>
      </c>
      <c r="T103">
        <v>0</v>
      </c>
      <c r="U103">
        <v>0</v>
      </c>
    </row>
    <row r="104" spans="1:21">
      <c r="A104">
        <v>2102</v>
      </c>
      <c r="B104" s="194">
        <v>2103</v>
      </c>
      <c r="C104" s="119">
        <v>29</v>
      </c>
      <c r="D104" s="192" t="s">
        <v>237</v>
      </c>
      <c r="E104" s="192">
        <v>1</v>
      </c>
      <c r="F104">
        <v>1000001</v>
      </c>
      <c r="G104" s="192">
        <v>1</v>
      </c>
      <c r="H104">
        <v>1000001</v>
      </c>
      <c r="I104" t="s">
        <v>231</v>
      </c>
      <c r="J104" s="14" t="s">
        <v>456</v>
      </c>
      <c r="K104" t="str">
        <f>K93</f>
        <v>在魔法世界中没有钱也是不行的</v>
      </c>
      <c r="L104" t="s">
        <v>804</v>
      </c>
      <c r="M104" s="14">
        <v>105</v>
      </c>
      <c r="N104" s="14">
        <v>0</v>
      </c>
      <c r="O104" s="14">
        <v>1000</v>
      </c>
      <c r="P104" t="s">
        <v>910</v>
      </c>
      <c r="Q104" s="217" t="s">
        <v>827</v>
      </c>
      <c r="R104" s="192" t="s">
        <v>711</v>
      </c>
      <c r="S104" s="192" t="s">
        <v>417</v>
      </c>
      <c r="T104">
        <v>0</v>
      </c>
      <c r="U104">
        <v>0</v>
      </c>
    </row>
    <row r="105" spans="1:21">
      <c r="A105">
        <v>2103</v>
      </c>
      <c r="B105" s="194">
        <v>2104</v>
      </c>
      <c r="C105" s="119">
        <v>29</v>
      </c>
      <c r="D105" s="192" t="s">
        <v>237</v>
      </c>
      <c r="E105" s="192">
        <v>1</v>
      </c>
      <c r="F105">
        <v>1000001</v>
      </c>
      <c r="G105" s="192">
        <v>1</v>
      </c>
      <c r="H105">
        <v>1000001</v>
      </c>
      <c r="I105" t="s">
        <v>231</v>
      </c>
      <c r="J105" s="14" t="s">
        <v>186</v>
      </c>
      <c r="K105" t="s">
        <v>400</v>
      </c>
      <c r="L105" t="s">
        <v>721</v>
      </c>
      <c r="M105" s="14">
        <v>202</v>
      </c>
      <c r="N105" s="14">
        <v>0</v>
      </c>
      <c r="O105" s="195">
        <v>13</v>
      </c>
      <c r="P105" t="s">
        <v>910</v>
      </c>
      <c r="Q105" s="217" t="s">
        <v>831</v>
      </c>
      <c r="R105" s="192" t="s">
        <v>711</v>
      </c>
      <c r="S105" s="192" t="s">
        <v>417</v>
      </c>
      <c r="T105">
        <v>0</v>
      </c>
      <c r="U105">
        <v>0</v>
      </c>
    </row>
    <row r="106" spans="1:21">
      <c r="A106">
        <v>2104</v>
      </c>
      <c r="B106" s="194">
        <v>2105</v>
      </c>
      <c r="C106" s="119">
        <v>29</v>
      </c>
      <c r="D106" s="192" t="s">
        <v>237</v>
      </c>
      <c r="E106" s="192">
        <v>1</v>
      </c>
      <c r="F106">
        <v>1000001</v>
      </c>
      <c r="G106" s="192">
        <v>1</v>
      </c>
      <c r="H106">
        <v>1000001</v>
      </c>
      <c r="I106" t="s">
        <v>231</v>
      </c>
      <c r="J106" s="14" t="str">
        <f>J96</f>
        <v>成长之路</v>
      </c>
      <c r="K106" t="str">
        <f>K96</f>
        <v>提升自己的人物等级</v>
      </c>
      <c r="L106" t="s">
        <v>718</v>
      </c>
      <c r="M106" s="14">
        <v>201</v>
      </c>
      <c r="N106" s="14">
        <v>0</v>
      </c>
      <c r="O106" s="195">
        <v>27</v>
      </c>
      <c r="P106" t="s">
        <v>910</v>
      </c>
      <c r="Q106" s="217" t="s">
        <v>827</v>
      </c>
      <c r="R106" s="192" t="s">
        <v>711</v>
      </c>
      <c r="S106" s="192" t="s">
        <v>417</v>
      </c>
      <c r="T106">
        <v>0</v>
      </c>
      <c r="U106">
        <v>0</v>
      </c>
    </row>
    <row r="107" spans="1:21">
      <c r="A107">
        <v>2105</v>
      </c>
      <c r="B107" s="194">
        <v>2106</v>
      </c>
      <c r="C107" s="119">
        <v>30</v>
      </c>
      <c r="D107" s="192" t="s">
        <v>237</v>
      </c>
      <c r="E107" s="192">
        <v>1</v>
      </c>
      <c r="F107">
        <v>1000001</v>
      </c>
      <c r="G107" s="192">
        <v>1</v>
      </c>
      <c r="H107">
        <v>1000001</v>
      </c>
      <c r="I107" t="s">
        <v>231</v>
      </c>
      <c r="J107" s="14" t="s">
        <v>220</v>
      </c>
      <c r="K107" t="s">
        <v>523</v>
      </c>
      <c r="L107" t="s">
        <v>720</v>
      </c>
      <c r="M107" s="14">
        <v>104</v>
      </c>
      <c r="N107" s="14">
        <v>0</v>
      </c>
      <c r="O107" s="14">
        <v>15</v>
      </c>
      <c r="P107" t="s">
        <v>910</v>
      </c>
      <c r="Q107" s="217" t="s">
        <v>831</v>
      </c>
      <c r="R107" s="192" t="s">
        <v>711</v>
      </c>
      <c r="S107" s="192" t="s">
        <v>417</v>
      </c>
      <c r="T107">
        <v>0</v>
      </c>
      <c r="U107">
        <v>24</v>
      </c>
    </row>
    <row r="108" spans="1:21">
      <c r="A108">
        <v>2106</v>
      </c>
      <c r="B108" s="194">
        <v>2107</v>
      </c>
      <c r="C108" s="119">
        <v>30</v>
      </c>
      <c r="D108" s="192" t="s">
        <v>237</v>
      </c>
      <c r="E108" s="192">
        <v>1</v>
      </c>
      <c r="F108">
        <v>1000001</v>
      </c>
      <c r="G108" s="192">
        <v>1</v>
      </c>
      <c r="H108">
        <v>1000001</v>
      </c>
      <c r="I108" t="s">
        <v>231</v>
      </c>
      <c r="J108" s="14" t="str">
        <f>J93</f>
        <v>收钱</v>
      </c>
      <c r="K108" t="str">
        <f>K93</f>
        <v>在魔法世界中没有钱也是不行的</v>
      </c>
      <c r="L108" t="s">
        <v>804</v>
      </c>
      <c r="M108" s="14">
        <v>105</v>
      </c>
      <c r="N108" s="14">
        <v>0</v>
      </c>
      <c r="O108" s="14">
        <v>1000</v>
      </c>
      <c r="P108" t="s">
        <v>910</v>
      </c>
      <c r="Q108" s="217" t="s">
        <v>827</v>
      </c>
      <c r="R108" s="192" t="s">
        <v>711</v>
      </c>
      <c r="S108" s="192" t="s">
        <v>417</v>
      </c>
      <c r="T108">
        <v>0</v>
      </c>
      <c r="U108">
        <v>0</v>
      </c>
    </row>
    <row r="109" spans="1:21">
      <c r="A109">
        <v>2107</v>
      </c>
      <c r="B109" s="194">
        <v>2108</v>
      </c>
      <c r="C109" s="119">
        <v>30</v>
      </c>
      <c r="D109" s="192" t="s">
        <v>237</v>
      </c>
      <c r="E109" s="192">
        <v>1</v>
      </c>
      <c r="F109">
        <v>1000001</v>
      </c>
      <c r="G109" s="192">
        <v>1</v>
      </c>
      <c r="H109">
        <v>1000001</v>
      </c>
      <c r="I109" t="s">
        <v>231</v>
      </c>
      <c r="J109" s="14" t="s">
        <v>212</v>
      </c>
      <c r="K109" t="s">
        <v>716</v>
      </c>
      <c r="L109" t="s">
        <v>719</v>
      </c>
      <c r="M109" s="14">
        <v>103</v>
      </c>
      <c r="N109" s="14">
        <v>0</v>
      </c>
      <c r="O109" s="14">
        <v>16</v>
      </c>
      <c r="P109" t="s">
        <v>910</v>
      </c>
      <c r="Q109" s="217" t="s">
        <v>831</v>
      </c>
      <c r="R109" s="192" t="s">
        <v>711</v>
      </c>
      <c r="S109" s="192" t="s">
        <v>417</v>
      </c>
      <c r="T109">
        <v>0</v>
      </c>
      <c r="U109">
        <v>0</v>
      </c>
    </row>
    <row r="110" spans="1:21">
      <c r="A110">
        <v>2108</v>
      </c>
      <c r="B110" s="194">
        <v>2109</v>
      </c>
      <c r="C110" s="119">
        <v>30</v>
      </c>
      <c r="D110" s="192" t="s">
        <v>237</v>
      </c>
      <c r="E110" s="192">
        <v>1</v>
      </c>
      <c r="F110">
        <v>1000001</v>
      </c>
      <c r="G110" s="192">
        <v>1</v>
      </c>
      <c r="H110">
        <v>1000001</v>
      </c>
      <c r="I110" t="s">
        <v>231</v>
      </c>
      <c r="J110" s="14" t="s">
        <v>220</v>
      </c>
      <c r="K110" t="s">
        <v>523</v>
      </c>
      <c r="L110" t="s">
        <v>720</v>
      </c>
      <c r="M110" s="14">
        <v>104</v>
      </c>
      <c r="N110" s="14">
        <v>0</v>
      </c>
      <c r="O110" s="14">
        <v>15</v>
      </c>
      <c r="P110" t="s">
        <v>910</v>
      </c>
      <c r="Q110" s="217" t="s">
        <v>831</v>
      </c>
      <c r="R110" s="192" t="s">
        <v>711</v>
      </c>
      <c r="S110" s="192" t="s">
        <v>417</v>
      </c>
      <c r="T110">
        <v>0</v>
      </c>
      <c r="U110">
        <v>25</v>
      </c>
    </row>
    <row r="111" spans="1:21" ht="40.5">
      <c r="A111">
        <v>2109</v>
      </c>
      <c r="B111" s="194">
        <v>2110</v>
      </c>
      <c r="C111" s="119">
        <v>30</v>
      </c>
      <c r="D111" s="192" t="s">
        <v>237</v>
      </c>
      <c r="E111" s="192">
        <v>1</v>
      </c>
      <c r="F111">
        <v>1000001</v>
      </c>
      <c r="G111" s="192">
        <v>1</v>
      </c>
      <c r="H111">
        <v>1000001</v>
      </c>
      <c r="I111" t="s">
        <v>231</v>
      </c>
      <c r="J111" s="14" t="s">
        <v>235</v>
      </c>
      <c r="K111" s="21" t="s">
        <v>652</v>
      </c>
      <c r="L111" s="21" t="s">
        <v>722</v>
      </c>
      <c r="M111" s="14">
        <v>111</v>
      </c>
      <c r="N111" s="14">
        <v>0</v>
      </c>
      <c r="O111" s="14">
        <v>10</v>
      </c>
      <c r="P111" t="s">
        <v>910</v>
      </c>
      <c r="Q111" s="217" t="s">
        <v>831</v>
      </c>
      <c r="R111" s="192" t="s">
        <v>711</v>
      </c>
      <c r="S111" s="192" t="s">
        <v>417</v>
      </c>
      <c r="T111">
        <v>0</v>
      </c>
      <c r="U111">
        <v>0</v>
      </c>
    </row>
    <row r="112" spans="1:21" ht="40.5">
      <c r="A112">
        <v>2110</v>
      </c>
      <c r="B112" s="194">
        <v>2111</v>
      </c>
      <c r="C112" s="119">
        <v>31</v>
      </c>
      <c r="D112" s="192" t="s">
        <v>237</v>
      </c>
      <c r="E112" s="192">
        <v>1</v>
      </c>
      <c r="F112">
        <v>1000001</v>
      </c>
      <c r="G112" s="192">
        <v>1</v>
      </c>
      <c r="H112">
        <v>1000001</v>
      </c>
      <c r="I112" t="s">
        <v>231</v>
      </c>
      <c r="J112" s="14" t="s">
        <v>235</v>
      </c>
      <c r="K112" s="21" t="s">
        <v>652</v>
      </c>
      <c r="L112" s="21" t="s">
        <v>722</v>
      </c>
      <c r="M112" s="14">
        <v>111</v>
      </c>
      <c r="N112" s="14">
        <v>0</v>
      </c>
      <c r="O112" s="14">
        <v>10</v>
      </c>
      <c r="P112" t="s">
        <v>910</v>
      </c>
      <c r="Q112" s="217" t="s">
        <v>831</v>
      </c>
      <c r="R112" s="192" t="s">
        <v>711</v>
      </c>
      <c r="S112" s="192" t="s">
        <v>417</v>
      </c>
      <c r="T112">
        <v>0</v>
      </c>
      <c r="U112">
        <v>0</v>
      </c>
    </row>
    <row r="113" spans="1:21" ht="40.5">
      <c r="A113">
        <v>2111</v>
      </c>
      <c r="B113" s="194">
        <v>2112</v>
      </c>
      <c r="C113" s="119">
        <v>31</v>
      </c>
      <c r="D113" s="192" t="s">
        <v>237</v>
      </c>
      <c r="E113" s="192">
        <v>1</v>
      </c>
      <c r="F113">
        <v>1000001</v>
      </c>
      <c r="G113" s="192">
        <v>1</v>
      </c>
      <c r="H113">
        <v>1000001</v>
      </c>
      <c r="I113" t="s">
        <v>231</v>
      </c>
      <c r="J113" s="14" t="s">
        <v>397</v>
      </c>
      <c r="K113" s="21" t="s">
        <v>768</v>
      </c>
      <c r="L113" s="21" t="s">
        <v>810</v>
      </c>
      <c r="M113" s="14">
        <v>102</v>
      </c>
      <c r="N113" s="14">
        <v>8313</v>
      </c>
      <c r="O113" s="14">
        <v>10</v>
      </c>
      <c r="P113" t="s">
        <v>855</v>
      </c>
      <c r="Q113" s="217" t="s">
        <v>831</v>
      </c>
      <c r="R113" s="192" t="s">
        <v>711</v>
      </c>
      <c r="S113" s="192" t="s">
        <v>417</v>
      </c>
      <c r="T113">
        <v>0</v>
      </c>
      <c r="U113">
        <v>0</v>
      </c>
    </row>
    <row r="114" spans="1:21" ht="27">
      <c r="A114">
        <v>2112</v>
      </c>
      <c r="B114" s="194">
        <v>2113</v>
      </c>
      <c r="C114" s="119">
        <v>31</v>
      </c>
      <c r="D114" s="192" t="s">
        <v>237</v>
      </c>
      <c r="E114" s="192">
        <v>1</v>
      </c>
      <c r="F114">
        <v>1000001</v>
      </c>
      <c r="G114" s="192">
        <v>1</v>
      </c>
      <c r="H114">
        <v>1000001</v>
      </c>
      <c r="I114" t="s">
        <v>231</v>
      </c>
      <c r="J114" s="14" t="s">
        <v>213</v>
      </c>
      <c r="K114" s="21" t="s">
        <v>715</v>
      </c>
      <c r="L114" s="21" t="str">
        <f>[3]magic_mix!$D$84</f>
        <v>老木墩</v>
      </c>
      <c r="M114" s="14">
        <v>101</v>
      </c>
      <c r="N114" s="14">
        <f>[3]magic_mix!$F$84</f>
        <v>195008</v>
      </c>
      <c r="O114" s="14">
        <v>3</v>
      </c>
      <c r="P114" t="s">
        <v>910</v>
      </c>
      <c r="Q114" s="217" t="s">
        <v>835</v>
      </c>
      <c r="R114" s="192" t="s">
        <v>711</v>
      </c>
      <c r="S114" s="192" t="s">
        <v>417</v>
      </c>
      <c r="T114">
        <v>1</v>
      </c>
      <c r="U114">
        <v>0</v>
      </c>
    </row>
    <row r="115" spans="1:21" ht="27">
      <c r="A115">
        <v>2113</v>
      </c>
      <c r="B115" s="194">
        <v>2114</v>
      </c>
      <c r="C115" s="119">
        <v>31</v>
      </c>
      <c r="D115" s="192" t="s">
        <v>237</v>
      </c>
      <c r="E115" s="192">
        <v>1</v>
      </c>
      <c r="F115">
        <v>1000001</v>
      </c>
      <c r="G115" s="192">
        <v>1</v>
      </c>
      <c r="H115">
        <v>1000001</v>
      </c>
      <c r="I115" t="s">
        <v>231</v>
      </c>
      <c r="J115" s="14" t="s">
        <v>213</v>
      </c>
      <c r="K115" s="21" t="s">
        <v>715</v>
      </c>
      <c r="L115" s="21" t="str">
        <f>[3]magic_mix!$D$5</f>
        <v>红色方桌</v>
      </c>
      <c r="M115" s="14">
        <v>101</v>
      </c>
      <c r="N115" s="14">
        <f>[3]magic_mix!$F$5</f>
        <v>191003</v>
      </c>
      <c r="O115" s="14">
        <v>2</v>
      </c>
      <c r="P115" t="s">
        <v>910</v>
      </c>
      <c r="Q115" s="217" t="s">
        <v>835</v>
      </c>
      <c r="R115" s="192" t="s">
        <v>711</v>
      </c>
      <c r="S115" s="192" t="s">
        <v>417</v>
      </c>
      <c r="T115">
        <v>1</v>
      </c>
      <c r="U115">
        <v>0</v>
      </c>
    </row>
    <row r="116" spans="1:21">
      <c r="A116">
        <v>2114</v>
      </c>
      <c r="B116" s="194">
        <v>2115</v>
      </c>
      <c r="C116" s="119">
        <v>31</v>
      </c>
      <c r="D116" s="192" t="s">
        <v>237</v>
      </c>
      <c r="E116" s="192">
        <v>1</v>
      </c>
      <c r="F116">
        <v>1000001</v>
      </c>
      <c r="G116" s="192">
        <v>1</v>
      </c>
      <c r="H116">
        <v>1000001</v>
      </c>
      <c r="I116" t="s">
        <v>231</v>
      </c>
      <c r="J116" s="14" t="str">
        <f>J10</f>
        <v>好友数达人</v>
      </c>
      <c r="K116" t="s">
        <v>398</v>
      </c>
      <c r="L116" t="s">
        <v>717</v>
      </c>
      <c r="M116" s="14">
        <v>203</v>
      </c>
      <c r="N116" s="14">
        <v>0</v>
      </c>
      <c r="O116" s="195">
        <v>8</v>
      </c>
      <c r="P116" t="s">
        <v>910</v>
      </c>
      <c r="Q116" s="217" t="s">
        <v>831</v>
      </c>
      <c r="R116" s="192" t="s">
        <v>711</v>
      </c>
      <c r="S116" s="192" t="s">
        <v>417</v>
      </c>
      <c r="T116">
        <v>0</v>
      </c>
      <c r="U116">
        <v>0</v>
      </c>
    </row>
    <row r="117" spans="1:21">
      <c r="A117">
        <v>2115</v>
      </c>
      <c r="B117" s="194">
        <v>2116</v>
      </c>
      <c r="C117" s="119">
        <v>31</v>
      </c>
      <c r="D117" s="192" t="s">
        <v>237</v>
      </c>
      <c r="E117" s="192">
        <v>1</v>
      </c>
      <c r="F117">
        <v>1000001</v>
      </c>
      <c r="G117" s="192">
        <v>1</v>
      </c>
      <c r="H117">
        <v>1000001</v>
      </c>
      <c r="I117" t="s">
        <v>231</v>
      </c>
      <c r="J117" s="14" t="s">
        <v>220</v>
      </c>
      <c r="K117" t="s">
        <v>523</v>
      </c>
      <c r="L117" t="s">
        <v>720</v>
      </c>
      <c r="M117" s="14">
        <v>104</v>
      </c>
      <c r="N117" s="14">
        <v>0</v>
      </c>
      <c r="O117" s="14">
        <v>15</v>
      </c>
      <c r="P117" t="s">
        <v>910</v>
      </c>
      <c r="Q117" s="217" t="s">
        <v>831</v>
      </c>
      <c r="R117" s="192" t="s">
        <v>711</v>
      </c>
      <c r="S117" s="192" t="s">
        <v>417</v>
      </c>
      <c r="T117">
        <v>0</v>
      </c>
      <c r="U117">
        <v>0</v>
      </c>
    </row>
    <row r="118" spans="1:21">
      <c r="A118">
        <v>2116</v>
      </c>
      <c r="B118" s="194">
        <v>2117</v>
      </c>
      <c r="C118" s="119">
        <v>32</v>
      </c>
      <c r="D118" s="192" t="s">
        <v>237</v>
      </c>
      <c r="E118" s="192">
        <v>1</v>
      </c>
      <c r="F118">
        <v>1000001</v>
      </c>
      <c r="G118" s="192">
        <v>1</v>
      </c>
      <c r="H118">
        <v>1000001</v>
      </c>
      <c r="I118" t="s">
        <v>231</v>
      </c>
      <c r="J118" s="14" t="s">
        <v>186</v>
      </c>
      <c r="K118" t="s">
        <v>400</v>
      </c>
      <c r="L118" t="s">
        <v>721</v>
      </c>
      <c r="M118" s="14">
        <v>202</v>
      </c>
      <c r="N118" s="14">
        <v>0</v>
      </c>
      <c r="O118" s="195">
        <v>14</v>
      </c>
      <c r="P118" t="s">
        <v>910</v>
      </c>
      <c r="Q118" s="217" t="s">
        <v>831</v>
      </c>
      <c r="R118" s="192" t="s">
        <v>711</v>
      </c>
      <c r="S118" s="192" t="s">
        <v>417</v>
      </c>
      <c r="T118">
        <v>0</v>
      </c>
      <c r="U118">
        <v>0</v>
      </c>
    </row>
    <row r="119" spans="1:21">
      <c r="A119">
        <v>2117</v>
      </c>
      <c r="B119" s="194">
        <v>2118</v>
      </c>
      <c r="C119" s="119">
        <v>32</v>
      </c>
      <c r="D119" s="192" t="s">
        <v>237</v>
      </c>
      <c r="E119" s="192">
        <v>1</v>
      </c>
      <c r="F119">
        <v>1000001</v>
      </c>
      <c r="G119" s="192">
        <v>1</v>
      </c>
      <c r="H119">
        <v>1000001</v>
      </c>
      <c r="I119" t="s">
        <v>231</v>
      </c>
      <c r="J119" s="14" t="s">
        <v>401</v>
      </c>
      <c r="K119" t="s">
        <v>524</v>
      </c>
      <c r="L119" t="s">
        <v>718</v>
      </c>
      <c r="M119" s="14">
        <v>201</v>
      </c>
      <c r="N119" s="14">
        <v>0</v>
      </c>
      <c r="O119" s="195">
        <v>28</v>
      </c>
      <c r="P119" t="s">
        <v>910</v>
      </c>
      <c r="Q119" s="217" t="s">
        <v>831</v>
      </c>
      <c r="R119" s="192" t="s">
        <v>711</v>
      </c>
      <c r="S119" s="192" t="s">
        <v>417</v>
      </c>
      <c r="T119">
        <v>0</v>
      </c>
      <c r="U119">
        <v>0</v>
      </c>
    </row>
    <row r="120" spans="1:21">
      <c r="A120">
        <v>2118</v>
      </c>
      <c r="B120" s="194">
        <v>2119</v>
      </c>
      <c r="C120" s="119">
        <v>32</v>
      </c>
      <c r="D120" s="192" t="s">
        <v>237</v>
      </c>
      <c r="E120" s="192">
        <v>1</v>
      </c>
      <c r="F120">
        <v>1000001</v>
      </c>
      <c r="G120" s="192">
        <v>1</v>
      </c>
      <c r="H120">
        <v>1000001</v>
      </c>
      <c r="I120" t="s">
        <v>231</v>
      </c>
      <c r="J120" s="14" t="str">
        <f>J110</f>
        <v>解救学生</v>
      </c>
      <c r="K120" t="s">
        <v>523</v>
      </c>
      <c r="L120" t="s">
        <v>720</v>
      </c>
      <c r="M120" s="14">
        <v>104</v>
      </c>
      <c r="N120" s="14">
        <v>0</v>
      </c>
      <c r="O120" s="14">
        <v>15</v>
      </c>
      <c r="P120" t="s">
        <v>910</v>
      </c>
      <c r="Q120" s="217" t="s">
        <v>831</v>
      </c>
      <c r="R120" s="192" t="s">
        <v>711</v>
      </c>
      <c r="S120" s="192" t="s">
        <v>417</v>
      </c>
      <c r="T120">
        <v>0</v>
      </c>
      <c r="U120">
        <v>0</v>
      </c>
    </row>
    <row r="121" spans="1:21">
      <c r="A121">
        <v>2119</v>
      </c>
      <c r="B121" s="194">
        <v>2120</v>
      </c>
      <c r="C121" s="119">
        <v>32</v>
      </c>
      <c r="D121" s="192" t="s">
        <v>237</v>
      </c>
      <c r="E121" s="192">
        <v>1</v>
      </c>
      <c r="F121">
        <v>1000001</v>
      </c>
      <c r="G121" s="192">
        <v>1</v>
      </c>
      <c r="H121">
        <v>1000001</v>
      </c>
      <c r="I121" t="s">
        <v>231</v>
      </c>
      <c r="J121" s="14" t="s">
        <v>456</v>
      </c>
      <c r="K121" t="s">
        <v>457</v>
      </c>
      <c r="L121" t="s">
        <v>804</v>
      </c>
      <c r="M121" s="14">
        <v>105</v>
      </c>
      <c r="N121" s="14">
        <v>0</v>
      </c>
      <c r="O121" s="14">
        <v>1000</v>
      </c>
      <c r="P121" t="s">
        <v>910</v>
      </c>
      <c r="Q121" s="217" t="s">
        <v>827</v>
      </c>
      <c r="R121" s="192" t="s">
        <v>711</v>
      </c>
      <c r="S121" s="192" t="s">
        <v>417</v>
      </c>
      <c r="T121">
        <v>0</v>
      </c>
      <c r="U121">
        <v>0</v>
      </c>
    </row>
    <row r="122" spans="1:21">
      <c r="A122">
        <v>2120</v>
      </c>
      <c r="B122" s="194">
        <v>2121</v>
      </c>
      <c r="C122" s="119">
        <v>32</v>
      </c>
      <c r="D122" s="192" t="s">
        <v>237</v>
      </c>
      <c r="E122" s="192">
        <v>1</v>
      </c>
      <c r="F122">
        <v>1000001</v>
      </c>
      <c r="G122" s="192">
        <v>1</v>
      </c>
      <c r="H122">
        <v>1000001</v>
      </c>
      <c r="I122" t="s">
        <v>231</v>
      </c>
      <c r="J122" s="14" t="s">
        <v>186</v>
      </c>
      <c r="K122" t="s">
        <v>400</v>
      </c>
      <c r="L122" t="s">
        <v>721</v>
      </c>
      <c r="M122" s="14">
        <v>202</v>
      </c>
      <c r="N122" s="14">
        <v>0</v>
      </c>
      <c r="O122" s="195">
        <v>15</v>
      </c>
      <c r="P122" t="s">
        <v>910</v>
      </c>
      <c r="Q122" s="217" t="s">
        <v>831</v>
      </c>
      <c r="R122" s="192" t="s">
        <v>711</v>
      </c>
      <c r="S122" s="192" t="s">
        <v>417</v>
      </c>
      <c r="T122">
        <v>0</v>
      </c>
      <c r="U122">
        <v>0</v>
      </c>
    </row>
    <row r="123" spans="1:21" ht="40.5">
      <c r="A123">
        <v>2121</v>
      </c>
      <c r="B123" s="194">
        <v>2122</v>
      </c>
      <c r="C123" s="119">
        <v>32</v>
      </c>
      <c r="D123" s="192" t="s">
        <v>237</v>
      </c>
      <c r="E123" s="192">
        <v>1</v>
      </c>
      <c r="F123">
        <v>1000001</v>
      </c>
      <c r="G123" s="192">
        <v>1</v>
      </c>
      <c r="H123">
        <v>1000001</v>
      </c>
      <c r="I123" t="s">
        <v>231</v>
      </c>
      <c r="J123" s="14" t="str">
        <f>J113</f>
        <v>收集材料</v>
      </c>
      <c r="K123" s="21" t="s">
        <v>768</v>
      </c>
      <c r="L123" s="21" t="s">
        <v>810</v>
      </c>
      <c r="M123" s="14">
        <v>102</v>
      </c>
      <c r="N123" s="14">
        <v>8313</v>
      </c>
      <c r="O123" s="14">
        <v>15</v>
      </c>
      <c r="P123" t="s">
        <v>856</v>
      </c>
      <c r="Q123" s="217" t="s">
        <v>831</v>
      </c>
      <c r="R123" s="192" t="s">
        <v>711</v>
      </c>
      <c r="S123" s="192" t="s">
        <v>417</v>
      </c>
      <c r="T123">
        <v>0</v>
      </c>
      <c r="U123">
        <v>0</v>
      </c>
    </row>
    <row r="124" spans="1:21">
      <c r="A124">
        <v>2122</v>
      </c>
      <c r="B124" s="194">
        <v>2123</v>
      </c>
      <c r="C124" s="119">
        <v>33</v>
      </c>
      <c r="D124" s="192" t="s">
        <v>237</v>
      </c>
      <c r="E124" s="192">
        <v>1</v>
      </c>
      <c r="F124">
        <v>1000001</v>
      </c>
      <c r="G124" s="192">
        <v>1</v>
      </c>
      <c r="H124">
        <v>1000001</v>
      </c>
      <c r="I124" t="s">
        <v>231</v>
      </c>
      <c r="J124" s="14" t="str">
        <f>J119</f>
        <v>成长之路</v>
      </c>
      <c r="K124" t="str">
        <f>K119</f>
        <v>提升自己的人物等级</v>
      </c>
      <c r="L124" t="s">
        <v>718</v>
      </c>
      <c r="M124" s="14">
        <v>201</v>
      </c>
      <c r="N124" s="14">
        <v>0</v>
      </c>
      <c r="O124" s="195">
        <v>29</v>
      </c>
      <c r="P124" t="s">
        <v>910</v>
      </c>
      <c r="Q124" s="217" t="s">
        <v>831</v>
      </c>
      <c r="R124" s="192" t="s">
        <v>711</v>
      </c>
      <c r="S124" s="192" t="s">
        <v>417</v>
      </c>
      <c r="T124">
        <v>0</v>
      </c>
      <c r="U124">
        <v>0</v>
      </c>
    </row>
    <row r="125" spans="1:21">
      <c r="A125">
        <v>2123</v>
      </c>
      <c r="B125" s="194">
        <v>2124</v>
      </c>
      <c r="C125" s="119">
        <v>33</v>
      </c>
      <c r="D125" s="192" t="s">
        <v>237</v>
      </c>
      <c r="E125" s="192">
        <v>1</v>
      </c>
      <c r="F125">
        <v>1000001</v>
      </c>
      <c r="G125" s="192">
        <v>1</v>
      </c>
      <c r="H125">
        <v>1000001</v>
      </c>
      <c r="I125" t="s">
        <v>231</v>
      </c>
      <c r="J125" s="14" t="str">
        <f t="shared" ref="J125:J127" si="5">J109</f>
        <v>传授魔法</v>
      </c>
      <c r="K125" t="s">
        <v>716</v>
      </c>
      <c r="L125" t="s">
        <v>719</v>
      </c>
      <c r="M125" s="14">
        <v>103</v>
      </c>
      <c r="N125" s="14">
        <v>0</v>
      </c>
      <c r="O125" s="14">
        <v>17</v>
      </c>
      <c r="P125" t="s">
        <v>910</v>
      </c>
      <c r="Q125" s="217" t="s">
        <v>836</v>
      </c>
      <c r="R125" s="192" t="s">
        <v>711</v>
      </c>
      <c r="S125" s="192" t="s">
        <v>417</v>
      </c>
      <c r="T125">
        <v>0</v>
      </c>
      <c r="U125">
        <v>0</v>
      </c>
    </row>
    <row r="126" spans="1:21">
      <c r="A126">
        <v>2124</v>
      </c>
      <c r="B126" s="194">
        <v>2125</v>
      </c>
      <c r="C126" s="119">
        <v>33</v>
      </c>
      <c r="D126" s="192" t="s">
        <v>237</v>
      </c>
      <c r="E126" s="192">
        <v>1</v>
      </c>
      <c r="F126">
        <v>1000001</v>
      </c>
      <c r="G126" s="192">
        <v>1</v>
      </c>
      <c r="H126">
        <v>1000001</v>
      </c>
      <c r="I126" t="s">
        <v>231</v>
      </c>
      <c r="J126" s="14" t="str">
        <f t="shared" si="5"/>
        <v>解救学生</v>
      </c>
      <c r="K126" t="s">
        <v>523</v>
      </c>
      <c r="L126" t="s">
        <v>720</v>
      </c>
      <c r="M126" s="14">
        <v>104</v>
      </c>
      <c r="N126" s="14">
        <v>0</v>
      </c>
      <c r="O126" s="14">
        <v>15</v>
      </c>
      <c r="P126" t="s">
        <v>910</v>
      </c>
      <c r="Q126" s="217" t="s">
        <v>831</v>
      </c>
      <c r="R126" s="192" t="s">
        <v>711</v>
      </c>
      <c r="S126" s="192" t="s">
        <v>417</v>
      </c>
      <c r="T126">
        <v>0</v>
      </c>
      <c r="U126">
        <v>0</v>
      </c>
    </row>
    <row r="127" spans="1:21" ht="40.5">
      <c r="A127">
        <v>2125</v>
      </c>
      <c r="B127" s="194">
        <v>2126</v>
      </c>
      <c r="C127" s="119">
        <v>33</v>
      </c>
      <c r="D127" s="192" t="s">
        <v>237</v>
      </c>
      <c r="E127" s="192">
        <v>1</v>
      </c>
      <c r="F127">
        <v>1000001</v>
      </c>
      <c r="G127" s="192">
        <v>1</v>
      </c>
      <c r="H127">
        <v>1000001</v>
      </c>
      <c r="I127" t="s">
        <v>231</v>
      </c>
      <c r="J127" s="14" t="str">
        <f t="shared" si="5"/>
        <v>使用变化咒</v>
      </c>
      <c r="K127" s="21" t="s">
        <v>652</v>
      </c>
      <c r="L127" s="21" t="s">
        <v>722</v>
      </c>
      <c r="M127" s="14">
        <v>111</v>
      </c>
      <c r="N127" s="14">
        <v>0</v>
      </c>
      <c r="O127" s="14">
        <v>10</v>
      </c>
      <c r="P127" t="s">
        <v>910</v>
      </c>
      <c r="Q127" s="217" t="s">
        <v>831</v>
      </c>
      <c r="R127" s="192" t="s">
        <v>711</v>
      </c>
      <c r="S127" s="192" t="s">
        <v>417</v>
      </c>
      <c r="T127">
        <v>0</v>
      </c>
      <c r="U127">
        <v>0</v>
      </c>
    </row>
    <row r="128" spans="1:21" ht="40.5">
      <c r="A128">
        <v>2126</v>
      </c>
      <c r="B128" s="194">
        <v>2127</v>
      </c>
      <c r="C128" s="119">
        <v>33</v>
      </c>
      <c r="D128" s="192" t="s">
        <v>237</v>
      </c>
      <c r="E128" s="192">
        <v>1</v>
      </c>
      <c r="F128">
        <v>1000001</v>
      </c>
      <c r="G128" s="192">
        <v>1</v>
      </c>
      <c r="H128">
        <v>1000001</v>
      </c>
      <c r="I128" t="s">
        <v>231</v>
      </c>
      <c r="J128" s="14" t="str">
        <f>J113</f>
        <v>收集材料</v>
      </c>
      <c r="K128" s="21" t="s">
        <v>768</v>
      </c>
      <c r="L128" s="21" t="s">
        <v>810</v>
      </c>
      <c r="M128" s="14">
        <v>102</v>
      </c>
      <c r="N128" s="14">
        <v>8313</v>
      </c>
      <c r="O128" s="14">
        <v>20</v>
      </c>
      <c r="P128" t="s">
        <v>857</v>
      </c>
      <c r="Q128" s="217" t="s">
        <v>831</v>
      </c>
      <c r="R128" s="192" t="s">
        <v>711</v>
      </c>
      <c r="S128" s="192" t="s">
        <v>417</v>
      </c>
      <c r="T128">
        <v>0</v>
      </c>
      <c r="U128">
        <v>0</v>
      </c>
    </row>
    <row r="129" spans="1:21">
      <c r="A129">
        <v>2127</v>
      </c>
      <c r="B129" s="194">
        <v>2128</v>
      </c>
      <c r="C129" s="119">
        <v>33</v>
      </c>
      <c r="D129" s="192" t="s">
        <v>237</v>
      </c>
      <c r="E129" s="192">
        <v>1</v>
      </c>
      <c r="F129">
        <v>1000001</v>
      </c>
      <c r="G129" s="192">
        <v>1</v>
      </c>
      <c r="H129">
        <v>1000001</v>
      </c>
      <c r="I129" t="s">
        <v>231</v>
      </c>
      <c r="J129" s="14" t="s">
        <v>212</v>
      </c>
      <c r="K129" t="s">
        <v>716</v>
      </c>
      <c r="L129" t="s">
        <v>719</v>
      </c>
      <c r="M129" s="14">
        <v>103</v>
      </c>
      <c r="N129" s="14">
        <v>0</v>
      </c>
      <c r="O129" s="14">
        <v>18</v>
      </c>
      <c r="P129" t="s">
        <v>910</v>
      </c>
      <c r="Q129" s="217" t="s">
        <v>836</v>
      </c>
      <c r="R129" s="192" t="s">
        <v>711</v>
      </c>
      <c r="S129" s="192" t="s">
        <v>417</v>
      </c>
      <c r="T129">
        <v>0</v>
      </c>
      <c r="U129">
        <v>0</v>
      </c>
    </row>
    <row r="130" spans="1:21" ht="42.75" customHeight="1">
      <c r="A130">
        <v>2128</v>
      </c>
      <c r="B130" s="194">
        <v>2129</v>
      </c>
      <c r="C130" s="119">
        <v>34</v>
      </c>
      <c r="D130" s="192" t="s">
        <v>237</v>
      </c>
      <c r="E130" s="192">
        <v>1</v>
      </c>
      <c r="F130">
        <v>1000001</v>
      </c>
      <c r="G130" s="192">
        <v>1</v>
      </c>
      <c r="H130">
        <v>1000001</v>
      </c>
      <c r="I130" t="s">
        <v>231</v>
      </c>
      <c r="J130" s="14" t="s">
        <v>213</v>
      </c>
      <c r="K130" s="21" t="s">
        <v>715</v>
      </c>
      <c r="L130" s="21" t="str">
        <f>[3]magic_mix!$D$21</f>
        <v>圆窗木门</v>
      </c>
      <c r="M130" s="14">
        <v>101</v>
      </c>
      <c r="N130" s="14">
        <f>[3]magic_mix!$F$21</f>
        <v>192003</v>
      </c>
      <c r="O130" s="14">
        <v>1</v>
      </c>
      <c r="P130" t="s">
        <v>910</v>
      </c>
      <c r="Q130" s="217" t="s">
        <v>835</v>
      </c>
      <c r="R130" s="192" t="s">
        <v>711</v>
      </c>
      <c r="S130" s="192" t="s">
        <v>417</v>
      </c>
      <c r="T130">
        <v>1</v>
      </c>
      <c r="U130">
        <v>0</v>
      </c>
    </row>
    <row r="131" spans="1:21">
      <c r="A131">
        <v>2129</v>
      </c>
      <c r="B131" s="194">
        <v>2130</v>
      </c>
      <c r="C131" s="119">
        <v>34</v>
      </c>
      <c r="D131" s="192" t="s">
        <v>237</v>
      </c>
      <c r="E131" s="192">
        <v>1</v>
      </c>
      <c r="F131">
        <v>1000001</v>
      </c>
      <c r="G131" s="192">
        <v>1</v>
      </c>
      <c r="H131">
        <v>1000001</v>
      </c>
      <c r="I131" t="s">
        <v>231</v>
      </c>
      <c r="J131" s="14" t="str">
        <f>J10</f>
        <v>好友数达人</v>
      </c>
      <c r="K131" t="str">
        <f>K116</f>
        <v>增加自己的好友数量</v>
      </c>
      <c r="L131" t="s">
        <v>717</v>
      </c>
      <c r="M131" s="14">
        <v>203</v>
      </c>
      <c r="N131" s="14">
        <v>0</v>
      </c>
      <c r="O131" s="195">
        <v>9</v>
      </c>
      <c r="P131" t="s">
        <v>910</v>
      </c>
      <c r="Q131" s="217" t="s">
        <v>831</v>
      </c>
      <c r="R131" s="192" t="s">
        <v>711</v>
      </c>
      <c r="S131" s="192" t="s">
        <v>417</v>
      </c>
      <c r="T131">
        <v>0</v>
      </c>
      <c r="U131">
        <v>0</v>
      </c>
    </row>
    <row r="132" spans="1:21">
      <c r="A132">
        <v>2130</v>
      </c>
      <c r="B132" s="194">
        <v>2131</v>
      </c>
      <c r="C132" s="119">
        <v>34</v>
      </c>
      <c r="D132" s="192" t="s">
        <v>237</v>
      </c>
      <c r="E132" s="192">
        <v>1</v>
      </c>
      <c r="F132">
        <v>1000001</v>
      </c>
      <c r="G132" s="192">
        <v>1</v>
      </c>
      <c r="H132">
        <v>1000001</v>
      </c>
      <c r="I132" t="s">
        <v>231</v>
      </c>
      <c r="J132" s="14" t="s">
        <v>456</v>
      </c>
      <c r="K132" t="str">
        <f>K121</f>
        <v>在魔法世界中没有钱也是不行的</v>
      </c>
      <c r="L132" t="s">
        <v>804</v>
      </c>
      <c r="M132" s="14">
        <v>105</v>
      </c>
      <c r="N132" s="14">
        <v>0</v>
      </c>
      <c r="O132" s="14">
        <v>1000</v>
      </c>
      <c r="P132" t="s">
        <v>910</v>
      </c>
      <c r="Q132" s="217" t="s">
        <v>827</v>
      </c>
      <c r="R132" s="192" t="s">
        <v>711</v>
      </c>
      <c r="S132" s="192" t="s">
        <v>417</v>
      </c>
      <c r="T132">
        <v>0</v>
      </c>
      <c r="U132">
        <v>0</v>
      </c>
    </row>
    <row r="133" spans="1:21">
      <c r="A133">
        <v>2131</v>
      </c>
      <c r="B133" s="194">
        <v>2132</v>
      </c>
      <c r="C133" s="119">
        <v>34</v>
      </c>
      <c r="D133" s="192" t="s">
        <v>237</v>
      </c>
      <c r="E133" s="192">
        <v>1</v>
      </c>
      <c r="F133">
        <v>1000001</v>
      </c>
      <c r="G133" s="192">
        <v>1</v>
      </c>
      <c r="H133">
        <v>1000001</v>
      </c>
      <c r="I133" t="s">
        <v>231</v>
      </c>
      <c r="J133" s="14" t="s">
        <v>186</v>
      </c>
      <c r="K133" t="s">
        <v>400</v>
      </c>
      <c r="L133" t="s">
        <v>721</v>
      </c>
      <c r="M133" s="14">
        <v>202</v>
      </c>
      <c r="N133" s="14">
        <v>0</v>
      </c>
      <c r="O133" s="195">
        <v>16</v>
      </c>
      <c r="P133" t="s">
        <v>910</v>
      </c>
      <c r="Q133" s="217" t="s">
        <v>835</v>
      </c>
      <c r="R133" s="192" t="s">
        <v>711</v>
      </c>
      <c r="S133" s="192" t="s">
        <v>417</v>
      </c>
      <c r="T133">
        <v>0</v>
      </c>
      <c r="U133">
        <v>0</v>
      </c>
    </row>
    <row r="134" spans="1:21">
      <c r="A134">
        <v>2132</v>
      </c>
      <c r="B134" s="194">
        <v>2133</v>
      </c>
      <c r="C134" s="119">
        <v>34</v>
      </c>
      <c r="D134" s="192" t="s">
        <v>237</v>
      </c>
      <c r="E134" s="192">
        <v>1</v>
      </c>
      <c r="F134">
        <v>1000001</v>
      </c>
      <c r="G134" s="192">
        <v>1</v>
      </c>
      <c r="H134">
        <v>1000001</v>
      </c>
      <c r="I134" t="s">
        <v>231</v>
      </c>
      <c r="J134" s="14" t="str">
        <f>J124</f>
        <v>成长之路</v>
      </c>
      <c r="K134" t="str">
        <f>K124</f>
        <v>提升自己的人物等级</v>
      </c>
      <c r="L134" t="s">
        <v>718</v>
      </c>
      <c r="M134" s="14">
        <v>201</v>
      </c>
      <c r="N134" s="14">
        <v>0</v>
      </c>
      <c r="O134" s="195">
        <v>30</v>
      </c>
      <c r="P134" t="s">
        <v>910</v>
      </c>
      <c r="Q134" s="217" t="s">
        <v>831</v>
      </c>
      <c r="R134" s="192" t="s">
        <v>711</v>
      </c>
      <c r="S134" s="192" t="s">
        <v>417</v>
      </c>
      <c r="T134">
        <v>0</v>
      </c>
      <c r="U134">
        <v>0</v>
      </c>
    </row>
    <row r="135" spans="1:21">
      <c r="A135">
        <v>2133</v>
      </c>
      <c r="B135" s="194">
        <v>2134</v>
      </c>
      <c r="C135" s="119">
        <v>34</v>
      </c>
      <c r="D135" s="192" t="s">
        <v>237</v>
      </c>
      <c r="E135" s="192">
        <v>1</v>
      </c>
      <c r="F135">
        <v>1000001</v>
      </c>
      <c r="G135" s="192">
        <v>1</v>
      </c>
      <c r="H135">
        <v>1000001</v>
      </c>
      <c r="I135" t="s">
        <v>231</v>
      </c>
      <c r="J135" s="14" t="s">
        <v>220</v>
      </c>
      <c r="K135" t="s">
        <v>523</v>
      </c>
      <c r="L135" t="s">
        <v>720</v>
      </c>
      <c r="M135" s="14">
        <v>104</v>
      </c>
      <c r="N135" s="14">
        <v>0</v>
      </c>
      <c r="O135" s="14">
        <v>15</v>
      </c>
      <c r="P135" t="s">
        <v>910</v>
      </c>
      <c r="Q135" s="217" t="s">
        <v>831</v>
      </c>
      <c r="R135" s="192" t="s">
        <v>711</v>
      </c>
      <c r="S135" s="192" t="s">
        <v>417</v>
      </c>
      <c r="T135">
        <v>0</v>
      </c>
      <c r="U135">
        <v>0</v>
      </c>
    </row>
    <row r="136" spans="1:21">
      <c r="A136">
        <v>2134</v>
      </c>
      <c r="B136" s="194">
        <v>2135</v>
      </c>
      <c r="C136" s="119">
        <v>35</v>
      </c>
      <c r="D136" s="192" t="s">
        <v>237</v>
      </c>
      <c r="E136" s="192">
        <v>1</v>
      </c>
      <c r="F136">
        <v>1000001</v>
      </c>
      <c r="G136" s="192">
        <v>1</v>
      </c>
      <c r="H136">
        <v>1000001</v>
      </c>
      <c r="I136" t="s">
        <v>231</v>
      </c>
      <c r="J136" s="14" t="str">
        <f>J121</f>
        <v>收钱</v>
      </c>
      <c r="K136" t="str">
        <f>K121</f>
        <v>在魔法世界中没有钱也是不行的</v>
      </c>
      <c r="L136" t="s">
        <v>804</v>
      </c>
      <c r="M136" s="14">
        <v>105</v>
      </c>
      <c r="N136" s="14">
        <v>0</v>
      </c>
      <c r="O136" s="14">
        <v>1000</v>
      </c>
      <c r="P136" t="s">
        <v>910</v>
      </c>
      <c r="Q136" s="217" t="s">
        <v>827</v>
      </c>
      <c r="R136" s="192" t="s">
        <v>711</v>
      </c>
      <c r="S136" s="192" t="s">
        <v>417</v>
      </c>
      <c r="T136">
        <v>0</v>
      </c>
      <c r="U136">
        <v>0</v>
      </c>
    </row>
    <row r="137" spans="1:21">
      <c r="A137">
        <v>2135</v>
      </c>
      <c r="B137" s="194">
        <v>2136</v>
      </c>
      <c r="C137" s="119">
        <v>35</v>
      </c>
      <c r="D137" s="192" t="s">
        <v>237</v>
      </c>
      <c r="E137" s="192">
        <v>1</v>
      </c>
      <c r="F137">
        <v>1000001</v>
      </c>
      <c r="G137" s="192">
        <v>1</v>
      </c>
      <c r="H137">
        <v>1000001</v>
      </c>
      <c r="I137" t="s">
        <v>231</v>
      </c>
      <c r="J137" s="14" t="s">
        <v>186</v>
      </c>
      <c r="K137" t="s">
        <v>400</v>
      </c>
      <c r="L137" t="s">
        <v>721</v>
      </c>
      <c r="M137" s="14">
        <v>202</v>
      </c>
      <c r="N137" s="14">
        <v>0</v>
      </c>
      <c r="O137" s="195">
        <v>17</v>
      </c>
      <c r="P137" t="s">
        <v>910</v>
      </c>
      <c r="Q137" s="217" t="s">
        <v>835</v>
      </c>
      <c r="R137" s="192" t="s">
        <v>711</v>
      </c>
      <c r="S137" s="192" t="s">
        <v>417</v>
      </c>
      <c r="T137">
        <v>0</v>
      </c>
      <c r="U137">
        <v>0</v>
      </c>
    </row>
    <row r="138" spans="1:21" ht="40.5">
      <c r="A138">
        <v>2136</v>
      </c>
      <c r="B138" s="194">
        <v>2137</v>
      </c>
      <c r="C138" s="119">
        <v>35</v>
      </c>
      <c r="D138" s="192" t="s">
        <v>237</v>
      </c>
      <c r="E138" s="192">
        <v>1</v>
      </c>
      <c r="F138">
        <v>1000001</v>
      </c>
      <c r="G138" s="192">
        <v>1</v>
      </c>
      <c r="H138">
        <v>1000001</v>
      </c>
      <c r="I138" t="s">
        <v>231</v>
      </c>
      <c r="J138" s="14" t="str">
        <f>J123</f>
        <v>收集材料</v>
      </c>
      <c r="K138" s="21" t="s">
        <v>768</v>
      </c>
      <c r="L138" s="21" t="s">
        <v>810</v>
      </c>
      <c r="M138" s="14">
        <v>102</v>
      </c>
      <c r="N138" s="14">
        <v>8313</v>
      </c>
      <c r="O138" s="14">
        <v>25</v>
      </c>
      <c r="P138" t="s">
        <v>858</v>
      </c>
      <c r="Q138" s="217" t="s">
        <v>835</v>
      </c>
      <c r="R138" s="192" t="s">
        <v>711</v>
      </c>
      <c r="S138" s="192" t="s">
        <v>417</v>
      </c>
      <c r="T138">
        <v>0</v>
      </c>
      <c r="U138">
        <v>0</v>
      </c>
    </row>
    <row r="139" spans="1:21">
      <c r="A139">
        <v>2137</v>
      </c>
      <c r="B139" s="194">
        <v>2138</v>
      </c>
      <c r="C139" s="119">
        <v>35</v>
      </c>
      <c r="D139" s="192" t="s">
        <v>237</v>
      </c>
      <c r="E139" s="192">
        <v>1</v>
      </c>
      <c r="F139">
        <v>1000001</v>
      </c>
      <c r="G139" s="192">
        <v>1</v>
      </c>
      <c r="H139">
        <v>1000001</v>
      </c>
      <c r="I139" t="s">
        <v>231</v>
      </c>
      <c r="J139" s="14" t="str">
        <f>J134</f>
        <v>成长之路</v>
      </c>
      <c r="K139" t="str">
        <f>K119</f>
        <v>提升自己的人物等级</v>
      </c>
      <c r="L139" t="s">
        <v>718</v>
      </c>
      <c r="M139" s="14">
        <v>201</v>
      </c>
      <c r="N139" s="14">
        <v>0</v>
      </c>
      <c r="O139" s="195">
        <v>31</v>
      </c>
      <c r="P139" t="s">
        <v>910</v>
      </c>
      <c r="Q139" s="217" t="s">
        <v>831</v>
      </c>
      <c r="R139" s="192" t="s">
        <v>711</v>
      </c>
      <c r="S139" s="192" t="s">
        <v>417</v>
      </c>
      <c r="T139">
        <v>0</v>
      </c>
      <c r="U139">
        <v>0</v>
      </c>
    </row>
    <row r="140" spans="1:21">
      <c r="A140">
        <v>2138</v>
      </c>
      <c r="B140" s="194">
        <v>2139</v>
      </c>
      <c r="C140" s="119">
        <v>35</v>
      </c>
      <c r="D140" s="192" t="s">
        <v>237</v>
      </c>
      <c r="E140" s="192">
        <v>1</v>
      </c>
      <c r="F140">
        <v>1000001</v>
      </c>
      <c r="G140" s="192">
        <v>1</v>
      </c>
      <c r="H140">
        <v>1000001</v>
      </c>
      <c r="I140" t="s">
        <v>231</v>
      </c>
      <c r="J140" s="14" t="str">
        <f t="shared" ref="J140:J142" si="6">J109</f>
        <v>传授魔法</v>
      </c>
      <c r="K140" t="s">
        <v>716</v>
      </c>
      <c r="L140" t="s">
        <v>719</v>
      </c>
      <c r="M140" s="14">
        <v>103</v>
      </c>
      <c r="N140" s="14">
        <v>0</v>
      </c>
      <c r="O140" s="14">
        <v>19</v>
      </c>
      <c r="P140" t="s">
        <v>910</v>
      </c>
      <c r="Q140" s="217" t="s">
        <v>836</v>
      </c>
      <c r="R140" s="192" t="str">
        <f t="shared" ref="R140:S142" si="7">R109</f>
        <v>[[21,1]]</v>
      </c>
      <c r="S140" s="192" t="str">
        <f t="shared" si="7"/>
        <v>[]</v>
      </c>
      <c r="T140">
        <v>0</v>
      </c>
      <c r="U140">
        <v>0</v>
      </c>
    </row>
    <row r="141" spans="1:21">
      <c r="A141">
        <v>2139</v>
      </c>
      <c r="B141" s="194">
        <v>2140</v>
      </c>
      <c r="C141" s="119">
        <v>35</v>
      </c>
      <c r="D141" s="192" t="s">
        <v>237</v>
      </c>
      <c r="E141" s="192">
        <v>1</v>
      </c>
      <c r="F141">
        <v>1000001</v>
      </c>
      <c r="G141" s="192">
        <v>1</v>
      </c>
      <c r="H141">
        <v>1000001</v>
      </c>
      <c r="I141" t="s">
        <v>231</v>
      </c>
      <c r="J141" s="14" t="str">
        <f t="shared" si="6"/>
        <v>解救学生</v>
      </c>
      <c r="K141" t="s">
        <v>523</v>
      </c>
      <c r="L141" t="s">
        <v>720</v>
      </c>
      <c r="M141" s="14">
        <v>104</v>
      </c>
      <c r="N141" s="14">
        <v>0</v>
      </c>
      <c r="O141" s="14">
        <v>15</v>
      </c>
      <c r="P141" t="s">
        <v>910</v>
      </c>
      <c r="Q141" s="217" t="s">
        <v>831</v>
      </c>
      <c r="R141" s="192" t="str">
        <f t="shared" si="7"/>
        <v>[[21,1]]</v>
      </c>
      <c r="S141" s="192" t="str">
        <f t="shared" si="7"/>
        <v>[]</v>
      </c>
      <c r="T141">
        <v>0</v>
      </c>
      <c r="U141">
        <v>0</v>
      </c>
    </row>
    <row r="142" spans="1:21" ht="40.5">
      <c r="A142">
        <v>2140</v>
      </c>
      <c r="B142" s="194">
        <v>2141</v>
      </c>
      <c r="C142" s="119">
        <v>36</v>
      </c>
      <c r="D142" s="192" t="s">
        <v>237</v>
      </c>
      <c r="E142" s="192">
        <v>1</v>
      </c>
      <c r="F142">
        <v>1000001</v>
      </c>
      <c r="G142" s="192">
        <v>1</v>
      </c>
      <c r="H142">
        <v>1000001</v>
      </c>
      <c r="I142" t="s">
        <v>231</v>
      </c>
      <c r="J142" s="14" t="str">
        <f t="shared" si="6"/>
        <v>使用变化咒</v>
      </c>
      <c r="K142" s="21" t="s">
        <v>652</v>
      </c>
      <c r="L142" s="21" t="s">
        <v>722</v>
      </c>
      <c r="M142" s="14">
        <v>111</v>
      </c>
      <c r="N142" s="14">
        <v>0</v>
      </c>
      <c r="O142" s="14">
        <v>10</v>
      </c>
      <c r="P142" t="s">
        <v>910</v>
      </c>
      <c r="Q142" s="217" t="s">
        <v>831</v>
      </c>
      <c r="R142" s="192" t="str">
        <f t="shared" si="7"/>
        <v>[[21,1]]</v>
      </c>
      <c r="S142" s="192" t="str">
        <f t="shared" si="7"/>
        <v>[]</v>
      </c>
      <c r="T142">
        <v>0</v>
      </c>
      <c r="U142">
        <v>0</v>
      </c>
    </row>
    <row r="143" spans="1:21">
      <c r="A143">
        <v>2141</v>
      </c>
      <c r="B143" s="194">
        <v>2142</v>
      </c>
      <c r="C143" s="119">
        <v>36</v>
      </c>
      <c r="D143" s="192" t="s">
        <v>237</v>
      </c>
      <c r="E143" s="192">
        <v>1</v>
      </c>
      <c r="F143">
        <v>1000001</v>
      </c>
      <c r="G143" s="192">
        <v>1</v>
      </c>
      <c r="H143">
        <v>1000001</v>
      </c>
      <c r="I143" t="s">
        <v>231</v>
      </c>
      <c r="J143" s="14" t="s">
        <v>212</v>
      </c>
      <c r="K143" t="s">
        <v>716</v>
      </c>
      <c r="L143" t="s">
        <v>719</v>
      </c>
      <c r="M143" s="14">
        <v>103</v>
      </c>
      <c r="N143" s="14">
        <v>0</v>
      </c>
      <c r="O143" s="14">
        <v>20</v>
      </c>
      <c r="P143" t="s">
        <v>910</v>
      </c>
      <c r="Q143" s="217" t="s">
        <v>837</v>
      </c>
      <c r="R143" s="192" t="s">
        <v>711</v>
      </c>
      <c r="S143" s="192" t="s">
        <v>417</v>
      </c>
      <c r="T143">
        <v>0</v>
      </c>
      <c r="U143">
        <v>0</v>
      </c>
    </row>
    <row r="144" spans="1:21">
      <c r="A144">
        <v>2142</v>
      </c>
      <c r="B144" s="194">
        <v>2143</v>
      </c>
      <c r="C144" s="119">
        <v>36</v>
      </c>
      <c r="D144" s="192" t="s">
        <v>237</v>
      </c>
      <c r="E144" s="192">
        <v>1</v>
      </c>
      <c r="F144">
        <v>1000001</v>
      </c>
      <c r="G144" s="192">
        <v>1</v>
      </c>
      <c r="H144">
        <v>1000001</v>
      </c>
      <c r="I144" t="s">
        <v>231</v>
      </c>
      <c r="J144" s="14" t="s">
        <v>220</v>
      </c>
      <c r="K144" t="s">
        <v>523</v>
      </c>
      <c r="L144" t="s">
        <v>720</v>
      </c>
      <c r="M144" s="14">
        <v>104</v>
      </c>
      <c r="N144" s="14">
        <v>0</v>
      </c>
      <c r="O144" s="14">
        <v>15</v>
      </c>
      <c r="P144" t="s">
        <v>910</v>
      </c>
      <c r="Q144" s="217" t="s">
        <v>831</v>
      </c>
      <c r="R144" s="192" t="s">
        <v>711</v>
      </c>
      <c r="S144" s="192" t="s">
        <v>417</v>
      </c>
      <c r="T144">
        <v>0</v>
      </c>
      <c r="U144">
        <v>0</v>
      </c>
    </row>
    <row r="145" spans="1:21" ht="40.5">
      <c r="A145">
        <v>2143</v>
      </c>
      <c r="B145" s="194">
        <v>2144</v>
      </c>
      <c r="C145" s="119">
        <v>36</v>
      </c>
      <c r="D145" s="192" t="s">
        <v>237</v>
      </c>
      <c r="E145" s="192">
        <v>1</v>
      </c>
      <c r="F145">
        <v>1000001</v>
      </c>
      <c r="G145" s="192">
        <v>1</v>
      </c>
      <c r="H145">
        <v>1000001</v>
      </c>
      <c r="I145" t="s">
        <v>231</v>
      </c>
      <c r="J145" s="14" t="s">
        <v>235</v>
      </c>
      <c r="K145" s="21" t="s">
        <v>652</v>
      </c>
      <c r="L145" s="21" t="s">
        <v>722</v>
      </c>
      <c r="M145" s="14">
        <v>111</v>
      </c>
      <c r="N145" s="14">
        <v>0</v>
      </c>
      <c r="O145" s="14">
        <v>10</v>
      </c>
      <c r="P145" t="s">
        <v>910</v>
      </c>
      <c r="Q145" s="217" t="s">
        <v>831</v>
      </c>
      <c r="R145" s="192" t="s">
        <v>711</v>
      </c>
      <c r="S145" s="192" t="s">
        <v>417</v>
      </c>
      <c r="T145">
        <v>0</v>
      </c>
      <c r="U145">
        <v>0</v>
      </c>
    </row>
    <row r="146" spans="1:21" ht="40.5">
      <c r="A146">
        <v>2144</v>
      </c>
      <c r="B146" s="194">
        <v>2145</v>
      </c>
      <c r="C146" s="119">
        <v>36</v>
      </c>
      <c r="D146" s="192" t="s">
        <v>237</v>
      </c>
      <c r="E146" s="192">
        <v>1</v>
      </c>
      <c r="F146">
        <v>1000001</v>
      </c>
      <c r="G146" s="192">
        <v>1</v>
      </c>
      <c r="H146">
        <v>1000001</v>
      </c>
      <c r="I146" t="s">
        <v>231</v>
      </c>
      <c r="J146" s="14" t="s">
        <v>235</v>
      </c>
      <c r="K146" s="21" t="s">
        <v>652</v>
      </c>
      <c r="L146" s="21" t="s">
        <v>722</v>
      </c>
      <c r="M146" s="14">
        <v>111</v>
      </c>
      <c r="N146" s="14">
        <v>0</v>
      </c>
      <c r="O146" s="14">
        <v>10</v>
      </c>
      <c r="P146" t="s">
        <v>910</v>
      </c>
      <c r="Q146" s="217" t="s">
        <v>831</v>
      </c>
      <c r="R146" s="192" t="s">
        <v>711</v>
      </c>
      <c r="S146" s="192" t="s">
        <v>417</v>
      </c>
      <c r="T146">
        <v>0</v>
      </c>
      <c r="U146">
        <v>0</v>
      </c>
    </row>
    <row r="147" spans="1:21" ht="40.5">
      <c r="A147">
        <v>2145</v>
      </c>
      <c r="B147" s="194">
        <v>2146</v>
      </c>
      <c r="C147" s="119">
        <v>36</v>
      </c>
      <c r="D147" s="192" t="s">
        <v>237</v>
      </c>
      <c r="E147" s="192">
        <v>1</v>
      </c>
      <c r="F147">
        <v>1000001</v>
      </c>
      <c r="G147" s="192">
        <v>1</v>
      </c>
      <c r="H147">
        <v>1000001</v>
      </c>
      <c r="I147" t="s">
        <v>231</v>
      </c>
      <c r="J147" s="14" t="s">
        <v>397</v>
      </c>
      <c r="K147" s="21" t="s">
        <v>768</v>
      </c>
      <c r="L147" s="21" t="s">
        <v>810</v>
      </c>
      <c r="M147" s="14">
        <v>102</v>
      </c>
      <c r="N147" s="14">
        <v>8313</v>
      </c>
      <c r="O147" s="14">
        <v>30</v>
      </c>
      <c r="P147" t="s">
        <v>859</v>
      </c>
      <c r="Q147" s="217" t="s">
        <v>835</v>
      </c>
      <c r="R147" s="192" t="s">
        <v>711</v>
      </c>
      <c r="S147" s="192" t="s">
        <v>417</v>
      </c>
      <c r="T147">
        <v>0</v>
      </c>
      <c r="U147">
        <v>0</v>
      </c>
    </row>
    <row r="148" spans="1:21" ht="27">
      <c r="A148">
        <v>2146</v>
      </c>
      <c r="B148" s="194">
        <v>2147</v>
      </c>
      <c r="C148" s="119">
        <v>37</v>
      </c>
      <c r="D148" s="192" t="s">
        <v>237</v>
      </c>
      <c r="E148" s="192">
        <v>1</v>
      </c>
      <c r="F148">
        <v>1000001</v>
      </c>
      <c r="G148" s="192">
        <v>1</v>
      </c>
      <c r="H148">
        <v>1000001</v>
      </c>
      <c r="I148" t="s">
        <v>231</v>
      </c>
      <c r="J148" s="14" t="s">
        <v>213</v>
      </c>
      <c r="K148" s="21" t="s">
        <v>715</v>
      </c>
      <c r="L148" s="21" t="str">
        <f>[3]magic_mix!$D$32</f>
        <v>蓝白格地砖</v>
      </c>
      <c r="M148" s="14">
        <v>101</v>
      </c>
      <c r="N148" s="14">
        <f>[3]magic_mix!$F$32</f>
        <v>193002</v>
      </c>
      <c r="O148" s="14">
        <v>10</v>
      </c>
      <c r="P148" t="s">
        <v>910</v>
      </c>
      <c r="Q148" s="217" t="s">
        <v>837</v>
      </c>
      <c r="R148" s="192" t="s">
        <v>711</v>
      </c>
      <c r="S148" s="192" t="s">
        <v>417</v>
      </c>
      <c r="T148">
        <v>1</v>
      </c>
      <c r="U148">
        <v>0</v>
      </c>
    </row>
    <row r="149" spans="1:21" ht="27">
      <c r="A149">
        <v>2147</v>
      </c>
      <c r="B149" s="194">
        <v>2148</v>
      </c>
      <c r="C149" s="119">
        <v>37</v>
      </c>
      <c r="D149" s="192" t="s">
        <v>237</v>
      </c>
      <c r="E149" s="192">
        <v>1</v>
      </c>
      <c r="F149">
        <v>1000001</v>
      </c>
      <c r="G149" s="192">
        <v>1</v>
      </c>
      <c r="H149">
        <v>1000001</v>
      </c>
      <c r="I149" t="s">
        <v>231</v>
      </c>
      <c r="J149" s="14" t="s">
        <v>213</v>
      </c>
      <c r="K149" s="21" t="s">
        <v>715</v>
      </c>
      <c r="L149" s="21" t="str">
        <f>[3]magic_mix!$D$60</f>
        <v>蓝色墙纸</v>
      </c>
      <c r="M149" s="14">
        <v>101</v>
      </c>
      <c r="N149" s="14">
        <f>[3]magic_mix!$F$60</f>
        <v>194002</v>
      </c>
      <c r="O149" s="14">
        <v>3</v>
      </c>
      <c r="P149" t="s">
        <v>910</v>
      </c>
      <c r="Q149" s="217" t="s">
        <v>837</v>
      </c>
      <c r="R149" s="192" t="s">
        <v>711</v>
      </c>
      <c r="S149" s="192" t="s">
        <v>417</v>
      </c>
      <c r="T149">
        <v>1</v>
      </c>
      <c r="U149">
        <v>0</v>
      </c>
    </row>
    <row r="150" spans="1:21">
      <c r="A150">
        <v>2148</v>
      </c>
      <c r="B150" s="194">
        <v>2149</v>
      </c>
      <c r="C150" s="119">
        <v>37</v>
      </c>
      <c r="D150" s="192" t="s">
        <v>237</v>
      </c>
      <c r="E150" s="192">
        <v>1</v>
      </c>
      <c r="F150">
        <v>1000001</v>
      </c>
      <c r="G150" s="192">
        <v>1</v>
      </c>
      <c r="H150">
        <v>1000001</v>
      </c>
      <c r="I150" t="s">
        <v>231</v>
      </c>
      <c r="J150" s="14" t="str">
        <f>J10</f>
        <v>好友数达人</v>
      </c>
      <c r="K150" t="s">
        <v>398</v>
      </c>
      <c r="L150" t="s">
        <v>717</v>
      </c>
      <c r="M150" s="14">
        <v>203</v>
      </c>
      <c r="N150" s="14">
        <v>0</v>
      </c>
      <c r="O150" s="195">
        <v>10</v>
      </c>
      <c r="P150" t="s">
        <v>910</v>
      </c>
      <c r="Q150" s="217" t="s">
        <v>831</v>
      </c>
      <c r="R150" s="192" t="s">
        <v>711</v>
      </c>
      <c r="S150" s="192" t="s">
        <v>417</v>
      </c>
      <c r="T150">
        <v>0</v>
      </c>
      <c r="U150">
        <v>0</v>
      </c>
    </row>
    <row r="151" spans="1:21">
      <c r="A151">
        <v>2149</v>
      </c>
      <c r="B151" s="194">
        <v>2150</v>
      </c>
      <c r="C151" s="119">
        <v>37</v>
      </c>
      <c r="D151" s="192" t="s">
        <v>237</v>
      </c>
      <c r="E151" s="192">
        <v>1</v>
      </c>
      <c r="F151">
        <v>1000001</v>
      </c>
      <c r="G151" s="192">
        <v>1</v>
      </c>
      <c r="H151">
        <v>1000001</v>
      </c>
      <c r="I151" t="s">
        <v>231</v>
      </c>
      <c r="J151" s="14" t="s">
        <v>220</v>
      </c>
      <c r="K151" t="s">
        <v>523</v>
      </c>
      <c r="L151" t="s">
        <v>720</v>
      </c>
      <c r="M151" s="14">
        <v>104</v>
      </c>
      <c r="N151" s="14">
        <v>0</v>
      </c>
      <c r="O151" s="14">
        <v>15</v>
      </c>
      <c r="P151" t="s">
        <v>910</v>
      </c>
      <c r="Q151" s="217" t="s">
        <v>831</v>
      </c>
      <c r="R151" s="192" t="s">
        <v>711</v>
      </c>
      <c r="S151" s="192" t="s">
        <v>417</v>
      </c>
      <c r="T151">
        <v>0</v>
      </c>
      <c r="U151">
        <v>0</v>
      </c>
    </row>
    <row r="152" spans="1:21">
      <c r="A152">
        <v>2150</v>
      </c>
      <c r="B152" s="194">
        <v>2151</v>
      </c>
      <c r="C152" s="119">
        <v>37</v>
      </c>
      <c r="D152" s="192" t="s">
        <v>237</v>
      </c>
      <c r="E152" s="192">
        <v>1</v>
      </c>
      <c r="F152">
        <v>1000001</v>
      </c>
      <c r="G152" s="192">
        <v>1</v>
      </c>
      <c r="H152">
        <v>1000001</v>
      </c>
      <c r="I152" t="s">
        <v>231</v>
      </c>
      <c r="J152" s="14" t="s">
        <v>186</v>
      </c>
      <c r="K152" t="s">
        <v>400</v>
      </c>
      <c r="L152" t="s">
        <v>721</v>
      </c>
      <c r="M152" s="14">
        <v>202</v>
      </c>
      <c r="N152" s="14">
        <v>0</v>
      </c>
      <c r="O152" s="195">
        <v>18</v>
      </c>
      <c r="P152" t="s">
        <v>910</v>
      </c>
      <c r="Q152" s="217" t="s">
        <v>835</v>
      </c>
      <c r="R152" s="192" t="s">
        <v>711</v>
      </c>
      <c r="S152" s="192" t="s">
        <v>417</v>
      </c>
      <c r="T152">
        <v>0</v>
      </c>
      <c r="U152">
        <v>0</v>
      </c>
    </row>
    <row r="153" spans="1:21">
      <c r="A153">
        <v>2151</v>
      </c>
      <c r="B153" s="194">
        <v>2152</v>
      </c>
      <c r="C153" s="119">
        <v>37</v>
      </c>
      <c r="D153" s="192" t="s">
        <v>237</v>
      </c>
      <c r="E153" s="192">
        <v>1</v>
      </c>
      <c r="F153">
        <v>1000001</v>
      </c>
      <c r="G153" s="192">
        <v>1</v>
      </c>
      <c r="H153">
        <v>1000001</v>
      </c>
      <c r="I153" t="s">
        <v>231</v>
      </c>
      <c r="J153" s="14" t="s">
        <v>401</v>
      </c>
      <c r="K153" t="s">
        <v>524</v>
      </c>
      <c r="L153" t="s">
        <v>718</v>
      </c>
      <c r="M153" s="14">
        <v>201</v>
      </c>
      <c r="N153" s="14">
        <v>0</v>
      </c>
      <c r="O153" s="195">
        <v>32</v>
      </c>
      <c r="P153" t="s">
        <v>910</v>
      </c>
      <c r="Q153" s="217" t="s">
        <v>836</v>
      </c>
      <c r="R153" s="192" t="s">
        <v>711</v>
      </c>
      <c r="S153" s="192" t="s">
        <v>417</v>
      </c>
      <c r="T153">
        <v>0</v>
      </c>
      <c r="U153">
        <v>0</v>
      </c>
    </row>
    <row r="154" spans="1:21">
      <c r="A154">
        <v>2152</v>
      </c>
      <c r="B154" s="194">
        <v>2153</v>
      </c>
      <c r="C154" s="119">
        <v>38</v>
      </c>
      <c r="D154" s="192" t="s">
        <v>237</v>
      </c>
      <c r="E154" s="192">
        <v>1</v>
      </c>
      <c r="F154">
        <v>1000001</v>
      </c>
      <c r="G154" s="192">
        <v>1</v>
      </c>
      <c r="H154">
        <v>1000001</v>
      </c>
      <c r="I154" t="s">
        <v>231</v>
      </c>
      <c r="J154" s="14" t="str">
        <f>J144</f>
        <v>解救学生</v>
      </c>
      <c r="K154" t="s">
        <v>523</v>
      </c>
      <c r="L154" t="s">
        <v>720</v>
      </c>
      <c r="M154" s="14">
        <v>104</v>
      </c>
      <c r="N154" s="14">
        <v>0</v>
      </c>
      <c r="O154" s="14">
        <v>15</v>
      </c>
      <c r="P154" t="s">
        <v>910</v>
      </c>
      <c r="Q154" s="217" t="s">
        <v>831</v>
      </c>
      <c r="R154" s="192" t="s">
        <v>711</v>
      </c>
      <c r="S154" s="192" t="s">
        <v>417</v>
      </c>
      <c r="T154">
        <v>0</v>
      </c>
      <c r="U154">
        <v>0</v>
      </c>
    </row>
    <row r="155" spans="1:21">
      <c r="A155">
        <v>2153</v>
      </c>
      <c r="B155" s="194">
        <v>2154</v>
      </c>
      <c r="C155" s="119">
        <v>38</v>
      </c>
      <c r="D155" s="192" t="s">
        <v>237</v>
      </c>
      <c r="E155" s="192">
        <v>1</v>
      </c>
      <c r="F155">
        <v>1000001</v>
      </c>
      <c r="G155" s="192">
        <v>1</v>
      </c>
      <c r="H155">
        <v>1000001</v>
      </c>
      <c r="I155" t="s">
        <v>231</v>
      </c>
      <c r="J155" s="14" t="s">
        <v>456</v>
      </c>
      <c r="K155" t="s">
        <v>457</v>
      </c>
      <c r="L155" t="s">
        <v>804</v>
      </c>
      <c r="M155" s="14">
        <v>105</v>
      </c>
      <c r="N155" s="14">
        <v>0</v>
      </c>
      <c r="O155" s="14">
        <v>1500</v>
      </c>
      <c r="P155" t="s">
        <v>910</v>
      </c>
      <c r="Q155" s="217" t="s">
        <v>831</v>
      </c>
      <c r="R155" s="192" t="s">
        <v>711</v>
      </c>
      <c r="S155" s="192" t="s">
        <v>417</v>
      </c>
      <c r="T155">
        <v>0</v>
      </c>
      <c r="U155">
        <v>0</v>
      </c>
    </row>
    <row r="156" spans="1:21">
      <c r="A156">
        <v>2154</v>
      </c>
      <c r="B156" s="194">
        <v>2155</v>
      </c>
      <c r="C156" s="119">
        <v>38</v>
      </c>
      <c r="D156" s="192" t="s">
        <v>237</v>
      </c>
      <c r="E156" s="192">
        <v>1</v>
      </c>
      <c r="F156">
        <v>1000001</v>
      </c>
      <c r="G156" s="192">
        <v>1</v>
      </c>
      <c r="H156">
        <v>1000001</v>
      </c>
      <c r="I156" t="s">
        <v>231</v>
      </c>
      <c r="J156" s="14" t="s">
        <v>186</v>
      </c>
      <c r="K156" t="s">
        <v>400</v>
      </c>
      <c r="L156" t="s">
        <v>721</v>
      </c>
      <c r="M156" s="14">
        <v>202</v>
      </c>
      <c r="N156" s="14">
        <v>0</v>
      </c>
      <c r="O156" s="195">
        <v>19</v>
      </c>
      <c r="P156" t="s">
        <v>910</v>
      </c>
      <c r="Q156" s="217" t="s">
        <v>835</v>
      </c>
      <c r="R156" s="192" t="s">
        <v>711</v>
      </c>
      <c r="S156" s="192" t="s">
        <v>417</v>
      </c>
      <c r="T156">
        <v>0</v>
      </c>
      <c r="U156">
        <v>0</v>
      </c>
    </row>
    <row r="157" spans="1:21" ht="40.5">
      <c r="A157">
        <v>2155</v>
      </c>
      <c r="B157" s="194">
        <v>2156</v>
      </c>
      <c r="C157" s="119">
        <v>38</v>
      </c>
      <c r="D157" s="192" t="s">
        <v>237</v>
      </c>
      <c r="E157" s="192">
        <v>1</v>
      </c>
      <c r="F157">
        <v>1000001</v>
      </c>
      <c r="G157" s="192">
        <v>1</v>
      </c>
      <c r="H157">
        <v>1000001</v>
      </c>
      <c r="I157" t="s">
        <v>231</v>
      </c>
      <c r="J157" s="14" t="str">
        <f>J147</f>
        <v>收集材料</v>
      </c>
      <c r="K157" s="21" t="s">
        <v>768</v>
      </c>
      <c r="L157" s="21" t="s">
        <v>810</v>
      </c>
      <c r="M157" s="14">
        <v>102</v>
      </c>
      <c r="N157" s="14">
        <v>8313</v>
      </c>
      <c r="O157" s="14">
        <v>35</v>
      </c>
      <c r="P157" t="s">
        <v>860</v>
      </c>
      <c r="Q157" s="217" t="s">
        <v>835</v>
      </c>
      <c r="R157" s="192" t="s">
        <v>711</v>
      </c>
      <c r="S157" s="192" t="s">
        <v>417</v>
      </c>
      <c r="T157">
        <v>0</v>
      </c>
      <c r="U157">
        <v>0</v>
      </c>
    </row>
    <row r="158" spans="1:21">
      <c r="A158">
        <v>2156</v>
      </c>
      <c r="B158" s="194">
        <v>2157</v>
      </c>
      <c r="C158" s="119">
        <v>38</v>
      </c>
      <c r="D158" s="192" t="s">
        <v>237</v>
      </c>
      <c r="E158" s="192">
        <v>1</v>
      </c>
      <c r="F158">
        <v>1000001</v>
      </c>
      <c r="G158" s="192">
        <v>1</v>
      </c>
      <c r="H158">
        <v>1000001</v>
      </c>
      <c r="I158" t="s">
        <v>231</v>
      </c>
      <c r="J158" s="14" t="str">
        <f>J153</f>
        <v>成长之路</v>
      </c>
      <c r="K158" t="str">
        <f>K153</f>
        <v>提升自己的人物等级</v>
      </c>
      <c r="L158" t="s">
        <v>718</v>
      </c>
      <c r="M158" s="14">
        <v>201</v>
      </c>
      <c r="N158" s="14">
        <v>0</v>
      </c>
      <c r="O158" s="195">
        <v>33</v>
      </c>
      <c r="P158" t="s">
        <v>910</v>
      </c>
      <c r="Q158" s="217" t="s">
        <v>836</v>
      </c>
      <c r="R158" s="192" t="s">
        <v>711</v>
      </c>
      <c r="S158" s="192" t="s">
        <v>417</v>
      </c>
      <c r="T158">
        <v>0</v>
      </c>
      <c r="U158">
        <v>0</v>
      </c>
    </row>
    <row r="159" spans="1:21">
      <c r="A159">
        <v>2157</v>
      </c>
      <c r="B159" s="194">
        <v>2158</v>
      </c>
      <c r="C159" s="119">
        <v>38</v>
      </c>
      <c r="D159" s="192" t="s">
        <v>237</v>
      </c>
      <c r="E159" s="192">
        <v>1</v>
      </c>
      <c r="F159">
        <v>1000001</v>
      </c>
      <c r="G159" s="192">
        <v>1</v>
      </c>
      <c r="H159">
        <v>1000001</v>
      </c>
      <c r="I159" t="s">
        <v>231</v>
      </c>
      <c r="J159" s="14" t="str">
        <f t="shared" ref="J159:J161" si="8">J143</f>
        <v>传授魔法</v>
      </c>
      <c r="K159" t="s">
        <v>716</v>
      </c>
      <c r="L159" t="s">
        <v>719</v>
      </c>
      <c r="M159" s="14">
        <v>103</v>
      </c>
      <c r="N159" s="14">
        <v>0</v>
      </c>
      <c r="O159" s="14">
        <v>21</v>
      </c>
      <c r="P159" t="s">
        <v>910</v>
      </c>
      <c r="Q159" s="217" t="s">
        <v>837</v>
      </c>
      <c r="R159" s="192" t="s">
        <v>711</v>
      </c>
      <c r="S159" s="192" t="s">
        <v>417</v>
      </c>
      <c r="T159">
        <v>0</v>
      </c>
      <c r="U159">
        <v>0</v>
      </c>
    </row>
    <row r="160" spans="1:21">
      <c r="A160">
        <v>2158</v>
      </c>
      <c r="B160" s="194">
        <v>2159</v>
      </c>
      <c r="C160" s="119">
        <v>39</v>
      </c>
      <c r="D160" s="192" t="s">
        <v>237</v>
      </c>
      <c r="E160" s="192">
        <v>1</v>
      </c>
      <c r="F160">
        <v>1000001</v>
      </c>
      <c r="G160" s="192">
        <v>1</v>
      </c>
      <c r="H160">
        <v>1000001</v>
      </c>
      <c r="I160" t="s">
        <v>231</v>
      </c>
      <c r="J160" s="14" t="str">
        <f t="shared" si="8"/>
        <v>解救学生</v>
      </c>
      <c r="K160" t="s">
        <v>523</v>
      </c>
      <c r="L160" t="s">
        <v>720</v>
      </c>
      <c r="M160" s="14">
        <v>104</v>
      </c>
      <c r="N160" s="14">
        <v>0</v>
      </c>
      <c r="O160" s="14">
        <v>15</v>
      </c>
      <c r="P160" t="s">
        <v>910</v>
      </c>
      <c r="Q160" s="217" t="s">
        <v>831</v>
      </c>
      <c r="R160" s="192" t="s">
        <v>711</v>
      </c>
      <c r="S160" s="192" t="s">
        <v>417</v>
      </c>
      <c r="T160">
        <v>0</v>
      </c>
      <c r="U160">
        <v>0</v>
      </c>
    </row>
    <row r="161" spans="1:21" ht="40.5">
      <c r="A161">
        <v>2159</v>
      </c>
      <c r="B161" s="194">
        <v>2160</v>
      </c>
      <c r="C161" s="119">
        <v>39</v>
      </c>
      <c r="D161" s="192" t="s">
        <v>237</v>
      </c>
      <c r="E161" s="192">
        <v>1</v>
      </c>
      <c r="F161">
        <v>1000001</v>
      </c>
      <c r="G161" s="192">
        <v>1</v>
      </c>
      <c r="H161">
        <v>1000001</v>
      </c>
      <c r="I161" t="s">
        <v>231</v>
      </c>
      <c r="J161" s="14" t="str">
        <f t="shared" si="8"/>
        <v>使用变化咒</v>
      </c>
      <c r="K161" s="21" t="s">
        <v>652</v>
      </c>
      <c r="L161" s="21" t="s">
        <v>722</v>
      </c>
      <c r="M161" s="14">
        <v>111</v>
      </c>
      <c r="N161" s="14">
        <v>0</v>
      </c>
      <c r="O161" s="14">
        <v>10</v>
      </c>
      <c r="P161" t="s">
        <v>910</v>
      </c>
      <c r="Q161" s="217" t="s">
        <v>831</v>
      </c>
      <c r="R161" s="192" t="s">
        <v>711</v>
      </c>
      <c r="S161" s="192" t="s">
        <v>417</v>
      </c>
      <c r="T161">
        <v>0</v>
      </c>
      <c r="U161">
        <v>0</v>
      </c>
    </row>
    <row r="162" spans="1:21" ht="40.5">
      <c r="A162">
        <v>2160</v>
      </c>
      <c r="B162" s="194">
        <v>2161</v>
      </c>
      <c r="C162" s="119">
        <v>39</v>
      </c>
      <c r="D162" s="192" t="s">
        <v>237</v>
      </c>
      <c r="E162" s="192">
        <v>1</v>
      </c>
      <c r="F162">
        <v>1000001</v>
      </c>
      <c r="G162" s="192">
        <v>1</v>
      </c>
      <c r="H162">
        <v>1000001</v>
      </c>
      <c r="I162" t="s">
        <v>231</v>
      </c>
      <c r="J162" s="14" t="str">
        <f>J147</f>
        <v>收集材料</v>
      </c>
      <c r="K162" s="21" t="s">
        <v>768</v>
      </c>
      <c r="L162" s="21" t="s">
        <v>810</v>
      </c>
      <c r="M162" s="14">
        <v>102</v>
      </c>
      <c r="N162" s="14">
        <v>8313</v>
      </c>
      <c r="O162" s="14">
        <v>40</v>
      </c>
      <c r="P162" t="s">
        <v>861</v>
      </c>
      <c r="Q162" s="217" t="s">
        <v>835</v>
      </c>
      <c r="R162" s="192" t="s">
        <v>711</v>
      </c>
      <c r="S162" s="192" t="s">
        <v>417</v>
      </c>
      <c r="T162">
        <v>0</v>
      </c>
      <c r="U162">
        <v>0</v>
      </c>
    </row>
    <row r="163" spans="1:21">
      <c r="A163">
        <v>2161</v>
      </c>
      <c r="B163" s="194">
        <v>2162</v>
      </c>
      <c r="C163" s="119">
        <v>39</v>
      </c>
      <c r="D163" s="192" t="s">
        <v>237</v>
      </c>
      <c r="E163" s="192">
        <v>1</v>
      </c>
      <c r="F163">
        <v>1000001</v>
      </c>
      <c r="G163" s="192">
        <v>1</v>
      </c>
      <c r="H163">
        <v>1000001</v>
      </c>
      <c r="I163" t="s">
        <v>231</v>
      </c>
      <c r="J163" s="14" t="s">
        <v>212</v>
      </c>
      <c r="K163" t="s">
        <v>716</v>
      </c>
      <c r="L163" t="s">
        <v>719</v>
      </c>
      <c r="M163" s="14">
        <v>103</v>
      </c>
      <c r="N163" s="14">
        <v>0</v>
      </c>
      <c r="O163" s="14">
        <v>22</v>
      </c>
      <c r="P163" t="s">
        <v>910</v>
      </c>
      <c r="Q163" s="217" t="s">
        <v>837</v>
      </c>
      <c r="R163" s="192" t="s">
        <v>711</v>
      </c>
      <c r="S163" s="192" t="s">
        <v>417</v>
      </c>
      <c r="T163">
        <v>0</v>
      </c>
      <c r="U163">
        <v>0</v>
      </c>
    </row>
    <row r="164" spans="1:21" ht="24.75" customHeight="1">
      <c r="A164">
        <v>2162</v>
      </c>
      <c r="B164" s="194">
        <v>2163</v>
      </c>
      <c r="C164" s="119">
        <v>39</v>
      </c>
      <c r="D164" s="192" t="s">
        <v>237</v>
      </c>
      <c r="E164" s="192">
        <v>1</v>
      </c>
      <c r="F164">
        <v>1000001</v>
      </c>
      <c r="G164" s="192">
        <v>1</v>
      </c>
      <c r="H164">
        <v>1000001</v>
      </c>
      <c r="I164" t="s">
        <v>231</v>
      </c>
      <c r="J164" s="14" t="s">
        <v>213</v>
      </c>
      <c r="K164" s="21" t="s">
        <v>715</v>
      </c>
      <c r="L164" s="21" t="str">
        <f>[3]magic_mix!$D$85</f>
        <v>木质烛台</v>
      </c>
      <c r="M164" s="14">
        <v>101</v>
      </c>
      <c r="N164" s="14">
        <f>[3]magic_mix!$F$85</f>
        <v>195009</v>
      </c>
      <c r="O164" s="14">
        <v>1</v>
      </c>
      <c r="P164" t="s">
        <v>910</v>
      </c>
      <c r="Q164" s="217" t="s">
        <v>837</v>
      </c>
      <c r="R164" s="192" t="s">
        <v>711</v>
      </c>
      <c r="S164" s="192" t="s">
        <v>417</v>
      </c>
      <c r="T164">
        <v>1</v>
      </c>
      <c r="U164">
        <v>0</v>
      </c>
    </row>
    <row r="165" spans="1:21">
      <c r="A165">
        <v>2163</v>
      </c>
      <c r="B165" s="194">
        <v>2164</v>
      </c>
      <c r="C165" s="119">
        <v>39</v>
      </c>
      <c r="D165" s="192" t="s">
        <v>237</v>
      </c>
      <c r="E165" s="192">
        <v>1</v>
      </c>
      <c r="F165">
        <v>1000001</v>
      </c>
      <c r="G165" s="192">
        <v>1</v>
      </c>
      <c r="H165">
        <v>1000001</v>
      </c>
      <c r="I165" t="s">
        <v>231</v>
      </c>
      <c r="J165" s="14" t="str">
        <f>J150</f>
        <v>好友数达人</v>
      </c>
      <c r="K165" t="str">
        <f>K150</f>
        <v>增加自己的好友数量</v>
      </c>
      <c r="L165" t="s">
        <v>717</v>
      </c>
      <c r="M165" s="14">
        <v>203</v>
      </c>
      <c r="N165" s="14">
        <v>0</v>
      </c>
      <c r="O165" s="195">
        <v>11</v>
      </c>
      <c r="P165" t="s">
        <v>910</v>
      </c>
      <c r="Q165" s="217" t="s">
        <v>831</v>
      </c>
      <c r="R165" s="192" t="s">
        <v>711</v>
      </c>
      <c r="S165" s="192" t="s">
        <v>417</v>
      </c>
      <c r="T165">
        <v>0</v>
      </c>
      <c r="U165">
        <v>0</v>
      </c>
    </row>
    <row r="166" spans="1:21">
      <c r="A166">
        <v>2164</v>
      </c>
      <c r="B166" s="194">
        <v>2165</v>
      </c>
      <c r="C166" s="119">
        <v>40</v>
      </c>
      <c r="D166" s="192" t="s">
        <v>237</v>
      </c>
      <c r="E166" s="192">
        <v>1</v>
      </c>
      <c r="F166">
        <v>1000001</v>
      </c>
      <c r="G166" s="192">
        <v>1</v>
      </c>
      <c r="H166">
        <v>1000001</v>
      </c>
      <c r="I166" t="s">
        <v>231</v>
      </c>
      <c r="J166" s="14" t="s">
        <v>456</v>
      </c>
      <c r="K166" t="str">
        <f>K155</f>
        <v>在魔法世界中没有钱也是不行的</v>
      </c>
      <c r="L166" t="s">
        <v>804</v>
      </c>
      <c r="M166" s="14">
        <v>105</v>
      </c>
      <c r="N166" s="14">
        <v>0</v>
      </c>
      <c r="O166" s="14">
        <v>1500</v>
      </c>
      <c r="P166" t="s">
        <v>910</v>
      </c>
      <c r="Q166" s="217" t="s">
        <v>831</v>
      </c>
      <c r="R166" s="192" t="s">
        <v>711</v>
      </c>
      <c r="S166" s="192" t="s">
        <v>417</v>
      </c>
      <c r="T166">
        <v>0</v>
      </c>
      <c r="U166">
        <v>0</v>
      </c>
    </row>
    <row r="167" spans="1:21">
      <c r="A167">
        <v>2165</v>
      </c>
      <c r="B167" s="194">
        <v>2166</v>
      </c>
      <c r="C167" s="119">
        <v>40</v>
      </c>
      <c r="D167" s="192" t="s">
        <v>237</v>
      </c>
      <c r="E167" s="192">
        <v>1</v>
      </c>
      <c r="F167">
        <v>1000001</v>
      </c>
      <c r="G167" s="192">
        <v>1</v>
      </c>
      <c r="H167">
        <v>1000001</v>
      </c>
      <c r="I167" t="s">
        <v>231</v>
      </c>
      <c r="J167" s="14" t="s">
        <v>186</v>
      </c>
      <c r="K167" t="s">
        <v>400</v>
      </c>
      <c r="L167" t="s">
        <v>721</v>
      </c>
      <c r="M167" s="14">
        <v>202</v>
      </c>
      <c r="N167" s="14">
        <v>0</v>
      </c>
      <c r="O167" s="195">
        <v>20</v>
      </c>
      <c r="P167" t="s">
        <v>910</v>
      </c>
      <c r="Q167" s="217" t="s">
        <v>837</v>
      </c>
      <c r="R167" s="192" t="s">
        <v>711</v>
      </c>
      <c r="S167" s="192" t="s">
        <v>417</v>
      </c>
      <c r="T167">
        <v>0</v>
      </c>
      <c r="U167">
        <v>0</v>
      </c>
    </row>
    <row r="168" spans="1:21">
      <c r="A168">
        <v>2166</v>
      </c>
      <c r="B168" s="194">
        <v>2167</v>
      </c>
      <c r="C168" s="119">
        <v>40</v>
      </c>
      <c r="D168" s="192" t="s">
        <v>237</v>
      </c>
      <c r="E168" s="192">
        <v>1</v>
      </c>
      <c r="F168">
        <v>1000001</v>
      </c>
      <c r="G168" s="192">
        <v>1</v>
      </c>
      <c r="H168">
        <v>1000001</v>
      </c>
      <c r="I168" t="s">
        <v>231</v>
      </c>
      <c r="J168" s="14" t="str">
        <f>J158</f>
        <v>成长之路</v>
      </c>
      <c r="K168" t="str">
        <f>K158</f>
        <v>提升自己的人物等级</v>
      </c>
      <c r="L168" t="s">
        <v>718</v>
      </c>
      <c r="M168" s="14">
        <v>201</v>
      </c>
      <c r="N168" s="14">
        <v>0</v>
      </c>
      <c r="O168" s="195">
        <v>34</v>
      </c>
      <c r="P168" t="s">
        <v>910</v>
      </c>
      <c r="Q168" s="217" t="s">
        <v>836</v>
      </c>
      <c r="R168" s="192" t="s">
        <v>711</v>
      </c>
      <c r="S168" s="192" t="s">
        <v>417</v>
      </c>
      <c r="T168">
        <v>0</v>
      </c>
      <c r="U168">
        <v>0</v>
      </c>
    </row>
    <row r="169" spans="1:21">
      <c r="A169">
        <v>2167</v>
      </c>
      <c r="B169" s="194">
        <v>2168</v>
      </c>
      <c r="C169" s="119">
        <v>40</v>
      </c>
      <c r="D169" s="192" t="s">
        <v>237</v>
      </c>
      <c r="E169" s="192">
        <v>1</v>
      </c>
      <c r="F169">
        <v>1000001</v>
      </c>
      <c r="G169" s="192">
        <v>1</v>
      </c>
      <c r="H169">
        <v>1000001</v>
      </c>
      <c r="I169" t="s">
        <v>231</v>
      </c>
      <c r="J169" s="14" t="s">
        <v>220</v>
      </c>
      <c r="K169" t="s">
        <v>523</v>
      </c>
      <c r="L169" t="s">
        <v>720</v>
      </c>
      <c r="M169" s="14">
        <v>104</v>
      </c>
      <c r="N169" s="14">
        <v>0</v>
      </c>
      <c r="O169" s="14">
        <v>15</v>
      </c>
      <c r="P169" t="s">
        <v>910</v>
      </c>
      <c r="Q169" s="217" t="s">
        <v>831</v>
      </c>
      <c r="R169" s="192" t="s">
        <v>711</v>
      </c>
      <c r="S169" s="192" t="s">
        <v>417</v>
      </c>
      <c r="T169">
        <v>0</v>
      </c>
      <c r="U169">
        <v>0</v>
      </c>
    </row>
    <row r="170" spans="1:21">
      <c r="A170">
        <v>2168</v>
      </c>
      <c r="B170" s="194">
        <v>2169</v>
      </c>
      <c r="C170" s="119">
        <v>40</v>
      </c>
      <c r="D170" s="192" t="s">
        <v>237</v>
      </c>
      <c r="E170" s="192">
        <v>1</v>
      </c>
      <c r="F170">
        <v>1000001</v>
      </c>
      <c r="G170" s="192">
        <v>1</v>
      </c>
      <c r="H170">
        <v>1000001</v>
      </c>
      <c r="I170" t="s">
        <v>231</v>
      </c>
      <c r="J170" s="14" t="str">
        <f>J155</f>
        <v>收钱</v>
      </c>
      <c r="K170" t="str">
        <f>K155</f>
        <v>在魔法世界中没有钱也是不行的</v>
      </c>
      <c r="L170" t="s">
        <v>804</v>
      </c>
      <c r="M170" s="14">
        <v>105</v>
      </c>
      <c r="N170" s="14">
        <v>0</v>
      </c>
      <c r="O170" s="14">
        <v>1500</v>
      </c>
      <c r="P170" t="s">
        <v>910</v>
      </c>
      <c r="Q170" s="217" t="s">
        <v>831</v>
      </c>
      <c r="R170" s="192" t="s">
        <v>711</v>
      </c>
      <c r="S170" s="192" t="s">
        <v>417</v>
      </c>
      <c r="T170">
        <v>0</v>
      </c>
      <c r="U170">
        <v>0</v>
      </c>
    </row>
    <row r="171" spans="1:21">
      <c r="A171">
        <v>2169</v>
      </c>
      <c r="B171" s="194">
        <v>2170</v>
      </c>
      <c r="C171" s="119">
        <v>40</v>
      </c>
      <c r="D171" s="192" t="s">
        <v>237</v>
      </c>
      <c r="E171" s="192">
        <v>1</v>
      </c>
      <c r="F171">
        <v>1000001</v>
      </c>
      <c r="G171" s="192">
        <v>1</v>
      </c>
      <c r="H171">
        <v>1000001</v>
      </c>
      <c r="I171" t="s">
        <v>231</v>
      </c>
      <c r="J171" s="14" t="s">
        <v>212</v>
      </c>
      <c r="K171" t="s">
        <v>716</v>
      </c>
      <c r="L171" t="s">
        <v>719</v>
      </c>
      <c r="M171" s="14">
        <v>103</v>
      </c>
      <c r="N171" s="14">
        <v>0</v>
      </c>
      <c r="O171" s="14">
        <v>23</v>
      </c>
      <c r="P171" t="s">
        <v>910</v>
      </c>
      <c r="Q171" s="217" t="s">
        <v>837</v>
      </c>
      <c r="R171" s="192" t="s">
        <v>711</v>
      </c>
      <c r="S171" s="192" t="s">
        <v>417</v>
      </c>
      <c r="T171">
        <v>0</v>
      </c>
      <c r="U171">
        <v>0</v>
      </c>
    </row>
    <row r="172" spans="1:21">
      <c r="A172">
        <v>2170</v>
      </c>
      <c r="B172" s="194">
        <v>2171</v>
      </c>
      <c r="C172" s="119">
        <v>41</v>
      </c>
      <c r="D172" s="192" t="s">
        <v>237</v>
      </c>
      <c r="E172" s="192">
        <v>1</v>
      </c>
      <c r="F172">
        <v>1000001</v>
      </c>
      <c r="G172" s="192">
        <v>1</v>
      </c>
      <c r="H172">
        <v>1000001</v>
      </c>
      <c r="I172" t="s">
        <v>231</v>
      </c>
      <c r="J172" s="14" t="s">
        <v>220</v>
      </c>
      <c r="K172" t="s">
        <v>523</v>
      </c>
      <c r="L172" t="s">
        <v>720</v>
      </c>
      <c r="M172" s="14">
        <v>104</v>
      </c>
      <c r="N172" s="14">
        <v>0</v>
      </c>
      <c r="O172" s="14">
        <v>15</v>
      </c>
      <c r="P172" t="s">
        <v>910</v>
      </c>
      <c r="Q172" s="217" t="s">
        <v>831</v>
      </c>
      <c r="R172" s="192" t="s">
        <v>711</v>
      </c>
      <c r="S172" s="192" t="s">
        <v>417</v>
      </c>
      <c r="T172">
        <v>0</v>
      </c>
      <c r="U172">
        <v>0</v>
      </c>
    </row>
    <row r="173" spans="1:21" ht="40.5">
      <c r="A173">
        <v>2171</v>
      </c>
      <c r="B173" s="194">
        <v>2172</v>
      </c>
      <c r="C173" s="119">
        <v>41</v>
      </c>
      <c r="D173" s="192" t="s">
        <v>237</v>
      </c>
      <c r="E173" s="192">
        <v>1</v>
      </c>
      <c r="F173">
        <v>1000001</v>
      </c>
      <c r="G173" s="192">
        <v>1</v>
      </c>
      <c r="H173">
        <v>1000001</v>
      </c>
      <c r="I173" t="s">
        <v>231</v>
      </c>
      <c r="J173" s="14" t="s">
        <v>235</v>
      </c>
      <c r="K173" s="21" t="s">
        <v>652</v>
      </c>
      <c r="L173" s="21" t="s">
        <v>722</v>
      </c>
      <c r="M173" s="14">
        <v>111</v>
      </c>
      <c r="N173" s="14">
        <v>0</v>
      </c>
      <c r="O173" s="14">
        <v>10</v>
      </c>
      <c r="P173" t="s">
        <v>910</v>
      </c>
      <c r="Q173" s="217" t="s">
        <v>831</v>
      </c>
      <c r="R173" s="192" t="s">
        <v>711</v>
      </c>
      <c r="S173" s="192" t="s">
        <v>417</v>
      </c>
      <c r="T173">
        <v>0</v>
      </c>
      <c r="U173">
        <v>0</v>
      </c>
    </row>
    <row r="174" spans="1:21" ht="40.5">
      <c r="A174">
        <v>2172</v>
      </c>
      <c r="B174" s="194">
        <v>2173</v>
      </c>
      <c r="C174" s="119">
        <v>41</v>
      </c>
      <c r="D174" s="192" t="s">
        <v>237</v>
      </c>
      <c r="E174" s="192">
        <v>1</v>
      </c>
      <c r="F174">
        <v>1000001</v>
      </c>
      <c r="G174" s="192">
        <v>1</v>
      </c>
      <c r="H174">
        <v>1000001</v>
      </c>
      <c r="I174" t="s">
        <v>231</v>
      </c>
      <c r="J174" s="14" t="s">
        <v>235</v>
      </c>
      <c r="K174" s="21" t="s">
        <v>652</v>
      </c>
      <c r="L174" s="21" t="s">
        <v>722</v>
      </c>
      <c r="M174" s="14">
        <v>111</v>
      </c>
      <c r="N174" s="14">
        <v>0</v>
      </c>
      <c r="O174" s="14">
        <v>10</v>
      </c>
      <c r="P174" t="s">
        <v>910</v>
      </c>
      <c r="Q174" s="217" t="s">
        <v>831</v>
      </c>
      <c r="R174" s="192" t="s">
        <v>711</v>
      </c>
      <c r="S174" s="192" t="s">
        <v>417</v>
      </c>
      <c r="T174">
        <v>0</v>
      </c>
      <c r="U174">
        <v>0</v>
      </c>
    </row>
    <row r="175" spans="1:21" ht="40.5">
      <c r="A175">
        <v>2173</v>
      </c>
      <c r="B175" s="194">
        <v>2174</v>
      </c>
      <c r="C175" s="119">
        <v>41</v>
      </c>
      <c r="D175" s="192" t="s">
        <v>237</v>
      </c>
      <c r="E175" s="192">
        <v>1</v>
      </c>
      <c r="F175">
        <v>1000001</v>
      </c>
      <c r="G175" s="192">
        <v>1</v>
      </c>
      <c r="H175">
        <v>1000001</v>
      </c>
      <c r="I175" t="s">
        <v>231</v>
      </c>
      <c r="J175" s="14" t="s">
        <v>397</v>
      </c>
      <c r="K175" s="21" t="s">
        <v>768</v>
      </c>
      <c r="L175" s="21" t="s">
        <v>812</v>
      </c>
      <c r="M175" s="14">
        <v>102</v>
      </c>
      <c r="N175" s="14">
        <v>8314</v>
      </c>
      <c r="O175" s="14">
        <v>5</v>
      </c>
      <c r="P175" t="s">
        <v>862</v>
      </c>
      <c r="Q175" s="217" t="s">
        <v>837</v>
      </c>
      <c r="R175" s="192" t="s">
        <v>711</v>
      </c>
      <c r="S175" s="192" t="s">
        <v>417</v>
      </c>
      <c r="T175">
        <v>0</v>
      </c>
      <c r="U175">
        <v>0</v>
      </c>
    </row>
    <row r="176" spans="1:21" ht="27">
      <c r="A176">
        <v>2174</v>
      </c>
      <c r="B176" s="194">
        <v>2175</v>
      </c>
      <c r="C176" s="119">
        <v>41</v>
      </c>
      <c r="D176" s="192" t="s">
        <v>237</v>
      </c>
      <c r="E176" s="192">
        <v>1</v>
      </c>
      <c r="F176">
        <v>1000001</v>
      </c>
      <c r="G176" s="192">
        <v>1</v>
      </c>
      <c r="H176">
        <v>1000001</v>
      </c>
      <c r="I176" t="s">
        <v>231</v>
      </c>
      <c r="J176" s="14" t="s">
        <v>213</v>
      </c>
      <c r="K176" s="21" t="s">
        <v>715</v>
      </c>
      <c r="L176" s="21" t="str">
        <f>[3]magic_mix!$D$145</f>
        <v>木质窗户</v>
      </c>
      <c r="M176" s="14">
        <v>101</v>
      </c>
      <c r="N176" s="14">
        <f>[3]magic_mix!$F$145</f>
        <v>197001</v>
      </c>
      <c r="O176" s="14">
        <v>1</v>
      </c>
      <c r="P176" t="s">
        <v>910</v>
      </c>
      <c r="Q176" s="217" t="s">
        <v>839</v>
      </c>
      <c r="R176" s="192" t="s">
        <v>711</v>
      </c>
      <c r="S176" s="192" t="s">
        <v>417</v>
      </c>
      <c r="T176">
        <v>1</v>
      </c>
      <c r="U176">
        <v>0</v>
      </c>
    </row>
    <row r="177" spans="1:21" ht="27">
      <c r="A177">
        <v>2175</v>
      </c>
      <c r="B177" s="194">
        <v>2176</v>
      </c>
      <c r="C177" s="119">
        <v>41</v>
      </c>
      <c r="D177" s="192" t="s">
        <v>237</v>
      </c>
      <c r="E177" s="192">
        <v>1</v>
      </c>
      <c r="F177">
        <v>1000001</v>
      </c>
      <c r="G177" s="192">
        <v>1</v>
      </c>
      <c r="H177">
        <v>1000001</v>
      </c>
      <c r="I177" t="s">
        <v>231</v>
      </c>
      <c r="J177" s="14" t="s">
        <v>213</v>
      </c>
      <c r="K177" s="21" t="s">
        <v>715</v>
      </c>
      <c r="L177" s="21" t="str">
        <f>[3]magic_mix!$D$147</f>
        <v>七彩画像</v>
      </c>
      <c r="M177" s="14">
        <v>101</v>
      </c>
      <c r="N177" s="14">
        <f>[3]magic_mix!$F$147</f>
        <v>197003</v>
      </c>
      <c r="O177" s="14">
        <v>1</v>
      </c>
      <c r="P177" t="s">
        <v>910</v>
      </c>
      <c r="Q177" s="217" t="s">
        <v>839</v>
      </c>
      <c r="R177" s="192" t="s">
        <v>711</v>
      </c>
      <c r="S177" s="192" t="s">
        <v>417</v>
      </c>
      <c r="T177">
        <v>1</v>
      </c>
      <c r="U177">
        <v>0</v>
      </c>
    </row>
    <row r="178" spans="1:21">
      <c r="A178">
        <v>2176</v>
      </c>
      <c r="B178" s="194">
        <v>2177</v>
      </c>
      <c r="C178" s="119">
        <v>41</v>
      </c>
      <c r="D178" s="192" t="s">
        <v>237</v>
      </c>
      <c r="E178" s="192">
        <v>1</v>
      </c>
      <c r="F178">
        <v>1000001</v>
      </c>
      <c r="G178" s="192">
        <v>1</v>
      </c>
      <c r="H178">
        <v>1000001</v>
      </c>
      <c r="I178" t="s">
        <v>231</v>
      </c>
      <c r="J178" s="14" t="str">
        <f>J10</f>
        <v>好友数达人</v>
      </c>
      <c r="K178" t="s">
        <v>398</v>
      </c>
      <c r="L178" t="s">
        <v>717</v>
      </c>
      <c r="M178" s="14">
        <v>203</v>
      </c>
      <c r="N178" s="14">
        <v>0</v>
      </c>
      <c r="O178" s="195">
        <v>12</v>
      </c>
      <c r="P178" t="s">
        <v>910</v>
      </c>
      <c r="Q178" s="217" t="s">
        <v>831</v>
      </c>
      <c r="R178" s="192" t="s">
        <v>711</v>
      </c>
      <c r="S178" s="192" t="s">
        <v>417</v>
      </c>
      <c r="T178">
        <v>0</v>
      </c>
      <c r="U178">
        <v>0</v>
      </c>
    </row>
    <row r="179" spans="1:21">
      <c r="A179">
        <v>2177</v>
      </c>
      <c r="B179" s="194">
        <v>2178</v>
      </c>
      <c r="C179" s="119">
        <v>42</v>
      </c>
      <c r="D179" s="192" t="s">
        <v>237</v>
      </c>
      <c r="E179" s="192">
        <v>1</v>
      </c>
      <c r="F179">
        <v>1000001</v>
      </c>
      <c r="G179" s="192">
        <v>1</v>
      </c>
      <c r="H179">
        <v>1000001</v>
      </c>
      <c r="I179" t="s">
        <v>231</v>
      </c>
      <c r="J179" s="14" t="s">
        <v>220</v>
      </c>
      <c r="K179" t="s">
        <v>523</v>
      </c>
      <c r="L179" t="s">
        <v>720</v>
      </c>
      <c r="M179" s="14">
        <v>104</v>
      </c>
      <c r="N179" s="14">
        <v>0</v>
      </c>
      <c r="O179" s="14">
        <v>15</v>
      </c>
      <c r="P179" t="s">
        <v>910</v>
      </c>
      <c r="Q179" s="217" t="s">
        <v>831</v>
      </c>
      <c r="R179" s="192" t="s">
        <v>711</v>
      </c>
      <c r="S179" s="192" t="s">
        <v>417</v>
      </c>
      <c r="T179">
        <v>0</v>
      </c>
      <c r="U179">
        <v>0</v>
      </c>
    </row>
    <row r="180" spans="1:21">
      <c r="A180">
        <v>2178</v>
      </c>
      <c r="B180" s="194">
        <v>2179</v>
      </c>
      <c r="C180" s="119">
        <v>42</v>
      </c>
      <c r="D180" s="192" t="s">
        <v>237</v>
      </c>
      <c r="E180" s="192">
        <v>1</v>
      </c>
      <c r="F180">
        <v>1000001</v>
      </c>
      <c r="G180" s="192">
        <v>1</v>
      </c>
      <c r="H180">
        <v>1000001</v>
      </c>
      <c r="I180" t="s">
        <v>231</v>
      </c>
      <c r="J180" s="14" t="s">
        <v>186</v>
      </c>
      <c r="K180" t="s">
        <v>400</v>
      </c>
      <c r="L180" t="s">
        <v>721</v>
      </c>
      <c r="M180" s="14">
        <v>202</v>
      </c>
      <c r="N180" s="14">
        <v>0</v>
      </c>
      <c r="O180" s="195">
        <v>21</v>
      </c>
      <c r="P180" t="s">
        <v>910</v>
      </c>
      <c r="Q180" s="217" t="s">
        <v>837</v>
      </c>
      <c r="R180" s="192" t="s">
        <v>711</v>
      </c>
      <c r="S180" s="192" t="s">
        <v>417</v>
      </c>
      <c r="T180">
        <v>0</v>
      </c>
      <c r="U180">
        <v>0</v>
      </c>
    </row>
    <row r="181" spans="1:21">
      <c r="A181">
        <v>2179</v>
      </c>
      <c r="B181" s="194">
        <v>2180</v>
      </c>
      <c r="C181" s="119">
        <v>42</v>
      </c>
      <c r="D181" s="192" t="s">
        <v>237</v>
      </c>
      <c r="E181" s="192">
        <v>1</v>
      </c>
      <c r="F181">
        <v>1000001</v>
      </c>
      <c r="G181" s="192">
        <v>1</v>
      </c>
      <c r="H181">
        <v>1000001</v>
      </c>
      <c r="I181" t="s">
        <v>231</v>
      </c>
      <c r="J181" s="14" t="s">
        <v>401</v>
      </c>
      <c r="K181" t="s">
        <v>524</v>
      </c>
      <c r="L181" t="s">
        <v>718</v>
      </c>
      <c r="M181" s="14">
        <v>201</v>
      </c>
      <c r="N181" s="14">
        <v>0</v>
      </c>
      <c r="O181" s="195">
        <v>35</v>
      </c>
      <c r="P181" t="s">
        <v>910</v>
      </c>
      <c r="Q181" s="217" t="s">
        <v>837</v>
      </c>
      <c r="R181" s="192" t="s">
        <v>711</v>
      </c>
      <c r="S181" s="192" t="s">
        <v>417</v>
      </c>
      <c r="T181">
        <v>0</v>
      </c>
      <c r="U181">
        <v>0</v>
      </c>
    </row>
    <row r="182" spans="1:21">
      <c r="A182">
        <v>2180</v>
      </c>
      <c r="B182" s="194">
        <v>2181</v>
      </c>
      <c r="C182" s="119">
        <v>42</v>
      </c>
      <c r="D182" s="192" t="s">
        <v>237</v>
      </c>
      <c r="E182" s="192">
        <v>1</v>
      </c>
      <c r="F182">
        <v>1000001</v>
      </c>
      <c r="G182" s="192">
        <v>1</v>
      </c>
      <c r="H182">
        <v>1000001</v>
      </c>
      <c r="I182" t="s">
        <v>231</v>
      </c>
      <c r="J182" s="14" t="str">
        <f>J172</f>
        <v>解救学生</v>
      </c>
      <c r="K182" t="s">
        <v>523</v>
      </c>
      <c r="L182" t="s">
        <v>720</v>
      </c>
      <c r="M182" s="14">
        <v>104</v>
      </c>
      <c r="N182" s="14">
        <v>0</v>
      </c>
      <c r="O182" s="14">
        <v>15</v>
      </c>
      <c r="P182" t="s">
        <v>910</v>
      </c>
      <c r="Q182" s="217" t="s">
        <v>831</v>
      </c>
      <c r="R182" s="192" t="s">
        <v>711</v>
      </c>
      <c r="S182" s="192" t="s">
        <v>417</v>
      </c>
      <c r="T182">
        <v>0</v>
      </c>
      <c r="U182">
        <v>0</v>
      </c>
    </row>
    <row r="183" spans="1:21">
      <c r="A183">
        <v>2181</v>
      </c>
      <c r="B183" s="194">
        <v>2182</v>
      </c>
      <c r="C183" s="119">
        <v>42</v>
      </c>
      <c r="D183" s="192" t="s">
        <v>237</v>
      </c>
      <c r="E183" s="192">
        <v>1</v>
      </c>
      <c r="F183">
        <v>1000001</v>
      </c>
      <c r="G183" s="192">
        <v>1</v>
      </c>
      <c r="H183">
        <v>1000001</v>
      </c>
      <c r="I183" t="s">
        <v>231</v>
      </c>
      <c r="J183" s="14" t="s">
        <v>456</v>
      </c>
      <c r="K183" t="s">
        <v>457</v>
      </c>
      <c r="L183" t="s">
        <v>804</v>
      </c>
      <c r="M183" s="14">
        <v>105</v>
      </c>
      <c r="N183" s="14">
        <v>0</v>
      </c>
      <c r="O183" s="14">
        <v>1500</v>
      </c>
      <c r="P183" t="s">
        <v>910</v>
      </c>
      <c r="Q183" s="217" t="s">
        <v>831</v>
      </c>
      <c r="R183" s="192" t="s">
        <v>711</v>
      </c>
      <c r="S183" s="192" t="s">
        <v>417</v>
      </c>
      <c r="T183">
        <v>0</v>
      </c>
      <c r="U183">
        <v>0</v>
      </c>
    </row>
    <row r="184" spans="1:21">
      <c r="A184">
        <v>2182</v>
      </c>
      <c r="B184" s="194">
        <v>2183</v>
      </c>
      <c r="C184" s="119">
        <v>42</v>
      </c>
      <c r="D184" s="192" t="s">
        <v>237</v>
      </c>
      <c r="E184" s="192">
        <v>1</v>
      </c>
      <c r="F184">
        <v>1000001</v>
      </c>
      <c r="G184" s="192">
        <v>1</v>
      </c>
      <c r="H184">
        <v>1000001</v>
      </c>
      <c r="I184" t="s">
        <v>231</v>
      </c>
      <c r="J184" s="14" t="s">
        <v>186</v>
      </c>
      <c r="K184" t="s">
        <v>400</v>
      </c>
      <c r="L184" t="s">
        <v>721</v>
      </c>
      <c r="M184" s="14">
        <v>202</v>
      </c>
      <c r="N184" s="14">
        <v>0</v>
      </c>
      <c r="O184" s="195">
        <v>22</v>
      </c>
      <c r="P184" t="s">
        <v>910</v>
      </c>
      <c r="Q184" s="217" t="s">
        <v>837</v>
      </c>
      <c r="R184" s="192" t="s">
        <v>711</v>
      </c>
      <c r="S184" s="192" t="s">
        <v>417</v>
      </c>
      <c r="T184">
        <v>0</v>
      </c>
      <c r="U184">
        <v>0</v>
      </c>
    </row>
    <row r="185" spans="1:21" ht="40.5">
      <c r="A185">
        <v>2183</v>
      </c>
      <c r="B185" s="194">
        <v>2184</v>
      </c>
      <c r="C185" s="119">
        <v>42</v>
      </c>
      <c r="D185" s="192" t="s">
        <v>237</v>
      </c>
      <c r="E185" s="192">
        <v>1</v>
      </c>
      <c r="F185">
        <v>1000001</v>
      </c>
      <c r="G185" s="192">
        <v>1</v>
      </c>
      <c r="H185">
        <v>1000001</v>
      </c>
      <c r="I185" t="s">
        <v>231</v>
      </c>
      <c r="J185" s="14" t="str">
        <f>J175</f>
        <v>收集材料</v>
      </c>
      <c r="K185" s="21" t="s">
        <v>768</v>
      </c>
      <c r="L185" s="21" t="s">
        <v>812</v>
      </c>
      <c r="M185" s="14">
        <v>102</v>
      </c>
      <c r="N185" s="14">
        <v>8314</v>
      </c>
      <c r="O185" s="14">
        <v>10</v>
      </c>
      <c r="P185" t="s">
        <v>863</v>
      </c>
      <c r="Q185" s="217" t="s">
        <v>837</v>
      </c>
      <c r="R185" s="192" t="s">
        <v>711</v>
      </c>
      <c r="S185" s="192" t="s">
        <v>417</v>
      </c>
      <c r="T185">
        <v>0</v>
      </c>
      <c r="U185">
        <v>0</v>
      </c>
    </row>
    <row r="186" spans="1:21">
      <c r="A186">
        <v>2184</v>
      </c>
      <c r="B186" s="194">
        <v>2185</v>
      </c>
      <c r="C186" s="119">
        <v>43</v>
      </c>
      <c r="D186" s="192" t="s">
        <v>237</v>
      </c>
      <c r="E186" s="192">
        <v>1</v>
      </c>
      <c r="F186">
        <v>1000001</v>
      </c>
      <c r="G186" s="192">
        <v>1</v>
      </c>
      <c r="H186">
        <v>1000001</v>
      </c>
      <c r="I186" t="s">
        <v>231</v>
      </c>
      <c r="J186" s="14" t="str">
        <f>J181</f>
        <v>成长之路</v>
      </c>
      <c r="K186" t="str">
        <f>K181</f>
        <v>提升自己的人物等级</v>
      </c>
      <c r="L186" t="s">
        <v>718</v>
      </c>
      <c r="M186" s="14">
        <v>201</v>
      </c>
      <c r="N186" s="14">
        <v>0</v>
      </c>
      <c r="O186" s="195">
        <v>36</v>
      </c>
      <c r="P186" t="s">
        <v>910</v>
      </c>
      <c r="Q186" s="217" t="s">
        <v>837</v>
      </c>
      <c r="R186" s="192" t="s">
        <v>711</v>
      </c>
      <c r="S186" s="192" t="s">
        <v>417</v>
      </c>
      <c r="T186">
        <v>0</v>
      </c>
      <c r="U186">
        <v>0</v>
      </c>
    </row>
    <row r="187" spans="1:21">
      <c r="A187">
        <v>2185</v>
      </c>
      <c r="B187" s="194">
        <v>2186</v>
      </c>
      <c r="C187" s="119">
        <v>43</v>
      </c>
      <c r="D187" s="192" t="s">
        <v>237</v>
      </c>
      <c r="E187" s="192">
        <v>1</v>
      </c>
      <c r="F187">
        <v>1000001</v>
      </c>
      <c r="G187" s="192">
        <v>1</v>
      </c>
      <c r="H187">
        <v>1000001</v>
      </c>
      <c r="I187" t="s">
        <v>231</v>
      </c>
      <c r="J187" s="14" t="s">
        <v>212</v>
      </c>
      <c r="K187" t="s">
        <v>716</v>
      </c>
      <c r="L187" t="s">
        <v>719</v>
      </c>
      <c r="M187" s="14">
        <v>103</v>
      </c>
      <c r="N187" s="14">
        <v>0</v>
      </c>
      <c r="O187" s="14">
        <v>24</v>
      </c>
      <c r="P187" t="s">
        <v>910</v>
      </c>
      <c r="Q187" s="217" t="s">
        <v>839</v>
      </c>
      <c r="R187" s="192" t="s">
        <v>711</v>
      </c>
      <c r="S187" s="192" t="s">
        <v>417</v>
      </c>
      <c r="T187">
        <v>0</v>
      </c>
      <c r="U187">
        <v>0</v>
      </c>
    </row>
    <row r="188" spans="1:21">
      <c r="A188">
        <v>2186</v>
      </c>
      <c r="B188" s="194">
        <v>2187</v>
      </c>
      <c r="C188" s="119">
        <v>43</v>
      </c>
      <c r="D188" s="192" t="s">
        <v>237</v>
      </c>
      <c r="E188" s="192">
        <v>1</v>
      </c>
      <c r="F188">
        <v>1000001</v>
      </c>
      <c r="G188" s="192">
        <v>1</v>
      </c>
      <c r="H188">
        <v>1000001</v>
      </c>
      <c r="I188" t="s">
        <v>231</v>
      </c>
      <c r="J188" s="14" t="s">
        <v>220</v>
      </c>
      <c r="K188" t="s">
        <v>523</v>
      </c>
      <c r="L188" t="s">
        <v>720</v>
      </c>
      <c r="M188" s="14">
        <v>104</v>
      </c>
      <c r="N188" s="14">
        <v>0</v>
      </c>
      <c r="O188" s="14">
        <v>15</v>
      </c>
      <c r="P188" t="s">
        <v>910</v>
      </c>
      <c r="Q188" s="217" t="s">
        <v>831</v>
      </c>
      <c r="R188" s="192" t="s">
        <v>711</v>
      </c>
      <c r="S188" s="192" t="s">
        <v>417</v>
      </c>
      <c r="T188">
        <v>0</v>
      </c>
      <c r="U188">
        <v>0</v>
      </c>
    </row>
    <row r="189" spans="1:21" ht="40.5">
      <c r="A189">
        <v>2187</v>
      </c>
      <c r="B189" s="194">
        <v>2188</v>
      </c>
      <c r="C189" s="119">
        <v>43</v>
      </c>
      <c r="D189" s="192" t="s">
        <v>237</v>
      </c>
      <c r="E189" s="192">
        <v>1</v>
      </c>
      <c r="F189">
        <v>1000001</v>
      </c>
      <c r="G189" s="192">
        <v>1</v>
      </c>
      <c r="H189">
        <v>1000001</v>
      </c>
      <c r="I189" t="s">
        <v>231</v>
      </c>
      <c r="J189" s="14" t="s">
        <v>235</v>
      </c>
      <c r="K189" s="21" t="s">
        <v>652</v>
      </c>
      <c r="L189" s="21" t="s">
        <v>722</v>
      </c>
      <c r="M189" s="14">
        <v>111</v>
      </c>
      <c r="N189" s="14">
        <v>0</v>
      </c>
      <c r="O189" s="14">
        <v>10</v>
      </c>
      <c r="P189" t="s">
        <v>910</v>
      </c>
      <c r="Q189" s="217" t="s">
        <v>831</v>
      </c>
      <c r="R189" s="192" t="s">
        <v>711</v>
      </c>
      <c r="S189" s="192" t="s">
        <v>417</v>
      </c>
      <c r="T189">
        <v>0</v>
      </c>
      <c r="U189">
        <v>0</v>
      </c>
    </row>
    <row r="190" spans="1:21" ht="40.5">
      <c r="A190">
        <v>2188</v>
      </c>
      <c r="B190" s="194">
        <v>2189</v>
      </c>
      <c r="C190" s="119">
        <v>43</v>
      </c>
      <c r="D190" s="192" t="s">
        <v>237</v>
      </c>
      <c r="E190" s="192">
        <v>1</v>
      </c>
      <c r="F190">
        <v>1000001</v>
      </c>
      <c r="G190" s="192">
        <v>1</v>
      </c>
      <c r="H190">
        <v>1000001</v>
      </c>
      <c r="I190" t="s">
        <v>231</v>
      </c>
      <c r="J190" s="14" t="s">
        <v>235</v>
      </c>
      <c r="K190" s="21" t="s">
        <v>652</v>
      </c>
      <c r="L190" s="21" t="s">
        <v>722</v>
      </c>
      <c r="M190" s="14">
        <v>111</v>
      </c>
      <c r="N190" s="14">
        <v>0</v>
      </c>
      <c r="O190" s="14">
        <v>10</v>
      </c>
      <c r="P190" t="s">
        <v>910</v>
      </c>
      <c r="Q190" s="217" t="s">
        <v>836</v>
      </c>
      <c r="R190" s="192" t="s">
        <v>711</v>
      </c>
      <c r="S190" s="192" t="s">
        <v>417</v>
      </c>
      <c r="T190">
        <v>0</v>
      </c>
      <c r="U190">
        <v>0</v>
      </c>
    </row>
    <row r="191" spans="1:21" ht="29.25" customHeight="1">
      <c r="A191">
        <v>2189</v>
      </c>
      <c r="B191" s="194">
        <v>2190</v>
      </c>
      <c r="C191" s="119">
        <v>43</v>
      </c>
      <c r="D191" s="192" t="s">
        <v>237</v>
      </c>
      <c r="E191" s="192">
        <v>1</v>
      </c>
      <c r="F191">
        <v>1000001</v>
      </c>
      <c r="G191" s="192">
        <v>1</v>
      </c>
      <c r="H191">
        <v>1000001</v>
      </c>
      <c r="I191" t="s">
        <v>231</v>
      </c>
      <c r="J191" s="14" t="s">
        <v>397</v>
      </c>
      <c r="K191" s="21" t="s">
        <v>768</v>
      </c>
      <c r="L191" s="21" t="s">
        <v>812</v>
      </c>
      <c r="M191" s="14">
        <v>102</v>
      </c>
      <c r="N191" s="14">
        <v>8314</v>
      </c>
      <c r="O191" s="14">
        <v>15</v>
      </c>
      <c r="P191" t="s">
        <v>864</v>
      </c>
      <c r="Q191" s="217" t="s">
        <v>837</v>
      </c>
      <c r="R191" s="192" t="s">
        <v>711</v>
      </c>
      <c r="S191" s="192" t="s">
        <v>417</v>
      </c>
      <c r="T191">
        <v>0</v>
      </c>
      <c r="U191">
        <v>0</v>
      </c>
    </row>
    <row r="192" spans="1:21" ht="27">
      <c r="A192">
        <v>2190</v>
      </c>
      <c r="B192" s="194">
        <v>2191</v>
      </c>
      <c r="C192" s="119">
        <v>43</v>
      </c>
      <c r="D192" s="192" t="s">
        <v>237</v>
      </c>
      <c r="E192" s="192">
        <v>1</v>
      </c>
      <c r="F192">
        <v>1000001</v>
      </c>
      <c r="G192" s="192">
        <v>1</v>
      </c>
      <c r="H192">
        <v>1000001</v>
      </c>
      <c r="I192" t="s">
        <v>231</v>
      </c>
      <c r="J192" s="14" t="s">
        <v>213</v>
      </c>
      <c r="K192" s="21" t="s">
        <v>715</v>
      </c>
      <c r="L192" s="21" t="str">
        <f>[3]magic_mix!$D$148</f>
        <v>石质窗户</v>
      </c>
      <c r="M192" s="14">
        <v>101</v>
      </c>
      <c r="N192" s="14">
        <f>[3]magic_mix!$F$148</f>
        <v>197004</v>
      </c>
      <c r="O192" s="14">
        <v>1</v>
      </c>
      <c r="P192" t="s">
        <v>910</v>
      </c>
      <c r="Q192" s="217" t="s">
        <v>839</v>
      </c>
      <c r="R192" s="192" t="s">
        <v>711</v>
      </c>
      <c r="S192" s="192" t="s">
        <v>417</v>
      </c>
      <c r="T192">
        <v>1</v>
      </c>
      <c r="U192">
        <v>0</v>
      </c>
    </row>
    <row r="193" spans="1:21" ht="27">
      <c r="A193">
        <v>2191</v>
      </c>
      <c r="B193" s="194">
        <v>2192</v>
      </c>
      <c r="C193" s="119">
        <v>43</v>
      </c>
      <c r="D193" s="192" t="s">
        <v>237</v>
      </c>
      <c r="E193" s="192">
        <v>1</v>
      </c>
      <c r="F193">
        <v>1000001</v>
      </c>
      <c r="G193" s="192">
        <v>1</v>
      </c>
      <c r="H193">
        <v>1000001</v>
      </c>
      <c r="I193" t="s">
        <v>231</v>
      </c>
      <c r="J193" s="14" t="s">
        <v>213</v>
      </c>
      <c r="K193" s="21" t="s">
        <v>715</v>
      </c>
      <c r="L193" s="21" t="str">
        <f>[3]magic_mix!$D$149</f>
        <v>粗糙的魔法旗</v>
      </c>
      <c r="M193" s="14">
        <v>101</v>
      </c>
      <c r="N193" s="14">
        <f>[3]magic_mix!$F$149</f>
        <v>197005</v>
      </c>
      <c r="O193" s="14">
        <v>1</v>
      </c>
      <c r="P193" t="s">
        <v>910</v>
      </c>
      <c r="Q193" s="217" t="s">
        <v>839</v>
      </c>
      <c r="R193" s="192" t="s">
        <v>711</v>
      </c>
      <c r="S193" s="192" t="s">
        <v>417</v>
      </c>
      <c r="T193">
        <v>1</v>
      </c>
      <c r="U193">
        <v>0</v>
      </c>
    </row>
    <row r="194" spans="1:21">
      <c r="A194">
        <v>2192</v>
      </c>
      <c r="B194" s="194">
        <v>2193</v>
      </c>
      <c r="C194" s="119">
        <v>44</v>
      </c>
      <c r="D194" s="192" t="s">
        <v>237</v>
      </c>
      <c r="E194" s="192">
        <v>1</v>
      </c>
      <c r="F194">
        <v>1000001</v>
      </c>
      <c r="G194" s="192">
        <v>1</v>
      </c>
      <c r="H194">
        <v>1000001</v>
      </c>
      <c r="I194" t="s">
        <v>231</v>
      </c>
      <c r="J194" s="14" t="str">
        <f>J10</f>
        <v>好友数达人</v>
      </c>
      <c r="K194" t="s">
        <v>398</v>
      </c>
      <c r="L194" t="s">
        <v>717</v>
      </c>
      <c r="M194" s="14">
        <v>203</v>
      </c>
      <c r="N194" s="14">
        <v>0</v>
      </c>
      <c r="O194" s="195">
        <v>13</v>
      </c>
      <c r="P194" t="s">
        <v>910</v>
      </c>
      <c r="Q194" s="217" t="s">
        <v>835</v>
      </c>
      <c r="R194" s="192" t="s">
        <v>711</v>
      </c>
      <c r="S194" s="192" t="s">
        <v>417</v>
      </c>
      <c r="T194">
        <v>0</v>
      </c>
      <c r="U194">
        <v>0</v>
      </c>
    </row>
    <row r="195" spans="1:21">
      <c r="A195">
        <v>2193</v>
      </c>
      <c r="B195" s="194">
        <v>2194</v>
      </c>
      <c r="C195" s="119">
        <v>44</v>
      </c>
      <c r="D195" s="192" t="s">
        <v>237</v>
      </c>
      <c r="E195" s="192">
        <v>1</v>
      </c>
      <c r="F195">
        <v>1000001</v>
      </c>
      <c r="G195" s="192">
        <v>1</v>
      </c>
      <c r="H195">
        <v>1000001</v>
      </c>
      <c r="I195" t="s">
        <v>231</v>
      </c>
      <c r="J195" s="14" t="s">
        <v>220</v>
      </c>
      <c r="K195" t="s">
        <v>523</v>
      </c>
      <c r="L195" t="s">
        <v>720</v>
      </c>
      <c r="M195" s="14">
        <v>104</v>
      </c>
      <c r="N195" s="14">
        <v>0</v>
      </c>
      <c r="O195" s="14">
        <v>15</v>
      </c>
      <c r="P195" t="s">
        <v>910</v>
      </c>
      <c r="Q195" s="217" t="s">
        <v>831</v>
      </c>
      <c r="R195" s="192" t="s">
        <v>711</v>
      </c>
      <c r="S195" s="192" t="s">
        <v>417</v>
      </c>
      <c r="T195">
        <v>0</v>
      </c>
      <c r="U195">
        <v>0</v>
      </c>
    </row>
    <row r="196" spans="1:21">
      <c r="A196">
        <v>2194</v>
      </c>
      <c r="B196" s="194">
        <v>2195</v>
      </c>
      <c r="C196" s="119">
        <v>44</v>
      </c>
      <c r="D196" s="192" t="s">
        <v>237</v>
      </c>
      <c r="E196" s="192">
        <v>1</v>
      </c>
      <c r="F196">
        <v>1000001</v>
      </c>
      <c r="G196" s="192">
        <v>1</v>
      </c>
      <c r="H196">
        <v>1000001</v>
      </c>
      <c r="I196" t="s">
        <v>231</v>
      </c>
      <c r="J196" s="14" t="s">
        <v>186</v>
      </c>
      <c r="K196" t="s">
        <v>400</v>
      </c>
      <c r="L196" t="s">
        <v>721</v>
      </c>
      <c r="M196" s="14">
        <v>202</v>
      </c>
      <c r="N196" s="14">
        <v>0</v>
      </c>
      <c r="O196" s="195">
        <v>23</v>
      </c>
      <c r="P196" t="s">
        <v>910</v>
      </c>
      <c r="Q196" s="217" t="s">
        <v>837</v>
      </c>
      <c r="R196" s="192" t="s">
        <v>711</v>
      </c>
      <c r="S196" s="192" t="s">
        <v>417</v>
      </c>
      <c r="T196">
        <v>0</v>
      </c>
      <c r="U196">
        <v>0</v>
      </c>
    </row>
    <row r="197" spans="1:21">
      <c r="A197">
        <v>2195</v>
      </c>
      <c r="B197" s="194">
        <v>2196</v>
      </c>
      <c r="C197" s="119">
        <v>44</v>
      </c>
      <c r="D197" s="192" t="s">
        <v>237</v>
      </c>
      <c r="E197" s="192">
        <v>1</v>
      </c>
      <c r="F197">
        <v>1000001</v>
      </c>
      <c r="G197" s="192">
        <v>1</v>
      </c>
      <c r="H197">
        <v>1000001</v>
      </c>
      <c r="I197" t="s">
        <v>231</v>
      </c>
      <c r="J197" s="14" t="s">
        <v>401</v>
      </c>
      <c r="K197" t="s">
        <v>524</v>
      </c>
      <c r="L197" t="s">
        <v>718</v>
      </c>
      <c r="M197" s="14">
        <v>201</v>
      </c>
      <c r="N197" s="14">
        <v>0</v>
      </c>
      <c r="O197" s="195">
        <v>37</v>
      </c>
      <c r="P197" t="s">
        <v>910</v>
      </c>
      <c r="Q197" s="217" t="s">
        <v>837</v>
      </c>
      <c r="R197" s="192" t="s">
        <v>711</v>
      </c>
      <c r="S197" s="192" t="s">
        <v>417</v>
      </c>
      <c r="T197">
        <v>0</v>
      </c>
      <c r="U197">
        <v>0</v>
      </c>
    </row>
    <row r="198" spans="1:21">
      <c r="A198">
        <v>2196</v>
      </c>
      <c r="B198" s="194">
        <v>2197</v>
      </c>
      <c r="C198" s="119">
        <v>44</v>
      </c>
      <c r="D198" s="192" t="s">
        <v>237</v>
      </c>
      <c r="E198" s="192">
        <v>1</v>
      </c>
      <c r="F198">
        <v>1000001</v>
      </c>
      <c r="G198" s="192">
        <v>1</v>
      </c>
      <c r="H198">
        <v>1000001</v>
      </c>
      <c r="I198" t="s">
        <v>231</v>
      </c>
      <c r="J198" s="14" t="str">
        <f>J188</f>
        <v>解救学生</v>
      </c>
      <c r="K198" t="s">
        <v>523</v>
      </c>
      <c r="L198" t="s">
        <v>720</v>
      </c>
      <c r="M198" s="14">
        <v>104</v>
      </c>
      <c r="N198" s="14">
        <v>0</v>
      </c>
      <c r="O198" s="14">
        <v>15</v>
      </c>
      <c r="P198" t="s">
        <v>910</v>
      </c>
      <c r="Q198" s="217" t="s">
        <v>831</v>
      </c>
      <c r="R198" s="192" t="s">
        <v>711</v>
      </c>
      <c r="S198" s="192" t="s">
        <v>417</v>
      </c>
      <c r="T198">
        <v>0</v>
      </c>
      <c r="U198">
        <v>0</v>
      </c>
    </row>
    <row r="199" spans="1:21">
      <c r="A199">
        <v>2197</v>
      </c>
      <c r="B199" s="194">
        <v>2198</v>
      </c>
      <c r="C199" s="119">
        <v>44</v>
      </c>
      <c r="D199" s="192" t="s">
        <v>237</v>
      </c>
      <c r="E199" s="192">
        <v>1</v>
      </c>
      <c r="F199">
        <v>1000001</v>
      </c>
      <c r="G199" s="192">
        <v>1</v>
      </c>
      <c r="H199">
        <v>1000001</v>
      </c>
      <c r="I199" t="s">
        <v>231</v>
      </c>
      <c r="J199" s="14" t="s">
        <v>456</v>
      </c>
      <c r="K199" t="s">
        <v>457</v>
      </c>
      <c r="L199" t="s">
        <v>804</v>
      </c>
      <c r="M199" s="14">
        <v>105</v>
      </c>
      <c r="N199" s="14">
        <v>0</v>
      </c>
      <c r="O199" s="14">
        <v>1500</v>
      </c>
      <c r="P199" t="s">
        <v>910</v>
      </c>
      <c r="Q199" s="217" t="s">
        <v>831</v>
      </c>
      <c r="R199" s="192" t="s">
        <v>711</v>
      </c>
      <c r="S199" s="192" t="s">
        <v>417</v>
      </c>
      <c r="T199">
        <v>0</v>
      </c>
      <c r="U199">
        <v>0</v>
      </c>
    </row>
    <row r="200" spans="1:21">
      <c r="A200">
        <v>2198</v>
      </c>
      <c r="B200" s="194">
        <v>2199</v>
      </c>
      <c r="C200" s="119">
        <v>44</v>
      </c>
      <c r="D200" s="192" t="s">
        <v>237</v>
      </c>
      <c r="E200" s="192">
        <v>1</v>
      </c>
      <c r="F200">
        <v>1000001</v>
      </c>
      <c r="G200" s="192">
        <v>1</v>
      </c>
      <c r="H200">
        <v>1000001</v>
      </c>
      <c r="I200" t="s">
        <v>231</v>
      </c>
      <c r="J200" s="14" t="s">
        <v>186</v>
      </c>
      <c r="K200" t="s">
        <v>400</v>
      </c>
      <c r="L200" t="s">
        <v>721</v>
      </c>
      <c r="M200" s="14">
        <v>202</v>
      </c>
      <c r="N200" s="14">
        <v>0</v>
      </c>
      <c r="O200" s="195">
        <v>24</v>
      </c>
      <c r="P200" t="s">
        <v>910</v>
      </c>
      <c r="Q200" s="217" t="s">
        <v>837</v>
      </c>
      <c r="R200" s="192" t="s">
        <v>711</v>
      </c>
      <c r="S200" s="192" t="s">
        <v>417</v>
      </c>
      <c r="T200">
        <v>0</v>
      </c>
      <c r="U200">
        <v>0</v>
      </c>
    </row>
    <row r="201" spans="1:21" ht="40.5">
      <c r="A201">
        <v>2199</v>
      </c>
      <c r="B201" s="194">
        <v>2200</v>
      </c>
      <c r="C201" s="119">
        <v>44</v>
      </c>
      <c r="D201" s="192" t="s">
        <v>237</v>
      </c>
      <c r="E201" s="192">
        <v>1</v>
      </c>
      <c r="F201">
        <v>1000001</v>
      </c>
      <c r="G201" s="192">
        <v>1</v>
      </c>
      <c r="H201">
        <v>1000001</v>
      </c>
      <c r="I201" t="s">
        <v>231</v>
      </c>
      <c r="J201" s="14" t="str">
        <f>J191</f>
        <v>收集材料</v>
      </c>
      <c r="K201" s="21" t="s">
        <v>768</v>
      </c>
      <c r="L201" s="21" t="s">
        <v>812</v>
      </c>
      <c r="M201" s="14">
        <v>102</v>
      </c>
      <c r="N201" s="14">
        <v>8314</v>
      </c>
      <c r="O201" s="14">
        <v>20</v>
      </c>
      <c r="P201" t="s">
        <v>865</v>
      </c>
      <c r="Q201" s="217" t="s">
        <v>837</v>
      </c>
      <c r="R201" s="192" t="s">
        <v>711</v>
      </c>
      <c r="S201" s="192" t="s">
        <v>417</v>
      </c>
      <c r="T201">
        <v>0</v>
      </c>
      <c r="U201">
        <v>0</v>
      </c>
    </row>
    <row r="202" spans="1:21">
      <c r="A202">
        <v>2200</v>
      </c>
      <c r="B202" s="194">
        <v>2201</v>
      </c>
      <c r="C202" s="119">
        <v>45</v>
      </c>
      <c r="D202" s="192" t="s">
        <v>237</v>
      </c>
      <c r="E202" s="192">
        <v>1</v>
      </c>
      <c r="F202">
        <v>1000001</v>
      </c>
      <c r="G202" s="192">
        <v>1</v>
      </c>
      <c r="H202">
        <v>1000001</v>
      </c>
      <c r="I202" t="s">
        <v>231</v>
      </c>
      <c r="J202" s="14" t="str">
        <f>J197</f>
        <v>成长之路</v>
      </c>
      <c r="K202" t="str">
        <f>K197</f>
        <v>提升自己的人物等级</v>
      </c>
      <c r="L202" t="s">
        <v>718</v>
      </c>
      <c r="M202" s="14">
        <v>201</v>
      </c>
      <c r="N202" s="14">
        <v>0</v>
      </c>
      <c r="O202" s="195">
        <v>38</v>
      </c>
      <c r="P202" t="s">
        <v>910</v>
      </c>
      <c r="Q202" s="217" t="s">
        <v>837</v>
      </c>
      <c r="R202" s="192" t="s">
        <v>711</v>
      </c>
      <c r="S202" s="192" t="s">
        <v>417</v>
      </c>
      <c r="T202">
        <v>0</v>
      </c>
      <c r="U202">
        <v>0</v>
      </c>
    </row>
    <row r="203" spans="1:21">
      <c r="A203">
        <v>2201</v>
      </c>
      <c r="B203" s="194">
        <v>2202</v>
      </c>
      <c r="C203" s="119">
        <v>45</v>
      </c>
      <c r="D203" s="192" t="s">
        <v>237</v>
      </c>
      <c r="E203" s="192">
        <v>1</v>
      </c>
      <c r="F203">
        <v>1000001</v>
      </c>
      <c r="G203" s="192">
        <v>1</v>
      </c>
      <c r="H203">
        <v>1000001</v>
      </c>
      <c r="I203" t="s">
        <v>231</v>
      </c>
      <c r="J203" s="14" t="str">
        <f t="shared" ref="J203:J205" si="9">J187</f>
        <v>传授魔法</v>
      </c>
      <c r="K203" t="s">
        <v>716</v>
      </c>
      <c r="L203" t="s">
        <v>719</v>
      </c>
      <c r="M203" s="14">
        <v>103</v>
      </c>
      <c r="N203" s="14">
        <v>0</v>
      </c>
      <c r="O203" s="14">
        <v>25</v>
      </c>
      <c r="P203" t="s">
        <v>910</v>
      </c>
      <c r="Q203" s="217" t="s">
        <v>839</v>
      </c>
      <c r="R203" s="192" t="s">
        <v>711</v>
      </c>
      <c r="S203" s="192" t="s">
        <v>417</v>
      </c>
      <c r="T203">
        <v>0</v>
      </c>
      <c r="U203">
        <v>0</v>
      </c>
    </row>
    <row r="204" spans="1:21">
      <c r="A204">
        <v>2202</v>
      </c>
      <c r="B204" s="194">
        <v>2203</v>
      </c>
      <c r="C204" s="119">
        <v>45</v>
      </c>
      <c r="D204" s="192" t="s">
        <v>237</v>
      </c>
      <c r="E204" s="192">
        <v>1</v>
      </c>
      <c r="F204">
        <v>1000001</v>
      </c>
      <c r="G204" s="192">
        <v>1</v>
      </c>
      <c r="H204">
        <v>1000001</v>
      </c>
      <c r="I204" t="s">
        <v>231</v>
      </c>
      <c r="J204" s="14" t="str">
        <f t="shared" si="9"/>
        <v>解救学生</v>
      </c>
      <c r="K204" t="s">
        <v>523</v>
      </c>
      <c r="L204" t="s">
        <v>720</v>
      </c>
      <c r="M204" s="14">
        <v>104</v>
      </c>
      <c r="N204" s="14">
        <v>0</v>
      </c>
      <c r="O204" s="14">
        <v>15</v>
      </c>
      <c r="P204" t="s">
        <v>910</v>
      </c>
      <c r="Q204" s="217" t="s">
        <v>831</v>
      </c>
      <c r="R204" s="192" t="s">
        <v>711</v>
      </c>
      <c r="S204" s="192" t="s">
        <v>417</v>
      </c>
      <c r="T204">
        <v>0</v>
      </c>
      <c r="U204">
        <v>0</v>
      </c>
    </row>
    <row r="205" spans="1:21" ht="40.5">
      <c r="A205">
        <v>2203</v>
      </c>
      <c r="B205" s="194">
        <v>2204</v>
      </c>
      <c r="C205" s="119">
        <v>45</v>
      </c>
      <c r="D205" s="192" t="s">
        <v>237</v>
      </c>
      <c r="E205" s="192">
        <v>1</v>
      </c>
      <c r="F205">
        <v>1000001</v>
      </c>
      <c r="G205" s="192">
        <v>1</v>
      </c>
      <c r="H205">
        <v>1000001</v>
      </c>
      <c r="I205" t="s">
        <v>231</v>
      </c>
      <c r="J205" s="14" t="str">
        <f t="shared" si="9"/>
        <v>使用变化咒</v>
      </c>
      <c r="K205" s="21" t="s">
        <v>652</v>
      </c>
      <c r="L205" s="21" t="s">
        <v>722</v>
      </c>
      <c r="M205" s="14">
        <v>111</v>
      </c>
      <c r="N205" s="14">
        <v>0</v>
      </c>
      <c r="O205" s="14">
        <v>10</v>
      </c>
      <c r="P205" t="s">
        <v>910</v>
      </c>
      <c r="Q205" s="217" t="s">
        <v>836</v>
      </c>
      <c r="R205" s="192" t="s">
        <v>711</v>
      </c>
      <c r="S205" s="192" t="s">
        <v>417</v>
      </c>
      <c r="T205">
        <v>0</v>
      </c>
      <c r="U205">
        <v>0</v>
      </c>
    </row>
    <row r="206" spans="1:21" ht="40.5">
      <c r="A206">
        <v>2204</v>
      </c>
      <c r="B206" s="194">
        <v>2205</v>
      </c>
      <c r="C206" s="119">
        <v>45</v>
      </c>
      <c r="D206" s="192" t="s">
        <v>237</v>
      </c>
      <c r="E206" s="192">
        <v>1</v>
      </c>
      <c r="F206">
        <v>1000001</v>
      </c>
      <c r="G206" s="192">
        <v>1</v>
      </c>
      <c r="H206">
        <v>1000001</v>
      </c>
      <c r="I206" t="s">
        <v>231</v>
      </c>
      <c r="J206" s="14" t="str">
        <f>J191</f>
        <v>收集材料</v>
      </c>
      <c r="K206" s="21" t="s">
        <v>768</v>
      </c>
      <c r="L206" s="21" t="s">
        <v>812</v>
      </c>
      <c r="M206" s="14">
        <v>102</v>
      </c>
      <c r="N206" s="14">
        <v>8314</v>
      </c>
      <c r="O206" s="14">
        <v>25</v>
      </c>
      <c r="P206" t="s">
        <v>866</v>
      </c>
      <c r="Q206" s="217" t="s">
        <v>837</v>
      </c>
      <c r="R206" s="192" t="s">
        <v>711</v>
      </c>
      <c r="S206" s="192" t="s">
        <v>417</v>
      </c>
      <c r="T206">
        <v>0</v>
      </c>
      <c r="U206">
        <v>0</v>
      </c>
    </row>
    <row r="207" spans="1:21">
      <c r="A207">
        <v>2205</v>
      </c>
      <c r="B207" s="194">
        <v>2206</v>
      </c>
      <c r="C207" s="119">
        <v>45</v>
      </c>
      <c r="D207" s="192" t="s">
        <v>237</v>
      </c>
      <c r="E207" s="192">
        <v>1</v>
      </c>
      <c r="F207">
        <v>1000001</v>
      </c>
      <c r="G207" s="192">
        <v>1</v>
      </c>
      <c r="H207">
        <v>1000001</v>
      </c>
      <c r="I207" t="s">
        <v>231</v>
      </c>
      <c r="J207" s="14" t="s">
        <v>212</v>
      </c>
      <c r="K207" t="s">
        <v>716</v>
      </c>
      <c r="L207" t="s">
        <v>719</v>
      </c>
      <c r="M207" s="14">
        <v>103</v>
      </c>
      <c r="N207" s="14">
        <v>0</v>
      </c>
      <c r="O207" s="14">
        <v>26</v>
      </c>
      <c r="P207" t="s">
        <v>910</v>
      </c>
      <c r="Q207" s="217" t="s">
        <v>839</v>
      </c>
      <c r="R207" s="192" t="s">
        <v>711</v>
      </c>
      <c r="S207" s="192" t="s">
        <v>417</v>
      </c>
      <c r="T207">
        <v>0</v>
      </c>
      <c r="U207">
        <v>0</v>
      </c>
    </row>
    <row r="208" spans="1:21" ht="27">
      <c r="A208">
        <v>2206</v>
      </c>
      <c r="B208" s="194">
        <v>2207</v>
      </c>
      <c r="C208" s="119">
        <v>45</v>
      </c>
      <c r="D208" s="192" t="s">
        <v>237</v>
      </c>
      <c r="E208" s="192">
        <v>1</v>
      </c>
      <c r="F208">
        <v>1000001</v>
      </c>
      <c r="G208" s="192">
        <v>1</v>
      </c>
      <c r="H208">
        <v>1000001</v>
      </c>
      <c r="I208" t="s">
        <v>231</v>
      </c>
      <c r="J208" s="14" t="s">
        <v>213</v>
      </c>
      <c r="K208" s="21" t="s">
        <v>715</v>
      </c>
      <c r="L208" s="21" t="str">
        <f>[3]magic_mix!$D$150</f>
        <v>老旧的石头壁炉</v>
      </c>
      <c r="M208" s="14">
        <v>101</v>
      </c>
      <c r="N208" s="14">
        <f>[3]magic_mix!$F$150</f>
        <v>197006</v>
      </c>
      <c r="O208" s="14">
        <v>1</v>
      </c>
      <c r="P208" t="s">
        <v>910</v>
      </c>
      <c r="Q208" s="217" t="s">
        <v>842</v>
      </c>
      <c r="R208" s="192" t="s">
        <v>711</v>
      </c>
      <c r="S208" s="192" t="s">
        <v>417</v>
      </c>
      <c r="T208">
        <v>1</v>
      </c>
      <c r="U208">
        <v>0</v>
      </c>
    </row>
    <row r="209" spans="1:21">
      <c r="A209">
        <v>2207</v>
      </c>
      <c r="B209" s="194">
        <v>2208</v>
      </c>
      <c r="C209" s="119">
        <v>45</v>
      </c>
      <c r="D209" s="192" t="s">
        <v>237</v>
      </c>
      <c r="E209" s="192">
        <v>1</v>
      </c>
      <c r="F209">
        <v>1000001</v>
      </c>
      <c r="G209" s="192">
        <v>1</v>
      </c>
      <c r="H209">
        <v>1000001</v>
      </c>
      <c r="I209" t="s">
        <v>231</v>
      </c>
      <c r="J209" s="14" t="str">
        <f>J10</f>
        <v>好友数达人</v>
      </c>
      <c r="K209" t="str">
        <f>K194</f>
        <v>增加自己的好友数量</v>
      </c>
      <c r="L209" t="s">
        <v>717</v>
      </c>
      <c r="M209" s="14">
        <v>203</v>
      </c>
      <c r="N209" s="14">
        <v>0</v>
      </c>
      <c r="O209" s="195">
        <v>14</v>
      </c>
      <c r="P209" t="s">
        <v>910</v>
      </c>
      <c r="Q209" s="217" t="s">
        <v>835</v>
      </c>
      <c r="R209" s="192" t="s">
        <v>711</v>
      </c>
      <c r="S209" s="192" t="s">
        <v>417</v>
      </c>
      <c r="T209">
        <v>0</v>
      </c>
      <c r="U209">
        <v>0</v>
      </c>
    </row>
    <row r="210" spans="1:21">
      <c r="A210">
        <v>2208</v>
      </c>
      <c r="B210" s="194">
        <v>2209</v>
      </c>
      <c r="C210" s="119">
        <v>48</v>
      </c>
      <c r="D210" s="192" t="s">
        <v>237</v>
      </c>
      <c r="E210" s="192">
        <v>1</v>
      </c>
      <c r="F210">
        <v>1000001</v>
      </c>
      <c r="G210" s="192">
        <v>1</v>
      </c>
      <c r="H210">
        <v>1000001</v>
      </c>
      <c r="I210" t="s">
        <v>231</v>
      </c>
      <c r="J210" s="14" t="s">
        <v>456</v>
      </c>
      <c r="K210" t="str">
        <f>K199</f>
        <v>在魔法世界中没有钱也是不行的</v>
      </c>
      <c r="L210" t="s">
        <v>804</v>
      </c>
      <c r="M210" s="14">
        <v>105</v>
      </c>
      <c r="N210" s="14">
        <v>0</v>
      </c>
      <c r="O210" s="14">
        <v>2000</v>
      </c>
      <c r="P210" t="s">
        <v>910</v>
      </c>
      <c r="Q210" s="217" t="s">
        <v>836</v>
      </c>
      <c r="R210" s="192" t="s">
        <v>711</v>
      </c>
      <c r="S210" s="192" t="s">
        <v>417</v>
      </c>
      <c r="T210">
        <v>0</v>
      </c>
      <c r="U210">
        <v>0</v>
      </c>
    </row>
    <row r="211" spans="1:21">
      <c r="A211">
        <v>2209</v>
      </c>
      <c r="B211" s="194">
        <v>2210</v>
      </c>
      <c r="C211" s="119">
        <v>48</v>
      </c>
      <c r="D211" s="192" t="s">
        <v>237</v>
      </c>
      <c r="E211" s="192">
        <v>1</v>
      </c>
      <c r="F211">
        <v>1000001</v>
      </c>
      <c r="G211" s="192">
        <v>1</v>
      </c>
      <c r="H211">
        <v>1000001</v>
      </c>
      <c r="I211" t="s">
        <v>231</v>
      </c>
      <c r="J211" s="14" t="s">
        <v>186</v>
      </c>
      <c r="K211" t="s">
        <v>400</v>
      </c>
      <c r="L211" t="s">
        <v>721</v>
      </c>
      <c r="M211" s="14">
        <v>202</v>
      </c>
      <c r="N211" s="14">
        <v>0</v>
      </c>
      <c r="O211" s="195">
        <v>25</v>
      </c>
      <c r="P211" t="s">
        <v>910</v>
      </c>
      <c r="Q211" s="217" t="s">
        <v>839</v>
      </c>
      <c r="R211" s="192" t="s">
        <v>711</v>
      </c>
      <c r="S211" s="192" t="s">
        <v>417</v>
      </c>
      <c r="T211">
        <v>0</v>
      </c>
      <c r="U211">
        <v>0</v>
      </c>
    </row>
    <row r="212" spans="1:21">
      <c r="A212">
        <v>2210</v>
      </c>
      <c r="B212" s="194">
        <v>2211</v>
      </c>
      <c r="C212" s="119">
        <v>48</v>
      </c>
      <c r="D212" s="192" t="s">
        <v>237</v>
      </c>
      <c r="E212" s="192">
        <v>1</v>
      </c>
      <c r="F212">
        <v>1000001</v>
      </c>
      <c r="G212" s="192">
        <v>1</v>
      </c>
      <c r="H212">
        <v>1000001</v>
      </c>
      <c r="I212" t="s">
        <v>231</v>
      </c>
      <c r="J212" s="14" t="str">
        <f>J202</f>
        <v>成长之路</v>
      </c>
      <c r="K212" t="str">
        <f>K202</f>
        <v>提升自己的人物等级</v>
      </c>
      <c r="L212" t="s">
        <v>718</v>
      </c>
      <c r="M212" s="14">
        <v>201</v>
      </c>
      <c r="N212" s="14">
        <v>0</v>
      </c>
      <c r="O212" s="195">
        <v>39</v>
      </c>
      <c r="P212" t="s">
        <v>910</v>
      </c>
      <c r="Q212" s="217" t="s">
        <v>837</v>
      </c>
      <c r="R212" s="192" t="s">
        <v>711</v>
      </c>
      <c r="S212" s="192" t="s">
        <v>417</v>
      </c>
      <c r="T212">
        <v>0</v>
      </c>
      <c r="U212">
        <v>0</v>
      </c>
    </row>
    <row r="213" spans="1:21">
      <c r="A213">
        <v>2211</v>
      </c>
      <c r="B213" s="194">
        <v>2212</v>
      </c>
      <c r="C213" s="119">
        <v>48</v>
      </c>
      <c r="D213" s="192" t="s">
        <v>237</v>
      </c>
      <c r="E213" s="192">
        <v>1</v>
      </c>
      <c r="F213">
        <v>1000001</v>
      </c>
      <c r="G213" s="192">
        <v>1</v>
      </c>
      <c r="H213">
        <v>1000001</v>
      </c>
      <c r="I213" t="s">
        <v>231</v>
      </c>
      <c r="J213" s="14" t="s">
        <v>220</v>
      </c>
      <c r="K213" t="s">
        <v>523</v>
      </c>
      <c r="L213" t="s">
        <v>720</v>
      </c>
      <c r="M213" s="14">
        <v>104</v>
      </c>
      <c r="N213" s="14">
        <v>0</v>
      </c>
      <c r="O213" s="14">
        <v>15</v>
      </c>
      <c r="P213" t="s">
        <v>910</v>
      </c>
      <c r="Q213" s="217" t="s">
        <v>831</v>
      </c>
      <c r="R213" s="192" t="s">
        <v>711</v>
      </c>
      <c r="S213" s="192" t="s">
        <v>417</v>
      </c>
      <c r="T213">
        <v>0</v>
      </c>
      <c r="U213">
        <v>0</v>
      </c>
    </row>
    <row r="214" spans="1:21">
      <c r="A214">
        <v>2212</v>
      </c>
      <c r="B214" s="194">
        <v>2213</v>
      </c>
      <c r="C214" s="119">
        <v>48</v>
      </c>
      <c r="D214" s="192" t="s">
        <v>237</v>
      </c>
      <c r="E214" s="192">
        <v>1</v>
      </c>
      <c r="F214">
        <v>1000001</v>
      </c>
      <c r="G214" s="192">
        <v>1</v>
      </c>
      <c r="H214">
        <v>1000001</v>
      </c>
      <c r="I214" t="s">
        <v>231</v>
      </c>
      <c r="J214" s="14" t="str">
        <f>J199</f>
        <v>收钱</v>
      </c>
      <c r="K214" t="str">
        <f>K199</f>
        <v>在魔法世界中没有钱也是不行的</v>
      </c>
      <c r="L214" t="s">
        <v>804</v>
      </c>
      <c r="M214" s="14">
        <v>105</v>
      </c>
      <c r="N214" s="14">
        <v>0</v>
      </c>
      <c r="O214" s="14">
        <v>2000</v>
      </c>
      <c r="P214" t="s">
        <v>910</v>
      </c>
      <c r="Q214" s="217" t="s">
        <v>836</v>
      </c>
      <c r="R214" s="192" t="s">
        <v>711</v>
      </c>
      <c r="S214" s="192" t="s">
        <v>417</v>
      </c>
      <c r="T214">
        <v>0</v>
      </c>
      <c r="U214">
        <v>0</v>
      </c>
    </row>
    <row r="215" spans="1:21">
      <c r="A215">
        <v>2213</v>
      </c>
      <c r="B215" s="194">
        <v>2214</v>
      </c>
      <c r="C215" s="119">
        <v>48</v>
      </c>
      <c r="D215" s="192" t="s">
        <v>237</v>
      </c>
      <c r="E215" s="192">
        <v>1</v>
      </c>
      <c r="F215">
        <v>1000001</v>
      </c>
      <c r="G215" s="192">
        <v>1</v>
      </c>
      <c r="H215">
        <v>1000001</v>
      </c>
      <c r="I215" t="s">
        <v>231</v>
      </c>
      <c r="J215" s="14" t="s">
        <v>212</v>
      </c>
      <c r="K215" t="s">
        <v>716</v>
      </c>
      <c r="L215" t="s">
        <v>719</v>
      </c>
      <c r="M215" s="14">
        <v>103</v>
      </c>
      <c r="N215" s="14">
        <v>0</v>
      </c>
      <c r="O215" s="14">
        <v>27</v>
      </c>
      <c r="P215" t="s">
        <v>910</v>
      </c>
      <c r="Q215" s="217" t="s">
        <v>839</v>
      </c>
      <c r="R215" s="192" t="s">
        <v>711</v>
      </c>
      <c r="S215" s="192" t="s">
        <v>417</v>
      </c>
      <c r="T215">
        <v>0</v>
      </c>
      <c r="U215">
        <v>0</v>
      </c>
    </row>
    <row r="216" spans="1:21">
      <c r="A216">
        <v>2214</v>
      </c>
      <c r="B216" s="194">
        <v>2215</v>
      </c>
      <c r="C216" s="119">
        <v>48</v>
      </c>
      <c r="D216" s="192" t="s">
        <v>237</v>
      </c>
      <c r="E216" s="192">
        <v>1</v>
      </c>
      <c r="F216">
        <v>1000001</v>
      </c>
      <c r="G216" s="192">
        <v>1</v>
      </c>
      <c r="H216">
        <v>1000001</v>
      </c>
      <c r="I216" t="s">
        <v>231</v>
      </c>
      <c r="J216" s="14" t="s">
        <v>220</v>
      </c>
      <c r="K216" t="s">
        <v>523</v>
      </c>
      <c r="L216" t="s">
        <v>720</v>
      </c>
      <c r="M216" s="14">
        <v>104</v>
      </c>
      <c r="N216" s="14">
        <v>0</v>
      </c>
      <c r="O216" s="14">
        <v>15</v>
      </c>
      <c r="P216" t="s">
        <v>910</v>
      </c>
      <c r="Q216" s="217" t="s">
        <v>831</v>
      </c>
      <c r="R216" s="192" t="s">
        <v>711</v>
      </c>
      <c r="S216" s="192" t="s">
        <v>417</v>
      </c>
      <c r="T216">
        <v>0</v>
      </c>
      <c r="U216">
        <v>0</v>
      </c>
    </row>
    <row r="217" spans="1:21" ht="40.5">
      <c r="A217">
        <v>2215</v>
      </c>
      <c r="B217" s="194">
        <v>2216</v>
      </c>
      <c r="C217" s="119">
        <v>48</v>
      </c>
      <c r="D217" s="192" t="s">
        <v>237</v>
      </c>
      <c r="E217" s="192">
        <v>1</v>
      </c>
      <c r="F217">
        <v>1000001</v>
      </c>
      <c r="G217" s="192">
        <v>1</v>
      </c>
      <c r="H217">
        <v>1000001</v>
      </c>
      <c r="I217" t="s">
        <v>231</v>
      </c>
      <c r="J217" s="14" t="s">
        <v>235</v>
      </c>
      <c r="K217" s="21" t="s">
        <v>652</v>
      </c>
      <c r="L217" s="21" t="s">
        <v>722</v>
      </c>
      <c r="M217" s="14">
        <v>111</v>
      </c>
      <c r="N217" s="14">
        <v>0</v>
      </c>
      <c r="O217" s="14">
        <v>10</v>
      </c>
      <c r="P217" t="s">
        <v>910</v>
      </c>
      <c r="Q217" s="217" t="s">
        <v>836</v>
      </c>
      <c r="R217" s="192" t="s">
        <v>711</v>
      </c>
      <c r="S217" s="192" t="s">
        <v>417</v>
      </c>
      <c r="T217">
        <v>0</v>
      </c>
      <c r="U217">
        <v>0</v>
      </c>
    </row>
    <row r="218" spans="1:21" ht="40.5">
      <c r="A218">
        <v>2216</v>
      </c>
      <c r="B218" s="194">
        <v>2217</v>
      </c>
      <c r="C218" s="119">
        <v>49</v>
      </c>
      <c r="D218" s="192" t="s">
        <v>237</v>
      </c>
      <c r="E218" s="192">
        <v>1</v>
      </c>
      <c r="F218">
        <v>1000001</v>
      </c>
      <c r="G218" s="192">
        <v>1</v>
      </c>
      <c r="H218">
        <v>1000001</v>
      </c>
      <c r="I218" t="s">
        <v>231</v>
      </c>
      <c r="J218" s="14" t="s">
        <v>235</v>
      </c>
      <c r="K218" s="21" t="s">
        <v>652</v>
      </c>
      <c r="L218" s="21" t="s">
        <v>722</v>
      </c>
      <c r="M218" s="14">
        <v>111</v>
      </c>
      <c r="N218" s="14">
        <v>0</v>
      </c>
      <c r="O218" s="14">
        <v>10</v>
      </c>
      <c r="P218" t="s">
        <v>910</v>
      </c>
      <c r="Q218" s="217" t="s">
        <v>836</v>
      </c>
      <c r="R218" s="192" t="s">
        <v>711</v>
      </c>
      <c r="S218" s="192" t="s">
        <v>417</v>
      </c>
      <c r="T218">
        <v>0</v>
      </c>
      <c r="U218">
        <v>0</v>
      </c>
    </row>
    <row r="219" spans="1:21" ht="40.5">
      <c r="A219">
        <v>2217</v>
      </c>
      <c r="B219" s="194">
        <v>2218</v>
      </c>
      <c r="C219" s="119">
        <v>49</v>
      </c>
      <c r="D219" s="192" t="s">
        <v>237</v>
      </c>
      <c r="E219" s="192">
        <v>1</v>
      </c>
      <c r="F219">
        <v>1000001</v>
      </c>
      <c r="G219" s="192">
        <v>1</v>
      </c>
      <c r="H219">
        <v>1000001</v>
      </c>
      <c r="I219" t="s">
        <v>231</v>
      </c>
      <c r="J219" s="14" t="s">
        <v>397</v>
      </c>
      <c r="K219" s="21" t="s">
        <v>768</v>
      </c>
      <c r="L219" s="21" t="s">
        <v>812</v>
      </c>
      <c r="M219" s="14">
        <v>102</v>
      </c>
      <c r="N219" s="14">
        <v>8314</v>
      </c>
      <c r="O219" s="14">
        <v>30</v>
      </c>
      <c r="P219" t="s">
        <v>867</v>
      </c>
      <c r="Q219" s="217" t="s">
        <v>839</v>
      </c>
      <c r="R219" s="192" t="s">
        <v>711</v>
      </c>
      <c r="S219" s="192" t="s">
        <v>417</v>
      </c>
      <c r="T219">
        <v>0</v>
      </c>
      <c r="U219">
        <v>0</v>
      </c>
    </row>
    <row r="220" spans="1:21" ht="27">
      <c r="A220">
        <v>2218</v>
      </c>
      <c r="B220" s="194">
        <v>2219</v>
      </c>
      <c r="C220" s="119">
        <v>49</v>
      </c>
      <c r="D220" s="192" t="s">
        <v>237</v>
      </c>
      <c r="E220" s="192">
        <v>1</v>
      </c>
      <c r="F220">
        <v>1000001</v>
      </c>
      <c r="G220" s="192">
        <v>1</v>
      </c>
      <c r="H220">
        <v>1000001</v>
      </c>
      <c r="I220" t="s">
        <v>231</v>
      </c>
      <c r="J220" s="14" t="s">
        <v>213</v>
      </c>
      <c r="K220" s="21" t="s">
        <v>715</v>
      </c>
      <c r="L220" s="21" t="str">
        <f>[3]magic_mix!$D$151</f>
        <v>原木盾牌</v>
      </c>
      <c r="M220" s="14">
        <v>101</v>
      </c>
      <c r="N220" s="14">
        <f>[3]magic_mix!$F$151</f>
        <v>197007</v>
      </c>
      <c r="O220" s="14">
        <v>1</v>
      </c>
      <c r="P220" t="s">
        <v>910</v>
      </c>
      <c r="Q220" s="217" t="s">
        <v>842</v>
      </c>
      <c r="R220" s="192" t="s">
        <v>711</v>
      </c>
      <c r="S220" s="192" t="s">
        <v>417</v>
      </c>
      <c r="T220">
        <v>1</v>
      </c>
      <c r="U220">
        <v>0</v>
      </c>
    </row>
    <row r="221" spans="1:21" ht="27">
      <c r="A221">
        <v>2219</v>
      </c>
      <c r="B221" s="194">
        <v>2220</v>
      </c>
      <c r="C221" s="119">
        <v>49</v>
      </c>
      <c r="D221" s="192" t="s">
        <v>237</v>
      </c>
      <c r="E221" s="192">
        <v>1</v>
      </c>
      <c r="F221">
        <v>1000001</v>
      </c>
      <c r="G221" s="192">
        <v>1</v>
      </c>
      <c r="H221">
        <v>1000001</v>
      </c>
      <c r="I221" t="s">
        <v>231</v>
      </c>
      <c r="J221" s="14" t="s">
        <v>213</v>
      </c>
      <c r="K221" s="21" t="s">
        <v>715</v>
      </c>
      <c r="L221" s="21" t="str">
        <f>[3]magic_mix!$D$157</f>
        <v>亚麻魔法旗</v>
      </c>
      <c r="M221" s="14">
        <v>101</v>
      </c>
      <c r="N221" s="14">
        <f>[3]magic_mix!$F$157</f>
        <v>197013</v>
      </c>
      <c r="O221" s="14">
        <v>1</v>
      </c>
      <c r="P221" t="s">
        <v>910</v>
      </c>
      <c r="Q221" s="217" t="s">
        <v>842</v>
      </c>
      <c r="R221" s="192" t="s">
        <v>711</v>
      </c>
      <c r="S221" s="192" t="s">
        <v>417</v>
      </c>
      <c r="T221">
        <v>1</v>
      </c>
      <c r="U221">
        <v>0</v>
      </c>
    </row>
    <row r="222" spans="1:21">
      <c r="A222">
        <v>2220</v>
      </c>
      <c r="B222" s="194">
        <v>2221</v>
      </c>
      <c r="C222" s="119">
        <v>49</v>
      </c>
      <c r="D222" s="192" t="s">
        <v>237</v>
      </c>
      <c r="E222" s="192">
        <v>1</v>
      </c>
      <c r="F222">
        <v>1000001</v>
      </c>
      <c r="G222" s="192">
        <v>1</v>
      </c>
      <c r="H222">
        <v>1000001</v>
      </c>
      <c r="I222" t="s">
        <v>231</v>
      </c>
      <c r="J222" s="14" t="str">
        <f>J10</f>
        <v>好友数达人</v>
      </c>
      <c r="K222" t="s">
        <v>398</v>
      </c>
      <c r="L222" t="s">
        <v>717</v>
      </c>
      <c r="M222" s="14">
        <v>203</v>
      </c>
      <c r="N222" s="14">
        <v>0</v>
      </c>
      <c r="O222" s="195">
        <v>15</v>
      </c>
      <c r="P222" t="s">
        <v>910</v>
      </c>
      <c r="Q222" s="217" t="s">
        <v>835</v>
      </c>
      <c r="R222" s="192" t="s">
        <v>711</v>
      </c>
      <c r="S222" s="192" t="s">
        <v>417</v>
      </c>
      <c r="T222">
        <v>0</v>
      </c>
      <c r="U222">
        <v>0</v>
      </c>
    </row>
    <row r="223" spans="1:21">
      <c r="A223">
        <v>2221</v>
      </c>
      <c r="B223" s="194">
        <v>2222</v>
      </c>
      <c r="C223" s="119">
        <v>49</v>
      </c>
      <c r="D223" s="192" t="s">
        <v>237</v>
      </c>
      <c r="E223" s="192">
        <v>1</v>
      </c>
      <c r="F223">
        <v>1000001</v>
      </c>
      <c r="G223" s="192">
        <v>1</v>
      </c>
      <c r="H223">
        <v>1000001</v>
      </c>
      <c r="I223" t="s">
        <v>231</v>
      </c>
      <c r="J223" s="14" t="s">
        <v>220</v>
      </c>
      <c r="K223" t="s">
        <v>523</v>
      </c>
      <c r="L223" t="s">
        <v>720</v>
      </c>
      <c r="M223" s="14">
        <v>104</v>
      </c>
      <c r="N223" s="14">
        <v>0</v>
      </c>
      <c r="O223" s="14">
        <v>15</v>
      </c>
      <c r="P223" t="s">
        <v>910</v>
      </c>
      <c r="Q223" s="217" t="s">
        <v>831</v>
      </c>
      <c r="R223" s="192" t="s">
        <v>711</v>
      </c>
      <c r="S223" s="192" t="s">
        <v>417</v>
      </c>
      <c r="T223">
        <v>0</v>
      </c>
      <c r="U223">
        <v>0</v>
      </c>
    </row>
    <row r="224" spans="1:21">
      <c r="A224">
        <v>2222</v>
      </c>
      <c r="B224" s="194">
        <v>2223</v>
      </c>
      <c r="C224" s="119">
        <v>49</v>
      </c>
      <c r="D224" s="192" t="s">
        <v>237</v>
      </c>
      <c r="E224" s="192">
        <v>1</v>
      </c>
      <c r="F224">
        <v>1000001</v>
      </c>
      <c r="G224" s="192">
        <v>1</v>
      </c>
      <c r="H224">
        <v>1000001</v>
      </c>
      <c r="I224" t="s">
        <v>231</v>
      </c>
      <c r="J224" s="14" t="s">
        <v>186</v>
      </c>
      <c r="K224" t="s">
        <v>400</v>
      </c>
      <c r="L224" t="s">
        <v>721</v>
      </c>
      <c r="M224" s="14">
        <v>202</v>
      </c>
      <c r="N224" s="14">
        <v>0</v>
      </c>
      <c r="O224" s="195">
        <v>26</v>
      </c>
      <c r="P224" t="s">
        <v>910</v>
      </c>
      <c r="Q224" s="217" t="s">
        <v>839</v>
      </c>
      <c r="R224" s="192" t="s">
        <v>711</v>
      </c>
      <c r="S224" s="192" t="s">
        <v>417</v>
      </c>
      <c r="T224">
        <v>0</v>
      </c>
      <c r="U224">
        <v>0</v>
      </c>
    </row>
    <row r="225" spans="1:21">
      <c r="A225">
        <v>2223</v>
      </c>
      <c r="B225" s="194">
        <v>2224</v>
      </c>
      <c r="C225" s="119">
        <v>49</v>
      </c>
      <c r="D225" s="192" t="s">
        <v>237</v>
      </c>
      <c r="E225" s="192">
        <v>1</v>
      </c>
      <c r="F225">
        <v>1000001</v>
      </c>
      <c r="G225" s="192">
        <v>1</v>
      </c>
      <c r="H225">
        <v>1000001</v>
      </c>
      <c r="I225" t="s">
        <v>231</v>
      </c>
      <c r="J225" s="14" t="s">
        <v>401</v>
      </c>
      <c r="K225" t="s">
        <v>524</v>
      </c>
      <c r="L225" t="s">
        <v>718</v>
      </c>
      <c r="M225" s="14">
        <v>201</v>
      </c>
      <c r="N225" s="14">
        <v>0</v>
      </c>
      <c r="O225" s="195">
        <v>40</v>
      </c>
      <c r="P225" t="s">
        <v>910</v>
      </c>
      <c r="Q225" s="217" t="s">
        <v>837</v>
      </c>
      <c r="R225" s="192" t="s">
        <v>711</v>
      </c>
      <c r="S225" s="192" t="s">
        <v>417</v>
      </c>
      <c r="T225">
        <v>0</v>
      </c>
      <c r="U225">
        <v>0</v>
      </c>
    </row>
    <row r="226" spans="1:21">
      <c r="A226">
        <v>2224</v>
      </c>
      <c r="B226" s="194">
        <v>2225</v>
      </c>
      <c r="C226" s="119">
        <v>50</v>
      </c>
      <c r="D226" s="192" t="s">
        <v>237</v>
      </c>
      <c r="E226" s="192">
        <v>1</v>
      </c>
      <c r="F226">
        <v>1000001</v>
      </c>
      <c r="G226" s="192">
        <v>1</v>
      </c>
      <c r="H226">
        <v>1000001</v>
      </c>
      <c r="I226" t="s">
        <v>231</v>
      </c>
      <c r="J226" s="14" t="str">
        <f>J216</f>
        <v>解救学生</v>
      </c>
      <c r="K226" t="s">
        <v>523</v>
      </c>
      <c r="L226" t="s">
        <v>720</v>
      </c>
      <c r="M226" s="14">
        <v>104</v>
      </c>
      <c r="N226" s="14">
        <v>0</v>
      </c>
      <c r="O226" s="14">
        <v>15</v>
      </c>
      <c r="P226" t="s">
        <v>910</v>
      </c>
      <c r="Q226" s="217" t="s">
        <v>831</v>
      </c>
      <c r="R226" s="192" t="s">
        <v>711</v>
      </c>
      <c r="S226" s="192" t="s">
        <v>417</v>
      </c>
      <c r="T226">
        <v>0</v>
      </c>
      <c r="U226">
        <v>0</v>
      </c>
    </row>
    <row r="227" spans="1:21">
      <c r="A227">
        <v>2225</v>
      </c>
      <c r="B227" s="194">
        <v>2226</v>
      </c>
      <c r="C227" s="119">
        <v>50</v>
      </c>
      <c r="D227" s="192" t="s">
        <v>237</v>
      </c>
      <c r="E227" s="192">
        <v>1</v>
      </c>
      <c r="F227">
        <v>1000001</v>
      </c>
      <c r="G227" s="192">
        <v>1</v>
      </c>
      <c r="H227">
        <v>1000001</v>
      </c>
      <c r="I227" t="s">
        <v>231</v>
      </c>
      <c r="J227" s="14" t="s">
        <v>456</v>
      </c>
      <c r="K227" t="s">
        <v>457</v>
      </c>
      <c r="L227" t="s">
        <v>804</v>
      </c>
      <c r="M227" s="14">
        <v>105</v>
      </c>
      <c r="N227" s="14">
        <v>0</v>
      </c>
      <c r="O227" s="14">
        <v>2000</v>
      </c>
      <c r="P227" t="s">
        <v>910</v>
      </c>
      <c r="Q227" s="217" t="s">
        <v>836</v>
      </c>
      <c r="R227" s="192" t="s">
        <v>711</v>
      </c>
      <c r="S227" s="192" t="s">
        <v>417</v>
      </c>
      <c r="T227">
        <v>0</v>
      </c>
      <c r="U227">
        <v>0</v>
      </c>
    </row>
    <row r="228" spans="1:21">
      <c r="A228">
        <v>2226</v>
      </c>
      <c r="B228" s="194">
        <v>2227</v>
      </c>
      <c r="C228" s="119">
        <v>50</v>
      </c>
      <c r="D228" s="192" t="s">
        <v>237</v>
      </c>
      <c r="E228" s="192">
        <v>1</v>
      </c>
      <c r="F228">
        <v>1000001</v>
      </c>
      <c r="G228" s="192">
        <v>1</v>
      </c>
      <c r="H228">
        <v>1000001</v>
      </c>
      <c r="I228" t="s">
        <v>231</v>
      </c>
      <c r="J228" s="14" t="s">
        <v>186</v>
      </c>
      <c r="K228" t="s">
        <v>400</v>
      </c>
      <c r="L228" t="s">
        <v>721</v>
      </c>
      <c r="M228" s="14">
        <v>202</v>
      </c>
      <c r="N228" s="14">
        <v>0</v>
      </c>
      <c r="O228" s="195">
        <v>27</v>
      </c>
      <c r="P228" t="s">
        <v>910</v>
      </c>
      <c r="Q228" s="217" t="s">
        <v>839</v>
      </c>
      <c r="R228" s="192" t="s">
        <v>711</v>
      </c>
      <c r="S228" s="192" t="s">
        <v>417</v>
      </c>
      <c r="T228">
        <v>0</v>
      </c>
      <c r="U228">
        <v>0</v>
      </c>
    </row>
    <row r="229" spans="1:21" ht="40.5">
      <c r="A229">
        <v>2227</v>
      </c>
      <c r="B229" s="194">
        <v>2228</v>
      </c>
      <c r="C229" s="119">
        <v>50</v>
      </c>
      <c r="D229" s="192" t="s">
        <v>237</v>
      </c>
      <c r="E229" s="192">
        <v>1</v>
      </c>
      <c r="F229">
        <v>1000001</v>
      </c>
      <c r="G229" s="192">
        <v>1</v>
      </c>
      <c r="H229">
        <v>1000001</v>
      </c>
      <c r="I229" t="s">
        <v>231</v>
      </c>
      <c r="J229" s="14" t="str">
        <f>J219</f>
        <v>收集材料</v>
      </c>
      <c r="K229" s="21" t="s">
        <v>768</v>
      </c>
      <c r="L229" s="21" t="s">
        <v>812</v>
      </c>
      <c r="M229" s="14">
        <v>102</v>
      </c>
      <c r="N229" s="14">
        <v>8314</v>
      </c>
      <c r="O229" s="14">
        <v>35</v>
      </c>
      <c r="P229" t="s">
        <v>868</v>
      </c>
      <c r="Q229" s="217" t="s">
        <v>839</v>
      </c>
      <c r="R229" s="192" t="s">
        <v>711</v>
      </c>
      <c r="S229" s="192" t="s">
        <v>417</v>
      </c>
      <c r="T229">
        <v>0</v>
      </c>
      <c r="U229">
        <v>0</v>
      </c>
    </row>
    <row r="230" spans="1:21">
      <c r="A230">
        <v>2228</v>
      </c>
      <c r="B230" s="194">
        <v>2229</v>
      </c>
      <c r="C230" s="119">
        <v>50</v>
      </c>
      <c r="D230" s="192" t="s">
        <v>237</v>
      </c>
      <c r="E230" s="192">
        <v>1</v>
      </c>
      <c r="F230">
        <v>1000001</v>
      </c>
      <c r="G230" s="192">
        <v>1</v>
      </c>
      <c r="H230">
        <v>1000001</v>
      </c>
      <c r="I230" t="s">
        <v>231</v>
      </c>
      <c r="J230" s="14" t="str">
        <f>J225</f>
        <v>成长之路</v>
      </c>
      <c r="K230" t="str">
        <f>K225</f>
        <v>提升自己的人物等级</v>
      </c>
      <c r="L230" t="s">
        <v>718</v>
      </c>
      <c r="M230" s="14">
        <v>201</v>
      </c>
      <c r="N230" s="14">
        <v>0</v>
      </c>
      <c r="O230" s="195">
        <v>41</v>
      </c>
      <c r="P230" t="s">
        <v>910</v>
      </c>
      <c r="Q230" s="217" t="s">
        <v>822</v>
      </c>
      <c r="R230" s="192" t="s">
        <v>711</v>
      </c>
      <c r="S230" s="192" t="s">
        <v>417</v>
      </c>
      <c r="T230">
        <v>0</v>
      </c>
      <c r="U230">
        <v>0</v>
      </c>
    </row>
    <row r="231" spans="1:21">
      <c r="A231">
        <v>2229</v>
      </c>
      <c r="B231" s="194">
        <v>2230</v>
      </c>
      <c r="C231" s="119">
        <v>50</v>
      </c>
      <c r="D231" s="192" t="s">
        <v>237</v>
      </c>
      <c r="E231" s="192">
        <v>1</v>
      </c>
      <c r="F231">
        <v>1000001</v>
      </c>
      <c r="G231" s="192">
        <v>1</v>
      </c>
      <c r="H231">
        <v>1000001</v>
      </c>
      <c r="I231" t="s">
        <v>231</v>
      </c>
      <c r="J231" s="14" t="str">
        <f t="shared" ref="J231:J233" si="10">J215</f>
        <v>传授魔法</v>
      </c>
      <c r="K231" t="s">
        <v>716</v>
      </c>
      <c r="L231" t="s">
        <v>719</v>
      </c>
      <c r="M231" s="14">
        <v>103</v>
      </c>
      <c r="N231" s="14">
        <v>0</v>
      </c>
      <c r="O231" s="14">
        <v>28</v>
      </c>
      <c r="P231" t="s">
        <v>910</v>
      </c>
      <c r="Q231" s="217" t="s">
        <v>839</v>
      </c>
      <c r="R231" s="192" t="s">
        <v>711</v>
      </c>
      <c r="S231" s="192" t="s">
        <v>417</v>
      </c>
      <c r="T231">
        <v>0</v>
      </c>
      <c r="U231">
        <v>0</v>
      </c>
    </row>
    <row r="232" spans="1:21">
      <c r="A232">
        <v>2230</v>
      </c>
      <c r="B232" s="194">
        <v>2231</v>
      </c>
      <c r="C232" s="119">
        <v>50</v>
      </c>
      <c r="D232" s="192" t="s">
        <v>237</v>
      </c>
      <c r="E232" s="192">
        <v>1</v>
      </c>
      <c r="F232">
        <v>1000001</v>
      </c>
      <c r="G232" s="192">
        <v>1</v>
      </c>
      <c r="H232">
        <v>1000001</v>
      </c>
      <c r="I232" t="s">
        <v>231</v>
      </c>
      <c r="J232" s="14" t="str">
        <f t="shared" si="10"/>
        <v>解救学生</v>
      </c>
      <c r="K232" t="s">
        <v>523</v>
      </c>
      <c r="L232" t="s">
        <v>720</v>
      </c>
      <c r="M232" s="14">
        <v>104</v>
      </c>
      <c r="N232" s="14">
        <v>0</v>
      </c>
      <c r="O232" s="14">
        <v>15</v>
      </c>
      <c r="P232" t="s">
        <v>910</v>
      </c>
      <c r="Q232" s="217" t="s">
        <v>831</v>
      </c>
      <c r="R232" s="192" t="s">
        <v>711</v>
      </c>
      <c r="S232" s="192" t="s">
        <v>417</v>
      </c>
      <c r="T232">
        <v>0</v>
      </c>
      <c r="U232">
        <v>0</v>
      </c>
    </row>
    <row r="233" spans="1:21" ht="40.5">
      <c r="A233">
        <v>2231</v>
      </c>
      <c r="B233" s="194">
        <v>2232</v>
      </c>
      <c r="C233" s="119">
        <v>50</v>
      </c>
      <c r="D233" s="192" t="s">
        <v>237</v>
      </c>
      <c r="E233" s="192">
        <v>1</v>
      </c>
      <c r="F233">
        <v>1000001</v>
      </c>
      <c r="G233" s="192">
        <v>1</v>
      </c>
      <c r="H233">
        <v>1000001</v>
      </c>
      <c r="I233" t="s">
        <v>231</v>
      </c>
      <c r="J233" s="14" t="str">
        <f t="shared" si="10"/>
        <v>使用变化咒</v>
      </c>
      <c r="K233" s="21" t="s">
        <v>652</v>
      </c>
      <c r="L233" s="21" t="s">
        <v>722</v>
      </c>
      <c r="M233" s="14">
        <v>111</v>
      </c>
      <c r="N233" s="14">
        <v>0</v>
      </c>
      <c r="O233" s="14">
        <v>10</v>
      </c>
      <c r="P233" t="s">
        <v>910</v>
      </c>
      <c r="Q233" s="217" t="s">
        <v>836</v>
      </c>
      <c r="R233" s="192" t="s">
        <v>711</v>
      </c>
      <c r="S233" s="192" t="s">
        <v>417</v>
      </c>
      <c r="T233">
        <v>0</v>
      </c>
      <c r="U233">
        <v>0</v>
      </c>
    </row>
    <row r="234" spans="1:21" ht="40.5">
      <c r="A234">
        <v>2232</v>
      </c>
      <c r="B234" s="194">
        <v>2233</v>
      </c>
      <c r="C234" s="119">
        <v>51</v>
      </c>
      <c r="D234" s="192" t="s">
        <v>237</v>
      </c>
      <c r="E234" s="192">
        <v>1</v>
      </c>
      <c r="F234">
        <v>1000001</v>
      </c>
      <c r="G234" s="192">
        <v>1</v>
      </c>
      <c r="H234">
        <v>1000001</v>
      </c>
      <c r="I234" t="s">
        <v>231</v>
      </c>
      <c r="J234" s="14" t="str">
        <f>J219</f>
        <v>收集材料</v>
      </c>
      <c r="K234" s="21" t="s">
        <v>768</v>
      </c>
      <c r="L234" s="21" t="s">
        <v>814</v>
      </c>
      <c r="M234" s="14">
        <v>102</v>
      </c>
      <c r="N234" s="14">
        <v>8315</v>
      </c>
      <c r="O234" s="14">
        <v>5</v>
      </c>
      <c r="P234" t="s">
        <v>869</v>
      </c>
      <c r="Q234" s="217" t="s">
        <v>839</v>
      </c>
      <c r="R234" s="192" t="s">
        <v>711</v>
      </c>
      <c r="S234" s="192" t="s">
        <v>417</v>
      </c>
      <c r="T234">
        <v>0</v>
      </c>
      <c r="U234">
        <v>0</v>
      </c>
    </row>
    <row r="235" spans="1:21">
      <c r="A235">
        <v>2233</v>
      </c>
      <c r="B235" s="194">
        <v>2234</v>
      </c>
      <c r="C235" s="119">
        <v>51</v>
      </c>
      <c r="D235" s="192" t="s">
        <v>237</v>
      </c>
      <c r="E235" s="192">
        <v>1</v>
      </c>
      <c r="F235">
        <v>1000001</v>
      </c>
      <c r="G235" s="192">
        <v>1</v>
      </c>
      <c r="H235">
        <v>1000001</v>
      </c>
      <c r="I235" t="s">
        <v>231</v>
      </c>
      <c r="J235" s="14" t="s">
        <v>212</v>
      </c>
      <c r="K235" t="s">
        <v>716</v>
      </c>
      <c r="L235" t="s">
        <v>719</v>
      </c>
      <c r="M235" s="14">
        <v>103</v>
      </c>
      <c r="N235" s="14">
        <v>0</v>
      </c>
      <c r="O235" s="14">
        <v>29</v>
      </c>
      <c r="P235" t="s">
        <v>910</v>
      </c>
      <c r="Q235" s="217" t="s">
        <v>838</v>
      </c>
      <c r="R235" s="192" t="s">
        <v>711</v>
      </c>
      <c r="S235" s="192" t="s">
        <v>417</v>
      </c>
      <c r="T235">
        <v>0</v>
      </c>
      <c r="U235">
        <v>0</v>
      </c>
    </row>
    <row r="236" spans="1:21" ht="27">
      <c r="A236">
        <v>2234</v>
      </c>
      <c r="B236" s="194">
        <v>2235</v>
      </c>
      <c r="C236" s="119">
        <v>51</v>
      </c>
      <c r="D236" s="192" t="s">
        <v>237</v>
      </c>
      <c r="E236" s="192">
        <v>1</v>
      </c>
      <c r="F236">
        <v>1000001</v>
      </c>
      <c r="G236" s="192">
        <v>1</v>
      </c>
      <c r="H236">
        <v>1000001</v>
      </c>
      <c r="I236" t="s">
        <v>231</v>
      </c>
      <c r="J236" s="14" t="s">
        <v>213</v>
      </c>
      <c r="K236" s="21" t="s">
        <v>715</v>
      </c>
      <c r="L236" s="21" t="str">
        <f>[3]magic_mix!$D$158</f>
        <v>萤火壁灯</v>
      </c>
      <c r="M236" s="14">
        <v>101</v>
      </c>
      <c r="N236" s="14">
        <f>[3]magic_mix!$F$158</f>
        <v>197014</v>
      </c>
      <c r="O236" s="14">
        <v>1</v>
      </c>
      <c r="P236" t="s">
        <v>910</v>
      </c>
      <c r="Q236" s="217" t="s">
        <v>842</v>
      </c>
      <c r="R236" s="192" t="s">
        <v>711</v>
      </c>
      <c r="S236" s="192" t="s">
        <v>417</v>
      </c>
      <c r="T236">
        <v>1</v>
      </c>
      <c r="U236">
        <v>0</v>
      </c>
    </row>
    <row r="237" spans="1:21">
      <c r="A237">
        <v>2235</v>
      </c>
      <c r="B237" s="194">
        <v>2236</v>
      </c>
      <c r="C237" s="119">
        <v>51</v>
      </c>
      <c r="D237" s="192" t="s">
        <v>237</v>
      </c>
      <c r="E237" s="192">
        <v>1</v>
      </c>
      <c r="F237">
        <v>1000001</v>
      </c>
      <c r="G237" s="192">
        <v>1</v>
      </c>
      <c r="H237">
        <v>1000001</v>
      </c>
      <c r="I237" t="s">
        <v>231</v>
      </c>
      <c r="J237" s="14" t="str">
        <f>J222</f>
        <v>好友数达人</v>
      </c>
      <c r="K237" t="str">
        <f>K222</f>
        <v>增加自己的好友数量</v>
      </c>
      <c r="L237" t="s">
        <v>717</v>
      </c>
      <c r="M237" s="14">
        <v>203</v>
      </c>
      <c r="N237" s="14">
        <v>0</v>
      </c>
      <c r="O237" s="195">
        <v>16</v>
      </c>
      <c r="P237" t="s">
        <v>910</v>
      </c>
      <c r="Q237" s="217" t="s">
        <v>835</v>
      </c>
      <c r="R237" s="192" t="s">
        <v>711</v>
      </c>
      <c r="S237" s="192" t="s">
        <v>417</v>
      </c>
      <c r="T237">
        <v>0</v>
      </c>
      <c r="U237">
        <v>0</v>
      </c>
    </row>
    <row r="238" spans="1:21">
      <c r="A238">
        <v>2236</v>
      </c>
      <c r="B238" s="194">
        <v>2237</v>
      </c>
      <c r="C238" s="119">
        <v>51</v>
      </c>
      <c r="D238" s="192" t="s">
        <v>237</v>
      </c>
      <c r="E238" s="192">
        <v>1</v>
      </c>
      <c r="F238">
        <v>1000001</v>
      </c>
      <c r="G238" s="192">
        <v>1</v>
      </c>
      <c r="H238">
        <v>1000001</v>
      </c>
      <c r="I238" t="s">
        <v>231</v>
      </c>
      <c r="J238" s="14" t="s">
        <v>456</v>
      </c>
      <c r="K238" t="str">
        <f>K227</f>
        <v>在魔法世界中没有钱也是不行的</v>
      </c>
      <c r="L238" t="s">
        <v>804</v>
      </c>
      <c r="M238" s="14">
        <v>105</v>
      </c>
      <c r="N238" s="14">
        <v>0</v>
      </c>
      <c r="O238" s="14">
        <v>2000</v>
      </c>
      <c r="P238" t="s">
        <v>910</v>
      </c>
      <c r="Q238" s="217" t="s">
        <v>836</v>
      </c>
      <c r="R238" s="192" t="s">
        <v>711</v>
      </c>
      <c r="S238" s="192" t="s">
        <v>417</v>
      </c>
      <c r="T238">
        <v>0</v>
      </c>
      <c r="U238">
        <v>0</v>
      </c>
    </row>
    <row r="239" spans="1:21">
      <c r="A239">
        <v>2237</v>
      </c>
      <c r="B239" s="194">
        <v>2238</v>
      </c>
      <c r="C239" s="119">
        <v>51</v>
      </c>
      <c r="D239" s="192" t="s">
        <v>237</v>
      </c>
      <c r="E239" s="192">
        <v>1</v>
      </c>
      <c r="F239">
        <v>1000001</v>
      </c>
      <c r="G239" s="192">
        <v>1</v>
      </c>
      <c r="H239">
        <v>1000001</v>
      </c>
      <c r="I239" t="s">
        <v>231</v>
      </c>
      <c r="J239" s="14" t="s">
        <v>186</v>
      </c>
      <c r="K239" t="s">
        <v>400</v>
      </c>
      <c r="L239" t="s">
        <v>721</v>
      </c>
      <c r="M239" s="14">
        <v>202</v>
      </c>
      <c r="N239" s="14">
        <v>0</v>
      </c>
      <c r="O239" s="195">
        <v>28</v>
      </c>
      <c r="P239" t="s">
        <v>910</v>
      </c>
      <c r="Q239" s="217" t="s">
        <v>839</v>
      </c>
      <c r="R239" s="192" t="s">
        <v>711</v>
      </c>
      <c r="S239" s="192" t="s">
        <v>417</v>
      </c>
      <c r="T239">
        <v>0</v>
      </c>
      <c r="U239">
        <v>0</v>
      </c>
    </row>
    <row r="240" spans="1:21">
      <c r="A240">
        <v>2238</v>
      </c>
      <c r="B240" s="194">
        <v>2239</v>
      </c>
      <c r="C240" s="119">
        <v>51</v>
      </c>
      <c r="D240" s="192" t="s">
        <v>237</v>
      </c>
      <c r="E240" s="192">
        <v>1</v>
      </c>
      <c r="F240">
        <v>1000001</v>
      </c>
      <c r="G240" s="192">
        <v>1</v>
      </c>
      <c r="H240">
        <v>1000001</v>
      </c>
      <c r="I240" t="s">
        <v>231</v>
      </c>
      <c r="J240" s="14" t="str">
        <f>J230</f>
        <v>成长之路</v>
      </c>
      <c r="K240" t="str">
        <f>K230</f>
        <v>提升自己的人物等级</v>
      </c>
      <c r="L240" t="s">
        <v>718</v>
      </c>
      <c r="M240" s="14">
        <v>201</v>
      </c>
      <c r="N240" s="14">
        <v>0</v>
      </c>
      <c r="O240" s="195">
        <v>42</v>
      </c>
      <c r="P240" t="s">
        <v>910</v>
      </c>
      <c r="Q240" s="217" t="s">
        <v>822</v>
      </c>
      <c r="R240" s="192" t="s">
        <v>711</v>
      </c>
      <c r="S240" s="192" t="s">
        <v>417</v>
      </c>
      <c r="T240">
        <v>0</v>
      </c>
      <c r="U240">
        <v>0</v>
      </c>
    </row>
    <row r="241" spans="1:21">
      <c r="A241">
        <v>2239</v>
      </c>
      <c r="B241" s="194">
        <v>2240</v>
      </c>
      <c r="C241" s="119">
        <v>51</v>
      </c>
      <c r="D241" s="192" t="s">
        <v>237</v>
      </c>
      <c r="E241" s="192">
        <v>1</v>
      </c>
      <c r="F241">
        <v>1000001</v>
      </c>
      <c r="G241" s="192">
        <v>1</v>
      </c>
      <c r="H241">
        <v>1000001</v>
      </c>
      <c r="I241" t="s">
        <v>231</v>
      </c>
      <c r="J241" s="14" t="s">
        <v>220</v>
      </c>
      <c r="K241" t="s">
        <v>523</v>
      </c>
      <c r="L241" t="s">
        <v>720</v>
      </c>
      <c r="M241" s="14">
        <v>104</v>
      </c>
      <c r="N241" s="14">
        <v>0</v>
      </c>
      <c r="O241" s="14">
        <v>15</v>
      </c>
      <c r="P241" t="s">
        <v>910</v>
      </c>
      <c r="Q241" s="217" t="s">
        <v>831</v>
      </c>
      <c r="R241" s="192" t="s">
        <v>711</v>
      </c>
      <c r="S241" s="192" t="s">
        <v>417</v>
      </c>
      <c r="T241">
        <v>0</v>
      </c>
      <c r="U241">
        <v>0</v>
      </c>
    </row>
    <row r="242" spans="1:21">
      <c r="A242">
        <v>2240</v>
      </c>
      <c r="B242" s="194">
        <v>2241</v>
      </c>
      <c r="C242" s="119">
        <v>52</v>
      </c>
      <c r="D242" s="192" t="s">
        <v>237</v>
      </c>
      <c r="E242" s="192">
        <v>1</v>
      </c>
      <c r="F242">
        <v>1000001</v>
      </c>
      <c r="G242" s="192">
        <v>1</v>
      </c>
      <c r="H242">
        <v>1000001</v>
      </c>
      <c r="I242" t="s">
        <v>231</v>
      </c>
      <c r="J242" s="14" t="str">
        <f>J227</f>
        <v>收钱</v>
      </c>
      <c r="K242" t="str">
        <f>K227</f>
        <v>在魔法世界中没有钱也是不行的</v>
      </c>
      <c r="L242" t="s">
        <v>804</v>
      </c>
      <c r="M242" s="14">
        <v>105</v>
      </c>
      <c r="N242" s="14">
        <v>0</v>
      </c>
      <c r="O242" s="14">
        <v>2000</v>
      </c>
      <c r="P242" t="s">
        <v>910</v>
      </c>
      <c r="Q242" s="217" t="s">
        <v>836</v>
      </c>
      <c r="R242" s="192" t="s">
        <v>711</v>
      </c>
      <c r="S242" s="192" t="s">
        <v>417</v>
      </c>
      <c r="T242">
        <v>0</v>
      </c>
      <c r="U242">
        <v>0</v>
      </c>
    </row>
    <row r="243" spans="1:21">
      <c r="A243">
        <v>2241</v>
      </c>
      <c r="B243" s="194">
        <v>2242</v>
      </c>
      <c r="C243" s="119">
        <v>52</v>
      </c>
      <c r="D243" s="192" t="s">
        <v>237</v>
      </c>
      <c r="E243" s="192">
        <v>1</v>
      </c>
      <c r="F243">
        <v>1000001</v>
      </c>
      <c r="G243" s="192">
        <v>1</v>
      </c>
      <c r="H243">
        <v>1000001</v>
      </c>
      <c r="I243" t="s">
        <v>231</v>
      </c>
      <c r="J243" s="14" t="s">
        <v>186</v>
      </c>
      <c r="K243" t="s">
        <v>400</v>
      </c>
      <c r="L243" t="s">
        <v>721</v>
      </c>
      <c r="M243" s="14">
        <v>202</v>
      </c>
      <c r="N243" s="14">
        <v>0</v>
      </c>
      <c r="O243" s="195">
        <v>29</v>
      </c>
      <c r="P243" t="s">
        <v>910</v>
      </c>
      <c r="Q243" s="217" t="s">
        <v>839</v>
      </c>
      <c r="R243" s="192" t="s">
        <v>711</v>
      </c>
      <c r="S243" s="192" t="s">
        <v>417</v>
      </c>
      <c r="T243">
        <v>0</v>
      </c>
      <c r="U243">
        <v>0</v>
      </c>
    </row>
    <row r="244" spans="1:21" ht="40.5">
      <c r="A244">
        <v>2242</v>
      </c>
      <c r="B244" s="194">
        <v>2243</v>
      </c>
      <c r="C244" s="119">
        <v>52</v>
      </c>
      <c r="D244" s="192" t="s">
        <v>237</v>
      </c>
      <c r="E244" s="192">
        <v>1</v>
      </c>
      <c r="F244">
        <v>1000001</v>
      </c>
      <c r="G244" s="192">
        <v>1</v>
      </c>
      <c r="H244">
        <v>1000001</v>
      </c>
      <c r="I244" t="s">
        <v>231</v>
      </c>
      <c r="J244" s="14" t="str">
        <f>J229</f>
        <v>收集材料</v>
      </c>
      <c r="K244" s="21" t="s">
        <v>768</v>
      </c>
      <c r="L244" s="21" t="s">
        <v>814</v>
      </c>
      <c r="M244" s="14">
        <v>102</v>
      </c>
      <c r="N244" s="14">
        <v>8315</v>
      </c>
      <c r="O244" s="14">
        <v>10</v>
      </c>
      <c r="P244" t="s">
        <v>870</v>
      </c>
      <c r="Q244" s="217" t="s">
        <v>839</v>
      </c>
      <c r="R244" s="192" t="s">
        <v>711</v>
      </c>
      <c r="S244" s="192" t="s">
        <v>417</v>
      </c>
      <c r="T244">
        <v>0</v>
      </c>
      <c r="U244">
        <v>0</v>
      </c>
    </row>
    <row r="245" spans="1:21">
      <c r="A245">
        <v>2243</v>
      </c>
      <c r="B245" s="194">
        <v>2244</v>
      </c>
      <c r="C245" s="119">
        <v>52</v>
      </c>
      <c r="D245" s="192" t="s">
        <v>237</v>
      </c>
      <c r="E245" s="192">
        <v>1</v>
      </c>
      <c r="F245">
        <v>1000001</v>
      </c>
      <c r="G245" s="192">
        <v>1</v>
      </c>
      <c r="H245">
        <v>1000001</v>
      </c>
      <c r="I245" t="s">
        <v>231</v>
      </c>
      <c r="J245" s="14" t="str">
        <f>J240</f>
        <v>成长之路</v>
      </c>
      <c r="K245" t="str">
        <f>K225</f>
        <v>提升自己的人物等级</v>
      </c>
      <c r="L245" t="s">
        <v>718</v>
      </c>
      <c r="M245" s="14">
        <v>201</v>
      </c>
      <c r="N245" s="14">
        <v>0</v>
      </c>
      <c r="O245" s="195">
        <v>43</v>
      </c>
      <c r="P245" t="s">
        <v>910</v>
      </c>
      <c r="Q245" s="217" t="s">
        <v>822</v>
      </c>
      <c r="R245" s="192" t="s">
        <v>711</v>
      </c>
      <c r="S245" s="192" t="s">
        <v>417</v>
      </c>
      <c r="T245">
        <v>0</v>
      </c>
      <c r="U245">
        <v>0</v>
      </c>
    </row>
    <row r="246" spans="1:21">
      <c r="A246">
        <v>2244</v>
      </c>
      <c r="B246" s="194">
        <v>2245</v>
      </c>
      <c r="C246" s="119">
        <v>52</v>
      </c>
      <c r="D246" s="192" t="s">
        <v>237</v>
      </c>
      <c r="E246" s="192">
        <v>1</v>
      </c>
      <c r="F246">
        <v>1000001</v>
      </c>
      <c r="G246" s="192">
        <v>1</v>
      </c>
      <c r="H246">
        <v>1000001</v>
      </c>
      <c r="I246" t="s">
        <v>231</v>
      </c>
      <c r="J246" s="14" t="str">
        <f t="shared" ref="J246:J248" si="11">J215</f>
        <v>传授魔法</v>
      </c>
      <c r="K246" t="s">
        <v>716</v>
      </c>
      <c r="L246" t="s">
        <v>719</v>
      </c>
      <c r="M246" s="14">
        <v>103</v>
      </c>
      <c r="N246" s="14">
        <v>0</v>
      </c>
      <c r="O246" s="14">
        <v>30</v>
      </c>
      <c r="P246" t="s">
        <v>910</v>
      </c>
      <c r="Q246" s="217" t="s">
        <v>838</v>
      </c>
      <c r="R246" s="192" t="str">
        <f t="shared" ref="R246:S248" si="12">R215</f>
        <v>[[21,1]]</v>
      </c>
      <c r="S246" s="192" t="str">
        <f t="shared" si="12"/>
        <v>[]</v>
      </c>
      <c r="T246">
        <v>0</v>
      </c>
      <c r="U246">
        <v>0</v>
      </c>
    </row>
    <row r="247" spans="1:21">
      <c r="A247">
        <v>2245</v>
      </c>
      <c r="B247" s="194">
        <v>2246</v>
      </c>
      <c r="C247" s="119">
        <v>52</v>
      </c>
      <c r="D247" s="192" t="s">
        <v>237</v>
      </c>
      <c r="E247" s="192">
        <v>1</v>
      </c>
      <c r="F247">
        <v>1000001</v>
      </c>
      <c r="G247" s="192">
        <v>1</v>
      </c>
      <c r="H247">
        <v>1000001</v>
      </c>
      <c r="I247" t="s">
        <v>231</v>
      </c>
      <c r="J247" s="14" t="str">
        <f t="shared" si="11"/>
        <v>解救学生</v>
      </c>
      <c r="K247" t="s">
        <v>523</v>
      </c>
      <c r="L247" t="s">
        <v>720</v>
      </c>
      <c r="M247" s="14">
        <v>104</v>
      </c>
      <c r="N247" s="14">
        <v>0</v>
      </c>
      <c r="O247" s="14">
        <v>15</v>
      </c>
      <c r="P247" t="s">
        <v>910</v>
      </c>
      <c r="Q247" s="217" t="s">
        <v>831</v>
      </c>
      <c r="R247" s="192" t="str">
        <f t="shared" si="12"/>
        <v>[[21,1]]</v>
      </c>
      <c r="S247" s="192" t="str">
        <f t="shared" si="12"/>
        <v>[]</v>
      </c>
      <c r="T247">
        <v>0</v>
      </c>
      <c r="U247">
        <v>0</v>
      </c>
    </row>
    <row r="248" spans="1:21" ht="40.5">
      <c r="A248">
        <v>2246</v>
      </c>
      <c r="B248" s="194">
        <v>2247</v>
      </c>
      <c r="C248" s="119">
        <v>52</v>
      </c>
      <c r="D248" s="192" t="s">
        <v>237</v>
      </c>
      <c r="E248" s="192">
        <v>1</v>
      </c>
      <c r="F248">
        <v>1000001</v>
      </c>
      <c r="G248" s="192">
        <v>1</v>
      </c>
      <c r="H248">
        <v>1000001</v>
      </c>
      <c r="I248" t="s">
        <v>231</v>
      </c>
      <c r="J248" s="14" t="str">
        <f t="shared" si="11"/>
        <v>使用变化咒</v>
      </c>
      <c r="K248" s="21" t="s">
        <v>652</v>
      </c>
      <c r="L248" s="21" t="s">
        <v>722</v>
      </c>
      <c r="M248" s="14">
        <v>111</v>
      </c>
      <c r="N248" s="14">
        <v>0</v>
      </c>
      <c r="O248" s="14">
        <v>10</v>
      </c>
      <c r="P248" t="s">
        <v>910</v>
      </c>
      <c r="Q248" s="217" t="s">
        <v>836</v>
      </c>
      <c r="R248" s="192" t="str">
        <f t="shared" si="12"/>
        <v>[[21,1]]</v>
      </c>
      <c r="S248" s="192" t="str">
        <f t="shared" si="12"/>
        <v>[]</v>
      </c>
      <c r="T248">
        <v>0</v>
      </c>
      <c r="U248">
        <v>0</v>
      </c>
    </row>
    <row r="249" spans="1:21">
      <c r="A249">
        <v>2247</v>
      </c>
      <c r="B249" s="194">
        <v>2248</v>
      </c>
      <c r="C249" s="119">
        <v>52</v>
      </c>
      <c r="D249" s="192" t="s">
        <v>237</v>
      </c>
      <c r="E249" s="192">
        <v>1</v>
      </c>
      <c r="F249">
        <v>1000001</v>
      </c>
      <c r="G249" s="192">
        <v>1</v>
      </c>
      <c r="H249">
        <v>1000001</v>
      </c>
      <c r="I249" t="s">
        <v>231</v>
      </c>
      <c r="J249" s="14" t="s">
        <v>212</v>
      </c>
      <c r="K249" t="s">
        <v>716</v>
      </c>
      <c r="L249" t="s">
        <v>719</v>
      </c>
      <c r="M249" s="14">
        <v>103</v>
      </c>
      <c r="N249" s="14">
        <v>0</v>
      </c>
      <c r="O249" s="14">
        <v>31</v>
      </c>
      <c r="P249" t="s">
        <v>910</v>
      </c>
      <c r="Q249" s="217" t="s">
        <v>838</v>
      </c>
      <c r="R249" s="192" t="s">
        <v>711</v>
      </c>
      <c r="S249" s="192" t="s">
        <v>417</v>
      </c>
      <c r="T249">
        <v>0</v>
      </c>
      <c r="U249">
        <v>0</v>
      </c>
    </row>
    <row r="250" spans="1:21">
      <c r="A250">
        <v>2248</v>
      </c>
      <c r="B250" s="194">
        <v>2249</v>
      </c>
      <c r="C250" s="119">
        <v>53</v>
      </c>
      <c r="D250" s="192" t="s">
        <v>237</v>
      </c>
      <c r="E250" s="192">
        <v>1</v>
      </c>
      <c r="F250">
        <v>1000001</v>
      </c>
      <c r="G250" s="192">
        <v>1</v>
      </c>
      <c r="H250">
        <v>1000001</v>
      </c>
      <c r="I250" t="s">
        <v>231</v>
      </c>
      <c r="J250" s="14" t="s">
        <v>220</v>
      </c>
      <c r="K250" t="s">
        <v>523</v>
      </c>
      <c r="L250" t="s">
        <v>720</v>
      </c>
      <c r="M250" s="14">
        <v>104</v>
      </c>
      <c r="N250" s="14">
        <v>0</v>
      </c>
      <c r="O250" s="14">
        <v>15</v>
      </c>
      <c r="P250" t="s">
        <v>910</v>
      </c>
      <c r="Q250" s="217" t="s">
        <v>831</v>
      </c>
      <c r="R250" s="192" t="s">
        <v>711</v>
      </c>
      <c r="S250" s="192" t="s">
        <v>417</v>
      </c>
      <c r="T250">
        <v>0</v>
      </c>
      <c r="U250">
        <v>0</v>
      </c>
    </row>
    <row r="251" spans="1:21" ht="40.5">
      <c r="A251">
        <v>2249</v>
      </c>
      <c r="B251" s="194">
        <v>2250</v>
      </c>
      <c r="C251" s="119">
        <v>53</v>
      </c>
      <c r="D251" s="192" t="s">
        <v>237</v>
      </c>
      <c r="E251" s="192">
        <v>1</v>
      </c>
      <c r="F251">
        <v>1000001</v>
      </c>
      <c r="G251" s="192">
        <v>1</v>
      </c>
      <c r="H251">
        <v>1000001</v>
      </c>
      <c r="I251" t="s">
        <v>231</v>
      </c>
      <c r="J251" s="14" t="s">
        <v>235</v>
      </c>
      <c r="K251" s="21" t="s">
        <v>652</v>
      </c>
      <c r="L251" s="21" t="s">
        <v>722</v>
      </c>
      <c r="M251" s="14">
        <v>111</v>
      </c>
      <c r="N251" s="14">
        <v>0</v>
      </c>
      <c r="O251" s="14">
        <v>10</v>
      </c>
      <c r="P251" t="s">
        <v>910</v>
      </c>
      <c r="Q251" s="217" t="s">
        <v>836</v>
      </c>
      <c r="R251" s="192" t="s">
        <v>711</v>
      </c>
      <c r="S251" s="192" t="s">
        <v>417</v>
      </c>
      <c r="T251">
        <v>0</v>
      </c>
      <c r="U251">
        <v>0</v>
      </c>
    </row>
    <row r="252" spans="1:21" ht="40.5">
      <c r="A252">
        <v>2250</v>
      </c>
      <c r="B252" s="194">
        <v>2251</v>
      </c>
      <c r="C252" s="119">
        <v>53</v>
      </c>
      <c r="D252" s="192" t="s">
        <v>237</v>
      </c>
      <c r="E252" s="192">
        <v>1</v>
      </c>
      <c r="F252">
        <v>1000001</v>
      </c>
      <c r="G252" s="192">
        <v>1</v>
      </c>
      <c r="H252">
        <v>1000001</v>
      </c>
      <c r="I252" t="s">
        <v>231</v>
      </c>
      <c r="J252" s="14" t="s">
        <v>235</v>
      </c>
      <c r="K252" s="21" t="s">
        <v>652</v>
      </c>
      <c r="L252" s="21" t="s">
        <v>722</v>
      </c>
      <c r="M252" s="14">
        <v>111</v>
      </c>
      <c r="N252" s="14">
        <v>0</v>
      </c>
      <c r="O252" s="14">
        <v>10</v>
      </c>
      <c r="P252" t="s">
        <v>910</v>
      </c>
      <c r="Q252" s="217" t="s">
        <v>836</v>
      </c>
      <c r="R252" s="192" t="s">
        <v>711</v>
      </c>
      <c r="S252" s="192" t="s">
        <v>417</v>
      </c>
      <c r="T252">
        <v>0</v>
      </c>
      <c r="U252">
        <v>0</v>
      </c>
    </row>
    <row r="253" spans="1:21" ht="40.5">
      <c r="A253">
        <v>2251</v>
      </c>
      <c r="B253" s="194">
        <v>2252</v>
      </c>
      <c r="C253" s="119">
        <v>53</v>
      </c>
      <c r="D253" s="192" t="s">
        <v>237</v>
      </c>
      <c r="E253" s="192">
        <v>1</v>
      </c>
      <c r="F253">
        <v>1000001</v>
      </c>
      <c r="G253" s="192">
        <v>1</v>
      </c>
      <c r="H253">
        <v>1000001</v>
      </c>
      <c r="I253" t="s">
        <v>231</v>
      </c>
      <c r="J253" s="14" t="s">
        <v>397</v>
      </c>
      <c r="K253" s="21" t="s">
        <v>768</v>
      </c>
      <c r="L253" s="21" t="s">
        <v>814</v>
      </c>
      <c r="M253" s="14">
        <v>102</v>
      </c>
      <c r="N253" s="14">
        <v>8315</v>
      </c>
      <c r="O253" s="14">
        <v>15</v>
      </c>
      <c r="P253" t="s">
        <v>871</v>
      </c>
      <c r="Q253" s="217" t="s">
        <v>839</v>
      </c>
      <c r="R253" s="192" t="s">
        <v>711</v>
      </c>
      <c r="S253" s="192" t="s">
        <v>417</v>
      </c>
      <c r="T253">
        <v>0</v>
      </c>
      <c r="U253">
        <v>0</v>
      </c>
    </row>
    <row r="254" spans="1:21" ht="27">
      <c r="A254">
        <v>2252</v>
      </c>
      <c r="B254" s="194">
        <v>2253</v>
      </c>
      <c r="C254" s="119">
        <v>53</v>
      </c>
      <c r="D254" s="192" t="s">
        <v>237</v>
      </c>
      <c r="E254" s="192">
        <v>1</v>
      </c>
      <c r="F254">
        <v>1000001</v>
      </c>
      <c r="G254" s="192">
        <v>1</v>
      </c>
      <c r="H254">
        <v>1000001</v>
      </c>
      <c r="I254" t="s">
        <v>231</v>
      </c>
      <c r="J254" s="14" t="s">
        <v>213</v>
      </c>
      <c r="K254" s="21" t="s">
        <v>715</v>
      </c>
      <c r="L254" s="21" t="str">
        <f>[3]magic_mix!$D$159</f>
        <v>破烂的盾牌</v>
      </c>
      <c r="M254" s="14">
        <v>101</v>
      </c>
      <c r="N254" s="14">
        <f>[3]magic_mix!$F$159</f>
        <v>197015</v>
      </c>
      <c r="O254" s="14">
        <v>1</v>
      </c>
      <c r="P254" t="s">
        <v>910</v>
      </c>
      <c r="Q254" s="217" t="s">
        <v>842</v>
      </c>
      <c r="R254" s="192" t="s">
        <v>711</v>
      </c>
      <c r="S254" s="192" t="s">
        <v>417</v>
      </c>
      <c r="T254">
        <v>1</v>
      </c>
      <c r="U254">
        <v>0</v>
      </c>
    </row>
    <row r="255" spans="1:21" ht="27">
      <c r="A255">
        <v>2253</v>
      </c>
      <c r="B255" s="194">
        <v>2254</v>
      </c>
      <c r="C255" s="119">
        <v>53</v>
      </c>
      <c r="D255" s="192" t="s">
        <v>237</v>
      </c>
      <c r="E255" s="192">
        <v>1</v>
      </c>
      <c r="F255">
        <v>1000001</v>
      </c>
      <c r="G255" s="192">
        <v>1</v>
      </c>
      <c r="H255">
        <v>1000001</v>
      </c>
      <c r="I255" t="s">
        <v>231</v>
      </c>
      <c r="J255" s="14" t="s">
        <v>213</v>
      </c>
      <c r="K255" s="21" t="s">
        <v>715</v>
      </c>
      <c r="L255" s="21" t="str">
        <f>[3]magic_mix!$D$163</f>
        <v>巫婆相框</v>
      </c>
      <c r="M255" s="14">
        <v>101</v>
      </c>
      <c r="N255" s="14">
        <f>[3]magic_mix!$F$163</f>
        <v>197019</v>
      </c>
      <c r="O255" s="14">
        <v>1</v>
      </c>
      <c r="P255" t="s">
        <v>910</v>
      </c>
      <c r="Q255" s="217" t="s">
        <v>842</v>
      </c>
      <c r="R255" s="192" t="s">
        <v>711</v>
      </c>
      <c r="S255" s="192" t="s">
        <v>417</v>
      </c>
      <c r="T255">
        <v>1</v>
      </c>
      <c r="U255">
        <v>0</v>
      </c>
    </row>
    <row r="256" spans="1:21">
      <c r="A256">
        <v>2254</v>
      </c>
      <c r="B256" s="194">
        <v>2255</v>
      </c>
      <c r="C256" s="119">
        <v>53</v>
      </c>
      <c r="D256" s="192" t="s">
        <v>237</v>
      </c>
      <c r="E256" s="192">
        <v>1</v>
      </c>
      <c r="F256">
        <v>1000001</v>
      </c>
      <c r="G256" s="192">
        <v>1</v>
      </c>
      <c r="H256">
        <v>1000001</v>
      </c>
      <c r="I256" t="s">
        <v>231</v>
      </c>
      <c r="J256" s="14" t="str">
        <f>J10</f>
        <v>好友数达人</v>
      </c>
      <c r="K256" t="s">
        <v>398</v>
      </c>
      <c r="L256" t="s">
        <v>717</v>
      </c>
      <c r="M256" s="14">
        <v>203</v>
      </c>
      <c r="N256" s="14">
        <v>0</v>
      </c>
      <c r="O256" s="195">
        <v>17</v>
      </c>
      <c r="P256" t="s">
        <v>910</v>
      </c>
      <c r="Q256" s="217" t="s">
        <v>835</v>
      </c>
      <c r="R256" s="192" t="s">
        <v>711</v>
      </c>
      <c r="S256" s="192" t="s">
        <v>417</v>
      </c>
      <c r="T256">
        <v>0</v>
      </c>
      <c r="U256">
        <v>0</v>
      </c>
    </row>
    <row r="257" spans="1:21">
      <c r="A257">
        <v>2255</v>
      </c>
      <c r="B257" s="194">
        <v>2256</v>
      </c>
      <c r="C257" s="119">
        <v>53</v>
      </c>
      <c r="D257" s="192" t="s">
        <v>237</v>
      </c>
      <c r="E257" s="192">
        <v>1</v>
      </c>
      <c r="F257">
        <v>1000001</v>
      </c>
      <c r="G257" s="192">
        <v>1</v>
      </c>
      <c r="H257">
        <v>1000001</v>
      </c>
      <c r="I257" t="s">
        <v>231</v>
      </c>
      <c r="J257" s="14" t="s">
        <v>220</v>
      </c>
      <c r="K257" t="s">
        <v>523</v>
      </c>
      <c r="L257" t="s">
        <v>720</v>
      </c>
      <c r="M257" s="14">
        <v>104</v>
      </c>
      <c r="N257" s="14">
        <v>0</v>
      </c>
      <c r="O257" s="14">
        <v>15</v>
      </c>
      <c r="P257" t="s">
        <v>910</v>
      </c>
      <c r="Q257" s="217" t="s">
        <v>831</v>
      </c>
      <c r="R257" s="192" t="s">
        <v>711</v>
      </c>
      <c r="S257" s="192" t="s">
        <v>417</v>
      </c>
      <c r="T257">
        <v>0</v>
      </c>
      <c r="U257">
        <v>0</v>
      </c>
    </row>
    <row r="258" spans="1:21">
      <c r="A258">
        <v>2256</v>
      </c>
      <c r="B258" s="194">
        <v>2257</v>
      </c>
      <c r="C258" s="119">
        <v>54</v>
      </c>
      <c r="D258" s="192" t="s">
        <v>237</v>
      </c>
      <c r="E258" s="192">
        <v>1</v>
      </c>
      <c r="F258">
        <v>1000001</v>
      </c>
      <c r="G258" s="192">
        <v>1</v>
      </c>
      <c r="H258">
        <v>1000001</v>
      </c>
      <c r="I258" t="s">
        <v>231</v>
      </c>
      <c r="J258" s="14" t="s">
        <v>186</v>
      </c>
      <c r="K258" t="s">
        <v>400</v>
      </c>
      <c r="L258" t="s">
        <v>721</v>
      </c>
      <c r="M258" s="14">
        <v>202</v>
      </c>
      <c r="N258" s="14">
        <v>0</v>
      </c>
      <c r="O258" s="195">
        <v>30</v>
      </c>
      <c r="P258" t="s">
        <v>910</v>
      </c>
      <c r="Q258" s="217" t="s">
        <v>839</v>
      </c>
      <c r="R258" s="192" t="s">
        <v>711</v>
      </c>
      <c r="S258" s="192" t="s">
        <v>417</v>
      </c>
      <c r="T258">
        <v>0</v>
      </c>
      <c r="U258">
        <v>0</v>
      </c>
    </row>
    <row r="259" spans="1:21">
      <c r="A259">
        <v>2257</v>
      </c>
      <c r="B259" s="194">
        <v>2258</v>
      </c>
      <c r="C259" s="119">
        <v>54</v>
      </c>
      <c r="D259" s="192" t="s">
        <v>237</v>
      </c>
      <c r="E259" s="192">
        <v>1</v>
      </c>
      <c r="F259">
        <v>1000001</v>
      </c>
      <c r="G259" s="192">
        <v>1</v>
      </c>
      <c r="H259">
        <v>1000001</v>
      </c>
      <c r="I259" t="s">
        <v>231</v>
      </c>
      <c r="J259" s="14" t="s">
        <v>401</v>
      </c>
      <c r="K259" t="s">
        <v>524</v>
      </c>
      <c r="L259" t="s">
        <v>718</v>
      </c>
      <c r="M259" s="14">
        <v>201</v>
      </c>
      <c r="N259" s="14">
        <v>0</v>
      </c>
      <c r="O259" s="195">
        <v>44</v>
      </c>
      <c r="P259" t="s">
        <v>910</v>
      </c>
      <c r="Q259" s="217" t="s">
        <v>822</v>
      </c>
      <c r="R259" s="192" t="s">
        <v>711</v>
      </c>
      <c r="S259" s="192" t="s">
        <v>417</v>
      </c>
      <c r="T259">
        <v>0</v>
      </c>
      <c r="U259">
        <v>0</v>
      </c>
    </row>
    <row r="260" spans="1:21">
      <c r="A260">
        <v>2258</v>
      </c>
      <c r="B260" s="194">
        <v>2259</v>
      </c>
      <c r="C260" s="119">
        <v>54</v>
      </c>
      <c r="D260" s="192" t="s">
        <v>237</v>
      </c>
      <c r="E260" s="192">
        <v>1</v>
      </c>
      <c r="F260">
        <v>1000001</v>
      </c>
      <c r="G260" s="192">
        <v>1</v>
      </c>
      <c r="H260">
        <v>1000001</v>
      </c>
      <c r="I260" t="s">
        <v>231</v>
      </c>
      <c r="J260" s="14" t="str">
        <f>J250</f>
        <v>解救学生</v>
      </c>
      <c r="K260" t="s">
        <v>523</v>
      </c>
      <c r="L260" t="s">
        <v>720</v>
      </c>
      <c r="M260" s="14">
        <v>104</v>
      </c>
      <c r="N260" s="14">
        <v>0</v>
      </c>
      <c r="O260" s="14">
        <v>15</v>
      </c>
      <c r="P260" t="s">
        <v>910</v>
      </c>
      <c r="Q260" s="217" t="s">
        <v>831</v>
      </c>
      <c r="R260" s="192" t="s">
        <v>711</v>
      </c>
      <c r="S260" s="192" t="s">
        <v>417</v>
      </c>
      <c r="T260">
        <v>0</v>
      </c>
      <c r="U260">
        <v>0</v>
      </c>
    </row>
    <row r="261" spans="1:21">
      <c r="A261">
        <v>2259</v>
      </c>
      <c r="B261" s="194">
        <v>2260</v>
      </c>
      <c r="C261" s="119">
        <v>54</v>
      </c>
      <c r="D261" s="192" t="s">
        <v>237</v>
      </c>
      <c r="E261" s="192">
        <v>1</v>
      </c>
      <c r="F261">
        <v>1000001</v>
      </c>
      <c r="G261" s="192">
        <v>1</v>
      </c>
      <c r="H261">
        <v>1000001</v>
      </c>
      <c r="I261" t="s">
        <v>231</v>
      </c>
      <c r="J261" s="14" t="s">
        <v>456</v>
      </c>
      <c r="K261" t="s">
        <v>457</v>
      </c>
      <c r="L261" t="s">
        <v>804</v>
      </c>
      <c r="M261" s="14">
        <v>105</v>
      </c>
      <c r="N261" s="14">
        <v>0</v>
      </c>
      <c r="O261" s="14">
        <v>2500</v>
      </c>
      <c r="P261" t="s">
        <v>910</v>
      </c>
      <c r="Q261" s="217" t="s">
        <v>837</v>
      </c>
      <c r="R261" s="192" t="s">
        <v>711</v>
      </c>
      <c r="S261" s="192" t="s">
        <v>417</v>
      </c>
      <c r="T261">
        <v>0</v>
      </c>
      <c r="U261">
        <v>0</v>
      </c>
    </row>
    <row r="262" spans="1:21">
      <c r="A262">
        <v>2260</v>
      </c>
      <c r="B262" s="194">
        <v>2261</v>
      </c>
      <c r="C262" s="119">
        <v>54</v>
      </c>
      <c r="D262" s="192" t="s">
        <v>237</v>
      </c>
      <c r="E262" s="192">
        <v>1</v>
      </c>
      <c r="F262">
        <v>1000001</v>
      </c>
      <c r="G262" s="192">
        <v>1</v>
      </c>
      <c r="H262">
        <v>1000001</v>
      </c>
      <c r="I262" t="s">
        <v>231</v>
      </c>
      <c r="J262" s="14" t="s">
        <v>186</v>
      </c>
      <c r="K262" t="s">
        <v>400</v>
      </c>
      <c r="L262" t="s">
        <v>721</v>
      </c>
      <c r="M262" s="14">
        <v>202</v>
      </c>
      <c r="N262" s="14">
        <v>0</v>
      </c>
      <c r="O262" s="195">
        <v>31</v>
      </c>
      <c r="P262" t="s">
        <v>910</v>
      </c>
      <c r="Q262" s="217" t="s">
        <v>839</v>
      </c>
      <c r="R262" s="192" t="s">
        <v>711</v>
      </c>
      <c r="S262" s="192" t="s">
        <v>417</v>
      </c>
      <c r="T262">
        <v>0</v>
      </c>
      <c r="U262">
        <v>0</v>
      </c>
    </row>
    <row r="263" spans="1:21" ht="40.5">
      <c r="A263">
        <v>2261</v>
      </c>
      <c r="B263" s="194">
        <v>2262</v>
      </c>
      <c r="C263" s="119">
        <v>54</v>
      </c>
      <c r="D263" s="192" t="s">
        <v>237</v>
      </c>
      <c r="E263" s="192">
        <v>1</v>
      </c>
      <c r="F263">
        <v>1000001</v>
      </c>
      <c r="G263" s="192">
        <v>1</v>
      </c>
      <c r="H263">
        <v>1000001</v>
      </c>
      <c r="I263" t="s">
        <v>231</v>
      </c>
      <c r="J263" s="14" t="str">
        <f>J253</f>
        <v>收集材料</v>
      </c>
      <c r="K263" s="21" t="s">
        <v>768</v>
      </c>
      <c r="L263" s="21" t="s">
        <v>814</v>
      </c>
      <c r="M263" s="14">
        <v>102</v>
      </c>
      <c r="N263" s="14">
        <v>8315</v>
      </c>
      <c r="O263" s="14">
        <v>20</v>
      </c>
      <c r="P263" t="s">
        <v>872</v>
      </c>
      <c r="Q263" s="217" t="s">
        <v>839</v>
      </c>
      <c r="R263" s="192" t="s">
        <v>711</v>
      </c>
      <c r="S263" s="192" t="s">
        <v>417</v>
      </c>
      <c r="T263">
        <v>0</v>
      </c>
      <c r="U263">
        <v>0</v>
      </c>
    </row>
    <row r="264" spans="1:21">
      <c r="A264">
        <v>2262</v>
      </c>
      <c r="B264" s="194">
        <v>2263</v>
      </c>
      <c r="C264" s="119">
        <v>55</v>
      </c>
      <c r="D264" s="192" t="s">
        <v>237</v>
      </c>
      <c r="E264" s="192">
        <v>1</v>
      </c>
      <c r="F264">
        <v>1000001</v>
      </c>
      <c r="G264" s="192">
        <v>1</v>
      </c>
      <c r="H264">
        <v>1000001</v>
      </c>
      <c r="I264" t="s">
        <v>231</v>
      </c>
      <c r="J264" s="14" t="str">
        <f>J259</f>
        <v>成长之路</v>
      </c>
      <c r="K264" t="str">
        <f>K259</f>
        <v>提升自己的人物等级</v>
      </c>
      <c r="L264" t="s">
        <v>718</v>
      </c>
      <c r="M264" s="14">
        <v>201</v>
      </c>
      <c r="N264" s="14">
        <v>0</v>
      </c>
      <c r="O264" s="195">
        <v>45</v>
      </c>
      <c r="P264" t="s">
        <v>910</v>
      </c>
      <c r="Q264" s="217" t="s">
        <v>822</v>
      </c>
      <c r="R264" s="192" t="s">
        <v>711</v>
      </c>
      <c r="S264" s="192" t="s">
        <v>417</v>
      </c>
      <c r="T264">
        <v>0</v>
      </c>
      <c r="U264">
        <v>0</v>
      </c>
    </row>
    <row r="265" spans="1:21">
      <c r="A265">
        <v>2263</v>
      </c>
      <c r="B265" s="194">
        <v>2264</v>
      </c>
      <c r="C265" s="119">
        <v>54</v>
      </c>
      <c r="D265" s="192" t="s">
        <v>237</v>
      </c>
      <c r="E265" s="192">
        <v>1</v>
      </c>
      <c r="F265">
        <v>1000001</v>
      </c>
      <c r="G265" s="192">
        <v>1</v>
      </c>
      <c r="H265">
        <v>1000001</v>
      </c>
      <c r="I265" t="s">
        <v>231</v>
      </c>
      <c r="J265" s="14" t="str">
        <f t="shared" ref="J265:J267" si="13">J249</f>
        <v>传授魔法</v>
      </c>
      <c r="K265" t="s">
        <v>716</v>
      </c>
      <c r="L265" t="s">
        <v>719</v>
      </c>
      <c r="M265" s="14">
        <v>103</v>
      </c>
      <c r="N265" s="14">
        <v>0</v>
      </c>
      <c r="O265" s="14">
        <v>32</v>
      </c>
      <c r="P265" t="s">
        <v>910</v>
      </c>
      <c r="Q265" s="217" t="s">
        <v>838</v>
      </c>
      <c r="R265" s="192" t="s">
        <v>711</v>
      </c>
      <c r="S265" s="192" t="s">
        <v>417</v>
      </c>
      <c r="T265">
        <v>0</v>
      </c>
      <c r="U265">
        <v>0</v>
      </c>
    </row>
    <row r="266" spans="1:21">
      <c r="A266">
        <v>2264</v>
      </c>
      <c r="B266" s="194">
        <v>2265</v>
      </c>
      <c r="C266" s="119">
        <v>55</v>
      </c>
      <c r="D266" s="192" t="s">
        <v>237</v>
      </c>
      <c r="E266" s="192">
        <v>1</v>
      </c>
      <c r="F266">
        <v>1000001</v>
      </c>
      <c r="G266" s="192">
        <v>1</v>
      </c>
      <c r="H266">
        <v>1000001</v>
      </c>
      <c r="I266" t="s">
        <v>231</v>
      </c>
      <c r="J266" s="14" t="str">
        <f t="shared" si="13"/>
        <v>解救学生</v>
      </c>
      <c r="K266" t="s">
        <v>523</v>
      </c>
      <c r="L266" t="s">
        <v>720</v>
      </c>
      <c r="M266" s="14">
        <v>104</v>
      </c>
      <c r="N266" s="14">
        <v>0</v>
      </c>
      <c r="O266" s="14">
        <v>15</v>
      </c>
      <c r="P266" t="s">
        <v>910</v>
      </c>
      <c r="Q266" s="217" t="s">
        <v>831</v>
      </c>
      <c r="R266" s="192" t="s">
        <v>711</v>
      </c>
      <c r="S266" s="192" t="s">
        <v>417</v>
      </c>
      <c r="T266">
        <v>0</v>
      </c>
      <c r="U266">
        <v>0</v>
      </c>
    </row>
    <row r="267" spans="1:21" ht="40.5">
      <c r="A267">
        <v>2265</v>
      </c>
      <c r="B267" s="194">
        <v>2266</v>
      </c>
      <c r="C267" s="119">
        <v>55</v>
      </c>
      <c r="D267" s="192" t="s">
        <v>237</v>
      </c>
      <c r="E267" s="192">
        <v>1</v>
      </c>
      <c r="F267">
        <v>1000001</v>
      </c>
      <c r="G267" s="192">
        <v>1</v>
      </c>
      <c r="H267">
        <v>1000001</v>
      </c>
      <c r="I267" t="s">
        <v>231</v>
      </c>
      <c r="J267" s="14" t="str">
        <f t="shared" si="13"/>
        <v>使用变化咒</v>
      </c>
      <c r="K267" s="21" t="s">
        <v>652</v>
      </c>
      <c r="L267" s="21" t="s">
        <v>722</v>
      </c>
      <c r="M267" s="14">
        <v>111</v>
      </c>
      <c r="N267" s="14">
        <v>0</v>
      </c>
      <c r="O267" s="14">
        <v>10</v>
      </c>
      <c r="P267" t="s">
        <v>910</v>
      </c>
      <c r="Q267" s="217" t="s">
        <v>836</v>
      </c>
      <c r="R267" s="192" t="s">
        <v>711</v>
      </c>
      <c r="S267" s="192" t="s">
        <v>417</v>
      </c>
      <c r="T267">
        <v>0</v>
      </c>
      <c r="U267">
        <v>0</v>
      </c>
    </row>
    <row r="268" spans="1:21" ht="40.5">
      <c r="A268">
        <v>2266</v>
      </c>
      <c r="B268" s="194">
        <v>2267</v>
      </c>
      <c r="C268" s="119">
        <v>55</v>
      </c>
      <c r="D268" s="192" t="s">
        <v>237</v>
      </c>
      <c r="E268" s="192">
        <v>1</v>
      </c>
      <c r="F268">
        <v>1000001</v>
      </c>
      <c r="G268" s="192">
        <v>1</v>
      </c>
      <c r="H268">
        <v>1000001</v>
      </c>
      <c r="I268" t="s">
        <v>231</v>
      </c>
      <c r="J268" s="14" t="str">
        <f>J253</f>
        <v>收集材料</v>
      </c>
      <c r="K268" s="21" t="s">
        <v>768</v>
      </c>
      <c r="L268" s="21" t="s">
        <v>814</v>
      </c>
      <c r="M268" s="14">
        <v>102</v>
      </c>
      <c r="N268" s="14">
        <v>8315</v>
      </c>
      <c r="O268" s="14">
        <v>25</v>
      </c>
      <c r="P268" t="s">
        <v>873</v>
      </c>
      <c r="Q268" s="217" t="s">
        <v>839</v>
      </c>
      <c r="R268" s="192" t="s">
        <v>711</v>
      </c>
      <c r="S268" s="192" t="s">
        <v>417</v>
      </c>
      <c r="T268">
        <v>0</v>
      </c>
      <c r="U268">
        <v>0</v>
      </c>
    </row>
    <row r="269" spans="1:21">
      <c r="A269">
        <v>2267</v>
      </c>
      <c r="B269" s="194">
        <v>2268</v>
      </c>
      <c r="C269" s="119">
        <v>55</v>
      </c>
      <c r="D269" s="192" t="s">
        <v>237</v>
      </c>
      <c r="E269" s="192">
        <v>1</v>
      </c>
      <c r="F269">
        <v>1000001</v>
      </c>
      <c r="G269" s="192">
        <v>1</v>
      </c>
      <c r="H269">
        <v>1000001</v>
      </c>
      <c r="I269" t="s">
        <v>231</v>
      </c>
      <c r="J269" s="14" t="s">
        <v>212</v>
      </c>
      <c r="K269" t="s">
        <v>716</v>
      </c>
      <c r="L269" t="s">
        <v>719</v>
      </c>
      <c r="M269" s="14">
        <v>103</v>
      </c>
      <c r="N269" s="14">
        <v>0</v>
      </c>
      <c r="O269" s="14">
        <v>33</v>
      </c>
      <c r="P269" t="s">
        <v>910</v>
      </c>
      <c r="Q269" s="217" t="s">
        <v>838</v>
      </c>
      <c r="R269" s="192" t="s">
        <v>711</v>
      </c>
      <c r="S269" s="192" t="s">
        <v>417</v>
      </c>
      <c r="T269">
        <v>0</v>
      </c>
      <c r="U269">
        <v>0</v>
      </c>
    </row>
    <row r="270" spans="1:21" ht="27">
      <c r="A270">
        <v>2268</v>
      </c>
      <c r="B270" s="194">
        <v>2269</v>
      </c>
      <c r="C270" s="119">
        <v>55</v>
      </c>
      <c r="D270" s="192" t="s">
        <v>237</v>
      </c>
      <c r="E270" s="192">
        <v>1</v>
      </c>
      <c r="F270">
        <v>1000001</v>
      </c>
      <c r="G270" s="192">
        <v>1</v>
      </c>
      <c r="H270">
        <v>1000001</v>
      </c>
      <c r="I270" t="s">
        <v>231</v>
      </c>
      <c r="J270" s="14" t="s">
        <v>213</v>
      </c>
      <c r="K270" s="21" t="s">
        <v>715</v>
      </c>
      <c r="L270" s="21" t="str">
        <f>[3]magic_mix!$D$164</f>
        <v>猫头鹰相框</v>
      </c>
      <c r="M270" s="14">
        <v>101</v>
      </c>
      <c r="N270" s="14">
        <f>[3]magic_mix!$F$164</f>
        <v>197020</v>
      </c>
      <c r="O270" s="14">
        <v>5</v>
      </c>
      <c r="P270" t="s">
        <v>910</v>
      </c>
      <c r="Q270" s="217" t="s">
        <v>842</v>
      </c>
      <c r="R270" s="192" t="s">
        <v>711</v>
      </c>
      <c r="S270" s="192" t="s">
        <v>417</v>
      </c>
      <c r="T270">
        <v>1</v>
      </c>
      <c r="U270">
        <v>0</v>
      </c>
    </row>
    <row r="271" spans="1:21">
      <c r="A271">
        <v>2269</v>
      </c>
      <c r="B271" s="194">
        <v>2270</v>
      </c>
      <c r="C271" s="119">
        <v>55</v>
      </c>
      <c r="D271" s="192" t="s">
        <v>237</v>
      </c>
      <c r="E271" s="192">
        <v>1</v>
      </c>
      <c r="F271">
        <v>1000001</v>
      </c>
      <c r="G271" s="192">
        <v>1</v>
      </c>
      <c r="H271">
        <v>1000001</v>
      </c>
      <c r="I271" t="s">
        <v>231</v>
      </c>
      <c r="J271" s="14" t="str">
        <f>J256</f>
        <v>好友数达人</v>
      </c>
      <c r="K271" t="str">
        <f>K256</f>
        <v>增加自己的好友数量</v>
      </c>
      <c r="L271" t="s">
        <v>717</v>
      </c>
      <c r="M271" s="14">
        <v>203</v>
      </c>
      <c r="N271" s="14">
        <v>0</v>
      </c>
      <c r="O271" s="195">
        <v>18</v>
      </c>
      <c r="P271" t="s">
        <v>910</v>
      </c>
      <c r="Q271" s="217" t="s">
        <v>837</v>
      </c>
      <c r="R271" s="192" t="s">
        <v>711</v>
      </c>
      <c r="S271" s="192" t="s">
        <v>417</v>
      </c>
      <c r="T271">
        <v>0</v>
      </c>
      <c r="U271">
        <v>0</v>
      </c>
    </row>
    <row r="272" spans="1:21">
      <c r="A272">
        <v>2270</v>
      </c>
      <c r="B272" s="194">
        <v>2271</v>
      </c>
      <c r="C272" s="119">
        <v>55</v>
      </c>
      <c r="D272" s="192" t="s">
        <v>237</v>
      </c>
      <c r="E272" s="192">
        <v>1</v>
      </c>
      <c r="F272">
        <v>1000001</v>
      </c>
      <c r="G272" s="192">
        <v>1</v>
      </c>
      <c r="H272">
        <v>1000001</v>
      </c>
      <c r="I272" t="s">
        <v>231</v>
      </c>
      <c r="J272" s="14" t="s">
        <v>456</v>
      </c>
      <c r="K272" t="str">
        <f>K261</f>
        <v>在魔法世界中没有钱也是不行的</v>
      </c>
      <c r="L272" t="s">
        <v>804</v>
      </c>
      <c r="M272" s="14">
        <v>105</v>
      </c>
      <c r="N272" s="14">
        <v>0</v>
      </c>
      <c r="O272" s="14">
        <v>2500</v>
      </c>
      <c r="P272" t="s">
        <v>910</v>
      </c>
      <c r="Q272" s="217" t="s">
        <v>837</v>
      </c>
      <c r="R272" s="192" t="s">
        <v>711</v>
      </c>
      <c r="S272" s="192" t="s">
        <v>417</v>
      </c>
      <c r="T272">
        <v>0</v>
      </c>
      <c r="U272">
        <v>0</v>
      </c>
    </row>
    <row r="273" spans="1:21">
      <c r="A273">
        <v>2271</v>
      </c>
      <c r="B273" s="194">
        <v>2272</v>
      </c>
      <c r="C273" s="119">
        <v>55</v>
      </c>
      <c r="D273" s="192" t="s">
        <v>237</v>
      </c>
      <c r="E273" s="192">
        <v>1</v>
      </c>
      <c r="F273">
        <v>1000001</v>
      </c>
      <c r="G273" s="192">
        <v>1</v>
      </c>
      <c r="H273">
        <v>1000001</v>
      </c>
      <c r="I273" t="s">
        <v>231</v>
      </c>
      <c r="J273" s="14" t="s">
        <v>186</v>
      </c>
      <c r="K273" t="s">
        <v>400</v>
      </c>
      <c r="L273" t="s">
        <v>721</v>
      </c>
      <c r="M273" s="14">
        <v>202</v>
      </c>
      <c r="N273" s="14">
        <v>0</v>
      </c>
      <c r="O273" s="195">
        <v>32</v>
      </c>
      <c r="P273" t="s">
        <v>910</v>
      </c>
      <c r="Q273" s="217" t="s">
        <v>842</v>
      </c>
      <c r="R273" s="192" t="s">
        <v>711</v>
      </c>
      <c r="S273" s="192" t="s">
        <v>417</v>
      </c>
      <c r="T273">
        <v>0</v>
      </c>
      <c r="U273">
        <v>0</v>
      </c>
    </row>
    <row r="274" spans="1:21">
      <c r="A274">
        <v>2272</v>
      </c>
      <c r="B274" s="194">
        <v>2273</v>
      </c>
      <c r="C274" s="119">
        <v>56</v>
      </c>
      <c r="D274" s="192" t="s">
        <v>237</v>
      </c>
      <c r="E274" s="192">
        <v>1</v>
      </c>
      <c r="F274">
        <v>1000001</v>
      </c>
      <c r="G274" s="192">
        <v>1</v>
      </c>
      <c r="H274">
        <v>1000001</v>
      </c>
      <c r="I274" t="s">
        <v>231</v>
      </c>
      <c r="J274" s="14" t="str">
        <f>J264</f>
        <v>成长之路</v>
      </c>
      <c r="K274" t="str">
        <f>K264</f>
        <v>提升自己的人物等级</v>
      </c>
      <c r="L274" t="s">
        <v>718</v>
      </c>
      <c r="M274" s="14">
        <v>201</v>
      </c>
      <c r="N274" s="14">
        <v>0</v>
      </c>
      <c r="O274" s="195">
        <v>46</v>
      </c>
      <c r="P274" t="s">
        <v>910</v>
      </c>
      <c r="Q274" s="217" t="s">
        <v>828</v>
      </c>
      <c r="R274" s="192" t="s">
        <v>711</v>
      </c>
      <c r="S274" s="192" t="s">
        <v>417</v>
      </c>
      <c r="T274">
        <v>0</v>
      </c>
      <c r="U274">
        <v>0</v>
      </c>
    </row>
    <row r="275" spans="1:21">
      <c r="A275">
        <v>2273</v>
      </c>
      <c r="B275" s="194">
        <v>2274</v>
      </c>
      <c r="C275" s="119">
        <v>56</v>
      </c>
      <c r="D275" s="192" t="s">
        <v>237</v>
      </c>
      <c r="E275" s="192">
        <v>1</v>
      </c>
      <c r="F275">
        <v>1000001</v>
      </c>
      <c r="G275" s="192">
        <v>1</v>
      </c>
      <c r="H275">
        <v>1000001</v>
      </c>
      <c r="I275" t="s">
        <v>231</v>
      </c>
      <c r="J275" s="14" t="s">
        <v>220</v>
      </c>
      <c r="K275" t="s">
        <v>523</v>
      </c>
      <c r="L275" t="s">
        <v>720</v>
      </c>
      <c r="M275" s="14">
        <v>104</v>
      </c>
      <c r="N275" s="14">
        <v>0</v>
      </c>
      <c r="O275" s="14">
        <v>15</v>
      </c>
      <c r="P275" t="s">
        <v>910</v>
      </c>
      <c r="Q275" s="217" t="s">
        <v>831</v>
      </c>
      <c r="R275" s="192" t="s">
        <v>711</v>
      </c>
      <c r="S275" s="192" t="s">
        <v>417</v>
      </c>
      <c r="T275">
        <v>0</v>
      </c>
      <c r="U275">
        <v>0</v>
      </c>
    </row>
    <row r="276" spans="1:21">
      <c r="A276">
        <v>2274</v>
      </c>
      <c r="B276" s="194">
        <v>2275</v>
      </c>
      <c r="C276" s="119">
        <v>56</v>
      </c>
      <c r="D276" s="192" t="s">
        <v>237</v>
      </c>
      <c r="E276" s="192">
        <v>1</v>
      </c>
      <c r="F276">
        <v>1000001</v>
      </c>
      <c r="G276" s="192">
        <v>1</v>
      </c>
      <c r="H276">
        <v>1000001</v>
      </c>
      <c r="I276" t="s">
        <v>231</v>
      </c>
      <c r="J276" s="14" t="str">
        <f>J261</f>
        <v>收钱</v>
      </c>
      <c r="K276" t="str">
        <f>K261</f>
        <v>在魔法世界中没有钱也是不行的</v>
      </c>
      <c r="L276" t="s">
        <v>804</v>
      </c>
      <c r="M276" s="14">
        <v>105</v>
      </c>
      <c r="N276" s="14">
        <v>0</v>
      </c>
      <c r="O276" s="14">
        <v>2500</v>
      </c>
      <c r="P276" t="s">
        <v>910</v>
      </c>
      <c r="Q276" s="217" t="s">
        <v>837</v>
      </c>
      <c r="R276" s="192" t="s">
        <v>711</v>
      </c>
      <c r="S276" s="192" t="s">
        <v>417</v>
      </c>
      <c r="T276">
        <v>0</v>
      </c>
      <c r="U276">
        <v>0</v>
      </c>
    </row>
    <row r="277" spans="1:21">
      <c r="A277">
        <v>2275</v>
      </c>
      <c r="B277" s="194">
        <v>2276</v>
      </c>
      <c r="C277" s="119">
        <v>56</v>
      </c>
      <c r="D277" s="192" t="s">
        <v>237</v>
      </c>
      <c r="E277" s="192">
        <v>1</v>
      </c>
      <c r="F277">
        <v>1000001</v>
      </c>
      <c r="G277" s="192">
        <v>1</v>
      </c>
      <c r="H277">
        <v>1000001</v>
      </c>
      <c r="I277" t="s">
        <v>231</v>
      </c>
      <c r="J277" s="14" t="s">
        <v>212</v>
      </c>
      <c r="K277" t="s">
        <v>716</v>
      </c>
      <c r="L277" t="s">
        <v>719</v>
      </c>
      <c r="M277" s="14">
        <v>103</v>
      </c>
      <c r="N277" s="14">
        <v>0</v>
      </c>
      <c r="O277" s="14">
        <v>34</v>
      </c>
      <c r="P277" t="s">
        <v>910</v>
      </c>
      <c r="Q277" s="217" t="s">
        <v>824</v>
      </c>
      <c r="R277" s="192" t="s">
        <v>711</v>
      </c>
      <c r="S277" s="192" t="s">
        <v>417</v>
      </c>
      <c r="T277">
        <v>0</v>
      </c>
      <c r="U277">
        <v>0</v>
      </c>
    </row>
    <row r="278" spans="1:21">
      <c r="A278">
        <v>2276</v>
      </c>
      <c r="B278" s="194">
        <v>2277</v>
      </c>
      <c r="C278" s="119">
        <v>56</v>
      </c>
      <c r="D278" s="192" t="s">
        <v>237</v>
      </c>
      <c r="E278" s="192">
        <v>1</v>
      </c>
      <c r="F278">
        <v>1000001</v>
      </c>
      <c r="G278" s="192">
        <v>1</v>
      </c>
      <c r="H278">
        <v>1000001</v>
      </c>
      <c r="I278" t="s">
        <v>231</v>
      </c>
      <c r="J278" s="14" t="s">
        <v>220</v>
      </c>
      <c r="K278" t="s">
        <v>523</v>
      </c>
      <c r="L278" t="s">
        <v>720</v>
      </c>
      <c r="M278" s="14">
        <v>104</v>
      </c>
      <c r="N278" s="14">
        <v>0</v>
      </c>
      <c r="O278" s="14">
        <v>15</v>
      </c>
      <c r="P278" t="s">
        <v>910</v>
      </c>
      <c r="Q278" s="217" t="s">
        <v>831</v>
      </c>
      <c r="R278" s="192" t="s">
        <v>711</v>
      </c>
      <c r="S278" s="192" t="s">
        <v>417</v>
      </c>
      <c r="T278">
        <v>0</v>
      </c>
      <c r="U278">
        <v>0</v>
      </c>
    </row>
    <row r="279" spans="1:21" ht="40.5">
      <c r="A279">
        <v>2277</v>
      </c>
      <c r="B279" s="194">
        <v>2278</v>
      </c>
      <c r="C279" s="119">
        <v>56</v>
      </c>
      <c r="D279" s="192" t="s">
        <v>237</v>
      </c>
      <c r="E279" s="192">
        <v>1</v>
      </c>
      <c r="F279">
        <v>1000001</v>
      </c>
      <c r="G279" s="192">
        <v>1</v>
      </c>
      <c r="H279">
        <v>1000001</v>
      </c>
      <c r="I279" t="s">
        <v>231</v>
      </c>
      <c r="J279" s="14" t="s">
        <v>235</v>
      </c>
      <c r="K279" s="21" t="s">
        <v>652</v>
      </c>
      <c r="L279" s="21" t="s">
        <v>722</v>
      </c>
      <c r="M279" s="14">
        <v>111</v>
      </c>
      <c r="N279" s="14">
        <v>0</v>
      </c>
      <c r="O279" s="14">
        <v>10</v>
      </c>
      <c r="P279" t="s">
        <v>910</v>
      </c>
      <c r="Q279" s="217" t="s">
        <v>836</v>
      </c>
      <c r="R279" s="192" t="s">
        <v>711</v>
      </c>
      <c r="S279" s="192" t="s">
        <v>417</v>
      </c>
      <c r="T279">
        <v>0</v>
      </c>
      <c r="U279">
        <v>0</v>
      </c>
    </row>
    <row r="280" spans="1:21" ht="40.5">
      <c r="A280">
        <v>2278</v>
      </c>
      <c r="B280" s="194">
        <v>2279</v>
      </c>
      <c r="C280" s="119">
        <v>56</v>
      </c>
      <c r="D280" s="192" t="s">
        <v>237</v>
      </c>
      <c r="E280" s="192">
        <v>1</v>
      </c>
      <c r="F280">
        <v>1000001</v>
      </c>
      <c r="G280" s="192">
        <v>1</v>
      </c>
      <c r="H280">
        <v>1000001</v>
      </c>
      <c r="I280" t="s">
        <v>231</v>
      </c>
      <c r="J280" s="14" t="s">
        <v>235</v>
      </c>
      <c r="K280" s="21" t="s">
        <v>652</v>
      </c>
      <c r="L280" s="21" t="s">
        <v>722</v>
      </c>
      <c r="M280" s="14">
        <v>111</v>
      </c>
      <c r="N280" s="14">
        <v>0</v>
      </c>
      <c r="O280" s="14">
        <v>10</v>
      </c>
      <c r="P280" t="s">
        <v>910</v>
      </c>
      <c r="Q280" s="217" t="s">
        <v>837</v>
      </c>
      <c r="R280" s="192" t="s">
        <v>711</v>
      </c>
      <c r="S280" s="192" t="s">
        <v>417</v>
      </c>
      <c r="T280">
        <v>0</v>
      </c>
      <c r="U280">
        <v>0</v>
      </c>
    </row>
    <row r="281" spans="1:21" ht="40.5">
      <c r="A281">
        <v>2279</v>
      </c>
      <c r="B281" s="194">
        <v>2280</v>
      </c>
      <c r="C281" s="119">
        <v>56</v>
      </c>
      <c r="D281" s="192" t="s">
        <v>237</v>
      </c>
      <c r="E281" s="192">
        <v>1</v>
      </c>
      <c r="F281">
        <v>1000001</v>
      </c>
      <c r="G281" s="192">
        <v>1</v>
      </c>
      <c r="H281">
        <v>1000001</v>
      </c>
      <c r="I281" t="s">
        <v>231</v>
      </c>
      <c r="J281" s="14" t="s">
        <v>397</v>
      </c>
      <c r="K281" s="21" t="s">
        <v>768</v>
      </c>
      <c r="L281" s="21" t="s">
        <v>814</v>
      </c>
      <c r="M281" s="14">
        <v>102</v>
      </c>
      <c r="N281" s="14">
        <v>8315</v>
      </c>
      <c r="O281" s="14">
        <v>30</v>
      </c>
      <c r="P281" t="s">
        <v>874</v>
      </c>
      <c r="Q281" s="217" t="s">
        <v>838</v>
      </c>
      <c r="R281" s="192" t="s">
        <v>711</v>
      </c>
      <c r="S281" s="192" t="s">
        <v>417</v>
      </c>
      <c r="T281">
        <v>0</v>
      </c>
      <c r="U281">
        <v>0</v>
      </c>
    </row>
    <row r="282" spans="1:21" ht="27">
      <c r="A282">
        <v>2280</v>
      </c>
      <c r="B282" s="194">
        <v>2281</v>
      </c>
      <c r="C282" s="119">
        <v>56</v>
      </c>
      <c r="D282" s="192" t="s">
        <v>237</v>
      </c>
      <c r="E282" s="192">
        <v>1</v>
      </c>
      <c r="F282">
        <v>1000001</v>
      </c>
      <c r="G282" s="192">
        <v>1</v>
      </c>
      <c r="H282">
        <v>1000001</v>
      </c>
      <c r="I282" t="s">
        <v>231</v>
      </c>
      <c r="J282" s="14" t="s">
        <v>213</v>
      </c>
      <c r="K282" s="21" t="s">
        <v>715</v>
      </c>
      <c r="L282" s="21" t="str">
        <f>[3]magic_mix!$D$165</f>
        <v>花相框</v>
      </c>
      <c r="M282" s="14">
        <v>101</v>
      </c>
      <c r="N282" s="14">
        <f>[3]magic_mix!$F$165</f>
        <v>197021</v>
      </c>
      <c r="O282" s="14">
        <v>1</v>
      </c>
      <c r="P282" t="s">
        <v>910</v>
      </c>
      <c r="Q282" s="217" t="s">
        <v>842</v>
      </c>
      <c r="R282" s="192" t="s">
        <v>711</v>
      </c>
      <c r="S282" s="192" t="s">
        <v>417</v>
      </c>
      <c r="T282">
        <v>1</v>
      </c>
      <c r="U282">
        <v>0</v>
      </c>
    </row>
    <row r="283" spans="1:21" ht="27">
      <c r="A283">
        <v>2281</v>
      </c>
      <c r="B283" s="194">
        <v>2282</v>
      </c>
      <c r="C283" s="119">
        <v>57</v>
      </c>
      <c r="D283" s="192" t="s">
        <v>237</v>
      </c>
      <c r="E283" s="192">
        <v>1</v>
      </c>
      <c r="F283">
        <v>1000001</v>
      </c>
      <c r="G283" s="192">
        <v>1</v>
      </c>
      <c r="H283">
        <v>1000001</v>
      </c>
      <c r="I283" t="s">
        <v>231</v>
      </c>
      <c r="J283" s="14" t="s">
        <v>213</v>
      </c>
      <c r="K283" s="21" t="s">
        <v>715</v>
      </c>
      <c r="L283" s="21" t="str">
        <f>[3]magic_mix!$D$173</f>
        <v>原木挂钟</v>
      </c>
      <c r="M283" s="14">
        <v>101</v>
      </c>
      <c r="N283" s="14">
        <f>[3]magic_mix!$F$173</f>
        <v>197029</v>
      </c>
      <c r="O283" s="14">
        <v>1</v>
      </c>
      <c r="P283" t="s">
        <v>910</v>
      </c>
      <c r="Q283" s="217" t="s">
        <v>842</v>
      </c>
      <c r="R283" s="192" t="s">
        <v>711</v>
      </c>
      <c r="S283" s="192" t="s">
        <v>417</v>
      </c>
      <c r="T283">
        <v>1</v>
      </c>
      <c r="U283">
        <v>0</v>
      </c>
    </row>
    <row r="284" spans="1:21">
      <c r="A284">
        <v>2282</v>
      </c>
      <c r="B284" s="194">
        <v>2283</v>
      </c>
      <c r="C284" s="119">
        <v>57</v>
      </c>
      <c r="D284" s="192" t="s">
        <v>237</v>
      </c>
      <c r="E284" s="192">
        <v>1</v>
      </c>
      <c r="F284">
        <v>1000001</v>
      </c>
      <c r="G284" s="192">
        <v>1</v>
      </c>
      <c r="H284">
        <v>1000001</v>
      </c>
      <c r="I284" t="s">
        <v>231</v>
      </c>
      <c r="J284" s="14" t="str">
        <f>J10</f>
        <v>好友数达人</v>
      </c>
      <c r="K284" t="s">
        <v>398</v>
      </c>
      <c r="L284" t="s">
        <v>717</v>
      </c>
      <c r="M284" s="14">
        <v>203</v>
      </c>
      <c r="N284" s="14">
        <v>0</v>
      </c>
      <c r="O284" s="195">
        <v>19</v>
      </c>
      <c r="P284" t="s">
        <v>910</v>
      </c>
      <c r="Q284" s="217" t="s">
        <v>837</v>
      </c>
      <c r="R284" s="192" t="s">
        <v>711</v>
      </c>
      <c r="S284" s="192" t="s">
        <v>417</v>
      </c>
      <c r="T284">
        <v>0</v>
      </c>
      <c r="U284">
        <v>0</v>
      </c>
    </row>
    <row r="285" spans="1:21">
      <c r="A285">
        <v>2283</v>
      </c>
      <c r="B285" s="194">
        <v>2284</v>
      </c>
      <c r="C285" s="119">
        <v>57</v>
      </c>
      <c r="D285" s="192" t="s">
        <v>237</v>
      </c>
      <c r="E285" s="192">
        <v>1</v>
      </c>
      <c r="F285">
        <v>1000001</v>
      </c>
      <c r="G285" s="192">
        <v>1</v>
      </c>
      <c r="H285">
        <v>1000001</v>
      </c>
      <c r="I285" t="s">
        <v>231</v>
      </c>
      <c r="J285" s="14" t="s">
        <v>220</v>
      </c>
      <c r="K285" t="s">
        <v>523</v>
      </c>
      <c r="L285" t="s">
        <v>720</v>
      </c>
      <c r="M285" s="14">
        <v>104</v>
      </c>
      <c r="N285" s="14">
        <v>0</v>
      </c>
      <c r="O285" s="14">
        <v>15</v>
      </c>
      <c r="P285" t="s">
        <v>910</v>
      </c>
      <c r="Q285" s="217" t="s">
        <v>831</v>
      </c>
      <c r="R285" s="192" t="s">
        <v>711</v>
      </c>
      <c r="S285" s="192" t="s">
        <v>417</v>
      </c>
      <c r="T285">
        <v>0</v>
      </c>
      <c r="U285">
        <v>0</v>
      </c>
    </row>
    <row r="286" spans="1:21">
      <c r="A286">
        <v>2284</v>
      </c>
      <c r="B286" s="194">
        <v>2285</v>
      </c>
      <c r="C286" s="119">
        <v>57</v>
      </c>
      <c r="D286" s="192" t="s">
        <v>237</v>
      </c>
      <c r="E286" s="192">
        <v>1</v>
      </c>
      <c r="F286">
        <v>1000001</v>
      </c>
      <c r="G286" s="192">
        <v>1</v>
      </c>
      <c r="H286">
        <v>1000001</v>
      </c>
      <c r="I286" t="s">
        <v>231</v>
      </c>
      <c r="J286" s="14" t="s">
        <v>186</v>
      </c>
      <c r="K286" t="s">
        <v>400</v>
      </c>
      <c r="L286" t="s">
        <v>721</v>
      </c>
      <c r="M286" s="14">
        <v>202</v>
      </c>
      <c r="N286" s="14">
        <v>0</v>
      </c>
      <c r="O286" s="195">
        <v>33</v>
      </c>
      <c r="P286" t="s">
        <v>910</v>
      </c>
      <c r="Q286" s="217" t="s">
        <v>842</v>
      </c>
      <c r="R286" s="192" t="s">
        <v>711</v>
      </c>
      <c r="S286" s="192" t="s">
        <v>417</v>
      </c>
      <c r="T286">
        <v>0</v>
      </c>
      <c r="U286">
        <v>0</v>
      </c>
    </row>
    <row r="287" spans="1:21">
      <c r="A287">
        <v>2285</v>
      </c>
      <c r="B287" s="194">
        <v>2286</v>
      </c>
      <c r="C287" s="119">
        <v>57</v>
      </c>
      <c r="D287" s="192" t="s">
        <v>237</v>
      </c>
      <c r="E287" s="192">
        <v>1</v>
      </c>
      <c r="F287">
        <v>1000001</v>
      </c>
      <c r="G287" s="192">
        <v>1</v>
      </c>
      <c r="H287">
        <v>1000001</v>
      </c>
      <c r="I287" t="s">
        <v>231</v>
      </c>
      <c r="J287" s="14" t="s">
        <v>401</v>
      </c>
      <c r="K287" t="s">
        <v>524</v>
      </c>
      <c r="L287" t="s">
        <v>718</v>
      </c>
      <c r="M287" s="14">
        <v>201</v>
      </c>
      <c r="N287" s="14">
        <v>0</v>
      </c>
      <c r="O287" s="195">
        <v>47</v>
      </c>
      <c r="P287" t="s">
        <v>910</v>
      </c>
      <c r="Q287" s="217" t="s">
        <v>828</v>
      </c>
      <c r="R287" s="192" t="s">
        <v>711</v>
      </c>
      <c r="S287" s="192" t="s">
        <v>417</v>
      </c>
      <c r="T287">
        <v>0</v>
      </c>
      <c r="U287">
        <v>0</v>
      </c>
    </row>
    <row r="288" spans="1:21">
      <c r="A288">
        <v>2286</v>
      </c>
      <c r="B288" s="194">
        <v>2287</v>
      </c>
      <c r="C288" s="119">
        <v>57</v>
      </c>
      <c r="D288" s="192" t="s">
        <v>237</v>
      </c>
      <c r="E288" s="192">
        <v>1</v>
      </c>
      <c r="F288">
        <v>1000001</v>
      </c>
      <c r="G288" s="192">
        <v>1</v>
      </c>
      <c r="H288">
        <v>1000001</v>
      </c>
      <c r="I288" t="s">
        <v>231</v>
      </c>
      <c r="J288" s="14" t="str">
        <f>J278</f>
        <v>解救学生</v>
      </c>
      <c r="K288" t="s">
        <v>523</v>
      </c>
      <c r="L288" t="s">
        <v>720</v>
      </c>
      <c r="M288" s="14">
        <v>104</v>
      </c>
      <c r="N288" s="14">
        <v>0</v>
      </c>
      <c r="O288" s="14">
        <v>15</v>
      </c>
      <c r="P288" t="s">
        <v>910</v>
      </c>
      <c r="Q288" s="217" t="s">
        <v>831</v>
      </c>
      <c r="R288" s="192" t="s">
        <v>711</v>
      </c>
      <c r="S288" s="192" t="s">
        <v>417</v>
      </c>
      <c r="T288">
        <v>0</v>
      </c>
      <c r="U288">
        <v>0</v>
      </c>
    </row>
    <row r="289" spans="1:21">
      <c r="A289">
        <v>2287</v>
      </c>
      <c r="B289" s="194">
        <v>2288</v>
      </c>
      <c r="C289" s="119">
        <v>57</v>
      </c>
      <c r="D289" s="192" t="s">
        <v>237</v>
      </c>
      <c r="E289" s="192">
        <v>1</v>
      </c>
      <c r="F289">
        <v>1000001</v>
      </c>
      <c r="G289" s="192">
        <v>1</v>
      </c>
      <c r="H289">
        <v>1000001</v>
      </c>
      <c r="I289" t="s">
        <v>231</v>
      </c>
      <c r="J289" s="14" t="s">
        <v>456</v>
      </c>
      <c r="K289" t="s">
        <v>457</v>
      </c>
      <c r="L289" t="s">
        <v>804</v>
      </c>
      <c r="M289" s="14">
        <v>105</v>
      </c>
      <c r="N289" s="14">
        <v>0</v>
      </c>
      <c r="O289" s="14">
        <v>2500</v>
      </c>
      <c r="P289" t="s">
        <v>910</v>
      </c>
      <c r="Q289" s="217" t="s">
        <v>837</v>
      </c>
      <c r="R289" s="192" t="s">
        <v>711</v>
      </c>
      <c r="S289" s="192" t="s">
        <v>417</v>
      </c>
      <c r="T289">
        <v>0</v>
      </c>
      <c r="U289">
        <v>0</v>
      </c>
    </row>
    <row r="290" spans="1:21">
      <c r="A290">
        <v>2288</v>
      </c>
      <c r="B290" s="194">
        <v>2289</v>
      </c>
      <c r="C290" s="119">
        <v>57</v>
      </c>
      <c r="D290" s="192" t="s">
        <v>237</v>
      </c>
      <c r="E290" s="192">
        <v>1</v>
      </c>
      <c r="F290">
        <v>1000001</v>
      </c>
      <c r="G290" s="192">
        <v>1</v>
      </c>
      <c r="H290">
        <v>1000001</v>
      </c>
      <c r="I290" t="s">
        <v>231</v>
      </c>
      <c r="J290" s="14" t="s">
        <v>186</v>
      </c>
      <c r="K290" t="s">
        <v>400</v>
      </c>
      <c r="L290" t="s">
        <v>721</v>
      </c>
      <c r="M290" s="14">
        <v>202</v>
      </c>
      <c r="N290" s="14">
        <v>0</v>
      </c>
      <c r="O290" s="195">
        <v>34</v>
      </c>
      <c r="P290" t="s">
        <v>910</v>
      </c>
      <c r="Q290" s="217" t="s">
        <v>842</v>
      </c>
      <c r="R290" s="192" t="s">
        <v>711</v>
      </c>
      <c r="S290" s="192" t="s">
        <v>417</v>
      </c>
      <c r="T290">
        <v>0</v>
      </c>
      <c r="U290">
        <v>0</v>
      </c>
    </row>
    <row r="291" spans="1:21" ht="40.5">
      <c r="A291">
        <v>2289</v>
      </c>
      <c r="B291" s="194">
        <v>2290</v>
      </c>
      <c r="C291" s="119">
        <v>57</v>
      </c>
      <c r="D291" s="192" t="s">
        <v>237</v>
      </c>
      <c r="E291" s="192">
        <v>1</v>
      </c>
      <c r="F291">
        <v>1000001</v>
      </c>
      <c r="G291" s="192">
        <v>1</v>
      </c>
      <c r="H291">
        <v>1000001</v>
      </c>
      <c r="I291" t="s">
        <v>231</v>
      </c>
      <c r="J291" s="14" t="str">
        <f>J281</f>
        <v>收集材料</v>
      </c>
      <c r="K291" s="21" t="s">
        <v>768</v>
      </c>
      <c r="L291" s="21" t="s">
        <v>816</v>
      </c>
      <c r="M291" s="14">
        <v>102</v>
      </c>
      <c r="N291" s="14">
        <v>8316</v>
      </c>
      <c r="O291" s="14">
        <v>5</v>
      </c>
      <c r="P291" t="s">
        <v>875</v>
      </c>
      <c r="Q291" s="217" t="s">
        <v>838</v>
      </c>
      <c r="R291" s="192" t="s">
        <v>711</v>
      </c>
      <c r="S291" s="192" t="s">
        <v>417</v>
      </c>
      <c r="T291">
        <v>0</v>
      </c>
      <c r="U291">
        <v>0</v>
      </c>
    </row>
    <row r="292" spans="1:21">
      <c r="A292">
        <v>2290</v>
      </c>
      <c r="B292" s="194">
        <v>2291</v>
      </c>
      <c r="C292" s="119">
        <v>58</v>
      </c>
      <c r="D292" s="192" t="s">
        <v>237</v>
      </c>
      <c r="E292" s="192">
        <v>1</v>
      </c>
      <c r="F292">
        <v>1000001</v>
      </c>
      <c r="G292" s="192">
        <v>1</v>
      </c>
      <c r="H292">
        <v>1000001</v>
      </c>
      <c r="I292" t="s">
        <v>231</v>
      </c>
      <c r="J292" s="14" t="str">
        <f>J287</f>
        <v>成长之路</v>
      </c>
      <c r="K292" t="str">
        <f>K287</f>
        <v>提升自己的人物等级</v>
      </c>
      <c r="L292" t="s">
        <v>718</v>
      </c>
      <c r="M292" s="14">
        <v>201</v>
      </c>
      <c r="N292" s="14">
        <v>0</v>
      </c>
      <c r="O292" s="195">
        <v>48</v>
      </c>
      <c r="P292" t="s">
        <v>910</v>
      </c>
      <c r="Q292" s="217" t="s">
        <v>828</v>
      </c>
      <c r="R292" s="192" t="s">
        <v>711</v>
      </c>
      <c r="S292" s="192" t="s">
        <v>417</v>
      </c>
      <c r="T292">
        <v>0</v>
      </c>
      <c r="U292">
        <v>0</v>
      </c>
    </row>
    <row r="293" spans="1:21">
      <c r="A293">
        <v>2291</v>
      </c>
      <c r="B293" s="194">
        <v>2292</v>
      </c>
      <c r="C293" s="119">
        <v>58</v>
      </c>
      <c r="D293" s="192" t="s">
        <v>237</v>
      </c>
      <c r="E293" s="192">
        <v>1</v>
      </c>
      <c r="F293">
        <v>1000001</v>
      </c>
      <c r="G293" s="192">
        <v>1</v>
      </c>
      <c r="H293">
        <v>1000001</v>
      </c>
      <c r="I293" t="s">
        <v>231</v>
      </c>
      <c r="J293" s="14" t="s">
        <v>212</v>
      </c>
      <c r="K293" t="s">
        <v>716</v>
      </c>
      <c r="L293" t="s">
        <v>719</v>
      </c>
      <c r="M293" s="14">
        <v>103</v>
      </c>
      <c r="N293" s="14">
        <v>0</v>
      </c>
      <c r="O293" s="14">
        <v>35</v>
      </c>
      <c r="P293" t="s">
        <v>910</v>
      </c>
      <c r="Q293" s="217" t="s">
        <v>824</v>
      </c>
      <c r="R293" s="192" t="s">
        <v>711</v>
      </c>
      <c r="S293" s="192" t="s">
        <v>417</v>
      </c>
      <c r="T293">
        <v>0</v>
      </c>
      <c r="U293">
        <v>0</v>
      </c>
    </row>
    <row r="294" spans="1:21">
      <c r="A294">
        <v>2292</v>
      </c>
      <c r="B294" s="194">
        <v>2293</v>
      </c>
      <c r="C294" s="119">
        <v>58</v>
      </c>
      <c r="D294" s="192" t="s">
        <v>237</v>
      </c>
      <c r="E294" s="192">
        <v>1</v>
      </c>
      <c r="F294">
        <v>1000001</v>
      </c>
      <c r="G294" s="192">
        <v>1</v>
      </c>
      <c r="H294">
        <v>1000001</v>
      </c>
      <c r="I294" t="s">
        <v>231</v>
      </c>
      <c r="J294" s="14" t="s">
        <v>220</v>
      </c>
      <c r="K294" t="s">
        <v>523</v>
      </c>
      <c r="L294" t="s">
        <v>720</v>
      </c>
      <c r="M294" s="14">
        <v>104</v>
      </c>
      <c r="N294" s="14">
        <v>0</v>
      </c>
      <c r="O294" s="14">
        <v>15</v>
      </c>
      <c r="P294" t="s">
        <v>910</v>
      </c>
      <c r="Q294" s="217" t="s">
        <v>831</v>
      </c>
      <c r="R294" s="192" t="s">
        <v>711</v>
      </c>
      <c r="S294" s="192" t="s">
        <v>417</v>
      </c>
      <c r="T294">
        <v>0</v>
      </c>
      <c r="U294">
        <v>0</v>
      </c>
    </row>
    <row r="295" spans="1:21" ht="40.5">
      <c r="A295">
        <v>2293</v>
      </c>
      <c r="B295" s="194">
        <v>2294</v>
      </c>
      <c r="C295" s="119">
        <v>58</v>
      </c>
      <c r="D295" s="192" t="s">
        <v>237</v>
      </c>
      <c r="E295" s="192">
        <v>1</v>
      </c>
      <c r="F295">
        <v>1000001</v>
      </c>
      <c r="G295" s="192">
        <v>1</v>
      </c>
      <c r="H295">
        <v>1000001</v>
      </c>
      <c r="I295" t="s">
        <v>231</v>
      </c>
      <c r="J295" s="14" t="s">
        <v>235</v>
      </c>
      <c r="K295" s="21" t="s">
        <v>652</v>
      </c>
      <c r="L295" s="21" t="s">
        <v>722</v>
      </c>
      <c r="M295" s="14">
        <v>111</v>
      </c>
      <c r="N295" s="14">
        <v>0</v>
      </c>
      <c r="O295" s="14">
        <v>10</v>
      </c>
      <c r="P295" t="s">
        <v>910</v>
      </c>
      <c r="Q295" s="217" t="s">
        <v>837</v>
      </c>
      <c r="R295" s="192" t="s">
        <v>711</v>
      </c>
      <c r="S295" s="192" t="s">
        <v>417</v>
      </c>
      <c r="T295">
        <v>0</v>
      </c>
      <c r="U295">
        <v>0</v>
      </c>
    </row>
    <row r="296" spans="1:21" ht="40.5">
      <c r="A296">
        <v>2294</v>
      </c>
      <c r="B296" s="194">
        <v>2295</v>
      </c>
      <c r="C296" s="119">
        <v>58</v>
      </c>
      <c r="D296" s="192" t="s">
        <v>237</v>
      </c>
      <c r="E296" s="192">
        <v>1</v>
      </c>
      <c r="F296">
        <v>1000001</v>
      </c>
      <c r="G296" s="192">
        <v>1</v>
      </c>
      <c r="H296">
        <v>1000001</v>
      </c>
      <c r="I296" t="s">
        <v>231</v>
      </c>
      <c r="J296" s="14" t="s">
        <v>235</v>
      </c>
      <c r="K296" s="21" t="s">
        <v>652</v>
      </c>
      <c r="L296" s="21" t="s">
        <v>722</v>
      </c>
      <c r="M296" s="14">
        <v>111</v>
      </c>
      <c r="N296" s="14">
        <v>0</v>
      </c>
      <c r="O296" s="14">
        <v>10</v>
      </c>
      <c r="P296" t="s">
        <v>910</v>
      </c>
      <c r="Q296" s="217" t="s">
        <v>837</v>
      </c>
      <c r="R296" s="192" t="s">
        <v>711</v>
      </c>
      <c r="S296" s="192" t="s">
        <v>417</v>
      </c>
      <c r="T296">
        <v>0</v>
      </c>
      <c r="U296">
        <v>0</v>
      </c>
    </row>
    <row r="297" spans="1:21" ht="40.5">
      <c r="A297">
        <v>2295</v>
      </c>
      <c r="B297" s="194">
        <v>2296</v>
      </c>
      <c r="C297" s="119">
        <v>58</v>
      </c>
      <c r="D297" s="192" t="s">
        <v>237</v>
      </c>
      <c r="E297" s="192">
        <v>1</v>
      </c>
      <c r="F297">
        <v>1000001</v>
      </c>
      <c r="G297" s="192">
        <v>1</v>
      </c>
      <c r="H297">
        <v>1000001</v>
      </c>
      <c r="I297" t="s">
        <v>231</v>
      </c>
      <c r="J297" s="14" t="s">
        <v>397</v>
      </c>
      <c r="K297" s="21" t="s">
        <v>768</v>
      </c>
      <c r="L297" s="21" t="s">
        <v>816</v>
      </c>
      <c r="M297" s="14">
        <v>102</v>
      </c>
      <c r="N297" s="14">
        <v>8316</v>
      </c>
      <c r="O297" s="14">
        <v>10</v>
      </c>
      <c r="P297" t="s">
        <v>876</v>
      </c>
      <c r="Q297" s="217" t="s">
        <v>838</v>
      </c>
      <c r="R297" s="192" t="s">
        <v>711</v>
      </c>
      <c r="S297" s="192" t="s">
        <v>417</v>
      </c>
      <c r="T297">
        <v>0</v>
      </c>
      <c r="U297">
        <v>0</v>
      </c>
    </row>
    <row r="298" spans="1:21" ht="27">
      <c r="A298">
        <v>2296</v>
      </c>
      <c r="B298" s="194">
        <v>2297</v>
      </c>
      <c r="C298" s="119">
        <v>58</v>
      </c>
      <c r="D298" s="192" t="s">
        <v>237</v>
      </c>
      <c r="E298" s="192">
        <v>1</v>
      </c>
      <c r="F298">
        <v>1000001</v>
      </c>
      <c r="G298" s="192">
        <v>1</v>
      </c>
      <c r="H298">
        <v>1000001</v>
      </c>
      <c r="I298" t="s">
        <v>231</v>
      </c>
      <c r="J298" s="14" t="s">
        <v>213</v>
      </c>
      <c r="K298" s="21" t="s">
        <v>715</v>
      </c>
      <c r="L298" s="21" t="str">
        <f>[3]magic_mix!$D$174</f>
        <v>兔子灯</v>
      </c>
      <c r="M298" s="14">
        <v>101</v>
      </c>
      <c r="N298" s="14">
        <f>[3]magic_mix!$F$174</f>
        <v>197030</v>
      </c>
      <c r="O298" s="14">
        <v>1</v>
      </c>
      <c r="P298" t="s">
        <v>910</v>
      </c>
      <c r="Q298" s="217" t="s">
        <v>842</v>
      </c>
      <c r="R298" s="192" t="s">
        <v>711</v>
      </c>
      <c r="S298" s="192" t="s">
        <v>417</v>
      </c>
      <c r="T298">
        <v>1</v>
      </c>
      <c r="U298">
        <v>0</v>
      </c>
    </row>
    <row r="299" spans="1:21" ht="27">
      <c r="A299">
        <v>2297</v>
      </c>
      <c r="B299" s="194">
        <v>2298</v>
      </c>
      <c r="C299" s="119">
        <v>58</v>
      </c>
      <c r="D299" s="192" t="s">
        <v>237</v>
      </c>
      <c r="E299" s="192">
        <v>1</v>
      </c>
      <c r="F299">
        <v>1000001</v>
      </c>
      <c r="G299" s="192">
        <v>1</v>
      </c>
      <c r="H299">
        <v>1000001</v>
      </c>
      <c r="I299" t="s">
        <v>231</v>
      </c>
      <c r="J299" s="14" t="s">
        <v>213</v>
      </c>
      <c r="K299" s="21" t="s">
        <v>715</v>
      </c>
      <c r="L299" s="21" t="str">
        <f>[3]magic_mix!$D$175</f>
        <v>水图腾窗</v>
      </c>
      <c r="M299" s="14">
        <v>101</v>
      </c>
      <c r="N299" s="14">
        <f>[3]magic_mix!$F$175</f>
        <v>197031</v>
      </c>
      <c r="O299" s="14">
        <v>1</v>
      </c>
      <c r="P299" t="s">
        <v>910</v>
      </c>
      <c r="Q299" s="217" t="s">
        <v>842</v>
      </c>
      <c r="R299" s="192" t="s">
        <v>711</v>
      </c>
      <c r="S299" s="192" t="s">
        <v>417</v>
      </c>
      <c r="T299">
        <v>1</v>
      </c>
      <c r="U299">
        <v>0</v>
      </c>
    </row>
    <row r="300" spans="1:21">
      <c r="A300">
        <v>2298</v>
      </c>
      <c r="B300" s="194">
        <v>2299</v>
      </c>
      <c r="C300" s="119">
        <v>58</v>
      </c>
      <c r="D300" s="192" t="s">
        <v>237</v>
      </c>
      <c r="E300" s="192">
        <v>1</v>
      </c>
      <c r="F300">
        <v>1000001</v>
      </c>
      <c r="G300" s="192">
        <v>1</v>
      </c>
      <c r="H300">
        <v>1000001</v>
      </c>
      <c r="I300" t="s">
        <v>231</v>
      </c>
      <c r="J300" s="14" t="str">
        <f>J10</f>
        <v>好友数达人</v>
      </c>
      <c r="K300" t="s">
        <v>398</v>
      </c>
      <c r="L300" t="s">
        <v>717</v>
      </c>
      <c r="M300" s="14">
        <v>203</v>
      </c>
      <c r="N300" s="14">
        <v>0</v>
      </c>
      <c r="O300" s="195">
        <v>20</v>
      </c>
      <c r="P300" t="s">
        <v>910</v>
      </c>
      <c r="Q300" s="217" t="s">
        <v>837</v>
      </c>
      <c r="R300" s="192" t="s">
        <v>711</v>
      </c>
      <c r="S300" s="192" t="s">
        <v>417</v>
      </c>
      <c r="T300">
        <v>0</v>
      </c>
      <c r="U300">
        <v>0</v>
      </c>
    </row>
    <row r="301" spans="1:21">
      <c r="A301">
        <v>2299</v>
      </c>
      <c r="B301" s="194">
        <v>2300</v>
      </c>
      <c r="C301" s="119">
        <v>59</v>
      </c>
      <c r="D301" s="192" t="s">
        <v>237</v>
      </c>
      <c r="E301" s="192">
        <v>1</v>
      </c>
      <c r="F301">
        <v>1000001</v>
      </c>
      <c r="G301" s="192">
        <v>1</v>
      </c>
      <c r="H301">
        <v>1000001</v>
      </c>
      <c r="I301" t="s">
        <v>231</v>
      </c>
      <c r="J301" s="14" t="s">
        <v>220</v>
      </c>
      <c r="K301" t="s">
        <v>523</v>
      </c>
      <c r="L301" t="s">
        <v>720</v>
      </c>
      <c r="M301" s="14">
        <v>104</v>
      </c>
      <c r="N301" s="14">
        <v>0</v>
      </c>
      <c r="O301" s="14">
        <v>15</v>
      </c>
      <c r="P301" t="s">
        <v>910</v>
      </c>
      <c r="Q301" s="217" t="s">
        <v>831</v>
      </c>
      <c r="R301" s="192" t="s">
        <v>711</v>
      </c>
      <c r="S301" s="192" t="s">
        <v>417</v>
      </c>
      <c r="T301">
        <v>0</v>
      </c>
      <c r="U301">
        <v>0</v>
      </c>
    </row>
    <row r="302" spans="1:21">
      <c r="A302">
        <v>2300</v>
      </c>
      <c r="B302" s="194">
        <v>2301</v>
      </c>
      <c r="C302" s="119">
        <v>59</v>
      </c>
      <c r="D302" s="192" t="s">
        <v>237</v>
      </c>
      <c r="E302" s="192">
        <v>1</v>
      </c>
      <c r="F302">
        <v>1000001</v>
      </c>
      <c r="G302" s="192">
        <v>1</v>
      </c>
      <c r="H302">
        <v>1000001</v>
      </c>
      <c r="I302" t="s">
        <v>231</v>
      </c>
      <c r="J302" s="14" t="s">
        <v>186</v>
      </c>
      <c r="K302" t="s">
        <v>400</v>
      </c>
      <c r="L302" t="s">
        <v>721</v>
      </c>
      <c r="M302" s="14">
        <v>202</v>
      </c>
      <c r="N302" s="14">
        <v>0</v>
      </c>
      <c r="O302" s="195">
        <v>35</v>
      </c>
      <c r="P302" t="s">
        <v>910</v>
      </c>
      <c r="Q302" s="217" t="s">
        <v>842</v>
      </c>
      <c r="R302" s="192" t="s">
        <v>711</v>
      </c>
      <c r="S302" s="192" t="s">
        <v>417</v>
      </c>
      <c r="T302">
        <v>0</v>
      </c>
      <c r="U302">
        <v>0</v>
      </c>
    </row>
    <row r="303" spans="1:21">
      <c r="A303">
        <v>2301</v>
      </c>
      <c r="B303" s="194">
        <v>2302</v>
      </c>
      <c r="C303" s="119">
        <v>59</v>
      </c>
      <c r="D303" s="192" t="s">
        <v>237</v>
      </c>
      <c r="E303" s="192">
        <v>1</v>
      </c>
      <c r="F303">
        <v>1000001</v>
      </c>
      <c r="G303" s="192">
        <v>1</v>
      </c>
      <c r="H303">
        <v>1000001</v>
      </c>
      <c r="I303" t="s">
        <v>231</v>
      </c>
      <c r="J303" s="14" t="s">
        <v>401</v>
      </c>
      <c r="K303" t="s">
        <v>524</v>
      </c>
      <c r="L303" t="s">
        <v>718</v>
      </c>
      <c r="M303" s="14">
        <v>201</v>
      </c>
      <c r="N303" s="14">
        <v>0</v>
      </c>
      <c r="O303" s="195">
        <v>49</v>
      </c>
      <c r="P303" t="s">
        <v>910</v>
      </c>
      <c r="Q303" s="217" t="s">
        <v>828</v>
      </c>
      <c r="R303" s="192" t="s">
        <v>711</v>
      </c>
      <c r="S303" s="192" t="s">
        <v>417</v>
      </c>
      <c r="T303">
        <v>0</v>
      </c>
      <c r="U303">
        <v>0</v>
      </c>
    </row>
    <row r="304" spans="1:21">
      <c r="A304">
        <v>2302</v>
      </c>
      <c r="B304" s="194">
        <v>2303</v>
      </c>
      <c r="C304" s="119">
        <v>59</v>
      </c>
      <c r="D304" s="192" t="s">
        <v>237</v>
      </c>
      <c r="E304" s="192">
        <v>1</v>
      </c>
      <c r="F304">
        <v>1000001</v>
      </c>
      <c r="G304" s="192">
        <v>1</v>
      </c>
      <c r="H304">
        <v>1000001</v>
      </c>
      <c r="I304" t="s">
        <v>231</v>
      </c>
      <c r="J304" s="14" t="str">
        <f>J294</f>
        <v>解救学生</v>
      </c>
      <c r="K304" t="s">
        <v>523</v>
      </c>
      <c r="L304" t="s">
        <v>720</v>
      </c>
      <c r="M304" s="14">
        <v>104</v>
      </c>
      <c r="N304" s="14">
        <v>0</v>
      </c>
      <c r="O304" s="14">
        <v>15</v>
      </c>
      <c r="P304" t="s">
        <v>910</v>
      </c>
      <c r="Q304" s="217" t="s">
        <v>831</v>
      </c>
      <c r="R304" s="192" t="s">
        <v>711</v>
      </c>
      <c r="S304" s="192" t="s">
        <v>417</v>
      </c>
      <c r="T304">
        <v>0</v>
      </c>
      <c r="U304">
        <v>0</v>
      </c>
    </row>
    <row r="305" spans="1:21">
      <c r="A305">
        <v>2303</v>
      </c>
      <c r="B305" s="194">
        <v>2304</v>
      </c>
      <c r="C305" s="119">
        <v>59</v>
      </c>
      <c r="D305" s="192" t="s">
        <v>237</v>
      </c>
      <c r="E305" s="192">
        <v>1</v>
      </c>
      <c r="F305">
        <v>1000001</v>
      </c>
      <c r="G305" s="192">
        <v>1</v>
      </c>
      <c r="H305">
        <v>1000001</v>
      </c>
      <c r="I305" t="s">
        <v>231</v>
      </c>
      <c r="J305" s="14" t="s">
        <v>456</v>
      </c>
      <c r="K305" t="s">
        <v>457</v>
      </c>
      <c r="L305" t="s">
        <v>804</v>
      </c>
      <c r="M305" s="14">
        <v>105</v>
      </c>
      <c r="N305" s="14">
        <v>0</v>
      </c>
      <c r="O305" s="14">
        <v>2500</v>
      </c>
      <c r="P305" t="s">
        <v>910</v>
      </c>
      <c r="Q305" s="217" t="s">
        <v>837</v>
      </c>
      <c r="R305" s="192" t="s">
        <v>711</v>
      </c>
      <c r="S305" s="192" t="s">
        <v>417</v>
      </c>
      <c r="T305">
        <v>0</v>
      </c>
      <c r="U305">
        <v>0</v>
      </c>
    </row>
    <row r="306" spans="1:21">
      <c r="A306">
        <v>2304</v>
      </c>
      <c r="B306" s="194">
        <v>2305</v>
      </c>
      <c r="C306" s="119">
        <v>59</v>
      </c>
      <c r="D306" s="192" t="s">
        <v>237</v>
      </c>
      <c r="E306" s="192">
        <v>1</v>
      </c>
      <c r="F306">
        <v>1000001</v>
      </c>
      <c r="G306" s="192">
        <v>1</v>
      </c>
      <c r="H306">
        <v>1000001</v>
      </c>
      <c r="I306" t="s">
        <v>231</v>
      </c>
      <c r="J306" s="14" t="s">
        <v>186</v>
      </c>
      <c r="K306" t="s">
        <v>400</v>
      </c>
      <c r="L306" t="s">
        <v>721</v>
      </c>
      <c r="M306" s="14">
        <v>202</v>
      </c>
      <c r="N306" s="14">
        <v>0</v>
      </c>
      <c r="O306" s="195">
        <v>36</v>
      </c>
      <c r="P306" t="s">
        <v>910</v>
      </c>
      <c r="Q306" s="217" t="s">
        <v>842</v>
      </c>
      <c r="R306" s="192" t="s">
        <v>711</v>
      </c>
      <c r="S306" s="192" t="s">
        <v>417</v>
      </c>
      <c r="T306">
        <v>0</v>
      </c>
      <c r="U306">
        <v>0</v>
      </c>
    </row>
    <row r="307" spans="1:21" ht="40.5">
      <c r="A307">
        <v>2305</v>
      </c>
      <c r="B307" s="194">
        <v>2306</v>
      </c>
      <c r="C307" s="119">
        <v>59</v>
      </c>
      <c r="D307" s="192" t="s">
        <v>237</v>
      </c>
      <c r="E307" s="192">
        <v>1</v>
      </c>
      <c r="F307">
        <v>1000001</v>
      </c>
      <c r="G307" s="192">
        <v>1</v>
      </c>
      <c r="H307">
        <v>1000001</v>
      </c>
      <c r="I307" t="s">
        <v>231</v>
      </c>
      <c r="J307" s="14" t="str">
        <f>J297</f>
        <v>收集材料</v>
      </c>
      <c r="K307" s="21" t="s">
        <v>768</v>
      </c>
      <c r="L307" s="21" t="s">
        <v>816</v>
      </c>
      <c r="M307" s="14">
        <v>102</v>
      </c>
      <c r="N307" s="14">
        <v>8316</v>
      </c>
      <c r="O307" s="14">
        <v>15</v>
      </c>
      <c r="P307" t="s">
        <v>877</v>
      </c>
      <c r="Q307" s="217" t="s">
        <v>838</v>
      </c>
      <c r="R307" s="192" t="s">
        <v>711</v>
      </c>
      <c r="S307" s="192" t="s">
        <v>417</v>
      </c>
      <c r="T307">
        <v>0</v>
      </c>
      <c r="U307">
        <v>0</v>
      </c>
    </row>
    <row r="308" spans="1:21">
      <c r="A308">
        <v>2306</v>
      </c>
      <c r="B308" s="194">
        <v>2307</v>
      </c>
      <c r="C308" s="119">
        <v>60</v>
      </c>
      <c r="D308" s="192" t="s">
        <v>237</v>
      </c>
      <c r="E308" s="192">
        <v>1</v>
      </c>
      <c r="F308">
        <v>1000001</v>
      </c>
      <c r="G308" s="192">
        <v>1</v>
      </c>
      <c r="H308">
        <v>1000001</v>
      </c>
      <c r="I308" t="s">
        <v>231</v>
      </c>
      <c r="J308" s="14" t="str">
        <f>J303</f>
        <v>成长之路</v>
      </c>
      <c r="K308" t="str">
        <f>K303</f>
        <v>提升自己的人物等级</v>
      </c>
      <c r="L308" t="s">
        <v>718</v>
      </c>
      <c r="M308" s="14">
        <v>201</v>
      </c>
      <c r="N308" s="14">
        <v>0</v>
      </c>
      <c r="O308" s="195">
        <v>50</v>
      </c>
      <c r="P308" t="s">
        <v>910</v>
      </c>
      <c r="Q308" s="217" t="s">
        <v>829</v>
      </c>
      <c r="R308" s="192" t="s">
        <v>711</v>
      </c>
      <c r="S308" s="192" t="s">
        <v>417</v>
      </c>
      <c r="T308">
        <v>0</v>
      </c>
      <c r="U308">
        <v>0</v>
      </c>
    </row>
    <row r="309" spans="1:21">
      <c r="A309">
        <v>2307</v>
      </c>
      <c r="B309" s="194">
        <v>2308</v>
      </c>
      <c r="C309" s="119">
        <v>59</v>
      </c>
      <c r="D309" s="192" t="s">
        <v>237</v>
      </c>
      <c r="E309" s="192">
        <v>1</v>
      </c>
      <c r="F309">
        <v>1000001</v>
      </c>
      <c r="G309" s="192">
        <v>1</v>
      </c>
      <c r="H309">
        <v>1000001</v>
      </c>
      <c r="I309" t="s">
        <v>231</v>
      </c>
      <c r="J309" s="14" t="str">
        <f t="shared" ref="J309:J311" si="14">J293</f>
        <v>传授魔法</v>
      </c>
      <c r="K309" t="s">
        <v>716</v>
      </c>
      <c r="L309" t="s">
        <v>719</v>
      </c>
      <c r="M309" s="14">
        <v>103</v>
      </c>
      <c r="N309" s="14">
        <v>0</v>
      </c>
      <c r="O309" s="14">
        <v>36</v>
      </c>
      <c r="P309" t="s">
        <v>910</v>
      </c>
      <c r="Q309" s="217" t="s">
        <v>824</v>
      </c>
      <c r="R309" s="192" t="s">
        <v>711</v>
      </c>
      <c r="S309" s="192" t="s">
        <v>417</v>
      </c>
      <c r="T309">
        <v>0</v>
      </c>
      <c r="U309">
        <v>0</v>
      </c>
    </row>
    <row r="310" spans="1:21">
      <c r="A310">
        <v>2308</v>
      </c>
      <c r="B310" s="194">
        <v>2309</v>
      </c>
      <c r="C310" s="119">
        <v>60</v>
      </c>
      <c r="D310" s="192" t="s">
        <v>237</v>
      </c>
      <c r="E310" s="192">
        <v>1</v>
      </c>
      <c r="F310">
        <v>1000001</v>
      </c>
      <c r="G310" s="192">
        <v>1</v>
      </c>
      <c r="H310">
        <v>1000001</v>
      </c>
      <c r="I310" t="s">
        <v>231</v>
      </c>
      <c r="J310" s="14" t="str">
        <f t="shared" si="14"/>
        <v>解救学生</v>
      </c>
      <c r="K310" t="s">
        <v>523</v>
      </c>
      <c r="L310" t="s">
        <v>720</v>
      </c>
      <c r="M310" s="14">
        <v>104</v>
      </c>
      <c r="N310" s="14">
        <v>0</v>
      </c>
      <c r="O310" s="14">
        <v>15</v>
      </c>
      <c r="P310" t="s">
        <v>910</v>
      </c>
      <c r="Q310" s="217" t="s">
        <v>831</v>
      </c>
      <c r="R310" s="192" t="s">
        <v>711</v>
      </c>
      <c r="S310" s="192" t="s">
        <v>417</v>
      </c>
      <c r="T310">
        <v>0</v>
      </c>
      <c r="U310">
        <v>0</v>
      </c>
    </row>
    <row r="311" spans="1:21" ht="40.5">
      <c r="A311">
        <v>2309</v>
      </c>
      <c r="B311" s="194">
        <v>2310</v>
      </c>
      <c r="C311" s="119">
        <v>60</v>
      </c>
      <c r="D311" s="192" t="s">
        <v>237</v>
      </c>
      <c r="E311" s="192">
        <v>1</v>
      </c>
      <c r="F311">
        <v>1000001</v>
      </c>
      <c r="G311" s="192">
        <v>1</v>
      </c>
      <c r="H311">
        <v>1000001</v>
      </c>
      <c r="I311" t="s">
        <v>231</v>
      </c>
      <c r="J311" s="14" t="str">
        <f t="shared" si="14"/>
        <v>使用变化咒</v>
      </c>
      <c r="K311" s="21" t="s">
        <v>652</v>
      </c>
      <c r="L311" s="21" t="s">
        <v>722</v>
      </c>
      <c r="M311" s="14">
        <v>111</v>
      </c>
      <c r="N311" s="14">
        <v>0</v>
      </c>
      <c r="O311" s="14">
        <v>10</v>
      </c>
      <c r="P311" t="s">
        <v>910</v>
      </c>
      <c r="Q311" s="217" t="s">
        <v>837</v>
      </c>
      <c r="R311" s="192" t="s">
        <v>711</v>
      </c>
      <c r="S311" s="192" t="s">
        <v>417</v>
      </c>
      <c r="T311">
        <v>0</v>
      </c>
      <c r="U311">
        <v>0</v>
      </c>
    </row>
    <row r="312" spans="1:21" ht="40.5">
      <c r="A312">
        <v>2310</v>
      </c>
      <c r="B312" s="194">
        <v>2311</v>
      </c>
      <c r="C312" s="119">
        <v>60</v>
      </c>
      <c r="D312" s="192" t="s">
        <v>237</v>
      </c>
      <c r="E312" s="192">
        <v>1</v>
      </c>
      <c r="F312">
        <v>1000001</v>
      </c>
      <c r="G312" s="192">
        <v>1</v>
      </c>
      <c r="H312">
        <v>1000001</v>
      </c>
      <c r="I312" t="s">
        <v>231</v>
      </c>
      <c r="J312" s="14" t="str">
        <f>J297</f>
        <v>收集材料</v>
      </c>
      <c r="K312" s="21" t="s">
        <v>768</v>
      </c>
      <c r="L312" s="21" t="s">
        <v>816</v>
      </c>
      <c r="M312" s="14">
        <v>102</v>
      </c>
      <c r="N312" s="14">
        <v>8316</v>
      </c>
      <c r="O312" s="14">
        <v>20</v>
      </c>
      <c r="P312" t="s">
        <v>878</v>
      </c>
      <c r="Q312" s="217" t="s">
        <v>838</v>
      </c>
      <c r="R312" s="192" t="s">
        <v>711</v>
      </c>
      <c r="S312" s="192" t="s">
        <v>417</v>
      </c>
      <c r="T312">
        <v>0</v>
      </c>
      <c r="U312">
        <v>0</v>
      </c>
    </row>
    <row r="313" spans="1:21">
      <c r="A313">
        <v>2311</v>
      </c>
      <c r="B313" s="194">
        <v>2312</v>
      </c>
      <c r="C313" s="119">
        <v>60</v>
      </c>
      <c r="D313" s="192" t="s">
        <v>237</v>
      </c>
      <c r="E313" s="192">
        <v>1</v>
      </c>
      <c r="F313">
        <v>1000001</v>
      </c>
      <c r="G313" s="192">
        <v>1</v>
      </c>
      <c r="H313">
        <v>1000001</v>
      </c>
      <c r="I313" t="s">
        <v>231</v>
      </c>
      <c r="J313" s="14" t="s">
        <v>212</v>
      </c>
      <c r="K313" t="s">
        <v>716</v>
      </c>
      <c r="L313" t="s">
        <v>719</v>
      </c>
      <c r="M313" s="14">
        <v>103</v>
      </c>
      <c r="N313" s="14">
        <v>0</v>
      </c>
      <c r="O313" s="14">
        <v>37</v>
      </c>
      <c r="P313" t="s">
        <v>910</v>
      </c>
      <c r="Q313" s="217" t="s">
        <v>824</v>
      </c>
      <c r="R313" s="192" t="s">
        <v>711</v>
      </c>
      <c r="S313" s="192" t="s">
        <v>417</v>
      </c>
      <c r="T313">
        <v>0</v>
      </c>
      <c r="U313">
        <v>0</v>
      </c>
    </row>
    <row r="314" spans="1:21" ht="27">
      <c r="A314">
        <v>2312</v>
      </c>
      <c r="B314" s="194">
        <v>2313</v>
      </c>
      <c r="C314" s="119">
        <v>60</v>
      </c>
      <c r="D314" s="192" t="s">
        <v>237</v>
      </c>
      <c r="E314" s="192">
        <v>1</v>
      </c>
      <c r="F314">
        <v>1000001</v>
      </c>
      <c r="G314" s="192">
        <v>1</v>
      </c>
      <c r="H314">
        <v>1000001</v>
      </c>
      <c r="I314" t="s">
        <v>231</v>
      </c>
      <c r="J314" s="14" t="s">
        <v>213</v>
      </c>
      <c r="K314" s="21" t="s">
        <v>715</v>
      </c>
      <c r="L314" s="21" t="str">
        <f>[3]magic_mix!$D$177</f>
        <v>云图腾窗</v>
      </c>
      <c r="M314" s="14">
        <v>101</v>
      </c>
      <c r="N314" s="14">
        <f>[3]magic_mix!$F$177</f>
        <v>197033</v>
      </c>
      <c r="O314" s="14">
        <v>1</v>
      </c>
      <c r="P314" t="s">
        <v>910</v>
      </c>
      <c r="Q314" s="217" t="s">
        <v>842</v>
      </c>
      <c r="R314" s="192" t="s">
        <v>711</v>
      </c>
      <c r="S314" s="192" t="s">
        <v>417</v>
      </c>
      <c r="T314">
        <v>1</v>
      </c>
      <c r="U314">
        <v>0</v>
      </c>
    </row>
    <row r="315" spans="1:21">
      <c r="A315">
        <v>2313</v>
      </c>
      <c r="B315" s="194">
        <v>2314</v>
      </c>
      <c r="C315" s="119">
        <v>60</v>
      </c>
      <c r="D315" s="192" t="s">
        <v>237</v>
      </c>
      <c r="E315" s="192">
        <v>1</v>
      </c>
      <c r="F315">
        <v>1000001</v>
      </c>
      <c r="G315" s="192">
        <v>1</v>
      </c>
      <c r="H315">
        <v>1000001</v>
      </c>
      <c r="I315" t="s">
        <v>231</v>
      </c>
      <c r="J315" s="14" t="str">
        <f>J300</f>
        <v>好友数达人</v>
      </c>
      <c r="K315" t="str">
        <f>K300</f>
        <v>增加自己的好友数量</v>
      </c>
      <c r="L315" t="s">
        <v>717</v>
      </c>
      <c r="M315" s="14">
        <v>203</v>
      </c>
      <c r="N315" s="14">
        <v>0</v>
      </c>
      <c r="O315" s="195">
        <v>21</v>
      </c>
      <c r="P315" t="s">
        <v>910</v>
      </c>
      <c r="Q315" s="217" t="s">
        <v>837</v>
      </c>
      <c r="R315" s="192" t="s">
        <v>711</v>
      </c>
      <c r="S315" s="192" t="s">
        <v>417</v>
      </c>
      <c r="T315">
        <v>0</v>
      </c>
      <c r="U315">
        <v>0</v>
      </c>
    </row>
    <row r="316" spans="1:21">
      <c r="A316">
        <v>2314</v>
      </c>
      <c r="B316" s="194">
        <v>2315</v>
      </c>
      <c r="C316" s="119">
        <v>60</v>
      </c>
      <c r="D316" s="192" t="s">
        <v>237</v>
      </c>
      <c r="E316" s="192">
        <v>1</v>
      </c>
      <c r="F316">
        <v>1000001</v>
      </c>
      <c r="G316" s="192">
        <v>1</v>
      </c>
      <c r="H316">
        <v>1000001</v>
      </c>
      <c r="I316" t="s">
        <v>231</v>
      </c>
      <c r="J316" s="14" t="s">
        <v>456</v>
      </c>
      <c r="K316" t="str">
        <f>K305</f>
        <v>在魔法世界中没有钱也是不行的</v>
      </c>
      <c r="L316" t="s">
        <v>804</v>
      </c>
      <c r="M316" s="14">
        <v>105</v>
      </c>
      <c r="N316" s="14">
        <v>0</v>
      </c>
      <c r="O316" s="14">
        <v>3000</v>
      </c>
      <c r="P316" t="s">
        <v>910</v>
      </c>
      <c r="Q316" s="217" t="s">
        <v>839</v>
      </c>
      <c r="R316" s="192" t="s">
        <v>711</v>
      </c>
      <c r="S316" s="192" t="s">
        <v>417</v>
      </c>
      <c r="T316">
        <v>0</v>
      </c>
      <c r="U316">
        <v>0</v>
      </c>
    </row>
    <row r="317" spans="1:21">
      <c r="A317">
        <v>2315</v>
      </c>
      <c r="B317" s="194">
        <v>2316</v>
      </c>
      <c r="C317" s="119">
        <v>60</v>
      </c>
      <c r="D317" s="192" t="s">
        <v>237</v>
      </c>
      <c r="E317" s="192">
        <v>1</v>
      </c>
      <c r="F317">
        <v>1000001</v>
      </c>
      <c r="G317" s="192">
        <v>1</v>
      </c>
      <c r="H317">
        <v>1000001</v>
      </c>
      <c r="I317" t="s">
        <v>231</v>
      </c>
      <c r="J317" s="14" t="s">
        <v>186</v>
      </c>
      <c r="K317" t="s">
        <v>400</v>
      </c>
      <c r="L317" t="s">
        <v>721</v>
      </c>
      <c r="M317" s="14">
        <v>202</v>
      </c>
      <c r="N317" s="14">
        <v>0</v>
      </c>
      <c r="O317" s="195">
        <v>37</v>
      </c>
      <c r="P317" t="s">
        <v>910</v>
      </c>
      <c r="Q317" s="217" t="s">
        <v>822</v>
      </c>
      <c r="R317" s="192" t="s">
        <v>711</v>
      </c>
      <c r="S317" s="192" t="s">
        <v>417</v>
      </c>
      <c r="T317">
        <v>0</v>
      </c>
      <c r="U317">
        <v>0</v>
      </c>
    </row>
    <row r="318" spans="1:21">
      <c r="A318">
        <v>2316</v>
      </c>
      <c r="B318" s="194">
        <v>2317</v>
      </c>
      <c r="C318" s="119">
        <v>61</v>
      </c>
      <c r="D318" s="192" t="s">
        <v>237</v>
      </c>
      <c r="E318" s="192">
        <v>1</v>
      </c>
      <c r="F318">
        <v>1000001</v>
      </c>
      <c r="G318" s="192">
        <v>1</v>
      </c>
      <c r="H318">
        <v>1000001</v>
      </c>
      <c r="I318" t="s">
        <v>231</v>
      </c>
      <c r="J318" s="14" t="str">
        <f>J308</f>
        <v>成长之路</v>
      </c>
      <c r="K318" t="str">
        <f>K308</f>
        <v>提升自己的人物等级</v>
      </c>
      <c r="L318" t="s">
        <v>718</v>
      </c>
      <c r="M318" s="14">
        <v>201</v>
      </c>
      <c r="N318" s="14">
        <v>0</v>
      </c>
      <c r="O318" s="195">
        <v>51</v>
      </c>
      <c r="P318" t="s">
        <v>910</v>
      </c>
      <c r="Q318" s="217" t="s">
        <v>829</v>
      </c>
      <c r="R318" s="192" t="s">
        <v>711</v>
      </c>
      <c r="S318" s="192" t="s">
        <v>417</v>
      </c>
      <c r="T318">
        <v>0</v>
      </c>
      <c r="U318">
        <v>0</v>
      </c>
    </row>
    <row r="319" spans="1:21">
      <c r="A319">
        <v>2317</v>
      </c>
      <c r="B319" s="194">
        <v>2318</v>
      </c>
      <c r="C319" s="119">
        <v>61</v>
      </c>
      <c r="D319" s="192" t="s">
        <v>237</v>
      </c>
      <c r="E319" s="192">
        <v>1</v>
      </c>
      <c r="F319">
        <v>1000001</v>
      </c>
      <c r="G319" s="192">
        <v>1</v>
      </c>
      <c r="H319">
        <v>1000001</v>
      </c>
      <c r="I319" t="s">
        <v>231</v>
      </c>
      <c r="J319" s="14" t="s">
        <v>220</v>
      </c>
      <c r="K319" t="s">
        <v>523</v>
      </c>
      <c r="L319" t="s">
        <v>720</v>
      </c>
      <c r="M319" s="14">
        <v>104</v>
      </c>
      <c r="N319" s="14">
        <v>0</v>
      </c>
      <c r="O319" s="14">
        <v>15</v>
      </c>
      <c r="P319" t="s">
        <v>910</v>
      </c>
      <c r="Q319" s="217" t="s">
        <v>831</v>
      </c>
      <c r="R319" s="192" t="s">
        <v>711</v>
      </c>
      <c r="S319" s="192" t="s">
        <v>417</v>
      </c>
      <c r="T319">
        <v>0</v>
      </c>
      <c r="U319">
        <v>0</v>
      </c>
    </row>
    <row r="320" spans="1:21">
      <c r="A320">
        <v>2318</v>
      </c>
      <c r="B320" s="194">
        <v>2319</v>
      </c>
      <c r="C320" s="119">
        <v>61</v>
      </c>
      <c r="D320" s="192" t="s">
        <v>237</v>
      </c>
      <c r="E320" s="192">
        <v>1</v>
      </c>
      <c r="F320">
        <v>1000001</v>
      </c>
      <c r="G320" s="192">
        <v>1</v>
      </c>
      <c r="H320">
        <v>1000001</v>
      </c>
      <c r="I320" t="s">
        <v>231</v>
      </c>
      <c r="J320" s="14" t="str">
        <f>J305</f>
        <v>收钱</v>
      </c>
      <c r="K320" t="str">
        <f>K305</f>
        <v>在魔法世界中没有钱也是不行的</v>
      </c>
      <c r="L320" t="s">
        <v>804</v>
      </c>
      <c r="M320" s="14">
        <v>105</v>
      </c>
      <c r="N320" s="14">
        <v>0</v>
      </c>
      <c r="O320" s="14">
        <v>3000</v>
      </c>
      <c r="P320" t="s">
        <v>910</v>
      </c>
      <c r="Q320" s="217" t="s">
        <v>839</v>
      </c>
      <c r="R320" s="192" t="s">
        <v>711</v>
      </c>
      <c r="S320" s="192" t="s">
        <v>417</v>
      </c>
      <c r="T320">
        <v>0</v>
      </c>
      <c r="U320">
        <v>0</v>
      </c>
    </row>
    <row r="321" spans="1:21">
      <c r="A321">
        <v>2319</v>
      </c>
      <c r="B321" s="194">
        <v>2320</v>
      </c>
      <c r="C321" s="119">
        <v>61</v>
      </c>
      <c r="D321" s="192" t="s">
        <v>237</v>
      </c>
      <c r="E321" s="192">
        <v>1</v>
      </c>
      <c r="F321">
        <v>1000001</v>
      </c>
      <c r="G321" s="192">
        <v>1</v>
      </c>
      <c r="H321">
        <v>1000001</v>
      </c>
      <c r="I321" t="s">
        <v>231</v>
      </c>
      <c r="J321" s="14" t="s">
        <v>212</v>
      </c>
      <c r="K321" t="s">
        <v>716</v>
      </c>
      <c r="L321" t="s">
        <v>719</v>
      </c>
      <c r="M321" s="14">
        <v>103</v>
      </c>
      <c r="N321" s="14">
        <v>0</v>
      </c>
      <c r="O321" s="14">
        <v>38</v>
      </c>
      <c r="P321" t="s">
        <v>910</v>
      </c>
      <c r="Q321" s="217" t="s">
        <v>825</v>
      </c>
      <c r="R321" s="192" t="s">
        <v>711</v>
      </c>
      <c r="S321" s="192" t="s">
        <v>417</v>
      </c>
      <c r="T321">
        <v>0</v>
      </c>
      <c r="U321">
        <v>0</v>
      </c>
    </row>
    <row r="322" spans="1:21">
      <c r="A322">
        <v>2320</v>
      </c>
      <c r="B322" s="194">
        <v>2321</v>
      </c>
      <c r="C322" s="119">
        <v>61</v>
      </c>
      <c r="D322" s="192" t="s">
        <v>237</v>
      </c>
      <c r="E322" s="192">
        <v>1</v>
      </c>
      <c r="F322">
        <v>1000001</v>
      </c>
      <c r="G322" s="192">
        <v>1</v>
      </c>
      <c r="H322">
        <v>1000001</v>
      </c>
      <c r="I322" t="s">
        <v>231</v>
      </c>
      <c r="J322" s="14" t="s">
        <v>220</v>
      </c>
      <c r="K322" t="s">
        <v>523</v>
      </c>
      <c r="L322" t="s">
        <v>720</v>
      </c>
      <c r="M322" s="14">
        <v>104</v>
      </c>
      <c r="N322" s="14">
        <v>0</v>
      </c>
      <c r="O322" s="14">
        <v>15</v>
      </c>
      <c r="P322" t="s">
        <v>910</v>
      </c>
      <c r="Q322" s="217" t="s">
        <v>831</v>
      </c>
      <c r="R322" s="192" t="s">
        <v>711</v>
      </c>
      <c r="S322" s="192" t="s">
        <v>417</v>
      </c>
      <c r="T322">
        <v>0</v>
      </c>
      <c r="U322">
        <v>0</v>
      </c>
    </row>
    <row r="323" spans="1:21" ht="40.5">
      <c r="A323">
        <v>2321</v>
      </c>
      <c r="B323" s="194">
        <v>2322</v>
      </c>
      <c r="C323" s="119">
        <v>61</v>
      </c>
      <c r="D323" s="192" t="s">
        <v>237</v>
      </c>
      <c r="E323" s="192">
        <v>1</v>
      </c>
      <c r="F323">
        <v>1000001</v>
      </c>
      <c r="G323" s="192">
        <v>1</v>
      </c>
      <c r="H323">
        <v>1000001</v>
      </c>
      <c r="I323" t="s">
        <v>231</v>
      </c>
      <c r="J323" s="14" t="s">
        <v>235</v>
      </c>
      <c r="K323" s="21" t="s">
        <v>652</v>
      </c>
      <c r="L323" s="21" t="s">
        <v>722</v>
      </c>
      <c r="M323" s="14">
        <v>111</v>
      </c>
      <c r="N323" s="14">
        <v>0</v>
      </c>
      <c r="O323" s="14">
        <v>10</v>
      </c>
      <c r="P323" t="s">
        <v>910</v>
      </c>
      <c r="Q323" s="217" t="s">
        <v>837</v>
      </c>
      <c r="R323" s="192" t="s">
        <v>711</v>
      </c>
      <c r="S323" s="192" t="s">
        <v>417</v>
      </c>
      <c r="T323">
        <v>0</v>
      </c>
      <c r="U323">
        <v>0</v>
      </c>
    </row>
    <row r="324" spans="1:21" ht="40.5">
      <c r="A324">
        <v>2322</v>
      </c>
      <c r="B324" s="194">
        <v>2323</v>
      </c>
      <c r="C324" s="119">
        <v>61</v>
      </c>
      <c r="D324" s="192" t="s">
        <v>237</v>
      </c>
      <c r="E324" s="192">
        <v>1</v>
      </c>
      <c r="F324">
        <v>1000001</v>
      </c>
      <c r="G324" s="192">
        <v>1</v>
      </c>
      <c r="H324">
        <v>1000001</v>
      </c>
      <c r="I324" t="s">
        <v>231</v>
      </c>
      <c r="J324" s="14" t="s">
        <v>235</v>
      </c>
      <c r="K324" s="21" t="s">
        <v>652</v>
      </c>
      <c r="L324" s="21" t="s">
        <v>722</v>
      </c>
      <c r="M324" s="14">
        <v>111</v>
      </c>
      <c r="N324" s="14">
        <v>0</v>
      </c>
      <c r="O324" s="14">
        <v>10</v>
      </c>
      <c r="P324" t="s">
        <v>910</v>
      </c>
      <c r="Q324" s="217" t="s">
        <v>837</v>
      </c>
      <c r="R324" s="192" t="s">
        <v>711</v>
      </c>
      <c r="S324" s="192" t="s">
        <v>417</v>
      </c>
      <c r="T324">
        <v>0</v>
      </c>
      <c r="U324">
        <v>0</v>
      </c>
    </row>
    <row r="325" spans="1:21" ht="40.5">
      <c r="A325">
        <v>2323</v>
      </c>
      <c r="B325" s="194">
        <v>2324</v>
      </c>
      <c r="C325" s="119">
        <v>61</v>
      </c>
      <c r="D325" s="192" t="s">
        <v>237</v>
      </c>
      <c r="E325" s="192">
        <v>1</v>
      </c>
      <c r="F325">
        <v>1000001</v>
      </c>
      <c r="G325" s="192">
        <v>1</v>
      </c>
      <c r="H325">
        <v>1000001</v>
      </c>
      <c r="I325" t="s">
        <v>231</v>
      </c>
      <c r="J325" s="14" t="s">
        <v>397</v>
      </c>
      <c r="K325" s="21" t="s">
        <v>768</v>
      </c>
      <c r="L325" s="21" t="s">
        <v>816</v>
      </c>
      <c r="M325" s="14">
        <v>102</v>
      </c>
      <c r="N325" s="14">
        <v>8316</v>
      </c>
      <c r="O325" s="14">
        <v>25</v>
      </c>
      <c r="P325" t="s">
        <v>879</v>
      </c>
      <c r="Q325" s="217" t="s">
        <v>823</v>
      </c>
      <c r="R325" s="192" t="s">
        <v>711</v>
      </c>
      <c r="S325" s="192" t="s">
        <v>417</v>
      </c>
      <c r="T325">
        <v>0</v>
      </c>
      <c r="U325">
        <v>0</v>
      </c>
    </row>
    <row r="326" spans="1:21" ht="27">
      <c r="A326">
        <v>2324</v>
      </c>
      <c r="B326" s="194">
        <v>2325</v>
      </c>
      <c r="C326" s="119">
        <v>61</v>
      </c>
      <c r="D326" s="192" t="s">
        <v>237</v>
      </c>
      <c r="E326" s="192">
        <v>1</v>
      </c>
      <c r="F326">
        <v>1000001</v>
      </c>
      <c r="G326" s="192">
        <v>1</v>
      </c>
      <c r="H326">
        <v>1000001</v>
      </c>
      <c r="I326" t="s">
        <v>231</v>
      </c>
      <c r="J326" s="14" t="s">
        <v>213</v>
      </c>
      <c r="K326" s="21" t="s">
        <v>715</v>
      </c>
      <c r="L326" s="21" t="str">
        <f>[3]magic_mix!$D$6</f>
        <v>蓝色方桌</v>
      </c>
      <c r="M326" s="14">
        <v>101</v>
      </c>
      <c r="N326" s="14">
        <f>[3]magic_mix!$F$6</f>
        <v>191004</v>
      </c>
      <c r="O326" s="14">
        <v>1</v>
      </c>
      <c r="P326" t="s">
        <v>910</v>
      </c>
      <c r="Q326" s="217" t="s">
        <v>842</v>
      </c>
      <c r="R326" s="192" t="s">
        <v>711</v>
      </c>
      <c r="S326" s="192" t="s">
        <v>417</v>
      </c>
      <c r="T326">
        <v>1</v>
      </c>
      <c r="U326">
        <v>0</v>
      </c>
    </row>
    <row r="327" spans="1:21" ht="27">
      <c r="A327">
        <v>2325</v>
      </c>
      <c r="B327" s="194">
        <v>2326</v>
      </c>
      <c r="C327" s="119">
        <v>61</v>
      </c>
      <c r="D327" s="192" t="s">
        <v>237</v>
      </c>
      <c r="E327" s="192">
        <v>1</v>
      </c>
      <c r="F327">
        <v>1000001</v>
      </c>
      <c r="G327" s="192">
        <v>1</v>
      </c>
      <c r="H327">
        <v>1000001</v>
      </c>
      <c r="I327" t="s">
        <v>231</v>
      </c>
      <c r="J327" s="14" t="s">
        <v>213</v>
      </c>
      <c r="K327" s="21" t="s">
        <v>715</v>
      </c>
      <c r="L327" s="21" t="str">
        <f>[3]magic_mix!$D$22</f>
        <v>玻璃门</v>
      </c>
      <c r="M327" s="14">
        <v>101</v>
      </c>
      <c r="N327" s="14">
        <f>[3]magic_mix!$F$22</f>
        <v>192004</v>
      </c>
      <c r="O327" s="14">
        <v>1</v>
      </c>
      <c r="P327" t="s">
        <v>910</v>
      </c>
      <c r="Q327" s="217" t="s">
        <v>842</v>
      </c>
      <c r="R327" s="192" t="s">
        <v>711</v>
      </c>
      <c r="S327" s="192" t="s">
        <v>417</v>
      </c>
      <c r="T327">
        <v>1</v>
      </c>
      <c r="U327">
        <v>0</v>
      </c>
    </row>
    <row r="328" spans="1:21">
      <c r="A328">
        <v>2326</v>
      </c>
      <c r="B328" s="194">
        <v>2327</v>
      </c>
      <c r="C328" s="119">
        <v>61</v>
      </c>
      <c r="D328" s="192" t="s">
        <v>237</v>
      </c>
      <c r="E328" s="192">
        <v>1</v>
      </c>
      <c r="F328">
        <v>1000001</v>
      </c>
      <c r="G328" s="192">
        <v>1</v>
      </c>
      <c r="H328">
        <v>1000001</v>
      </c>
      <c r="I328" t="s">
        <v>231</v>
      </c>
      <c r="J328" s="14" t="str">
        <f>J10</f>
        <v>好友数达人</v>
      </c>
      <c r="K328" t="s">
        <v>398</v>
      </c>
      <c r="L328" t="s">
        <v>717</v>
      </c>
      <c r="M328" s="14">
        <v>203</v>
      </c>
      <c r="N328" s="14">
        <v>0</v>
      </c>
      <c r="O328" s="195">
        <v>22</v>
      </c>
      <c r="P328" t="s">
        <v>910</v>
      </c>
      <c r="Q328" s="217" t="s">
        <v>837</v>
      </c>
      <c r="R328" s="192" t="s">
        <v>711</v>
      </c>
      <c r="S328" s="192" t="s">
        <v>417</v>
      </c>
      <c r="T328">
        <v>0</v>
      </c>
      <c r="U328">
        <v>0</v>
      </c>
    </row>
    <row r="329" spans="1:21">
      <c r="A329">
        <v>2327</v>
      </c>
      <c r="B329" s="194">
        <v>2328</v>
      </c>
      <c r="C329" s="119">
        <v>62</v>
      </c>
      <c r="D329" s="192" t="s">
        <v>237</v>
      </c>
      <c r="E329" s="192">
        <v>1</v>
      </c>
      <c r="F329">
        <v>1000001</v>
      </c>
      <c r="G329" s="192">
        <v>1</v>
      </c>
      <c r="H329">
        <v>1000001</v>
      </c>
      <c r="I329" t="s">
        <v>231</v>
      </c>
      <c r="J329" s="14" t="s">
        <v>220</v>
      </c>
      <c r="K329" t="s">
        <v>523</v>
      </c>
      <c r="L329" t="s">
        <v>720</v>
      </c>
      <c r="M329" s="14">
        <v>104</v>
      </c>
      <c r="N329" s="14">
        <v>0</v>
      </c>
      <c r="O329" s="14">
        <v>15</v>
      </c>
      <c r="P329" t="s">
        <v>910</v>
      </c>
      <c r="Q329" s="217" t="s">
        <v>831</v>
      </c>
      <c r="R329" s="192" t="s">
        <v>711</v>
      </c>
      <c r="S329" s="192" t="s">
        <v>417</v>
      </c>
      <c r="T329">
        <v>0</v>
      </c>
      <c r="U329">
        <v>0</v>
      </c>
    </row>
    <row r="330" spans="1:21">
      <c r="A330">
        <v>2328</v>
      </c>
      <c r="B330" s="194">
        <v>2329</v>
      </c>
      <c r="C330" s="119">
        <v>62</v>
      </c>
      <c r="D330" s="192" t="s">
        <v>237</v>
      </c>
      <c r="E330" s="192">
        <v>1</v>
      </c>
      <c r="F330">
        <v>1000001</v>
      </c>
      <c r="G330" s="192">
        <v>1</v>
      </c>
      <c r="H330">
        <v>1000001</v>
      </c>
      <c r="I330" t="s">
        <v>231</v>
      </c>
      <c r="J330" s="14" t="s">
        <v>186</v>
      </c>
      <c r="K330" t="s">
        <v>400</v>
      </c>
      <c r="L330" t="s">
        <v>721</v>
      </c>
      <c r="M330" s="14">
        <v>202</v>
      </c>
      <c r="N330" s="14">
        <v>0</v>
      </c>
      <c r="O330" s="195">
        <v>38</v>
      </c>
      <c r="P330" t="s">
        <v>910</v>
      </c>
      <c r="Q330" s="217" t="s">
        <v>822</v>
      </c>
      <c r="R330" s="192" t="s">
        <v>711</v>
      </c>
      <c r="S330" s="192" t="s">
        <v>417</v>
      </c>
      <c r="T330">
        <v>0</v>
      </c>
      <c r="U330">
        <v>0</v>
      </c>
    </row>
    <row r="331" spans="1:21">
      <c r="A331">
        <v>2329</v>
      </c>
      <c r="B331" s="194">
        <v>2330</v>
      </c>
      <c r="C331" s="119">
        <v>62</v>
      </c>
      <c r="D331" s="192" t="s">
        <v>237</v>
      </c>
      <c r="E331" s="192">
        <v>1</v>
      </c>
      <c r="F331">
        <v>1000001</v>
      </c>
      <c r="G331" s="192">
        <v>1</v>
      </c>
      <c r="H331">
        <v>1000001</v>
      </c>
      <c r="I331" t="s">
        <v>231</v>
      </c>
      <c r="J331" s="14" t="s">
        <v>401</v>
      </c>
      <c r="K331" t="s">
        <v>524</v>
      </c>
      <c r="L331" t="s">
        <v>718</v>
      </c>
      <c r="M331" s="14">
        <v>201</v>
      </c>
      <c r="N331" s="14">
        <v>0</v>
      </c>
      <c r="O331" s="195">
        <v>52</v>
      </c>
      <c r="P331" t="s">
        <v>910</v>
      </c>
      <c r="Q331" s="217" t="s">
        <v>829</v>
      </c>
      <c r="R331" s="192" t="s">
        <v>711</v>
      </c>
      <c r="S331" s="192" t="s">
        <v>417</v>
      </c>
      <c r="T331">
        <v>0</v>
      </c>
      <c r="U331">
        <v>0</v>
      </c>
    </row>
    <row r="332" spans="1:21">
      <c r="A332">
        <v>2330</v>
      </c>
      <c r="B332" s="194">
        <v>2331</v>
      </c>
      <c r="C332" s="119">
        <v>62</v>
      </c>
      <c r="D332" s="192" t="s">
        <v>237</v>
      </c>
      <c r="E332" s="192">
        <v>1</v>
      </c>
      <c r="F332">
        <v>1000001</v>
      </c>
      <c r="G332" s="192">
        <v>1</v>
      </c>
      <c r="H332">
        <v>1000001</v>
      </c>
      <c r="I332" t="s">
        <v>231</v>
      </c>
      <c r="J332" s="14" t="str">
        <f>J322</f>
        <v>解救学生</v>
      </c>
      <c r="K332" t="s">
        <v>523</v>
      </c>
      <c r="L332" t="s">
        <v>720</v>
      </c>
      <c r="M332" s="14">
        <v>104</v>
      </c>
      <c r="N332" s="14">
        <v>0</v>
      </c>
      <c r="O332" s="14">
        <v>15</v>
      </c>
      <c r="P332" t="s">
        <v>910</v>
      </c>
      <c r="Q332" s="217" t="s">
        <v>831</v>
      </c>
      <c r="R332" s="192" t="s">
        <v>711</v>
      </c>
      <c r="S332" s="192" t="s">
        <v>417</v>
      </c>
      <c r="T332">
        <v>0</v>
      </c>
      <c r="U332">
        <v>0</v>
      </c>
    </row>
    <row r="333" spans="1:21">
      <c r="A333">
        <v>2331</v>
      </c>
      <c r="B333" s="194">
        <v>2332</v>
      </c>
      <c r="C333" s="119">
        <v>62</v>
      </c>
      <c r="D333" s="192" t="s">
        <v>237</v>
      </c>
      <c r="E333" s="192">
        <v>1</v>
      </c>
      <c r="F333">
        <v>1000001</v>
      </c>
      <c r="G333" s="192">
        <v>1</v>
      </c>
      <c r="H333">
        <v>1000001</v>
      </c>
      <c r="I333" t="s">
        <v>231</v>
      </c>
      <c r="J333" s="14" t="s">
        <v>456</v>
      </c>
      <c r="K333" t="s">
        <v>457</v>
      </c>
      <c r="L333" t="s">
        <v>804</v>
      </c>
      <c r="M333" s="14">
        <v>105</v>
      </c>
      <c r="N333" s="14">
        <v>0</v>
      </c>
      <c r="O333" s="14">
        <v>3000</v>
      </c>
      <c r="P333" t="s">
        <v>910</v>
      </c>
      <c r="Q333" s="217" t="s">
        <v>839</v>
      </c>
      <c r="R333" s="192" t="s">
        <v>711</v>
      </c>
      <c r="S333" s="192" t="s">
        <v>417</v>
      </c>
      <c r="T333">
        <v>0</v>
      </c>
      <c r="U333">
        <v>0</v>
      </c>
    </row>
    <row r="334" spans="1:21">
      <c r="A334">
        <v>2332</v>
      </c>
      <c r="B334" s="194">
        <v>2333</v>
      </c>
      <c r="C334" s="119">
        <v>62</v>
      </c>
      <c r="D334" s="192" t="s">
        <v>237</v>
      </c>
      <c r="E334" s="192">
        <v>1</v>
      </c>
      <c r="F334">
        <v>1000001</v>
      </c>
      <c r="G334" s="192">
        <v>1</v>
      </c>
      <c r="H334">
        <v>1000001</v>
      </c>
      <c r="I334" t="s">
        <v>231</v>
      </c>
      <c r="J334" s="14" t="s">
        <v>186</v>
      </c>
      <c r="K334" t="s">
        <v>400</v>
      </c>
      <c r="L334" t="s">
        <v>721</v>
      </c>
      <c r="M334" s="14">
        <v>202</v>
      </c>
      <c r="N334" s="14">
        <v>0</v>
      </c>
      <c r="O334" s="195">
        <v>38</v>
      </c>
      <c r="P334" t="s">
        <v>910</v>
      </c>
      <c r="Q334" s="217" t="s">
        <v>822</v>
      </c>
      <c r="R334" s="192" t="s">
        <v>711</v>
      </c>
      <c r="S334" s="192" t="s">
        <v>417</v>
      </c>
      <c r="T334">
        <v>0</v>
      </c>
      <c r="U334">
        <v>0</v>
      </c>
    </row>
    <row r="335" spans="1:21" ht="40.5">
      <c r="A335">
        <v>2333</v>
      </c>
      <c r="B335" s="194">
        <v>2334</v>
      </c>
      <c r="C335" s="119">
        <v>62</v>
      </c>
      <c r="D335" s="192" t="s">
        <v>237</v>
      </c>
      <c r="E335" s="192">
        <v>1</v>
      </c>
      <c r="F335">
        <v>1000001</v>
      </c>
      <c r="G335" s="192">
        <v>1</v>
      </c>
      <c r="H335">
        <v>1000001</v>
      </c>
      <c r="I335" t="s">
        <v>231</v>
      </c>
      <c r="J335" s="14" t="str">
        <f>J325</f>
        <v>收集材料</v>
      </c>
      <c r="K335" s="21" t="s">
        <v>768</v>
      </c>
      <c r="L335" s="21" t="s">
        <v>816</v>
      </c>
      <c r="M335" s="14">
        <v>102</v>
      </c>
      <c r="N335" s="14">
        <v>8316</v>
      </c>
      <c r="O335" s="14">
        <v>30</v>
      </c>
      <c r="P335" t="s">
        <v>880</v>
      </c>
      <c r="Q335" s="217" t="s">
        <v>823</v>
      </c>
      <c r="R335" s="192" t="s">
        <v>711</v>
      </c>
      <c r="S335" s="192" t="s">
        <v>417</v>
      </c>
      <c r="T335">
        <v>0</v>
      </c>
      <c r="U335">
        <v>0</v>
      </c>
    </row>
    <row r="336" spans="1:21">
      <c r="A336">
        <v>2334</v>
      </c>
      <c r="B336" s="194">
        <v>2335</v>
      </c>
      <c r="C336" s="119">
        <v>63</v>
      </c>
      <c r="D336" s="192" t="s">
        <v>237</v>
      </c>
      <c r="E336" s="192">
        <v>1</v>
      </c>
      <c r="F336">
        <v>1000001</v>
      </c>
      <c r="G336" s="192">
        <v>1</v>
      </c>
      <c r="H336">
        <v>1000001</v>
      </c>
      <c r="I336" t="s">
        <v>231</v>
      </c>
      <c r="J336" s="14" t="str">
        <f>J331</f>
        <v>成长之路</v>
      </c>
      <c r="K336" t="str">
        <f>K331</f>
        <v>提升自己的人物等级</v>
      </c>
      <c r="L336" t="s">
        <v>718</v>
      </c>
      <c r="M336" s="14">
        <v>201</v>
      </c>
      <c r="N336" s="14">
        <v>0</v>
      </c>
      <c r="O336" s="195">
        <v>53</v>
      </c>
      <c r="P336" t="s">
        <v>910</v>
      </c>
      <c r="Q336" s="217" t="s">
        <v>829</v>
      </c>
      <c r="R336" s="192" t="s">
        <v>711</v>
      </c>
      <c r="S336" s="192" t="s">
        <v>417</v>
      </c>
      <c r="T336">
        <v>0</v>
      </c>
      <c r="U336">
        <v>0</v>
      </c>
    </row>
    <row r="337" spans="1:21">
      <c r="A337">
        <v>2335</v>
      </c>
      <c r="B337" s="194">
        <v>2336</v>
      </c>
      <c r="C337" s="119">
        <v>62</v>
      </c>
      <c r="D337" s="192" t="s">
        <v>237</v>
      </c>
      <c r="E337" s="192">
        <v>1</v>
      </c>
      <c r="F337">
        <v>1000001</v>
      </c>
      <c r="G337" s="192">
        <v>1</v>
      </c>
      <c r="H337">
        <v>1000001</v>
      </c>
      <c r="I337" t="s">
        <v>231</v>
      </c>
      <c r="J337" s="14" t="str">
        <f t="shared" ref="J337:J339" si="15">J321</f>
        <v>传授魔法</v>
      </c>
      <c r="K337" t="s">
        <v>716</v>
      </c>
      <c r="L337" t="s">
        <v>719</v>
      </c>
      <c r="M337" s="14">
        <v>103</v>
      </c>
      <c r="N337" s="14">
        <v>0</v>
      </c>
      <c r="O337" s="14">
        <v>39</v>
      </c>
      <c r="P337" t="s">
        <v>910</v>
      </c>
      <c r="Q337" s="217" t="s">
        <v>825</v>
      </c>
      <c r="R337" s="192" t="s">
        <v>711</v>
      </c>
      <c r="S337" s="192" t="s">
        <v>417</v>
      </c>
      <c r="T337">
        <v>0</v>
      </c>
      <c r="U337">
        <v>0</v>
      </c>
    </row>
    <row r="338" spans="1:21">
      <c r="A338">
        <v>2336</v>
      </c>
      <c r="B338" s="194">
        <v>2337</v>
      </c>
      <c r="C338" s="119">
        <v>62</v>
      </c>
      <c r="D338" s="192" t="s">
        <v>237</v>
      </c>
      <c r="E338" s="192">
        <v>1</v>
      </c>
      <c r="F338">
        <v>1000001</v>
      </c>
      <c r="G338" s="192">
        <v>1</v>
      </c>
      <c r="H338">
        <v>1000001</v>
      </c>
      <c r="I338" t="s">
        <v>231</v>
      </c>
      <c r="J338" s="14" t="str">
        <f t="shared" si="15"/>
        <v>解救学生</v>
      </c>
      <c r="K338" t="s">
        <v>523</v>
      </c>
      <c r="L338" t="s">
        <v>720</v>
      </c>
      <c r="M338" s="14">
        <v>104</v>
      </c>
      <c r="N338" s="14">
        <v>0</v>
      </c>
      <c r="O338" s="14">
        <v>15</v>
      </c>
      <c r="P338" t="s">
        <v>910</v>
      </c>
      <c r="Q338" s="217" t="s">
        <v>831</v>
      </c>
      <c r="R338" s="192" t="s">
        <v>711</v>
      </c>
      <c r="S338" s="192" t="s">
        <v>417</v>
      </c>
      <c r="T338">
        <v>0</v>
      </c>
      <c r="U338">
        <v>0</v>
      </c>
    </row>
    <row r="339" spans="1:21" ht="40.5">
      <c r="A339">
        <v>2337</v>
      </c>
      <c r="B339" s="194">
        <v>2338</v>
      </c>
      <c r="C339" s="119">
        <v>62</v>
      </c>
      <c r="D339" s="192" t="s">
        <v>237</v>
      </c>
      <c r="E339" s="192">
        <v>1</v>
      </c>
      <c r="F339">
        <v>1000001</v>
      </c>
      <c r="G339" s="192">
        <v>1</v>
      </c>
      <c r="H339">
        <v>1000001</v>
      </c>
      <c r="I339" t="s">
        <v>231</v>
      </c>
      <c r="J339" s="14" t="str">
        <f t="shared" si="15"/>
        <v>使用变化咒</v>
      </c>
      <c r="K339" s="21" t="s">
        <v>652</v>
      </c>
      <c r="L339" s="21" t="s">
        <v>722</v>
      </c>
      <c r="M339" s="14">
        <v>111</v>
      </c>
      <c r="N339" s="14">
        <v>0</v>
      </c>
      <c r="O339" s="14">
        <v>10</v>
      </c>
      <c r="P339" t="s">
        <v>910</v>
      </c>
      <c r="Q339" s="217" t="s">
        <v>837</v>
      </c>
      <c r="R339" s="192" t="s">
        <v>711</v>
      </c>
      <c r="S339" s="192" t="s">
        <v>417</v>
      </c>
      <c r="T339">
        <v>0</v>
      </c>
      <c r="U339">
        <v>0</v>
      </c>
    </row>
    <row r="340" spans="1:21" ht="40.5">
      <c r="A340">
        <v>2338</v>
      </c>
      <c r="B340" s="194">
        <v>2339</v>
      </c>
      <c r="C340" s="119">
        <v>63</v>
      </c>
      <c r="D340" s="192" t="s">
        <v>237</v>
      </c>
      <c r="E340" s="192">
        <v>1</v>
      </c>
      <c r="F340">
        <v>1000001</v>
      </c>
      <c r="G340" s="192">
        <v>1</v>
      </c>
      <c r="H340">
        <v>1000001</v>
      </c>
      <c r="I340" t="s">
        <v>231</v>
      </c>
      <c r="J340" s="14" t="str">
        <f>J325</f>
        <v>收集材料</v>
      </c>
      <c r="K340" s="21" t="s">
        <v>768</v>
      </c>
      <c r="L340" s="21" t="s">
        <v>818</v>
      </c>
      <c r="M340" s="14">
        <v>102</v>
      </c>
      <c r="N340" s="14">
        <v>8317</v>
      </c>
      <c r="O340" s="14">
        <v>5</v>
      </c>
      <c r="P340" t="s">
        <v>881</v>
      </c>
      <c r="Q340" s="217" t="s">
        <v>823</v>
      </c>
      <c r="R340" s="192" t="s">
        <v>711</v>
      </c>
      <c r="S340" s="192" t="s">
        <v>417</v>
      </c>
      <c r="T340">
        <v>0</v>
      </c>
      <c r="U340">
        <v>0</v>
      </c>
    </row>
    <row r="341" spans="1:21">
      <c r="A341">
        <v>2339</v>
      </c>
      <c r="B341" s="194">
        <v>2340</v>
      </c>
      <c r="C341" s="119">
        <v>63</v>
      </c>
      <c r="D341" s="192" t="s">
        <v>237</v>
      </c>
      <c r="E341" s="192">
        <v>1</v>
      </c>
      <c r="F341">
        <v>1000001</v>
      </c>
      <c r="G341" s="192">
        <v>1</v>
      </c>
      <c r="H341">
        <v>1000001</v>
      </c>
      <c r="I341" t="s">
        <v>231</v>
      </c>
      <c r="J341" s="14" t="s">
        <v>212</v>
      </c>
      <c r="K341" t="s">
        <v>716</v>
      </c>
      <c r="L341" t="s">
        <v>719</v>
      </c>
      <c r="M341" s="14">
        <v>103</v>
      </c>
      <c r="N341" s="14">
        <v>0</v>
      </c>
      <c r="O341" s="14">
        <v>40</v>
      </c>
      <c r="P341" t="s">
        <v>910</v>
      </c>
      <c r="Q341" s="217" t="s">
        <v>825</v>
      </c>
      <c r="R341" s="192" t="s">
        <v>711</v>
      </c>
      <c r="S341" s="192" t="s">
        <v>417</v>
      </c>
      <c r="T341">
        <v>0</v>
      </c>
      <c r="U341">
        <v>0</v>
      </c>
    </row>
    <row r="342" spans="1:21" ht="27">
      <c r="A342">
        <v>2340</v>
      </c>
      <c r="B342" s="194">
        <v>2341</v>
      </c>
      <c r="C342" s="119">
        <v>63</v>
      </c>
      <c r="D342" s="192" t="s">
        <v>237</v>
      </c>
      <c r="E342" s="192">
        <v>1</v>
      </c>
      <c r="F342">
        <v>1000001</v>
      </c>
      <c r="G342" s="192">
        <v>1</v>
      </c>
      <c r="H342">
        <v>1000001</v>
      </c>
      <c r="I342" t="s">
        <v>231</v>
      </c>
      <c r="J342" s="14" t="s">
        <v>213</v>
      </c>
      <c r="K342" s="21" t="s">
        <v>715</v>
      </c>
      <c r="L342" s="21" t="str">
        <f>[3]magic_mix!$D$33</f>
        <v>花斑石砖</v>
      </c>
      <c r="M342" s="14">
        <v>101</v>
      </c>
      <c r="N342" s="14">
        <f>[3]magic_mix!$F$33</f>
        <v>193003</v>
      </c>
      <c r="O342" s="14">
        <v>10</v>
      </c>
      <c r="P342" t="s">
        <v>910</v>
      </c>
      <c r="Q342" s="217" t="s">
        <v>842</v>
      </c>
      <c r="R342" s="192" t="s">
        <v>711</v>
      </c>
      <c r="S342" s="192" t="s">
        <v>417</v>
      </c>
      <c r="T342">
        <v>1</v>
      </c>
      <c r="U342">
        <v>0</v>
      </c>
    </row>
    <row r="343" spans="1:21">
      <c r="A343">
        <v>2341</v>
      </c>
      <c r="B343" s="194">
        <v>2342</v>
      </c>
      <c r="C343" s="119">
        <v>63</v>
      </c>
      <c r="D343" s="192" t="s">
        <v>237</v>
      </c>
      <c r="E343" s="192">
        <v>1</v>
      </c>
      <c r="F343">
        <v>1000001</v>
      </c>
      <c r="G343" s="192">
        <v>1</v>
      </c>
      <c r="H343">
        <v>1000001</v>
      </c>
      <c r="I343" t="s">
        <v>231</v>
      </c>
      <c r="J343" s="14" t="str">
        <f>J328</f>
        <v>好友数达人</v>
      </c>
      <c r="K343" t="str">
        <f>K328</f>
        <v>增加自己的好友数量</v>
      </c>
      <c r="L343" t="s">
        <v>717</v>
      </c>
      <c r="M343" s="14">
        <v>203</v>
      </c>
      <c r="N343" s="14">
        <v>0</v>
      </c>
      <c r="O343" s="195">
        <v>23</v>
      </c>
      <c r="P343" t="s">
        <v>910</v>
      </c>
      <c r="Q343" s="217" t="s">
        <v>839</v>
      </c>
      <c r="R343" s="192" t="s">
        <v>711</v>
      </c>
      <c r="S343" s="192" t="s">
        <v>417</v>
      </c>
      <c r="T343">
        <v>0</v>
      </c>
      <c r="U343">
        <v>0</v>
      </c>
    </row>
    <row r="344" spans="1:21">
      <c r="A344">
        <v>2342</v>
      </c>
      <c r="B344" s="194">
        <v>2343</v>
      </c>
      <c r="C344" s="119">
        <v>63</v>
      </c>
      <c r="D344" s="192" t="s">
        <v>237</v>
      </c>
      <c r="E344" s="192">
        <v>1</v>
      </c>
      <c r="F344">
        <v>1000001</v>
      </c>
      <c r="G344" s="192">
        <v>1</v>
      </c>
      <c r="H344">
        <v>1000001</v>
      </c>
      <c r="I344" t="s">
        <v>231</v>
      </c>
      <c r="J344" s="14" t="s">
        <v>456</v>
      </c>
      <c r="K344" t="str">
        <f>K333</f>
        <v>在魔法世界中没有钱也是不行的</v>
      </c>
      <c r="L344" t="s">
        <v>804</v>
      </c>
      <c r="M344" s="14">
        <v>105</v>
      </c>
      <c r="N344" s="14">
        <v>0</v>
      </c>
      <c r="O344" s="14">
        <v>3000</v>
      </c>
      <c r="P344" t="s">
        <v>910</v>
      </c>
      <c r="Q344" s="217" t="s">
        <v>839</v>
      </c>
      <c r="R344" s="192" t="s">
        <v>711</v>
      </c>
      <c r="S344" s="192" t="s">
        <v>417</v>
      </c>
      <c r="T344">
        <v>0</v>
      </c>
      <c r="U344">
        <v>0</v>
      </c>
    </row>
    <row r="345" spans="1:21">
      <c r="A345">
        <v>2343</v>
      </c>
      <c r="B345" s="194">
        <v>2344</v>
      </c>
      <c r="C345" s="119">
        <v>63</v>
      </c>
      <c r="D345" s="192" t="s">
        <v>237</v>
      </c>
      <c r="E345" s="192">
        <v>1</v>
      </c>
      <c r="F345">
        <v>1000001</v>
      </c>
      <c r="G345" s="192">
        <v>1</v>
      </c>
      <c r="H345">
        <v>1000001</v>
      </c>
      <c r="I345" t="s">
        <v>231</v>
      </c>
      <c r="J345" s="14" t="s">
        <v>186</v>
      </c>
      <c r="K345" t="s">
        <v>400</v>
      </c>
      <c r="L345" t="s">
        <v>721</v>
      </c>
      <c r="M345" s="14">
        <v>202</v>
      </c>
      <c r="N345" s="14">
        <v>0</v>
      </c>
      <c r="O345" s="195">
        <v>38</v>
      </c>
      <c r="P345" t="s">
        <v>910</v>
      </c>
      <c r="Q345" s="217" t="s">
        <v>822</v>
      </c>
      <c r="R345" s="192" t="s">
        <v>711</v>
      </c>
      <c r="S345" s="192" t="s">
        <v>417</v>
      </c>
      <c r="T345">
        <v>0</v>
      </c>
      <c r="U345">
        <v>0</v>
      </c>
    </row>
    <row r="346" spans="1:21">
      <c r="A346">
        <v>2344</v>
      </c>
      <c r="B346" s="194">
        <v>2345</v>
      </c>
      <c r="C346" s="119">
        <v>64</v>
      </c>
      <c r="D346" s="192" t="s">
        <v>237</v>
      </c>
      <c r="E346" s="192">
        <v>1</v>
      </c>
      <c r="F346">
        <v>1000001</v>
      </c>
      <c r="G346" s="192">
        <v>1</v>
      </c>
      <c r="H346">
        <v>1000001</v>
      </c>
      <c r="I346" t="s">
        <v>231</v>
      </c>
      <c r="J346" s="14" t="str">
        <f>J336</f>
        <v>成长之路</v>
      </c>
      <c r="K346" t="str">
        <f>K336</f>
        <v>提升自己的人物等级</v>
      </c>
      <c r="L346" t="s">
        <v>718</v>
      </c>
      <c r="M346" s="14">
        <v>201</v>
      </c>
      <c r="N346" s="14">
        <v>0</v>
      </c>
      <c r="O346" s="195">
        <v>54</v>
      </c>
      <c r="P346" t="s">
        <v>910</v>
      </c>
      <c r="Q346" s="217" t="s">
        <v>829</v>
      </c>
      <c r="R346" s="192" t="s">
        <v>711</v>
      </c>
      <c r="S346" s="192" t="s">
        <v>417</v>
      </c>
      <c r="T346">
        <v>0</v>
      </c>
      <c r="U346">
        <v>0</v>
      </c>
    </row>
    <row r="347" spans="1:21">
      <c r="A347">
        <v>2345</v>
      </c>
      <c r="B347" s="194">
        <v>2346</v>
      </c>
      <c r="C347" s="119">
        <v>63</v>
      </c>
      <c r="D347" s="192" t="s">
        <v>237</v>
      </c>
      <c r="E347" s="192">
        <v>1</v>
      </c>
      <c r="F347">
        <v>1000001</v>
      </c>
      <c r="G347" s="192">
        <v>1</v>
      </c>
      <c r="H347">
        <v>1000001</v>
      </c>
      <c r="I347" t="s">
        <v>231</v>
      </c>
      <c r="J347" s="14" t="s">
        <v>220</v>
      </c>
      <c r="K347" t="s">
        <v>523</v>
      </c>
      <c r="L347" t="s">
        <v>720</v>
      </c>
      <c r="M347" s="14">
        <v>104</v>
      </c>
      <c r="N347" s="14">
        <v>0</v>
      </c>
      <c r="O347" s="14">
        <v>15</v>
      </c>
      <c r="P347" t="s">
        <v>910</v>
      </c>
      <c r="Q347" s="217" t="s">
        <v>831</v>
      </c>
      <c r="R347" s="192" t="s">
        <v>711</v>
      </c>
      <c r="S347" s="192" t="s">
        <v>417</v>
      </c>
      <c r="T347">
        <v>0</v>
      </c>
      <c r="U347">
        <v>0</v>
      </c>
    </row>
    <row r="348" spans="1:21">
      <c r="A348">
        <v>2346</v>
      </c>
      <c r="B348" s="194">
        <v>2347</v>
      </c>
      <c r="C348" s="119">
        <v>63</v>
      </c>
      <c r="D348" s="192" t="s">
        <v>237</v>
      </c>
      <c r="E348" s="192">
        <v>1</v>
      </c>
      <c r="F348">
        <v>1000001</v>
      </c>
      <c r="G348" s="192">
        <v>1</v>
      </c>
      <c r="H348">
        <v>1000001</v>
      </c>
      <c r="I348" t="s">
        <v>231</v>
      </c>
      <c r="J348" s="14" t="str">
        <f>J333</f>
        <v>收钱</v>
      </c>
      <c r="K348" t="str">
        <f>K333</f>
        <v>在魔法世界中没有钱也是不行的</v>
      </c>
      <c r="L348" t="s">
        <v>804</v>
      </c>
      <c r="M348" s="14">
        <v>105</v>
      </c>
      <c r="N348" s="14">
        <v>0</v>
      </c>
      <c r="O348" s="14">
        <v>3000</v>
      </c>
      <c r="P348" t="s">
        <v>910</v>
      </c>
      <c r="Q348" s="217" t="s">
        <v>839</v>
      </c>
      <c r="R348" s="192" t="s">
        <v>711</v>
      </c>
      <c r="S348" s="192" t="s">
        <v>417</v>
      </c>
      <c r="T348">
        <v>0</v>
      </c>
      <c r="U348">
        <v>0</v>
      </c>
    </row>
    <row r="349" spans="1:21">
      <c r="A349">
        <v>2347</v>
      </c>
      <c r="B349" s="194">
        <v>2348</v>
      </c>
      <c r="C349" s="119">
        <v>63</v>
      </c>
      <c r="D349" s="192" t="s">
        <v>237</v>
      </c>
      <c r="E349" s="192">
        <v>1</v>
      </c>
      <c r="F349">
        <v>1000001</v>
      </c>
      <c r="G349" s="192">
        <v>1</v>
      </c>
      <c r="H349">
        <v>1000001</v>
      </c>
      <c r="I349" t="s">
        <v>231</v>
      </c>
      <c r="J349" s="14" t="s">
        <v>186</v>
      </c>
      <c r="K349" t="s">
        <v>400</v>
      </c>
      <c r="L349" t="s">
        <v>721</v>
      </c>
      <c r="M349" s="14">
        <v>202</v>
      </c>
      <c r="N349" s="14">
        <v>0</v>
      </c>
      <c r="O349" s="195">
        <v>38</v>
      </c>
      <c r="P349" t="s">
        <v>910</v>
      </c>
      <c r="Q349" s="217" t="s">
        <v>822</v>
      </c>
      <c r="R349" s="192" t="s">
        <v>711</v>
      </c>
      <c r="S349" s="192" t="s">
        <v>417</v>
      </c>
      <c r="T349">
        <v>0</v>
      </c>
      <c r="U349">
        <v>0</v>
      </c>
    </row>
    <row r="350" spans="1:21" ht="40.5">
      <c r="A350">
        <v>2348</v>
      </c>
      <c r="B350" s="194">
        <v>2349</v>
      </c>
      <c r="C350" s="119">
        <v>63</v>
      </c>
      <c r="D350" s="192" t="s">
        <v>237</v>
      </c>
      <c r="E350" s="192">
        <v>1</v>
      </c>
      <c r="F350">
        <v>1000001</v>
      </c>
      <c r="G350" s="192">
        <v>1</v>
      </c>
      <c r="H350">
        <v>1000001</v>
      </c>
      <c r="I350" t="s">
        <v>231</v>
      </c>
      <c r="J350" s="14" t="str">
        <f>J335</f>
        <v>收集材料</v>
      </c>
      <c r="K350" s="21" t="s">
        <v>768</v>
      </c>
      <c r="L350" s="21" t="s">
        <v>818</v>
      </c>
      <c r="M350" s="14">
        <v>102</v>
      </c>
      <c r="N350" s="14">
        <v>8317</v>
      </c>
      <c r="O350" s="14">
        <v>10</v>
      </c>
      <c r="P350" t="s">
        <v>882</v>
      </c>
      <c r="Q350" s="217" t="s">
        <v>823</v>
      </c>
      <c r="R350" s="192" t="s">
        <v>711</v>
      </c>
      <c r="S350" s="192" t="s">
        <v>417</v>
      </c>
      <c r="T350">
        <v>0</v>
      </c>
      <c r="U350">
        <v>0</v>
      </c>
    </row>
    <row r="351" spans="1:21">
      <c r="A351">
        <v>2349</v>
      </c>
      <c r="B351" s="194">
        <v>2350</v>
      </c>
      <c r="C351" s="119">
        <v>65</v>
      </c>
      <c r="D351" s="192" t="s">
        <v>237</v>
      </c>
      <c r="E351" s="192">
        <v>1</v>
      </c>
      <c r="F351">
        <v>1000001</v>
      </c>
      <c r="G351" s="192">
        <v>1</v>
      </c>
      <c r="H351">
        <v>1000001</v>
      </c>
      <c r="I351" t="s">
        <v>231</v>
      </c>
      <c r="J351" s="14" t="str">
        <f>J346</f>
        <v>成长之路</v>
      </c>
      <c r="K351" t="str">
        <f>K331</f>
        <v>提升自己的人物等级</v>
      </c>
      <c r="L351" t="s">
        <v>718</v>
      </c>
      <c r="M351" s="14">
        <v>201</v>
      </c>
      <c r="N351" s="14">
        <v>0</v>
      </c>
      <c r="O351" s="195">
        <v>55</v>
      </c>
      <c r="P351" t="s">
        <v>910</v>
      </c>
      <c r="Q351" s="217" t="s">
        <v>829</v>
      </c>
      <c r="R351" s="192" t="s">
        <v>711</v>
      </c>
      <c r="S351" s="192" t="s">
        <v>417</v>
      </c>
      <c r="T351">
        <v>0</v>
      </c>
      <c r="U351">
        <v>0</v>
      </c>
    </row>
    <row r="352" spans="1:21">
      <c r="A352">
        <v>2350</v>
      </c>
      <c r="B352" s="194">
        <v>2351</v>
      </c>
      <c r="C352" s="119">
        <v>64</v>
      </c>
      <c r="D352" s="192" t="s">
        <v>237</v>
      </c>
      <c r="E352" s="192">
        <v>1</v>
      </c>
      <c r="F352">
        <v>1000001</v>
      </c>
      <c r="G352" s="192">
        <v>1</v>
      </c>
      <c r="H352">
        <v>1000001</v>
      </c>
      <c r="I352" t="s">
        <v>231</v>
      </c>
      <c r="J352" s="14" t="str">
        <f t="shared" ref="J352:J354" si="16">J321</f>
        <v>传授魔法</v>
      </c>
      <c r="K352" t="s">
        <v>716</v>
      </c>
      <c r="L352" t="s">
        <v>719</v>
      </c>
      <c r="M352" s="14">
        <v>103</v>
      </c>
      <c r="N352" s="14">
        <v>0</v>
      </c>
      <c r="O352" s="14">
        <v>40</v>
      </c>
      <c r="P352" t="s">
        <v>910</v>
      </c>
      <c r="Q352" s="217" t="s">
        <v>825</v>
      </c>
      <c r="R352" s="192" t="str">
        <f t="shared" ref="R352:S354" si="17">R321</f>
        <v>[[21,1]]</v>
      </c>
      <c r="S352" s="192" t="str">
        <f t="shared" si="17"/>
        <v>[]</v>
      </c>
      <c r="T352">
        <v>0</v>
      </c>
      <c r="U352">
        <v>0</v>
      </c>
    </row>
    <row r="353" spans="1:21">
      <c r="A353">
        <v>2351</v>
      </c>
      <c r="B353" s="194">
        <v>2352</v>
      </c>
      <c r="C353" s="119">
        <v>64</v>
      </c>
      <c r="D353" s="192" t="s">
        <v>237</v>
      </c>
      <c r="E353" s="192">
        <v>1</v>
      </c>
      <c r="F353">
        <v>1000001</v>
      </c>
      <c r="G353" s="192">
        <v>1</v>
      </c>
      <c r="H353">
        <v>1000001</v>
      </c>
      <c r="I353" t="s">
        <v>231</v>
      </c>
      <c r="J353" s="14" t="str">
        <f t="shared" si="16"/>
        <v>解救学生</v>
      </c>
      <c r="K353" t="s">
        <v>523</v>
      </c>
      <c r="L353" t="s">
        <v>720</v>
      </c>
      <c r="M353" s="14">
        <v>104</v>
      </c>
      <c r="N353" s="14">
        <v>0</v>
      </c>
      <c r="O353" s="14">
        <v>15</v>
      </c>
      <c r="P353" t="s">
        <v>910</v>
      </c>
      <c r="Q353" s="217" t="s">
        <v>831</v>
      </c>
      <c r="R353" s="192" t="str">
        <f t="shared" si="17"/>
        <v>[[21,1]]</v>
      </c>
      <c r="S353" s="192" t="str">
        <f t="shared" si="17"/>
        <v>[]</v>
      </c>
      <c r="T353">
        <v>0</v>
      </c>
      <c r="U353">
        <v>0</v>
      </c>
    </row>
    <row r="354" spans="1:21" ht="40.5">
      <c r="A354">
        <v>2352</v>
      </c>
      <c r="B354" s="194">
        <v>2353</v>
      </c>
      <c r="C354" s="119">
        <v>64</v>
      </c>
      <c r="D354" s="192" t="s">
        <v>237</v>
      </c>
      <c r="E354" s="192">
        <v>1</v>
      </c>
      <c r="F354">
        <v>1000001</v>
      </c>
      <c r="G354" s="192">
        <v>1</v>
      </c>
      <c r="H354">
        <v>1000001</v>
      </c>
      <c r="I354" t="s">
        <v>231</v>
      </c>
      <c r="J354" s="14" t="str">
        <f t="shared" si="16"/>
        <v>使用变化咒</v>
      </c>
      <c r="K354" s="21" t="s">
        <v>652</v>
      </c>
      <c r="L354" s="21" t="s">
        <v>722</v>
      </c>
      <c r="M354" s="14">
        <v>111</v>
      </c>
      <c r="N354" s="14">
        <v>0</v>
      </c>
      <c r="O354" s="14">
        <v>10</v>
      </c>
      <c r="P354" t="s">
        <v>910</v>
      </c>
      <c r="Q354" s="217" t="s">
        <v>837</v>
      </c>
      <c r="R354" s="192" t="str">
        <f t="shared" si="17"/>
        <v>[[21,1]]</v>
      </c>
      <c r="S354" s="192" t="str">
        <f t="shared" si="17"/>
        <v>[]</v>
      </c>
      <c r="T354">
        <v>0</v>
      </c>
      <c r="U354">
        <v>0</v>
      </c>
    </row>
    <row r="355" spans="1:21">
      <c r="A355">
        <v>2353</v>
      </c>
      <c r="B355" s="194">
        <v>2354</v>
      </c>
      <c r="C355" s="119">
        <v>64</v>
      </c>
      <c r="D355" s="192" t="s">
        <v>237</v>
      </c>
      <c r="E355" s="192">
        <v>1</v>
      </c>
      <c r="F355">
        <v>1000001</v>
      </c>
      <c r="G355" s="192">
        <v>1</v>
      </c>
      <c r="H355">
        <v>1000001</v>
      </c>
      <c r="I355" t="s">
        <v>231</v>
      </c>
      <c r="J355" s="14" t="s">
        <v>212</v>
      </c>
      <c r="K355" t="s">
        <v>716</v>
      </c>
      <c r="L355" t="s">
        <v>719</v>
      </c>
      <c r="M355" s="14">
        <v>103</v>
      </c>
      <c r="N355" s="14">
        <v>0</v>
      </c>
      <c r="O355" s="14">
        <v>40</v>
      </c>
      <c r="P355" t="s">
        <v>910</v>
      </c>
      <c r="Q355" s="217" t="s">
        <v>825</v>
      </c>
      <c r="R355" s="192" t="s">
        <v>711</v>
      </c>
      <c r="S355" s="192" t="s">
        <v>417</v>
      </c>
      <c r="T355">
        <v>0</v>
      </c>
      <c r="U355">
        <v>0</v>
      </c>
    </row>
    <row r="356" spans="1:21">
      <c r="A356">
        <v>2354</v>
      </c>
      <c r="B356" s="194">
        <v>2355</v>
      </c>
      <c r="C356" s="119">
        <v>64</v>
      </c>
      <c r="D356" s="192" t="s">
        <v>237</v>
      </c>
      <c r="E356" s="192">
        <v>1</v>
      </c>
      <c r="F356">
        <v>1000001</v>
      </c>
      <c r="G356" s="192">
        <v>1</v>
      </c>
      <c r="H356">
        <v>1000001</v>
      </c>
      <c r="I356" t="s">
        <v>231</v>
      </c>
      <c r="J356" s="14" t="s">
        <v>220</v>
      </c>
      <c r="K356" t="s">
        <v>523</v>
      </c>
      <c r="L356" t="s">
        <v>720</v>
      </c>
      <c r="M356" s="14">
        <v>104</v>
      </c>
      <c r="N356" s="14">
        <v>0</v>
      </c>
      <c r="O356" s="14">
        <v>15</v>
      </c>
      <c r="P356" t="s">
        <v>910</v>
      </c>
      <c r="Q356" s="217" t="s">
        <v>831</v>
      </c>
      <c r="R356" s="192" t="s">
        <v>711</v>
      </c>
      <c r="S356" s="192" t="s">
        <v>417</v>
      </c>
      <c r="T356">
        <v>0</v>
      </c>
      <c r="U356">
        <v>0</v>
      </c>
    </row>
    <row r="357" spans="1:21" ht="40.5">
      <c r="A357">
        <v>2355</v>
      </c>
      <c r="B357" s="194">
        <v>2356</v>
      </c>
      <c r="C357" s="119">
        <v>64</v>
      </c>
      <c r="D357" s="192" t="s">
        <v>237</v>
      </c>
      <c r="E357" s="192">
        <v>1</v>
      </c>
      <c r="F357">
        <v>1000001</v>
      </c>
      <c r="G357" s="192">
        <v>1</v>
      </c>
      <c r="H357">
        <v>1000001</v>
      </c>
      <c r="I357" t="s">
        <v>231</v>
      </c>
      <c r="J357" s="14" t="s">
        <v>235</v>
      </c>
      <c r="K357" s="21" t="s">
        <v>652</v>
      </c>
      <c r="L357" s="21" t="s">
        <v>722</v>
      </c>
      <c r="M357" s="14">
        <v>111</v>
      </c>
      <c r="N357" s="14">
        <v>0</v>
      </c>
      <c r="O357" s="14">
        <v>10</v>
      </c>
      <c r="P357" t="s">
        <v>910</v>
      </c>
      <c r="Q357" s="217" t="s">
        <v>837</v>
      </c>
      <c r="R357" s="192" t="s">
        <v>711</v>
      </c>
      <c r="S357" s="192" t="s">
        <v>417</v>
      </c>
      <c r="T357">
        <v>0</v>
      </c>
      <c r="U357">
        <v>0</v>
      </c>
    </row>
    <row r="358" spans="1:21" ht="40.5">
      <c r="A358">
        <v>2356</v>
      </c>
      <c r="B358" s="194">
        <v>2357</v>
      </c>
      <c r="C358" s="119">
        <v>64</v>
      </c>
      <c r="D358" s="192" t="s">
        <v>237</v>
      </c>
      <c r="E358" s="192">
        <v>1</v>
      </c>
      <c r="F358">
        <v>1000001</v>
      </c>
      <c r="G358" s="192">
        <v>1</v>
      </c>
      <c r="H358">
        <v>1000001</v>
      </c>
      <c r="I358" t="s">
        <v>231</v>
      </c>
      <c r="J358" s="14" t="s">
        <v>235</v>
      </c>
      <c r="K358" s="21" t="s">
        <v>652</v>
      </c>
      <c r="L358" s="21" t="s">
        <v>722</v>
      </c>
      <c r="M358" s="14">
        <v>111</v>
      </c>
      <c r="N358" s="14">
        <v>0</v>
      </c>
      <c r="O358" s="14">
        <v>10</v>
      </c>
      <c r="P358" t="s">
        <v>910</v>
      </c>
      <c r="Q358" s="217" t="s">
        <v>837</v>
      </c>
      <c r="R358" s="192" t="s">
        <v>711</v>
      </c>
      <c r="S358" s="192" t="s">
        <v>417</v>
      </c>
      <c r="T358">
        <v>0</v>
      </c>
      <c r="U358">
        <v>0</v>
      </c>
    </row>
    <row r="359" spans="1:21" ht="40.5">
      <c r="A359">
        <v>2357</v>
      </c>
      <c r="B359" s="194">
        <v>2358</v>
      </c>
      <c r="C359" s="119">
        <v>64</v>
      </c>
      <c r="D359" s="192" t="s">
        <v>237</v>
      </c>
      <c r="E359" s="192">
        <v>1</v>
      </c>
      <c r="F359">
        <v>1000001</v>
      </c>
      <c r="G359" s="192">
        <v>1</v>
      </c>
      <c r="H359">
        <v>1000001</v>
      </c>
      <c r="I359" t="s">
        <v>231</v>
      </c>
      <c r="J359" s="14" t="s">
        <v>397</v>
      </c>
      <c r="K359" s="21" t="s">
        <v>768</v>
      </c>
      <c r="L359" s="21" t="s">
        <v>818</v>
      </c>
      <c r="M359" s="14">
        <v>102</v>
      </c>
      <c r="N359" s="14">
        <v>8317</v>
      </c>
      <c r="O359" s="14">
        <v>15</v>
      </c>
      <c r="P359" t="s">
        <v>883</v>
      </c>
      <c r="Q359" s="217" t="s">
        <v>823</v>
      </c>
      <c r="R359" s="192" t="s">
        <v>711</v>
      </c>
      <c r="S359" s="192" t="s">
        <v>417</v>
      </c>
      <c r="T359">
        <v>0</v>
      </c>
      <c r="U359">
        <v>0</v>
      </c>
    </row>
    <row r="360" spans="1:21" ht="27">
      <c r="A360">
        <v>2358</v>
      </c>
      <c r="B360" s="194">
        <v>2359</v>
      </c>
      <c r="C360" s="119">
        <v>64</v>
      </c>
      <c r="D360" s="192" t="s">
        <v>237</v>
      </c>
      <c r="E360" s="192">
        <v>1</v>
      </c>
      <c r="F360">
        <v>1000001</v>
      </c>
      <c r="G360" s="192">
        <v>1</v>
      </c>
      <c r="H360">
        <v>1000001</v>
      </c>
      <c r="I360" t="s">
        <v>231</v>
      </c>
      <c r="J360" s="14" t="s">
        <v>213</v>
      </c>
      <c r="K360" s="21" t="s">
        <v>715</v>
      </c>
      <c r="L360" s="21" t="str">
        <f>[3]magic_mix!$D$33</f>
        <v>花斑石砖</v>
      </c>
      <c r="M360" s="14">
        <v>101</v>
      </c>
      <c r="N360" s="14">
        <f>[3]magic_mix!$F$33</f>
        <v>193003</v>
      </c>
      <c r="O360" s="14">
        <v>10</v>
      </c>
      <c r="P360" t="s">
        <v>910</v>
      </c>
      <c r="Q360" s="217" t="s">
        <v>842</v>
      </c>
      <c r="R360" s="192" t="s">
        <v>711</v>
      </c>
      <c r="S360" s="192" t="s">
        <v>417</v>
      </c>
      <c r="T360">
        <v>1</v>
      </c>
      <c r="U360">
        <v>0</v>
      </c>
    </row>
    <row r="361" spans="1:21" ht="27">
      <c r="A361">
        <v>2359</v>
      </c>
      <c r="B361" s="194">
        <v>2360</v>
      </c>
      <c r="C361" s="119">
        <v>64</v>
      </c>
      <c r="D361" s="192" t="s">
        <v>237</v>
      </c>
      <c r="E361" s="192">
        <v>1</v>
      </c>
      <c r="F361">
        <v>1000001</v>
      </c>
      <c r="G361" s="192">
        <v>1</v>
      </c>
      <c r="H361">
        <v>1000001</v>
      </c>
      <c r="I361" t="s">
        <v>231</v>
      </c>
      <c r="J361" s="14" t="s">
        <v>213</v>
      </c>
      <c r="K361" s="21" t="s">
        <v>715</v>
      </c>
      <c r="L361" s="21" t="str">
        <f>[3]magic_mix!$D$33</f>
        <v>花斑石砖</v>
      </c>
      <c r="M361" s="14">
        <v>101</v>
      </c>
      <c r="N361" s="14">
        <f>[3]magic_mix!$F$33</f>
        <v>193003</v>
      </c>
      <c r="O361" s="14">
        <v>10</v>
      </c>
      <c r="P361" t="s">
        <v>910</v>
      </c>
      <c r="Q361" s="217" t="s">
        <v>842</v>
      </c>
      <c r="R361" s="192" t="s">
        <v>711</v>
      </c>
      <c r="S361" s="192" t="s">
        <v>417</v>
      </c>
      <c r="T361">
        <v>1</v>
      </c>
      <c r="U361">
        <v>0</v>
      </c>
    </row>
    <row r="362" spans="1:21">
      <c r="A362">
        <v>2360</v>
      </c>
      <c r="B362" s="194">
        <v>2361</v>
      </c>
      <c r="C362" s="119">
        <v>65</v>
      </c>
      <c r="D362" s="192" t="s">
        <v>237</v>
      </c>
      <c r="E362" s="192">
        <v>1</v>
      </c>
      <c r="F362">
        <v>1000001</v>
      </c>
      <c r="G362" s="192">
        <v>1</v>
      </c>
      <c r="H362">
        <v>1000001</v>
      </c>
      <c r="I362" t="s">
        <v>231</v>
      </c>
      <c r="J362" s="14" t="str">
        <f>J10</f>
        <v>好友数达人</v>
      </c>
      <c r="K362" t="s">
        <v>398</v>
      </c>
      <c r="L362" t="s">
        <v>717</v>
      </c>
      <c r="M362" s="14">
        <v>203</v>
      </c>
      <c r="N362" s="14">
        <v>0</v>
      </c>
      <c r="O362" s="195">
        <v>24</v>
      </c>
      <c r="P362" t="s">
        <v>910</v>
      </c>
      <c r="Q362" s="217" t="s">
        <v>839</v>
      </c>
      <c r="R362" s="192" t="s">
        <v>711</v>
      </c>
      <c r="S362" s="192" t="s">
        <v>417</v>
      </c>
      <c r="T362">
        <v>0</v>
      </c>
      <c r="U362">
        <v>0</v>
      </c>
    </row>
    <row r="363" spans="1:21">
      <c r="A363">
        <v>2361</v>
      </c>
      <c r="B363" s="194">
        <v>2362</v>
      </c>
      <c r="C363" s="119">
        <v>65</v>
      </c>
      <c r="D363" s="192" t="s">
        <v>237</v>
      </c>
      <c r="E363" s="192">
        <v>1</v>
      </c>
      <c r="F363">
        <v>1000001</v>
      </c>
      <c r="G363" s="192">
        <v>1</v>
      </c>
      <c r="H363">
        <v>1000001</v>
      </c>
      <c r="I363" t="s">
        <v>231</v>
      </c>
      <c r="J363" s="14" t="s">
        <v>220</v>
      </c>
      <c r="K363" t="s">
        <v>523</v>
      </c>
      <c r="L363" t="s">
        <v>720</v>
      </c>
      <c r="M363" s="14">
        <v>104</v>
      </c>
      <c r="N363" s="14">
        <v>0</v>
      </c>
      <c r="O363" s="14">
        <v>15</v>
      </c>
      <c r="P363" t="s">
        <v>910</v>
      </c>
      <c r="Q363" s="217" t="s">
        <v>831</v>
      </c>
      <c r="R363" s="192" t="s">
        <v>711</v>
      </c>
      <c r="S363" s="192" t="s">
        <v>417</v>
      </c>
      <c r="T363">
        <v>0</v>
      </c>
      <c r="U363">
        <v>0</v>
      </c>
    </row>
    <row r="364" spans="1:21">
      <c r="A364">
        <v>2362</v>
      </c>
      <c r="B364" s="194">
        <v>2363</v>
      </c>
      <c r="C364" s="119">
        <v>65</v>
      </c>
      <c r="D364" s="192" t="s">
        <v>237</v>
      </c>
      <c r="E364" s="192">
        <v>1</v>
      </c>
      <c r="F364">
        <v>1000001</v>
      </c>
      <c r="G364" s="192">
        <v>1</v>
      </c>
      <c r="H364">
        <v>1000001</v>
      </c>
      <c r="I364" t="s">
        <v>231</v>
      </c>
      <c r="J364" s="14" t="s">
        <v>186</v>
      </c>
      <c r="K364" t="s">
        <v>400</v>
      </c>
      <c r="L364" t="s">
        <v>721</v>
      </c>
      <c r="M364" s="14">
        <v>202</v>
      </c>
      <c r="N364" s="14">
        <v>0</v>
      </c>
      <c r="O364" s="195">
        <v>38</v>
      </c>
      <c r="P364" t="s">
        <v>910</v>
      </c>
      <c r="Q364" s="217" t="s">
        <v>828</v>
      </c>
      <c r="R364" s="192" t="s">
        <v>711</v>
      </c>
      <c r="S364" s="192" t="s">
        <v>417</v>
      </c>
      <c r="T364">
        <v>0</v>
      </c>
      <c r="U364">
        <v>0</v>
      </c>
    </row>
    <row r="365" spans="1:21">
      <c r="A365">
        <v>2363</v>
      </c>
      <c r="B365" s="194">
        <v>2364</v>
      </c>
      <c r="C365" s="119">
        <v>66</v>
      </c>
      <c r="D365" s="192" t="s">
        <v>237</v>
      </c>
      <c r="E365" s="192">
        <v>1</v>
      </c>
      <c r="F365">
        <v>1000001</v>
      </c>
      <c r="G365" s="192">
        <v>1</v>
      </c>
      <c r="H365">
        <v>1000001</v>
      </c>
      <c r="I365" t="s">
        <v>231</v>
      </c>
      <c r="J365" s="14" t="s">
        <v>401</v>
      </c>
      <c r="K365" t="s">
        <v>524</v>
      </c>
      <c r="L365" t="s">
        <v>718</v>
      </c>
      <c r="M365" s="14">
        <v>201</v>
      </c>
      <c r="N365" s="14">
        <v>0</v>
      </c>
      <c r="O365" s="195">
        <v>56</v>
      </c>
      <c r="P365" t="s">
        <v>910</v>
      </c>
      <c r="Q365" s="217" t="s">
        <v>830</v>
      </c>
      <c r="R365" s="192" t="s">
        <v>711</v>
      </c>
      <c r="S365" s="192" t="s">
        <v>417</v>
      </c>
      <c r="T365">
        <v>0</v>
      </c>
      <c r="U365">
        <v>0</v>
      </c>
    </row>
    <row r="366" spans="1:21">
      <c r="A366">
        <v>2364</v>
      </c>
      <c r="B366" s="194">
        <v>2365</v>
      </c>
      <c r="C366" s="119">
        <v>65</v>
      </c>
      <c r="D366" s="192" t="s">
        <v>237</v>
      </c>
      <c r="E366" s="192">
        <v>1</v>
      </c>
      <c r="F366">
        <v>1000001</v>
      </c>
      <c r="G366" s="192">
        <v>1</v>
      </c>
      <c r="H366">
        <v>1000001</v>
      </c>
      <c r="I366" t="s">
        <v>231</v>
      </c>
      <c r="J366" s="14" t="str">
        <f>J356</f>
        <v>解救学生</v>
      </c>
      <c r="K366" t="s">
        <v>523</v>
      </c>
      <c r="L366" t="s">
        <v>720</v>
      </c>
      <c r="M366" s="14">
        <v>104</v>
      </c>
      <c r="N366" s="14">
        <v>0</v>
      </c>
      <c r="O366" s="14">
        <v>15</v>
      </c>
      <c r="P366" t="s">
        <v>910</v>
      </c>
      <c r="Q366" s="217" t="s">
        <v>831</v>
      </c>
      <c r="R366" s="192" t="s">
        <v>711</v>
      </c>
      <c r="S366" s="192" t="s">
        <v>417</v>
      </c>
      <c r="T366">
        <v>0</v>
      </c>
      <c r="U366">
        <v>0</v>
      </c>
    </row>
    <row r="367" spans="1:21">
      <c r="A367">
        <v>2365</v>
      </c>
      <c r="B367" s="194">
        <v>2366</v>
      </c>
      <c r="C367" s="119">
        <v>65</v>
      </c>
      <c r="D367" s="192" t="s">
        <v>237</v>
      </c>
      <c r="E367" s="192">
        <v>1</v>
      </c>
      <c r="F367">
        <v>1000001</v>
      </c>
      <c r="G367" s="192">
        <v>1</v>
      </c>
      <c r="H367">
        <v>1000001</v>
      </c>
      <c r="I367" t="s">
        <v>231</v>
      </c>
      <c r="J367" s="14" t="s">
        <v>456</v>
      </c>
      <c r="K367" t="s">
        <v>457</v>
      </c>
      <c r="L367" t="s">
        <v>804</v>
      </c>
      <c r="M367" s="14">
        <v>105</v>
      </c>
      <c r="N367" s="14">
        <v>0</v>
      </c>
      <c r="O367" s="14">
        <v>3500</v>
      </c>
      <c r="P367" t="s">
        <v>910</v>
      </c>
      <c r="Q367" s="217" t="s">
        <v>838</v>
      </c>
      <c r="R367" s="192" t="s">
        <v>711</v>
      </c>
      <c r="S367" s="192" t="s">
        <v>417</v>
      </c>
      <c r="T367">
        <v>0</v>
      </c>
      <c r="U367">
        <v>0</v>
      </c>
    </row>
    <row r="368" spans="1:21">
      <c r="A368">
        <v>2366</v>
      </c>
      <c r="B368" s="194">
        <v>2367</v>
      </c>
      <c r="C368" s="119">
        <v>65</v>
      </c>
      <c r="D368" s="192" t="s">
        <v>237</v>
      </c>
      <c r="E368" s="192">
        <v>1</v>
      </c>
      <c r="F368">
        <v>1000001</v>
      </c>
      <c r="G368" s="192">
        <v>1</v>
      </c>
      <c r="H368">
        <v>1000001</v>
      </c>
      <c r="I368" t="s">
        <v>231</v>
      </c>
      <c r="J368" s="14" t="s">
        <v>186</v>
      </c>
      <c r="K368" t="s">
        <v>400</v>
      </c>
      <c r="L368" t="s">
        <v>721</v>
      </c>
      <c r="M368" s="14">
        <v>202</v>
      </c>
      <c r="N368" s="14">
        <v>0</v>
      </c>
      <c r="O368" s="195">
        <v>38</v>
      </c>
      <c r="P368" t="s">
        <v>910</v>
      </c>
      <c r="Q368" s="217" t="s">
        <v>828</v>
      </c>
      <c r="R368" s="192" t="s">
        <v>711</v>
      </c>
      <c r="S368" s="192" t="s">
        <v>417</v>
      </c>
      <c r="T368">
        <v>0</v>
      </c>
      <c r="U368">
        <v>0</v>
      </c>
    </row>
    <row r="369" spans="1:21" ht="40.5">
      <c r="A369">
        <v>2367</v>
      </c>
      <c r="B369" s="194">
        <v>2368</v>
      </c>
      <c r="C369" s="119">
        <v>65</v>
      </c>
      <c r="D369" s="192" t="s">
        <v>237</v>
      </c>
      <c r="E369" s="192">
        <v>1</v>
      </c>
      <c r="F369">
        <v>1000001</v>
      </c>
      <c r="G369" s="192">
        <v>1</v>
      </c>
      <c r="H369">
        <v>1000001</v>
      </c>
      <c r="I369" t="s">
        <v>231</v>
      </c>
      <c r="J369" s="14" t="str">
        <f>J359</f>
        <v>收集材料</v>
      </c>
      <c r="K369" s="21" t="s">
        <v>768</v>
      </c>
      <c r="L369" s="21" t="s">
        <v>818</v>
      </c>
      <c r="M369" s="14">
        <v>102</v>
      </c>
      <c r="N369" s="14">
        <v>8317</v>
      </c>
      <c r="O369" s="14">
        <v>20</v>
      </c>
      <c r="P369" t="s">
        <v>884</v>
      </c>
      <c r="Q369" s="217" t="s">
        <v>823</v>
      </c>
      <c r="R369" s="192" t="s">
        <v>711</v>
      </c>
      <c r="S369" s="192" t="s">
        <v>417</v>
      </c>
      <c r="T369">
        <v>0</v>
      </c>
      <c r="U369">
        <v>0</v>
      </c>
    </row>
    <row r="370" spans="1:21">
      <c r="A370">
        <v>2368</v>
      </c>
      <c r="B370" s="194">
        <v>2369</v>
      </c>
      <c r="C370" s="119">
        <v>67</v>
      </c>
      <c r="D370" s="192" t="s">
        <v>237</v>
      </c>
      <c r="E370" s="192">
        <v>1</v>
      </c>
      <c r="F370">
        <v>1000001</v>
      </c>
      <c r="G370" s="192">
        <v>1</v>
      </c>
      <c r="H370">
        <v>1000001</v>
      </c>
      <c r="I370" t="s">
        <v>231</v>
      </c>
      <c r="J370" s="14" t="str">
        <f>J365</f>
        <v>成长之路</v>
      </c>
      <c r="K370" t="str">
        <f>K365</f>
        <v>提升自己的人物等级</v>
      </c>
      <c r="L370" t="s">
        <v>718</v>
      </c>
      <c r="M370" s="14">
        <v>201</v>
      </c>
      <c r="N370" s="14">
        <v>0</v>
      </c>
      <c r="O370" s="195">
        <v>57</v>
      </c>
      <c r="P370" t="s">
        <v>910</v>
      </c>
      <c r="Q370" s="217" t="s">
        <v>830</v>
      </c>
      <c r="R370" s="192" t="s">
        <v>711</v>
      </c>
      <c r="S370" s="192" t="s">
        <v>417</v>
      </c>
      <c r="T370">
        <v>0</v>
      </c>
      <c r="U370">
        <v>0</v>
      </c>
    </row>
    <row r="371" spans="1:21">
      <c r="A371">
        <v>2369</v>
      </c>
      <c r="B371" s="194">
        <v>2370</v>
      </c>
      <c r="C371" s="119">
        <v>65</v>
      </c>
      <c r="D371" s="192" t="s">
        <v>237</v>
      </c>
      <c r="E371" s="192">
        <v>1</v>
      </c>
      <c r="F371">
        <v>1000001</v>
      </c>
      <c r="G371" s="192">
        <v>1</v>
      </c>
      <c r="H371">
        <v>1000001</v>
      </c>
      <c r="I371" t="s">
        <v>231</v>
      </c>
      <c r="J371" s="14" t="str">
        <f t="shared" ref="J371:J373" si="18">J355</f>
        <v>传授魔法</v>
      </c>
      <c r="K371" t="s">
        <v>716</v>
      </c>
      <c r="L371" t="s">
        <v>719</v>
      </c>
      <c r="M371" s="14">
        <v>103</v>
      </c>
      <c r="N371" s="14">
        <v>0</v>
      </c>
      <c r="O371" s="14">
        <v>40</v>
      </c>
      <c r="P371" t="s">
        <v>910</v>
      </c>
      <c r="Q371" s="217" t="s">
        <v>825</v>
      </c>
      <c r="R371" s="192" t="s">
        <v>711</v>
      </c>
      <c r="S371" s="192" t="s">
        <v>417</v>
      </c>
      <c r="T371">
        <v>0</v>
      </c>
      <c r="U371">
        <v>0</v>
      </c>
    </row>
    <row r="372" spans="1:21">
      <c r="A372">
        <v>2370</v>
      </c>
      <c r="B372" s="194">
        <v>2371</v>
      </c>
      <c r="C372" s="119">
        <v>65</v>
      </c>
      <c r="D372" s="192" t="s">
        <v>237</v>
      </c>
      <c r="E372" s="192">
        <v>1</v>
      </c>
      <c r="F372">
        <v>1000001</v>
      </c>
      <c r="G372" s="192">
        <v>1</v>
      </c>
      <c r="H372">
        <v>1000001</v>
      </c>
      <c r="I372" t="s">
        <v>231</v>
      </c>
      <c r="J372" s="14" t="str">
        <f t="shared" si="18"/>
        <v>解救学生</v>
      </c>
      <c r="K372" t="s">
        <v>523</v>
      </c>
      <c r="L372" t="s">
        <v>720</v>
      </c>
      <c r="M372" s="14">
        <v>104</v>
      </c>
      <c r="N372" s="14">
        <v>0</v>
      </c>
      <c r="O372" s="14">
        <v>15</v>
      </c>
      <c r="P372" t="s">
        <v>910</v>
      </c>
      <c r="Q372" s="217" t="s">
        <v>831</v>
      </c>
      <c r="R372" s="192" t="s">
        <v>711</v>
      </c>
      <c r="S372" s="192" t="s">
        <v>417</v>
      </c>
      <c r="T372">
        <v>0</v>
      </c>
      <c r="U372">
        <v>0</v>
      </c>
    </row>
    <row r="373" spans="1:21" ht="40.5">
      <c r="A373">
        <v>2371</v>
      </c>
      <c r="B373" s="194">
        <v>2372</v>
      </c>
      <c r="C373" s="119">
        <v>67</v>
      </c>
      <c r="D373" s="192" t="s">
        <v>237</v>
      </c>
      <c r="E373" s="192">
        <v>1</v>
      </c>
      <c r="F373">
        <v>1000001</v>
      </c>
      <c r="G373" s="192">
        <v>1</v>
      </c>
      <c r="H373">
        <v>1000001</v>
      </c>
      <c r="I373" t="s">
        <v>231</v>
      </c>
      <c r="J373" s="14" t="str">
        <f t="shared" si="18"/>
        <v>使用变化咒</v>
      </c>
      <c r="K373" s="21" t="s">
        <v>652</v>
      </c>
      <c r="L373" s="21" t="s">
        <v>722</v>
      </c>
      <c r="M373" s="14">
        <v>111</v>
      </c>
      <c r="N373" s="14">
        <v>0</v>
      </c>
      <c r="O373" s="14">
        <v>10</v>
      </c>
      <c r="P373" t="s">
        <v>910</v>
      </c>
      <c r="Q373" s="217" t="s">
        <v>837</v>
      </c>
      <c r="R373" s="192" t="s">
        <v>711</v>
      </c>
      <c r="S373" s="192" t="s">
        <v>417</v>
      </c>
      <c r="T373">
        <v>0</v>
      </c>
      <c r="U373">
        <v>0</v>
      </c>
    </row>
    <row r="374" spans="1:21" ht="40.5">
      <c r="A374">
        <v>2372</v>
      </c>
      <c r="B374" s="194">
        <v>2373</v>
      </c>
      <c r="C374" s="119">
        <v>67</v>
      </c>
      <c r="D374" s="192" t="s">
        <v>237</v>
      </c>
      <c r="E374" s="192">
        <v>1</v>
      </c>
      <c r="F374">
        <v>1000001</v>
      </c>
      <c r="G374" s="192">
        <v>1</v>
      </c>
      <c r="H374">
        <v>1000001</v>
      </c>
      <c r="I374" t="s">
        <v>231</v>
      </c>
      <c r="J374" s="14" t="str">
        <f>J359</f>
        <v>收集材料</v>
      </c>
      <c r="K374" s="21" t="s">
        <v>768</v>
      </c>
      <c r="L374" s="21" t="s">
        <v>818</v>
      </c>
      <c r="M374" s="14">
        <v>102</v>
      </c>
      <c r="N374" s="14">
        <v>8317</v>
      </c>
      <c r="O374" s="14">
        <v>25</v>
      </c>
      <c r="P374" t="s">
        <v>885</v>
      </c>
      <c r="Q374" s="217" t="s">
        <v>828</v>
      </c>
      <c r="R374" s="192" t="s">
        <v>711</v>
      </c>
      <c r="S374" s="192" t="s">
        <v>417</v>
      </c>
      <c r="T374">
        <v>0</v>
      </c>
      <c r="U374">
        <v>0</v>
      </c>
    </row>
    <row r="375" spans="1:21">
      <c r="A375">
        <v>2373</v>
      </c>
      <c r="B375" s="194">
        <v>2374</v>
      </c>
      <c r="C375" s="119">
        <v>67</v>
      </c>
      <c r="D375" s="192" t="s">
        <v>237</v>
      </c>
      <c r="E375" s="192">
        <v>1</v>
      </c>
      <c r="F375">
        <v>1000001</v>
      </c>
      <c r="G375" s="192">
        <v>1</v>
      </c>
      <c r="H375">
        <v>1000001</v>
      </c>
      <c r="I375" t="s">
        <v>231</v>
      </c>
      <c r="J375" s="14" t="s">
        <v>212</v>
      </c>
      <c r="K375" t="s">
        <v>716</v>
      </c>
      <c r="L375" t="s">
        <v>719</v>
      </c>
      <c r="M375" s="14">
        <v>103</v>
      </c>
      <c r="N375" s="14">
        <v>0</v>
      </c>
      <c r="O375" s="14">
        <v>40</v>
      </c>
      <c r="P375" t="s">
        <v>910</v>
      </c>
      <c r="Q375" s="217" t="s">
        <v>829</v>
      </c>
      <c r="R375" s="192" t="s">
        <v>711</v>
      </c>
      <c r="S375" s="192" t="s">
        <v>417</v>
      </c>
      <c r="T375">
        <v>0</v>
      </c>
      <c r="U375">
        <v>0</v>
      </c>
    </row>
    <row r="376" spans="1:21" ht="27">
      <c r="A376">
        <v>2374</v>
      </c>
      <c r="B376" s="194">
        <v>2375</v>
      </c>
      <c r="C376" s="119">
        <v>67</v>
      </c>
      <c r="D376" s="192" t="s">
        <v>237</v>
      </c>
      <c r="E376" s="192">
        <v>1</v>
      </c>
      <c r="F376">
        <v>1000001</v>
      </c>
      <c r="G376" s="192">
        <v>1</v>
      </c>
      <c r="H376">
        <v>1000001</v>
      </c>
      <c r="I376" t="s">
        <v>231</v>
      </c>
      <c r="J376" s="14" t="s">
        <v>213</v>
      </c>
      <c r="K376" s="21" t="s">
        <v>715</v>
      </c>
      <c r="L376" s="21" t="str">
        <f>[3]magic_mix!$D$33</f>
        <v>花斑石砖</v>
      </c>
      <c r="M376" s="14">
        <v>101</v>
      </c>
      <c r="N376" s="14">
        <f>[3]magic_mix!$F$33</f>
        <v>193003</v>
      </c>
      <c r="O376" s="14">
        <v>10</v>
      </c>
      <c r="P376" t="s">
        <v>910</v>
      </c>
      <c r="Q376" s="217" t="s">
        <v>842</v>
      </c>
      <c r="R376" s="192" t="s">
        <v>711</v>
      </c>
      <c r="S376" s="192" t="s">
        <v>417</v>
      </c>
      <c r="T376">
        <v>1</v>
      </c>
      <c r="U376">
        <v>0</v>
      </c>
    </row>
    <row r="377" spans="1:21">
      <c r="A377">
        <v>2375</v>
      </c>
      <c r="B377" s="194">
        <v>2376</v>
      </c>
      <c r="C377" s="119">
        <v>67</v>
      </c>
      <c r="D377" s="192" t="s">
        <v>237</v>
      </c>
      <c r="E377" s="192">
        <v>1</v>
      </c>
      <c r="F377">
        <v>1000001</v>
      </c>
      <c r="G377" s="192">
        <v>1</v>
      </c>
      <c r="H377">
        <v>1000001</v>
      </c>
      <c r="I377" t="s">
        <v>231</v>
      </c>
      <c r="J377" s="14" t="str">
        <f>J362</f>
        <v>好友数达人</v>
      </c>
      <c r="K377" t="str">
        <f>K362</f>
        <v>增加自己的好友数量</v>
      </c>
      <c r="L377" t="s">
        <v>717</v>
      </c>
      <c r="M377" s="14">
        <v>203</v>
      </c>
      <c r="N377" s="14">
        <v>0</v>
      </c>
      <c r="O377" s="195">
        <v>25</v>
      </c>
      <c r="P377" t="s">
        <v>910</v>
      </c>
      <c r="Q377" s="217" t="s">
        <v>839</v>
      </c>
      <c r="R377" s="192" t="s">
        <v>711</v>
      </c>
      <c r="S377" s="192" t="s">
        <v>417</v>
      </c>
      <c r="T377">
        <v>0</v>
      </c>
      <c r="U377">
        <v>0</v>
      </c>
    </row>
    <row r="378" spans="1:21">
      <c r="A378">
        <v>2376</v>
      </c>
      <c r="B378" s="194">
        <v>2377</v>
      </c>
      <c r="C378" s="119">
        <v>67</v>
      </c>
      <c r="D378" s="192" t="s">
        <v>237</v>
      </c>
      <c r="E378" s="192">
        <v>1</v>
      </c>
      <c r="F378">
        <v>1000001</v>
      </c>
      <c r="G378" s="192">
        <v>1</v>
      </c>
      <c r="H378">
        <v>1000001</v>
      </c>
      <c r="I378" t="s">
        <v>231</v>
      </c>
      <c r="J378" s="14" t="s">
        <v>456</v>
      </c>
      <c r="K378" t="str">
        <f>K367</f>
        <v>在魔法世界中没有钱也是不行的</v>
      </c>
      <c r="L378" t="s">
        <v>804</v>
      </c>
      <c r="M378" s="14">
        <v>105</v>
      </c>
      <c r="N378" s="14">
        <v>0</v>
      </c>
      <c r="O378" s="14">
        <v>3500</v>
      </c>
      <c r="P378" t="s">
        <v>910</v>
      </c>
      <c r="Q378" s="217" t="s">
        <v>838</v>
      </c>
      <c r="R378" s="192" t="s">
        <v>711</v>
      </c>
      <c r="S378" s="192" t="s">
        <v>417</v>
      </c>
      <c r="T378">
        <v>0</v>
      </c>
      <c r="U378">
        <v>0</v>
      </c>
    </row>
    <row r="379" spans="1:21">
      <c r="A379">
        <v>2377</v>
      </c>
      <c r="B379" s="194">
        <v>2378</v>
      </c>
      <c r="C379" s="119">
        <v>67</v>
      </c>
      <c r="D379" s="192" t="s">
        <v>237</v>
      </c>
      <c r="E379" s="192">
        <v>1</v>
      </c>
      <c r="F379">
        <v>1000001</v>
      </c>
      <c r="G379" s="192">
        <v>1</v>
      </c>
      <c r="H379">
        <v>1000001</v>
      </c>
      <c r="I379" t="s">
        <v>231</v>
      </c>
      <c r="J379" s="14" t="s">
        <v>186</v>
      </c>
      <c r="K379" t="s">
        <v>400</v>
      </c>
      <c r="L379" t="s">
        <v>721</v>
      </c>
      <c r="M379" s="14">
        <v>202</v>
      </c>
      <c r="N379" s="14">
        <v>0</v>
      </c>
      <c r="O379" s="195">
        <v>38</v>
      </c>
      <c r="P379" t="s">
        <v>910</v>
      </c>
      <c r="Q379" s="217" t="s">
        <v>828</v>
      </c>
      <c r="R379" s="192" t="s">
        <v>711</v>
      </c>
      <c r="S379" s="192" t="s">
        <v>417</v>
      </c>
      <c r="T379">
        <v>0</v>
      </c>
      <c r="U379">
        <v>0</v>
      </c>
    </row>
    <row r="380" spans="1:21">
      <c r="A380">
        <v>2378</v>
      </c>
      <c r="B380" s="194">
        <v>2379</v>
      </c>
      <c r="C380" s="119">
        <v>68</v>
      </c>
      <c r="D380" s="192" t="s">
        <v>237</v>
      </c>
      <c r="E380" s="192">
        <v>1</v>
      </c>
      <c r="F380">
        <v>1000001</v>
      </c>
      <c r="G380" s="192">
        <v>1</v>
      </c>
      <c r="H380">
        <v>1000001</v>
      </c>
      <c r="I380" t="s">
        <v>231</v>
      </c>
      <c r="J380" s="14" t="str">
        <f>J370</f>
        <v>成长之路</v>
      </c>
      <c r="K380" t="str">
        <f>K370</f>
        <v>提升自己的人物等级</v>
      </c>
      <c r="L380" t="s">
        <v>718</v>
      </c>
      <c r="M380" s="14">
        <v>201</v>
      </c>
      <c r="N380" s="14">
        <v>0</v>
      </c>
      <c r="O380" s="195">
        <v>58</v>
      </c>
      <c r="P380" t="s">
        <v>910</v>
      </c>
      <c r="Q380" s="217" t="s">
        <v>830</v>
      </c>
      <c r="R380" s="192" t="s">
        <v>711</v>
      </c>
      <c r="S380" s="192" t="s">
        <v>417</v>
      </c>
      <c r="T380">
        <v>0</v>
      </c>
      <c r="U380">
        <v>0</v>
      </c>
    </row>
    <row r="381" spans="1:21">
      <c r="A381">
        <v>2379</v>
      </c>
      <c r="B381" s="194">
        <v>2380</v>
      </c>
      <c r="C381" s="119">
        <v>67</v>
      </c>
      <c r="D381" s="192" t="s">
        <v>237</v>
      </c>
      <c r="E381" s="192">
        <v>1</v>
      </c>
      <c r="F381">
        <v>1000001</v>
      </c>
      <c r="G381" s="192">
        <v>1</v>
      </c>
      <c r="H381">
        <v>1000001</v>
      </c>
      <c r="I381" t="s">
        <v>231</v>
      </c>
      <c r="J381" s="14" t="s">
        <v>220</v>
      </c>
      <c r="K381" t="s">
        <v>523</v>
      </c>
      <c r="L381" t="s">
        <v>720</v>
      </c>
      <c r="M381" s="14">
        <v>104</v>
      </c>
      <c r="N381" s="14">
        <v>0</v>
      </c>
      <c r="O381" s="14">
        <v>15</v>
      </c>
      <c r="P381" t="s">
        <v>910</v>
      </c>
      <c r="Q381" s="217" t="s">
        <v>831</v>
      </c>
      <c r="R381" s="192" t="s">
        <v>711</v>
      </c>
      <c r="S381" s="192" t="s">
        <v>417</v>
      </c>
      <c r="T381">
        <v>0</v>
      </c>
      <c r="U381">
        <v>0</v>
      </c>
    </row>
    <row r="382" spans="1:21">
      <c r="A382">
        <v>2380</v>
      </c>
      <c r="B382" s="194">
        <v>2381</v>
      </c>
      <c r="C382" s="119">
        <v>67</v>
      </c>
      <c r="D382" s="192" t="s">
        <v>237</v>
      </c>
      <c r="E382" s="192">
        <v>1</v>
      </c>
      <c r="F382">
        <v>1000001</v>
      </c>
      <c r="G382" s="192">
        <v>1</v>
      </c>
      <c r="H382">
        <v>1000001</v>
      </c>
      <c r="I382" t="s">
        <v>231</v>
      </c>
      <c r="J382" s="14" t="str">
        <f>J367</f>
        <v>收钱</v>
      </c>
      <c r="K382" t="str">
        <f>K367</f>
        <v>在魔法世界中没有钱也是不行的</v>
      </c>
      <c r="L382" t="s">
        <v>804</v>
      </c>
      <c r="M382" s="14">
        <v>105</v>
      </c>
      <c r="N382" s="14">
        <v>0</v>
      </c>
      <c r="O382" s="14">
        <v>3500</v>
      </c>
      <c r="P382" t="s">
        <v>910</v>
      </c>
      <c r="Q382" s="217" t="s">
        <v>838</v>
      </c>
      <c r="R382" s="192" t="s">
        <v>711</v>
      </c>
      <c r="S382" s="192" t="s">
        <v>417</v>
      </c>
      <c r="T382">
        <v>0</v>
      </c>
      <c r="U382">
        <v>0</v>
      </c>
    </row>
    <row r="383" spans="1:21">
      <c r="A383">
        <v>2381</v>
      </c>
      <c r="B383" s="194">
        <v>2382</v>
      </c>
      <c r="C383" s="119">
        <v>67</v>
      </c>
      <c r="D383" s="192" t="s">
        <v>237</v>
      </c>
      <c r="E383" s="192">
        <v>1</v>
      </c>
      <c r="F383">
        <v>1000001</v>
      </c>
      <c r="G383" s="192">
        <v>1</v>
      </c>
      <c r="H383">
        <v>1000001</v>
      </c>
      <c r="I383" t="s">
        <v>231</v>
      </c>
      <c r="J383" s="14" t="s">
        <v>212</v>
      </c>
      <c r="K383" t="s">
        <v>716</v>
      </c>
      <c r="L383" t="s">
        <v>719</v>
      </c>
      <c r="M383" s="14">
        <v>103</v>
      </c>
      <c r="N383" s="14">
        <v>0</v>
      </c>
      <c r="O383" s="14">
        <v>40</v>
      </c>
      <c r="P383" t="s">
        <v>910</v>
      </c>
      <c r="Q383" s="217" t="s">
        <v>829</v>
      </c>
      <c r="R383" s="192" t="s">
        <v>711</v>
      </c>
      <c r="S383" s="192" t="s">
        <v>417</v>
      </c>
      <c r="T383">
        <v>0</v>
      </c>
      <c r="U383">
        <v>0</v>
      </c>
    </row>
    <row r="384" spans="1:21">
      <c r="A384">
        <v>2382</v>
      </c>
      <c r="B384" s="194">
        <v>2383</v>
      </c>
      <c r="C384" s="119">
        <v>68</v>
      </c>
      <c r="D384" s="192" t="s">
        <v>237</v>
      </c>
      <c r="E384" s="192">
        <v>1</v>
      </c>
      <c r="F384">
        <v>1000001</v>
      </c>
      <c r="G384" s="192">
        <v>1</v>
      </c>
      <c r="H384">
        <v>1000001</v>
      </c>
      <c r="I384" t="s">
        <v>231</v>
      </c>
      <c r="J384" s="14" t="s">
        <v>220</v>
      </c>
      <c r="K384" t="s">
        <v>523</v>
      </c>
      <c r="L384" t="s">
        <v>720</v>
      </c>
      <c r="M384" s="14">
        <v>104</v>
      </c>
      <c r="N384" s="14">
        <v>0</v>
      </c>
      <c r="O384" s="14">
        <v>15</v>
      </c>
      <c r="P384" t="s">
        <v>910</v>
      </c>
      <c r="Q384" s="217" t="s">
        <v>831</v>
      </c>
      <c r="R384" s="192" t="s">
        <v>711</v>
      </c>
      <c r="S384" s="192" t="s">
        <v>417</v>
      </c>
      <c r="T384">
        <v>0</v>
      </c>
      <c r="U384">
        <v>0</v>
      </c>
    </row>
    <row r="385" spans="1:21" ht="40.5">
      <c r="A385">
        <v>2383</v>
      </c>
      <c r="B385" s="194">
        <v>2384</v>
      </c>
      <c r="C385" s="119">
        <v>68</v>
      </c>
      <c r="D385" s="192" t="s">
        <v>237</v>
      </c>
      <c r="E385" s="192">
        <v>1</v>
      </c>
      <c r="F385">
        <v>1000001</v>
      </c>
      <c r="G385" s="192">
        <v>1</v>
      </c>
      <c r="H385">
        <v>1000001</v>
      </c>
      <c r="I385" t="s">
        <v>231</v>
      </c>
      <c r="J385" s="14" t="s">
        <v>235</v>
      </c>
      <c r="K385" s="21" t="s">
        <v>652</v>
      </c>
      <c r="L385" s="21" t="s">
        <v>722</v>
      </c>
      <c r="M385" s="14">
        <v>111</v>
      </c>
      <c r="N385" s="14">
        <v>0</v>
      </c>
      <c r="O385" s="14">
        <v>10</v>
      </c>
      <c r="P385" t="s">
        <v>910</v>
      </c>
      <c r="Q385" s="217" t="s">
        <v>841</v>
      </c>
      <c r="R385" s="192" t="s">
        <v>711</v>
      </c>
      <c r="S385" s="192" t="s">
        <v>417</v>
      </c>
      <c r="T385">
        <v>0</v>
      </c>
      <c r="U385">
        <v>0</v>
      </c>
    </row>
    <row r="386" spans="1:21" ht="40.5">
      <c r="A386">
        <v>2384</v>
      </c>
      <c r="B386" s="194">
        <v>2385</v>
      </c>
      <c r="C386" s="119">
        <v>68</v>
      </c>
      <c r="D386" s="192" t="s">
        <v>237</v>
      </c>
      <c r="E386" s="192">
        <v>1</v>
      </c>
      <c r="F386">
        <v>1000001</v>
      </c>
      <c r="G386" s="192">
        <v>1</v>
      </c>
      <c r="H386">
        <v>1000001</v>
      </c>
      <c r="I386" t="s">
        <v>231</v>
      </c>
      <c r="J386" s="14" t="s">
        <v>235</v>
      </c>
      <c r="K386" s="21" t="s">
        <v>652</v>
      </c>
      <c r="L386" s="21" t="s">
        <v>722</v>
      </c>
      <c r="M386" s="14">
        <v>111</v>
      </c>
      <c r="N386" s="14">
        <v>0</v>
      </c>
      <c r="O386" s="14">
        <v>10</v>
      </c>
      <c r="P386" t="s">
        <v>910</v>
      </c>
      <c r="Q386" s="217" t="s">
        <v>841</v>
      </c>
      <c r="R386" s="192" t="s">
        <v>711</v>
      </c>
      <c r="S386" s="192" t="s">
        <v>417</v>
      </c>
      <c r="T386">
        <v>0</v>
      </c>
      <c r="U386">
        <v>0</v>
      </c>
    </row>
    <row r="387" spans="1:21" ht="40.5">
      <c r="A387">
        <v>2385</v>
      </c>
      <c r="B387" s="194">
        <v>2386</v>
      </c>
      <c r="C387" s="119">
        <v>68</v>
      </c>
      <c r="D387" s="192" t="s">
        <v>237</v>
      </c>
      <c r="E387" s="192">
        <v>1</v>
      </c>
      <c r="F387">
        <v>1000001</v>
      </c>
      <c r="G387" s="192">
        <v>1</v>
      </c>
      <c r="H387">
        <v>1000001</v>
      </c>
      <c r="I387" t="s">
        <v>231</v>
      </c>
      <c r="J387" s="14" t="s">
        <v>397</v>
      </c>
      <c r="K387" s="21" t="s">
        <v>768</v>
      </c>
      <c r="L387" s="21" t="s">
        <v>818</v>
      </c>
      <c r="M387" s="14">
        <v>102</v>
      </c>
      <c r="N387" s="14">
        <v>8317</v>
      </c>
      <c r="O387" s="14">
        <v>30</v>
      </c>
      <c r="P387" t="s">
        <v>886</v>
      </c>
      <c r="Q387" s="217" t="s">
        <v>828</v>
      </c>
      <c r="R387" s="192" t="s">
        <v>711</v>
      </c>
      <c r="S387" s="192" t="s">
        <v>417</v>
      </c>
      <c r="T387">
        <v>0</v>
      </c>
      <c r="U387">
        <v>0</v>
      </c>
    </row>
    <row r="388" spans="1:21" ht="27">
      <c r="A388">
        <v>2386</v>
      </c>
      <c r="B388" s="194">
        <v>2387</v>
      </c>
      <c r="C388" s="119">
        <v>68</v>
      </c>
      <c r="D388" s="192" t="s">
        <v>237</v>
      </c>
      <c r="E388" s="192">
        <v>1</v>
      </c>
      <c r="F388">
        <v>1000001</v>
      </c>
      <c r="G388" s="192">
        <v>1</v>
      </c>
      <c r="H388">
        <v>1000001</v>
      </c>
      <c r="I388" t="s">
        <v>231</v>
      </c>
      <c r="J388" s="14" t="s">
        <v>213</v>
      </c>
      <c r="K388" s="21" t="s">
        <v>715</v>
      </c>
      <c r="L388" s="21" t="str">
        <f>[3]magic_mix!$D$33</f>
        <v>花斑石砖</v>
      </c>
      <c r="M388" s="14">
        <v>101</v>
      </c>
      <c r="N388" s="14">
        <f>[3]magic_mix!$F$33</f>
        <v>193003</v>
      </c>
      <c r="O388" s="14">
        <v>10</v>
      </c>
      <c r="P388" t="s">
        <v>910</v>
      </c>
      <c r="Q388" s="217" t="s">
        <v>842</v>
      </c>
      <c r="R388" s="192" t="s">
        <v>711</v>
      </c>
      <c r="S388" s="192" t="s">
        <v>417</v>
      </c>
      <c r="T388">
        <v>1</v>
      </c>
      <c r="U388">
        <v>0</v>
      </c>
    </row>
    <row r="389" spans="1:21" ht="27">
      <c r="A389">
        <v>2387</v>
      </c>
      <c r="B389" s="194">
        <v>2388</v>
      </c>
      <c r="C389" s="119">
        <v>68</v>
      </c>
      <c r="D389" s="192" t="s">
        <v>237</v>
      </c>
      <c r="E389" s="192">
        <v>1</v>
      </c>
      <c r="F389">
        <v>1000001</v>
      </c>
      <c r="G389" s="192">
        <v>1</v>
      </c>
      <c r="H389">
        <v>1000001</v>
      </c>
      <c r="I389" t="s">
        <v>231</v>
      </c>
      <c r="J389" s="14" t="s">
        <v>213</v>
      </c>
      <c r="K389" s="21" t="s">
        <v>715</v>
      </c>
      <c r="L389" s="21" t="str">
        <f>[3]magic_mix!$D$33</f>
        <v>花斑石砖</v>
      </c>
      <c r="M389" s="14">
        <v>101</v>
      </c>
      <c r="N389" s="14">
        <f>[3]magic_mix!$F$33</f>
        <v>193003</v>
      </c>
      <c r="O389" s="14">
        <v>10</v>
      </c>
      <c r="P389" t="s">
        <v>910</v>
      </c>
      <c r="Q389" s="217" t="s">
        <v>842</v>
      </c>
      <c r="R389" s="192" t="s">
        <v>711</v>
      </c>
      <c r="S389" s="192" t="s">
        <v>417</v>
      </c>
      <c r="T389">
        <v>1</v>
      </c>
      <c r="U389">
        <v>0</v>
      </c>
    </row>
    <row r="390" spans="1:21">
      <c r="A390">
        <v>2388</v>
      </c>
      <c r="B390" s="194">
        <v>2389</v>
      </c>
      <c r="C390" s="119">
        <v>68</v>
      </c>
      <c r="D390" s="192" t="s">
        <v>237</v>
      </c>
      <c r="E390" s="192">
        <v>1</v>
      </c>
      <c r="F390">
        <v>1000001</v>
      </c>
      <c r="G390" s="192">
        <v>1</v>
      </c>
      <c r="H390">
        <v>1000001</v>
      </c>
      <c r="I390" t="s">
        <v>231</v>
      </c>
      <c r="J390" s="14" t="str">
        <f>J25</f>
        <v>好友数达人</v>
      </c>
      <c r="K390" t="s">
        <v>398</v>
      </c>
      <c r="L390" t="s">
        <v>717</v>
      </c>
      <c r="M390" s="14">
        <v>203</v>
      </c>
      <c r="N390" s="14">
        <v>0</v>
      </c>
      <c r="O390" s="195">
        <v>26</v>
      </c>
      <c r="P390" t="s">
        <v>910</v>
      </c>
      <c r="Q390" s="217" t="s">
        <v>839</v>
      </c>
      <c r="R390" s="192" t="s">
        <v>711</v>
      </c>
      <c r="S390" s="192" t="s">
        <v>417</v>
      </c>
      <c r="T390">
        <v>0</v>
      </c>
      <c r="U390">
        <v>0</v>
      </c>
    </row>
    <row r="391" spans="1:21">
      <c r="A391">
        <v>2389</v>
      </c>
      <c r="B391" s="194">
        <v>2390</v>
      </c>
      <c r="C391" s="119">
        <v>68</v>
      </c>
      <c r="D391" s="192" t="s">
        <v>237</v>
      </c>
      <c r="E391" s="192">
        <v>1</v>
      </c>
      <c r="F391">
        <v>1000001</v>
      </c>
      <c r="G391" s="192">
        <v>1</v>
      </c>
      <c r="H391">
        <v>1000001</v>
      </c>
      <c r="I391" t="s">
        <v>231</v>
      </c>
      <c r="J391" s="14" t="s">
        <v>220</v>
      </c>
      <c r="K391" t="s">
        <v>523</v>
      </c>
      <c r="L391" t="s">
        <v>720</v>
      </c>
      <c r="M391" s="14">
        <v>104</v>
      </c>
      <c r="N391" s="14">
        <v>0</v>
      </c>
      <c r="O391" s="14">
        <v>15</v>
      </c>
      <c r="P391" t="s">
        <v>910</v>
      </c>
      <c r="Q391" s="217" t="s">
        <v>831</v>
      </c>
      <c r="R391" s="192" t="s">
        <v>711</v>
      </c>
      <c r="S391" s="192" t="s">
        <v>417</v>
      </c>
      <c r="T391">
        <v>0</v>
      </c>
      <c r="U391">
        <v>0</v>
      </c>
    </row>
    <row r="392" spans="1:21">
      <c r="A392">
        <v>2390</v>
      </c>
      <c r="B392" s="194">
        <v>2391</v>
      </c>
      <c r="C392" s="119">
        <v>68</v>
      </c>
      <c r="D392" s="192" t="s">
        <v>237</v>
      </c>
      <c r="E392" s="192">
        <v>1</v>
      </c>
      <c r="F392">
        <v>1000001</v>
      </c>
      <c r="G392" s="192">
        <v>1</v>
      </c>
      <c r="H392">
        <v>1000001</v>
      </c>
      <c r="I392" t="s">
        <v>231</v>
      </c>
      <c r="J392" s="14" t="s">
        <v>186</v>
      </c>
      <c r="K392" t="s">
        <v>400</v>
      </c>
      <c r="L392" t="s">
        <v>721</v>
      </c>
      <c r="M392" s="14">
        <v>202</v>
      </c>
      <c r="N392" s="14">
        <v>0</v>
      </c>
      <c r="O392" s="195">
        <v>38</v>
      </c>
      <c r="P392" t="s">
        <v>910</v>
      </c>
      <c r="Q392" s="217" t="s">
        <v>828</v>
      </c>
      <c r="R392" s="192" t="s">
        <v>711</v>
      </c>
      <c r="S392" s="192" t="s">
        <v>417</v>
      </c>
      <c r="T392">
        <v>0</v>
      </c>
      <c r="U392">
        <v>0</v>
      </c>
    </row>
    <row r="393" spans="1:21">
      <c r="A393">
        <v>2391</v>
      </c>
      <c r="B393" s="194">
        <v>2392</v>
      </c>
      <c r="C393" s="119">
        <v>69</v>
      </c>
      <c r="D393" s="192" t="s">
        <v>237</v>
      </c>
      <c r="E393" s="192">
        <v>1</v>
      </c>
      <c r="F393">
        <v>1000001</v>
      </c>
      <c r="G393" s="192">
        <v>1</v>
      </c>
      <c r="H393">
        <v>1000001</v>
      </c>
      <c r="I393" t="s">
        <v>231</v>
      </c>
      <c r="J393" s="14" t="s">
        <v>401</v>
      </c>
      <c r="K393" t="s">
        <v>524</v>
      </c>
      <c r="L393" t="s">
        <v>718</v>
      </c>
      <c r="M393" s="14">
        <v>201</v>
      </c>
      <c r="N393" s="14">
        <v>0</v>
      </c>
      <c r="O393" s="195">
        <v>59</v>
      </c>
      <c r="P393" t="s">
        <v>910</v>
      </c>
      <c r="Q393" s="217" t="s">
        <v>830</v>
      </c>
      <c r="R393" s="192" t="s">
        <v>711</v>
      </c>
      <c r="S393" s="192" t="s">
        <v>417</v>
      </c>
      <c r="T393">
        <v>0</v>
      </c>
      <c r="U393">
        <v>0</v>
      </c>
    </row>
    <row r="394" spans="1:21">
      <c r="A394">
        <v>2392</v>
      </c>
      <c r="B394" s="194">
        <v>2393</v>
      </c>
      <c r="C394" s="119">
        <v>68</v>
      </c>
      <c r="D394" s="192" t="s">
        <v>237</v>
      </c>
      <c r="E394" s="192">
        <v>1</v>
      </c>
      <c r="F394">
        <v>1000001</v>
      </c>
      <c r="G394" s="192">
        <v>1</v>
      </c>
      <c r="H394">
        <v>1000001</v>
      </c>
      <c r="I394" t="s">
        <v>231</v>
      </c>
      <c r="J394" s="14" t="str">
        <f>J384</f>
        <v>解救学生</v>
      </c>
      <c r="K394" t="s">
        <v>523</v>
      </c>
      <c r="L394" t="s">
        <v>720</v>
      </c>
      <c r="M394" s="14">
        <v>104</v>
      </c>
      <c r="N394" s="14">
        <v>0</v>
      </c>
      <c r="O394" s="14">
        <v>15</v>
      </c>
      <c r="P394" t="s">
        <v>910</v>
      </c>
      <c r="Q394" s="217" t="s">
        <v>831</v>
      </c>
      <c r="R394" s="192" t="s">
        <v>711</v>
      </c>
      <c r="S394" s="192" t="s">
        <v>417</v>
      </c>
      <c r="T394">
        <v>0</v>
      </c>
      <c r="U394">
        <v>0</v>
      </c>
    </row>
    <row r="395" spans="1:21">
      <c r="A395">
        <v>2393</v>
      </c>
      <c r="B395" s="194">
        <v>2394</v>
      </c>
      <c r="C395" s="119">
        <v>68</v>
      </c>
      <c r="D395" s="192" t="s">
        <v>237</v>
      </c>
      <c r="E395" s="192">
        <v>1</v>
      </c>
      <c r="F395">
        <v>1000001</v>
      </c>
      <c r="G395" s="192">
        <v>1</v>
      </c>
      <c r="H395">
        <v>1000001</v>
      </c>
      <c r="I395" t="s">
        <v>231</v>
      </c>
      <c r="J395" s="14" t="s">
        <v>456</v>
      </c>
      <c r="K395" t="s">
        <v>457</v>
      </c>
      <c r="L395" t="s">
        <v>804</v>
      </c>
      <c r="M395" s="14">
        <v>105</v>
      </c>
      <c r="N395" s="14">
        <v>0</v>
      </c>
      <c r="O395" s="14">
        <v>3500</v>
      </c>
      <c r="P395" t="s">
        <v>910</v>
      </c>
      <c r="Q395" s="217" t="s">
        <v>838</v>
      </c>
      <c r="R395" s="192" t="s">
        <v>711</v>
      </c>
      <c r="S395" s="192" t="s">
        <v>417</v>
      </c>
      <c r="T395">
        <v>0</v>
      </c>
      <c r="U395">
        <v>0</v>
      </c>
    </row>
    <row r="396" spans="1:21">
      <c r="A396">
        <v>2394</v>
      </c>
      <c r="B396" s="194">
        <v>2395</v>
      </c>
      <c r="C396" s="119">
        <v>69</v>
      </c>
      <c r="D396" s="192" t="s">
        <v>237</v>
      </c>
      <c r="E396" s="192">
        <v>1</v>
      </c>
      <c r="F396">
        <v>1000001</v>
      </c>
      <c r="G396" s="192">
        <v>1</v>
      </c>
      <c r="H396">
        <v>1000001</v>
      </c>
      <c r="I396" t="s">
        <v>231</v>
      </c>
      <c r="J396" s="14" t="s">
        <v>186</v>
      </c>
      <c r="K396" t="s">
        <v>400</v>
      </c>
      <c r="L396" t="s">
        <v>721</v>
      </c>
      <c r="M396" s="14">
        <v>202</v>
      </c>
      <c r="N396" s="14">
        <v>0</v>
      </c>
      <c r="O396" s="195">
        <v>38</v>
      </c>
      <c r="P396" t="s">
        <v>910</v>
      </c>
      <c r="Q396" s="217" t="s">
        <v>828</v>
      </c>
      <c r="R396" s="192" t="s">
        <v>711</v>
      </c>
      <c r="S396" s="192" t="s">
        <v>417</v>
      </c>
      <c r="T396">
        <v>0</v>
      </c>
      <c r="U396">
        <v>0</v>
      </c>
    </row>
    <row r="397" spans="1:21" ht="40.5">
      <c r="A397">
        <v>2395</v>
      </c>
      <c r="B397" s="194">
        <v>2396</v>
      </c>
      <c r="C397" s="119">
        <v>69</v>
      </c>
      <c r="D397" s="192" t="s">
        <v>237</v>
      </c>
      <c r="E397" s="192">
        <v>1</v>
      </c>
      <c r="F397">
        <v>1000001</v>
      </c>
      <c r="G397" s="192">
        <v>1</v>
      </c>
      <c r="H397">
        <v>1000001</v>
      </c>
      <c r="I397" t="s">
        <v>231</v>
      </c>
      <c r="J397" s="14" t="str">
        <f>J387</f>
        <v>收集材料</v>
      </c>
      <c r="K397" s="21" t="s">
        <v>768</v>
      </c>
      <c r="L397" s="21" t="s">
        <v>820</v>
      </c>
      <c r="M397" s="14">
        <v>102</v>
      </c>
      <c r="N397" s="14">
        <v>8318</v>
      </c>
      <c r="O397" s="14">
        <v>5</v>
      </c>
      <c r="P397" t="s">
        <v>843</v>
      </c>
      <c r="Q397" s="217" t="s">
        <v>828</v>
      </c>
      <c r="R397" s="192" t="s">
        <v>711</v>
      </c>
      <c r="S397" s="192" t="s">
        <v>417</v>
      </c>
      <c r="T397">
        <v>0</v>
      </c>
      <c r="U397">
        <v>0</v>
      </c>
    </row>
    <row r="398" spans="1:21">
      <c r="A398">
        <v>2396</v>
      </c>
      <c r="B398" s="194">
        <v>2397</v>
      </c>
      <c r="C398" s="119">
        <v>70</v>
      </c>
      <c r="D398" s="192" t="s">
        <v>237</v>
      </c>
      <c r="E398" s="192">
        <v>1</v>
      </c>
      <c r="F398">
        <v>1000001</v>
      </c>
      <c r="G398" s="192">
        <v>1</v>
      </c>
      <c r="H398">
        <v>1000001</v>
      </c>
      <c r="I398" t="s">
        <v>231</v>
      </c>
      <c r="J398" s="14" t="str">
        <f>J393</f>
        <v>成长之路</v>
      </c>
      <c r="K398" t="str">
        <f>K393</f>
        <v>提升自己的人物等级</v>
      </c>
      <c r="L398" t="s">
        <v>718</v>
      </c>
      <c r="M398" s="14">
        <v>201</v>
      </c>
      <c r="N398" s="14">
        <v>0</v>
      </c>
      <c r="O398" s="195">
        <v>60</v>
      </c>
      <c r="P398" t="s">
        <v>910</v>
      </c>
      <c r="Q398" s="217" t="s">
        <v>830</v>
      </c>
      <c r="R398" s="192" t="s">
        <v>711</v>
      </c>
      <c r="S398" s="192" t="s">
        <v>417</v>
      </c>
      <c r="T398">
        <v>0</v>
      </c>
      <c r="U398">
        <v>0</v>
      </c>
    </row>
    <row r="399" spans="1:21">
      <c r="A399">
        <v>2397</v>
      </c>
      <c r="B399" s="194">
        <v>2398</v>
      </c>
      <c r="C399" s="119">
        <v>69</v>
      </c>
      <c r="D399" s="192" t="s">
        <v>237</v>
      </c>
      <c r="E399" s="192">
        <v>1</v>
      </c>
      <c r="F399">
        <v>1000001</v>
      </c>
      <c r="G399" s="192">
        <v>1</v>
      </c>
      <c r="H399">
        <v>1000001</v>
      </c>
      <c r="I399" t="s">
        <v>231</v>
      </c>
      <c r="J399" s="14" t="s">
        <v>212</v>
      </c>
      <c r="K399" t="s">
        <v>716</v>
      </c>
      <c r="L399" t="s">
        <v>719</v>
      </c>
      <c r="M399" s="14">
        <v>103</v>
      </c>
      <c r="N399" s="14">
        <v>0</v>
      </c>
      <c r="O399" s="14">
        <v>40</v>
      </c>
      <c r="P399" t="s">
        <v>910</v>
      </c>
      <c r="Q399" s="217" t="s">
        <v>829</v>
      </c>
      <c r="R399" s="192" t="s">
        <v>711</v>
      </c>
      <c r="S399" s="192" t="s">
        <v>417</v>
      </c>
      <c r="T399">
        <v>0</v>
      </c>
      <c r="U399">
        <v>0</v>
      </c>
    </row>
    <row r="400" spans="1:21">
      <c r="A400">
        <v>2398</v>
      </c>
      <c r="B400" s="194">
        <v>2399</v>
      </c>
      <c r="C400" s="119">
        <v>69</v>
      </c>
      <c r="D400" s="192" t="s">
        <v>237</v>
      </c>
      <c r="E400" s="192">
        <v>1</v>
      </c>
      <c r="F400">
        <v>1000001</v>
      </c>
      <c r="G400" s="192">
        <v>1</v>
      </c>
      <c r="H400">
        <v>1000001</v>
      </c>
      <c r="I400" t="s">
        <v>231</v>
      </c>
      <c r="J400" s="14" t="s">
        <v>220</v>
      </c>
      <c r="K400" t="s">
        <v>523</v>
      </c>
      <c r="L400" t="s">
        <v>720</v>
      </c>
      <c r="M400" s="14">
        <v>104</v>
      </c>
      <c r="N400" s="14">
        <v>0</v>
      </c>
      <c r="O400" s="14">
        <v>15</v>
      </c>
      <c r="P400" t="s">
        <v>910</v>
      </c>
      <c r="Q400" s="217" t="s">
        <v>831</v>
      </c>
      <c r="R400" s="192" t="s">
        <v>711</v>
      </c>
      <c r="S400" s="192" t="s">
        <v>417</v>
      </c>
      <c r="T400">
        <v>0</v>
      </c>
      <c r="U400">
        <v>0</v>
      </c>
    </row>
    <row r="401" spans="1:21" ht="40.5">
      <c r="A401">
        <v>2399</v>
      </c>
      <c r="B401" s="194">
        <v>2400</v>
      </c>
      <c r="C401" s="119">
        <v>69</v>
      </c>
      <c r="D401" s="192" t="s">
        <v>237</v>
      </c>
      <c r="E401" s="192">
        <v>1</v>
      </c>
      <c r="F401">
        <v>1000001</v>
      </c>
      <c r="G401" s="192">
        <v>1</v>
      </c>
      <c r="H401">
        <v>1000001</v>
      </c>
      <c r="I401" t="s">
        <v>231</v>
      </c>
      <c r="J401" s="14" t="s">
        <v>235</v>
      </c>
      <c r="K401" s="21" t="s">
        <v>652</v>
      </c>
      <c r="L401" s="21" t="s">
        <v>722</v>
      </c>
      <c r="M401" s="14">
        <v>111</v>
      </c>
      <c r="N401" s="14">
        <v>0</v>
      </c>
      <c r="O401" s="14">
        <v>10</v>
      </c>
      <c r="P401" t="s">
        <v>910</v>
      </c>
      <c r="Q401" s="217" t="s">
        <v>841</v>
      </c>
      <c r="R401" s="192" t="s">
        <v>711</v>
      </c>
      <c r="S401" s="192" t="s">
        <v>417</v>
      </c>
      <c r="T401">
        <v>0</v>
      </c>
      <c r="U401">
        <v>0</v>
      </c>
    </row>
    <row r="402" spans="1:21" ht="40.5">
      <c r="A402">
        <v>2400</v>
      </c>
      <c r="B402" s="194">
        <v>2401</v>
      </c>
      <c r="C402" s="119">
        <v>69</v>
      </c>
      <c r="D402" s="192" t="s">
        <v>237</v>
      </c>
      <c r="E402" s="192">
        <v>1</v>
      </c>
      <c r="F402">
        <v>1000001</v>
      </c>
      <c r="G402" s="192">
        <v>1</v>
      </c>
      <c r="H402">
        <v>1000001</v>
      </c>
      <c r="I402" t="s">
        <v>231</v>
      </c>
      <c r="J402" s="14" t="s">
        <v>235</v>
      </c>
      <c r="K402" s="21" t="s">
        <v>652</v>
      </c>
      <c r="L402" s="21" t="s">
        <v>722</v>
      </c>
      <c r="M402" s="14">
        <v>111</v>
      </c>
      <c r="N402" s="14">
        <v>0</v>
      </c>
      <c r="O402" s="14">
        <v>10</v>
      </c>
      <c r="P402" t="s">
        <v>910</v>
      </c>
      <c r="Q402" s="217" t="s">
        <v>841</v>
      </c>
      <c r="R402" s="192" t="s">
        <v>711</v>
      </c>
      <c r="S402" s="192" t="s">
        <v>417</v>
      </c>
      <c r="T402">
        <v>0</v>
      </c>
      <c r="U402">
        <v>0</v>
      </c>
    </row>
    <row r="403" spans="1:21" ht="40.5">
      <c r="A403">
        <v>2401</v>
      </c>
      <c r="B403" s="194">
        <v>2402</v>
      </c>
      <c r="C403" s="119">
        <v>69</v>
      </c>
      <c r="D403" s="192" t="s">
        <v>237</v>
      </c>
      <c r="E403" s="192">
        <v>1</v>
      </c>
      <c r="F403">
        <v>1000001</v>
      </c>
      <c r="G403" s="192">
        <v>1</v>
      </c>
      <c r="H403">
        <v>1000001</v>
      </c>
      <c r="I403" t="s">
        <v>231</v>
      </c>
      <c r="J403" s="14" t="s">
        <v>397</v>
      </c>
      <c r="K403" s="21" t="s">
        <v>768</v>
      </c>
      <c r="L403" s="21" t="s">
        <v>820</v>
      </c>
      <c r="M403" s="14">
        <v>102</v>
      </c>
      <c r="N403" s="14">
        <v>8318</v>
      </c>
      <c r="O403" s="14">
        <v>10</v>
      </c>
      <c r="P403" t="s">
        <v>887</v>
      </c>
      <c r="Q403" s="217" t="s">
        <v>828</v>
      </c>
      <c r="R403" s="192" t="s">
        <v>711</v>
      </c>
      <c r="S403" s="192" t="s">
        <v>417</v>
      </c>
      <c r="T403">
        <v>0</v>
      </c>
      <c r="U403">
        <v>0</v>
      </c>
    </row>
    <row r="404" spans="1:21" ht="27">
      <c r="A404">
        <v>2402</v>
      </c>
      <c r="B404" s="194">
        <v>2403</v>
      </c>
      <c r="C404" s="119">
        <v>69</v>
      </c>
      <c r="D404" s="192" t="s">
        <v>237</v>
      </c>
      <c r="E404" s="192">
        <v>1</v>
      </c>
      <c r="F404">
        <v>1000001</v>
      </c>
      <c r="G404" s="192">
        <v>1</v>
      </c>
      <c r="H404">
        <v>1000001</v>
      </c>
      <c r="I404" t="s">
        <v>231</v>
      </c>
      <c r="J404" s="14" t="s">
        <v>213</v>
      </c>
      <c r="K404" s="21" t="s">
        <v>715</v>
      </c>
      <c r="L404" s="21" t="str">
        <f>[3]magic_mix!$D$33</f>
        <v>花斑石砖</v>
      </c>
      <c r="M404" s="14">
        <v>101</v>
      </c>
      <c r="N404" s="14">
        <f>[3]magic_mix!$F$33</f>
        <v>193003</v>
      </c>
      <c r="O404" s="14">
        <v>10</v>
      </c>
      <c r="P404" t="s">
        <v>910</v>
      </c>
      <c r="Q404" s="217" t="s">
        <v>842</v>
      </c>
      <c r="R404" s="192" t="s">
        <v>711</v>
      </c>
      <c r="S404" s="192" t="s">
        <v>417</v>
      </c>
      <c r="T404">
        <v>1</v>
      </c>
      <c r="U404">
        <v>0</v>
      </c>
    </row>
    <row r="405" spans="1:21" ht="27">
      <c r="A405">
        <v>2403</v>
      </c>
      <c r="B405" s="194">
        <v>2404</v>
      </c>
      <c r="C405" s="119">
        <v>69</v>
      </c>
      <c r="D405" s="192" t="s">
        <v>237</v>
      </c>
      <c r="E405" s="192">
        <v>1</v>
      </c>
      <c r="F405">
        <v>1000001</v>
      </c>
      <c r="G405" s="192">
        <v>1</v>
      </c>
      <c r="H405">
        <v>1000001</v>
      </c>
      <c r="I405" t="s">
        <v>231</v>
      </c>
      <c r="J405" s="14" t="s">
        <v>213</v>
      </c>
      <c r="K405" s="21" t="s">
        <v>715</v>
      </c>
      <c r="L405" s="21" t="str">
        <f>[3]magic_mix!$D$33</f>
        <v>花斑石砖</v>
      </c>
      <c r="M405" s="14">
        <v>101</v>
      </c>
      <c r="N405" s="14">
        <f>[3]magic_mix!$F$33</f>
        <v>193003</v>
      </c>
      <c r="O405" s="14">
        <v>10</v>
      </c>
      <c r="P405" t="s">
        <v>910</v>
      </c>
      <c r="Q405" s="217" t="s">
        <v>842</v>
      </c>
      <c r="R405" s="192" t="s">
        <v>711</v>
      </c>
      <c r="S405" s="192" t="s">
        <v>417</v>
      </c>
      <c r="T405">
        <v>1</v>
      </c>
      <c r="U405">
        <v>0</v>
      </c>
    </row>
    <row r="406" spans="1:21">
      <c r="A406">
        <v>2404</v>
      </c>
      <c r="B406" s="194">
        <v>2405</v>
      </c>
      <c r="C406" s="119">
        <v>69</v>
      </c>
      <c r="D406" s="192" t="s">
        <v>237</v>
      </c>
      <c r="E406" s="192">
        <v>1</v>
      </c>
      <c r="F406">
        <v>1000001</v>
      </c>
      <c r="G406" s="192">
        <v>1</v>
      </c>
      <c r="H406">
        <v>1000001</v>
      </c>
      <c r="I406" t="s">
        <v>231</v>
      </c>
      <c r="J406" s="14" t="str">
        <f>J10</f>
        <v>好友数达人</v>
      </c>
      <c r="K406" t="s">
        <v>398</v>
      </c>
      <c r="L406" t="s">
        <v>717</v>
      </c>
      <c r="M406" s="14">
        <v>203</v>
      </c>
      <c r="N406" s="14">
        <v>0</v>
      </c>
      <c r="O406" s="195">
        <v>27</v>
      </c>
      <c r="P406" t="s">
        <v>910</v>
      </c>
      <c r="Q406" s="217" t="s">
        <v>839</v>
      </c>
      <c r="R406" s="192" t="s">
        <v>711</v>
      </c>
      <c r="S406" s="192" t="s">
        <v>417</v>
      </c>
      <c r="T406">
        <v>0</v>
      </c>
      <c r="U406">
        <v>0</v>
      </c>
    </row>
    <row r="407" spans="1:21">
      <c r="A407">
        <v>2405</v>
      </c>
      <c r="B407" s="194">
        <v>2406</v>
      </c>
      <c r="C407" s="119">
        <v>70</v>
      </c>
      <c r="D407" s="192" t="s">
        <v>237</v>
      </c>
      <c r="E407" s="192">
        <v>1</v>
      </c>
      <c r="F407">
        <v>1000001</v>
      </c>
      <c r="G407" s="192">
        <v>1</v>
      </c>
      <c r="H407">
        <v>1000001</v>
      </c>
      <c r="I407" t="s">
        <v>231</v>
      </c>
      <c r="J407" s="14" t="s">
        <v>220</v>
      </c>
      <c r="K407" t="s">
        <v>523</v>
      </c>
      <c r="L407" t="s">
        <v>720</v>
      </c>
      <c r="M407" s="14">
        <v>104</v>
      </c>
      <c r="N407" s="14">
        <v>0</v>
      </c>
      <c r="O407" s="14">
        <v>15</v>
      </c>
      <c r="P407" t="s">
        <v>910</v>
      </c>
      <c r="Q407" s="217" t="s">
        <v>831</v>
      </c>
      <c r="R407" s="192" t="s">
        <v>711</v>
      </c>
      <c r="S407" s="192" t="s">
        <v>417</v>
      </c>
      <c r="T407">
        <v>0</v>
      </c>
      <c r="U407">
        <v>0</v>
      </c>
    </row>
    <row r="408" spans="1:21">
      <c r="A408">
        <v>2406</v>
      </c>
      <c r="B408" s="194">
        <v>2407</v>
      </c>
      <c r="C408" s="119">
        <v>70</v>
      </c>
      <c r="D408" s="192" t="s">
        <v>237</v>
      </c>
      <c r="E408" s="192">
        <v>1</v>
      </c>
      <c r="F408">
        <v>1000001</v>
      </c>
      <c r="G408" s="192">
        <v>1</v>
      </c>
      <c r="H408">
        <v>1000001</v>
      </c>
      <c r="I408" t="s">
        <v>231</v>
      </c>
      <c r="J408" s="14" t="s">
        <v>186</v>
      </c>
      <c r="K408" t="s">
        <v>400</v>
      </c>
      <c r="L408" t="s">
        <v>721</v>
      </c>
      <c r="M408" s="14">
        <v>202</v>
      </c>
      <c r="N408" s="14">
        <v>0</v>
      </c>
      <c r="O408" s="195">
        <v>38</v>
      </c>
      <c r="P408" t="s">
        <v>910</v>
      </c>
      <c r="Q408" s="217" t="s">
        <v>828</v>
      </c>
      <c r="R408" s="192" t="s">
        <v>711</v>
      </c>
      <c r="S408" s="192" t="s">
        <v>417</v>
      </c>
      <c r="T408">
        <v>0</v>
      </c>
      <c r="U408">
        <v>0</v>
      </c>
    </row>
    <row r="409" spans="1:21">
      <c r="A409">
        <v>2407</v>
      </c>
      <c r="B409" s="194">
        <v>2408</v>
      </c>
      <c r="C409" s="119">
        <v>71</v>
      </c>
      <c r="D409" s="192" t="s">
        <v>237</v>
      </c>
      <c r="E409" s="192">
        <v>1</v>
      </c>
      <c r="F409">
        <v>1000001</v>
      </c>
      <c r="G409" s="192">
        <v>1</v>
      </c>
      <c r="H409">
        <v>1000001</v>
      </c>
      <c r="I409" t="s">
        <v>231</v>
      </c>
      <c r="J409" s="14" t="s">
        <v>401</v>
      </c>
      <c r="K409" t="s">
        <v>524</v>
      </c>
      <c r="L409" t="s">
        <v>718</v>
      </c>
      <c r="M409" s="14">
        <v>201</v>
      </c>
      <c r="N409" s="14">
        <v>0</v>
      </c>
      <c r="O409" s="195">
        <v>61</v>
      </c>
      <c r="P409" t="s">
        <v>910</v>
      </c>
      <c r="Q409" s="217" t="s">
        <v>832</v>
      </c>
      <c r="R409" s="192" t="s">
        <v>711</v>
      </c>
      <c r="S409" s="192" t="s">
        <v>417</v>
      </c>
      <c r="T409">
        <v>0</v>
      </c>
      <c r="U409">
        <v>0</v>
      </c>
    </row>
    <row r="410" spans="1:21">
      <c r="A410">
        <v>2408</v>
      </c>
      <c r="B410" s="194">
        <v>2409</v>
      </c>
      <c r="C410" s="119">
        <v>70</v>
      </c>
      <c r="D410" s="192" t="s">
        <v>237</v>
      </c>
      <c r="E410" s="192">
        <v>1</v>
      </c>
      <c r="F410">
        <v>1000001</v>
      </c>
      <c r="G410" s="192">
        <v>1</v>
      </c>
      <c r="H410">
        <v>1000001</v>
      </c>
      <c r="I410" t="s">
        <v>231</v>
      </c>
      <c r="J410" s="14" t="str">
        <f>J400</f>
        <v>解救学生</v>
      </c>
      <c r="K410" t="s">
        <v>523</v>
      </c>
      <c r="L410" t="s">
        <v>720</v>
      </c>
      <c r="M410" s="14">
        <v>104</v>
      </c>
      <c r="N410" s="14">
        <v>0</v>
      </c>
      <c r="O410" s="14">
        <v>15</v>
      </c>
      <c r="P410" t="s">
        <v>910</v>
      </c>
      <c r="Q410" s="217" t="s">
        <v>831</v>
      </c>
      <c r="R410" s="192" t="s">
        <v>711</v>
      </c>
      <c r="S410" s="192" t="s">
        <v>417</v>
      </c>
      <c r="T410">
        <v>0</v>
      </c>
      <c r="U410">
        <v>0</v>
      </c>
    </row>
    <row r="411" spans="1:21">
      <c r="A411">
        <v>2409</v>
      </c>
      <c r="B411" s="194">
        <v>2410</v>
      </c>
      <c r="C411" s="119">
        <v>70</v>
      </c>
      <c r="D411" s="192" t="s">
        <v>237</v>
      </c>
      <c r="E411" s="192">
        <v>1</v>
      </c>
      <c r="F411">
        <v>1000001</v>
      </c>
      <c r="G411" s="192">
        <v>1</v>
      </c>
      <c r="H411">
        <v>1000001</v>
      </c>
      <c r="I411" t="s">
        <v>231</v>
      </c>
      <c r="J411" s="14" t="s">
        <v>456</v>
      </c>
      <c r="K411" t="s">
        <v>457</v>
      </c>
      <c r="L411" t="s">
        <v>804</v>
      </c>
      <c r="M411" s="14">
        <v>105</v>
      </c>
      <c r="N411" s="14">
        <v>0</v>
      </c>
      <c r="O411" s="14">
        <v>3500</v>
      </c>
      <c r="P411" t="s">
        <v>910</v>
      </c>
      <c r="Q411" s="217" t="s">
        <v>838</v>
      </c>
      <c r="R411" s="192" t="s">
        <v>711</v>
      </c>
      <c r="S411" s="192" t="s">
        <v>417</v>
      </c>
      <c r="T411">
        <v>0</v>
      </c>
      <c r="U411">
        <v>0</v>
      </c>
    </row>
    <row r="412" spans="1:21">
      <c r="A412">
        <v>2410</v>
      </c>
      <c r="B412" s="194">
        <v>2411</v>
      </c>
      <c r="C412" s="119">
        <v>70</v>
      </c>
      <c r="D412" s="192" t="s">
        <v>237</v>
      </c>
      <c r="E412" s="192">
        <v>1</v>
      </c>
      <c r="F412">
        <v>1000001</v>
      </c>
      <c r="G412" s="192">
        <v>1</v>
      </c>
      <c r="H412">
        <v>1000001</v>
      </c>
      <c r="I412" t="s">
        <v>231</v>
      </c>
      <c r="J412" s="14" t="s">
        <v>186</v>
      </c>
      <c r="K412" t="s">
        <v>400</v>
      </c>
      <c r="L412" t="s">
        <v>721</v>
      </c>
      <c r="M412" s="14">
        <v>202</v>
      </c>
      <c r="N412" s="14">
        <v>0</v>
      </c>
      <c r="O412" s="195">
        <v>38</v>
      </c>
      <c r="P412" t="s">
        <v>910</v>
      </c>
      <c r="Q412" s="217" t="s">
        <v>828</v>
      </c>
      <c r="R412" s="192" t="s">
        <v>711</v>
      </c>
      <c r="S412" s="192" t="s">
        <v>417</v>
      </c>
      <c r="T412">
        <v>0</v>
      </c>
      <c r="U412">
        <v>0</v>
      </c>
    </row>
    <row r="413" spans="1:21" ht="40.5">
      <c r="A413">
        <v>2411</v>
      </c>
      <c r="B413" s="194">
        <v>2412</v>
      </c>
      <c r="C413" s="119">
        <v>70</v>
      </c>
      <c r="D413" s="192" t="s">
        <v>237</v>
      </c>
      <c r="E413" s="192">
        <v>1</v>
      </c>
      <c r="F413">
        <v>1000001</v>
      </c>
      <c r="G413" s="192">
        <v>1</v>
      </c>
      <c r="H413">
        <v>1000001</v>
      </c>
      <c r="I413" t="s">
        <v>231</v>
      </c>
      <c r="J413" s="14" t="str">
        <f>J403</f>
        <v>收集材料</v>
      </c>
      <c r="K413" s="21" t="s">
        <v>768</v>
      </c>
      <c r="L413" s="21" t="s">
        <v>820</v>
      </c>
      <c r="M413" s="14">
        <v>102</v>
      </c>
      <c r="N413" s="14">
        <v>8318</v>
      </c>
      <c r="O413" s="14">
        <v>15</v>
      </c>
      <c r="P413" t="s">
        <v>888</v>
      </c>
      <c r="Q413" s="217" t="s">
        <v>829</v>
      </c>
      <c r="R413" s="192" t="s">
        <v>711</v>
      </c>
      <c r="S413" s="192" t="s">
        <v>417</v>
      </c>
      <c r="T413">
        <v>0</v>
      </c>
      <c r="U413">
        <v>0</v>
      </c>
    </row>
    <row r="414" spans="1:21">
      <c r="A414">
        <v>2412</v>
      </c>
      <c r="B414" s="194">
        <v>2413</v>
      </c>
      <c r="C414" s="119">
        <v>72</v>
      </c>
      <c r="D414" s="192" t="s">
        <v>237</v>
      </c>
      <c r="E414" s="192">
        <v>1</v>
      </c>
      <c r="F414">
        <v>1000001</v>
      </c>
      <c r="G414" s="192">
        <v>1</v>
      </c>
      <c r="H414">
        <v>1000001</v>
      </c>
      <c r="I414" t="s">
        <v>231</v>
      </c>
      <c r="J414" s="14" t="str">
        <f>J409</f>
        <v>成长之路</v>
      </c>
      <c r="K414" t="str">
        <f>K409</f>
        <v>提升自己的人物等级</v>
      </c>
      <c r="L414" t="s">
        <v>718</v>
      </c>
      <c r="M414" s="14">
        <v>201</v>
      </c>
      <c r="N414" s="14">
        <v>0</v>
      </c>
      <c r="O414" s="195">
        <v>62</v>
      </c>
      <c r="P414" t="s">
        <v>910</v>
      </c>
      <c r="Q414" s="217" t="s">
        <v>832</v>
      </c>
      <c r="R414" s="192" t="s">
        <v>711</v>
      </c>
      <c r="S414" s="192" t="s">
        <v>417</v>
      </c>
      <c r="T414">
        <v>0</v>
      </c>
      <c r="U414">
        <v>0</v>
      </c>
    </row>
    <row r="415" spans="1:21">
      <c r="A415">
        <v>2413</v>
      </c>
      <c r="B415" s="194">
        <v>2414</v>
      </c>
      <c r="C415" s="119">
        <v>70</v>
      </c>
      <c r="D415" s="192" t="s">
        <v>237</v>
      </c>
      <c r="E415" s="192">
        <v>1</v>
      </c>
      <c r="F415">
        <v>1000001</v>
      </c>
      <c r="G415" s="192">
        <v>1</v>
      </c>
      <c r="H415">
        <v>1000001</v>
      </c>
      <c r="I415" t="s">
        <v>231</v>
      </c>
      <c r="J415" s="14" t="str">
        <f t="shared" ref="J415:J417" si="19">J399</f>
        <v>传授魔法</v>
      </c>
      <c r="K415" t="s">
        <v>716</v>
      </c>
      <c r="L415" t="s">
        <v>719</v>
      </c>
      <c r="M415" s="14">
        <v>103</v>
      </c>
      <c r="N415" s="14">
        <v>0</v>
      </c>
      <c r="O415" s="14">
        <v>40</v>
      </c>
      <c r="P415" t="s">
        <v>910</v>
      </c>
      <c r="Q415" s="217" t="s">
        <v>829</v>
      </c>
      <c r="R415" s="192" t="s">
        <v>711</v>
      </c>
      <c r="S415" s="192" t="s">
        <v>417</v>
      </c>
      <c r="T415">
        <v>0</v>
      </c>
      <c r="U415">
        <v>0</v>
      </c>
    </row>
    <row r="416" spans="1:21">
      <c r="A416">
        <v>2414</v>
      </c>
      <c r="B416" s="194">
        <v>2415</v>
      </c>
      <c r="C416" s="119">
        <v>70</v>
      </c>
      <c r="D416" s="192" t="s">
        <v>237</v>
      </c>
      <c r="E416" s="192">
        <v>1</v>
      </c>
      <c r="F416">
        <v>1000001</v>
      </c>
      <c r="G416" s="192">
        <v>1</v>
      </c>
      <c r="H416">
        <v>1000001</v>
      </c>
      <c r="I416" t="s">
        <v>231</v>
      </c>
      <c r="J416" s="14" t="str">
        <f t="shared" si="19"/>
        <v>解救学生</v>
      </c>
      <c r="K416" t="s">
        <v>523</v>
      </c>
      <c r="L416" t="s">
        <v>720</v>
      </c>
      <c r="M416" s="14">
        <v>104</v>
      </c>
      <c r="N416" s="14">
        <v>0</v>
      </c>
      <c r="O416" s="14">
        <v>15</v>
      </c>
      <c r="P416" t="s">
        <v>910</v>
      </c>
      <c r="Q416" s="217" t="s">
        <v>831</v>
      </c>
      <c r="R416" s="192" t="s">
        <v>711</v>
      </c>
      <c r="S416" s="192" t="s">
        <v>417</v>
      </c>
      <c r="T416">
        <v>0</v>
      </c>
      <c r="U416">
        <v>0</v>
      </c>
    </row>
    <row r="417" spans="1:21" ht="40.5">
      <c r="A417">
        <v>2415</v>
      </c>
      <c r="B417" s="194">
        <v>2416</v>
      </c>
      <c r="C417" s="119">
        <v>70</v>
      </c>
      <c r="D417" s="192" t="s">
        <v>237</v>
      </c>
      <c r="E417" s="192">
        <v>1</v>
      </c>
      <c r="F417">
        <v>1000001</v>
      </c>
      <c r="G417" s="192">
        <v>1</v>
      </c>
      <c r="H417">
        <v>1000001</v>
      </c>
      <c r="I417" t="s">
        <v>231</v>
      </c>
      <c r="J417" s="14" t="str">
        <f t="shared" si="19"/>
        <v>使用变化咒</v>
      </c>
      <c r="K417" s="21" t="s">
        <v>652</v>
      </c>
      <c r="L417" s="21" t="s">
        <v>722</v>
      </c>
      <c r="M417" s="14">
        <v>111</v>
      </c>
      <c r="N417" s="14">
        <v>0</v>
      </c>
      <c r="O417" s="14">
        <v>10</v>
      </c>
      <c r="P417" t="s">
        <v>910</v>
      </c>
      <c r="Q417" s="217" t="s">
        <v>841</v>
      </c>
      <c r="R417" s="192" t="s">
        <v>711</v>
      </c>
      <c r="S417" s="192" t="s">
        <v>417</v>
      </c>
      <c r="T417">
        <v>0</v>
      </c>
      <c r="U417">
        <v>0</v>
      </c>
    </row>
    <row r="418" spans="1:21" ht="40.5">
      <c r="A418">
        <v>2416</v>
      </c>
      <c r="B418" s="194">
        <v>2417</v>
      </c>
      <c r="C418" s="119">
        <v>71</v>
      </c>
      <c r="D418" s="192" t="s">
        <v>237</v>
      </c>
      <c r="E418" s="192">
        <v>1</v>
      </c>
      <c r="F418">
        <v>1000001</v>
      </c>
      <c r="G418" s="192">
        <v>1</v>
      </c>
      <c r="H418">
        <v>1000001</v>
      </c>
      <c r="I418" t="s">
        <v>231</v>
      </c>
      <c r="J418" s="14" t="str">
        <f>J403</f>
        <v>收集材料</v>
      </c>
      <c r="K418" s="21" t="s">
        <v>768</v>
      </c>
      <c r="L418" s="21" t="s">
        <v>820</v>
      </c>
      <c r="M418" s="14">
        <v>102</v>
      </c>
      <c r="N418" s="14">
        <v>8318</v>
      </c>
      <c r="O418" s="14">
        <v>20</v>
      </c>
      <c r="P418" t="s">
        <v>889</v>
      </c>
      <c r="Q418" s="217" t="s">
        <v>829</v>
      </c>
      <c r="R418" s="192" t="s">
        <v>711</v>
      </c>
      <c r="S418" s="192" t="s">
        <v>417</v>
      </c>
      <c r="T418">
        <v>0</v>
      </c>
      <c r="U418">
        <v>0</v>
      </c>
    </row>
    <row r="419" spans="1:21">
      <c r="A419">
        <v>2417</v>
      </c>
      <c r="B419" s="194">
        <v>2418</v>
      </c>
      <c r="C419" s="119">
        <v>71</v>
      </c>
      <c r="D419" s="192" t="s">
        <v>237</v>
      </c>
      <c r="E419" s="192">
        <v>1</v>
      </c>
      <c r="F419">
        <v>1000001</v>
      </c>
      <c r="G419" s="192">
        <v>1</v>
      </c>
      <c r="H419">
        <v>1000001</v>
      </c>
      <c r="I419" t="s">
        <v>231</v>
      </c>
      <c r="J419" s="14" t="s">
        <v>212</v>
      </c>
      <c r="K419" t="s">
        <v>716</v>
      </c>
      <c r="L419" t="s">
        <v>719</v>
      </c>
      <c r="M419" s="14">
        <v>103</v>
      </c>
      <c r="N419" s="14">
        <v>0</v>
      </c>
      <c r="O419" s="14">
        <v>40</v>
      </c>
      <c r="P419" t="s">
        <v>910</v>
      </c>
      <c r="Q419" s="217" t="s">
        <v>830</v>
      </c>
      <c r="R419" s="192" t="s">
        <v>711</v>
      </c>
      <c r="S419" s="192" t="s">
        <v>417</v>
      </c>
      <c r="T419">
        <v>0</v>
      </c>
      <c r="U419">
        <v>0</v>
      </c>
    </row>
    <row r="420" spans="1:21" ht="27">
      <c r="A420">
        <v>2418</v>
      </c>
      <c r="B420" s="194">
        <v>2419</v>
      </c>
      <c r="C420" s="119">
        <v>71</v>
      </c>
      <c r="D420" s="192" t="s">
        <v>237</v>
      </c>
      <c r="E420" s="192">
        <v>1</v>
      </c>
      <c r="F420">
        <v>1000001</v>
      </c>
      <c r="G420" s="192">
        <v>1</v>
      </c>
      <c r="H420">
        <v>1000001</v>
      </c>
      <c r="I420" t="s">
        <v>231</v>
      </c>
      <c r="J420" s="14" t="s">
        <v>213</v>
      </c>
      <c r="K420" s="21" t="s">
        <v>715</v>
      </c>
      <c r="L420" s="21" t="str">
        <f>[3]magic_mix!$D$33</f>
        <v>花斑石砖</v>
      </c>
      <c r="M420" s="14">
        <v>101</v>
      </c>
      <c r="N420" s="14">
        <f>[3]magic_mix!$F$33</f>
        <v>193003</v>
      </c>
      <c r="O420" s="14">
        <v>10</v>
      </c>
      <c r="P420" t="s">
        <v>910</v>
      </c>
      <c r="Q420" s="217" t="s">
        <v>842</v>
      </c>
      <c r="R420" s="192" t="s">
        <v>711</v>
      </c>
      <c r="S420" s="192" t="s">
        <v>417</v>
      </c>
      <c r="T420">
        <v>1</v>
      </c>
      <c r="U420">
        <v>0</v>
      </c>
    </row>
    <row r="421" spans="1:21">
      <c r="A421">
        <v>2419</v>
      </c>
      <c r="B421" s="194">
        <v>2420</v>
      </c>
      <c r="C421" s="119">
        <v>71</v>
      </c>
      <c r="D421" s="192" t="s">
        <v>237</v>
      </c>
      <c r="E421" s="192">
        <v>1</v>
      </c>
      <c r="F421">
        <v>1000001</v>
      </c>
      <c r="G421" s="192">
        <v>1</v>
      </c>
      <c r="H421">
        <v>1000001</v>
      </c>
      <c r="I421" t="s">
        <v>231</v>
      </c>
      <c r="J421" s="14" t="str">
        <f>J406</f>
        <v>好友数达人</v>
      </c>
      <c r="K421" t="str">
        <f>K406</f>
        <v>增加自己的好友数量</v>
      </c>
      <c r="L421" t="s">
        <v>717</v>
      </c>
      <c r="M421" s="14">
        <v>203</v>
      </c>
      <c r="N421" s="14">
        <v>0</v>
      </c>
      <c r="O421" s="195">
        <v>28</v>
      </c>
      <c r="P421" t="s">
        <v>910</v>
      </c>
      <c r="Q421" s="217" t="s">
        <v>838</v>
      </c>
      <c r="R421" s="192" t="s">
        <v>711</v>
      </c>
      <c r="S421" s="192" t="s">
        <v>417</v>
      </c>
      <c r="T421">
        <v>0</v>
      </c>
      <c r="U421">
        <v>0</v>
      </c>
    </row>
    <row r="422" spans="1:21">
      <c r="A422">
        <v>2420</v>
      </c>
      <c r="B422" s="194">
        <v>2421</v>
      </c>
      <c r="C422" s="119">
        <v>71</v>
      </c>
      <c r="D422" s="192" t="s">
        <v>237</v>
      </c>
      <c r="E422" s="192">
        <v>1</v>
      </c>
      <c r="F422">
        <v>1000001</v>
      </c>
      <c r="G422" s="192">
        <v>1</v>
      </c>
      <c r="H422">
        <v>1000001</v>
      </c>
      <c r="I422" t="s">
        <v>231</v>
      </c>
      <c r="J422" s="14" t="s">
        <v>456</v>
      </c>
      <c r="K422" t="str">
        <f>K411</f>
        <v>在魔法世界中没有钱也是不行的</v>
      </c>
      <c r="L422" t="s">
        <v>804</v>
      </c>
      <c r="M422" s="14">
        <v>105</v>
      </c>
      <c r="N422" s="14">
        <v>0</v>
      </c>
      <c r="O422" s="14">
        <v>4000</v>
      </c>
      <c r="P422" t="s">
        <v>910</v>
      </c>
      <c r="Q422" s="217" t="s">
        <v>823</v>
      </c>
      <c r="R422" s="192" t="s">
        <v>711</v>
      </c>
      <c r="S422" s="192" t="s">
        <v>417</v>
      </c>
      <c r="T422">
        <v>0</v>
      </c>
      <c r="U422">
        <v>0</v>
      </c>
    </row>
    <row r="423" spans="1:21">
      <c r="A423">
        <v>2421</v>
      </c>
      <c r="B423" s="194">
        <v>2422</v>
      </c>
      <c r="C423" s="119">
        <v>71</v>
      </c>
      <c r="D423" s="192" t="s">
        <v>237</v>
      </c>
      <c r="E423" s="192">
        <v>1</v>
      </c>
      <c r="F423">
        <v>1000001</v>
      </c>
      <c r="G423" s="192">
        <v>1</v>
      </c>
      <c r="H423">
        <v>1000001</v>
      </c>
      <c r="I423" t="s">
        <v>231</v>
      </c>
      <c r="J423" s="14" t="s">
        <v>186</v>
      </c>
      <c r="K423" t="s">
        <v>400</v>
      </c>
      <c r="L423" t="s">
        <v>721</v>
      </c>
      <c r="M423" s="14">
        <v>202</v>
      </c>
      <c r="N423" s="14">
        <v>0</v>
      </c>
      <c r="O423" s="195">
        <v>38</v>
      </c>
      <c r="P423" t="s">
        <v>910</v>
      </c>
      <c r="Q423" s="217" t="s">
        <v>828</v>
      </c>
      <c r="R423" s="192" t="s">
        <v>711</v>
      </c>
      <c r="S423" s="192" t="s">
        <v>417</v>
      </c>
      <c r="T423">
        <v>0</v>
      </c>
      <c r="U423">
        <v>0</v>
      </c>
    </row>
    <row r="424" spans="1:21">
      <c r="A424">
        <v>2422</v>
      </c>
      <c r="B424" s="194">
        <v>2423</v>
      </c>
      <c r="C424" s="119">
        <v>73</v>
      </c>
      <c r="D424" s="192" t="s">
        <v>237</v>
      </c>
      <c r="E424" s="192">
        <v>1</v>
      </c>
      <c r="F424">
        <v>1000001</v>
      </c>
      <c r="G424" s="192">
        <v>1</v>
      </c>
      <c r="H424">
        <v>1000001</v>
      </c>
      <c r="I424" t="s">
        <v>231</v>
      </c>
      <c r="J424" s="14" t="str">
        <f>J414</f>
        <v>成长之路</v>
      </c>
      <c r="K424" t="str">
        <f>K414</f>
        <v>提升自己的人物等级</v>
      </c>
      <c r="L424" t="s">
        <v>718</v>
      </c>
      <c r="M424" s="14">
        <v>201</v>
      </c>
      <c r="N424" s="14">
        <v>0</v>
      </c>
      <c r="O424" s="195">
        <v>63</v>
      </c>
      <c r="P424" t="s">
        <v>910</v>
      </c>
      <c r="Q424" s="217" t="s">
        <v>832</v>
      </c>
      <c r="R424" s="192" t="s">
        <v>711</v>
      </c>
      <c r="S424" s="192" t="s">
        <v>417</v>
      </c>
      <c r="T424">
        <v>0</v>
      </c>
      <c r="U424">
        <v>0</v>
      </c>
    </row>
    <row r="425" spans="1:21">
      <c r="A425">
        <v>2423</v>
      </c>
      <c r="B425" s="194">
        <v>2424</v>
      </c>
      <c r="C425" s="119">
        <v>71</v>
      </c>
      <c r="D425" s="192" t="s">
        <v>237</v>
      </c>
      <c r="E425" s="192">
        <v>1</v>
      </c>
      <c r="F425">
        <v>1000001</v>
      </c>
      <c r="G425" s="192">
        <v>1</v>
      </c>
      <c r="H425">
        <v>1000001</v>
      </c>
      <c r="I425" t="s">
        <v>231</v>
      </c>
      <c r="J425" s="14" t="s">
        <v>220</v>
      </c>
      <c r="K425" t="s">
        <v>523</v>
      </c>
      <c r="L425" t="s">
        <v>720</v>
      </c>
      <c r="M425" s="14">
        <v>104</v>
      </c>
      <c r="N425" s="14">
        <v>0</v>
      </c>
      <c r="O425" s="14">
        <v>15</v>
      </c>
      <c r="P425" t="s">
        <v>910</v>
      </c>
      <c r="Q425" s="217" t="s">
        <v>831</v>
      </c>
      <c r="R425" s="192" t="s">
        <v>711</v>
      </c>
      <c r="S425" s="192" t="s">
        <v>417</v>
      </c>
      <c r="T425">
        <v>0</v>
      </c>
      <c r="U425">
        <v>0</v>
      </c>
    </row>
    <row r="426" spans="1:21">
      <c r="A426">
        <v>2424</v>
      </c>
      <c r="B426" s="194">
        <v>2425</v>
      </c>
      <c r="C426" s="119">
        <v>71</v>
      </c>
      <c r="D426" s="192" t="s">
        <v>237</v>
      </c>
      <c r="E426" s="192">
        <v>1</v>
      </c>
      <c r="F426">
        <v>1000001</v>
      </c>
      <c r="G426" s="192">
        <v>1</v>
      </c>
      <c r="H426">
        <v>1000001</v>
      </c>
      <c r="I426" t="s">
        <v>231</v>
      </c>
      <c r="J426" s="14" t="str">
        <f>J411</f>
        <v>收钱</v>
      </c>
      <c r="K426" t="str">
        <f>K411</f>
        <v>在魔法世界中没有钱也是不行的</v>
      </c>
      <c r="L426" t="s">
        <v>804</v>
      </c>
      <c r="M426" s="14">
        <v>105</v>
      </c>
      <c r="N426" s="14">
        <v>0</v>
      </c>
      <c r="O426" s="14">
        <v>4000</v>
      </c>
      <c r="P426" t="s">
        <v>910</v>
      </c>
      <c r="Q426" s="217" t="s">
        <v>823</v>
      </c>
      <c r="R426" s="192" t="s">
        <v>711</v>
      </c>
      <c r="S426" s="192" t="s">
        <v>417</v>
      </c>
      <c r="T426">
        <v>0</v>
      </c>
      <c r="U426">
        <v>0</v>
      </c>
    </row>
    <row r="427" spans="1:21">
      <c r="A427">
        <v>2425</v>
      </c>
      <c r="B427" s="194">
        <v>2426</v>
      </c>
      <c r="C427" s="119">
        <v>71</v>
      </c>
      <c r="D427" s="192" t="s">
        <v>237</v>
      </c>
      <c r="E427" s="192">
        <v>1</v>
      </c>
      <c r="F427">
        <v>1000001</v>
      </c>
      <c r="G427" s="192">
        <v>1</v>
      </c>
      <c r="H427">
        <v>1000001</v>
      </c>
      <c r="I427" t="s">
        <v>231</v>
      </c>
      <c r="J427" s="14" t="s">
        <v>212</v>
      </c>
      <c r="K427" t="s">
        <v>716</v>
      </c>
      <c r="L427" t="s">
        <v>719</v>
      </c>
      <c r="M427" s="14">
        <v>103</v>
      </c>
      <c r="N427" s="14">
        <v>0</v>
      </c>
      <c r="O427" s="14">
        <v>40</v>
      </c>
      <c r="P427" t="s">
        <v>910</v>
      </c>
      <c r="Q427" s="217" t="s">
        <v>830</v>
      </c>
      <c r="R427" s="192" t="s">
        <v>711</v>
      </c>
      <c r="S427" s="192" t="s">
        <v>417</v>
      </c>
      <c r="T427">
        <v>0</v>
      </c>
      <c r="U427">
        <v>0</v>
      </c>
    </row>
    <row r="428" spans="1:21">
      <c r="A428">
        <v>2426</v>
      </c>
      <c r="B428" s="194">
        <v>2427</v>
      </c>
      <c r="C428" s="119">
        <v>71</v>
      </c>
      <c r="D428" s="192" t="s">
        <v>237</v>
      </c>
      <c r="E428" s="192">
        <v>1</v>
      </c>
      <c r="F428">
        <v>1000001</v>
      </c>
      <c r="G428" s="192">
        <v>1</v>
      </c>
      <c r="H428">
        <v>1000001</v>
      </c>
      <c r="I428" t="s">
        <v>231</v>
      </c>
      <c r="J428" s="14" t="s">
        <v>220</v>
      </c>
      <c r="K428" t="s">
        <v>523</v>
      </c>
      <c r="L428" t="s">
        <v>720</v>
      </c>
      <c r="M428" s="14">
        <v>104</v>
      </c>
      <c r="N428" s="14">
        <v>0</v>
      </c>
      <c r="O428" s="14">
        <v>15</v>
      </c>
      <c r="P428" t="s">
        <v>910</v>
      </c>
      <c r="Q428" s="217" t="s">
        <v>831</v>
      </c>
      <c r="R428" s="192" t="s">
        <v>711</v>
      </c>
      <c r="S428" s="192" t="s">
        <v>417</v>
      </c>
      <c r="T428">
        <v>0</v>
      </c>
      <c r="U428">
        <v>0</v>
      </c>
    </row>
    <row r="429" spans="1:21" ht="40.5">
      <c r="A429">
        <v>2427</v>
      </c>
      <c r="B429" s="194">
        <v>2428</v>
      </c>
      <c r="C429" s="119">
        <v>71</v>
      </c>
      <c r="D429" s="192" t="s">
        <v>237</v>
      </c>
      <c r="E429" s="192">
        <v>1</v>
      </c>
      <c r="F429">
        <v>1000001</v>
      </c>
      <c r="G429" s="192">
        <v>1</v>
      </c>
      <c r="H429">
        <v>1000001</v>
      </c>
      <c r="I429" t="s">
        <v>231</v>
      </c>
      <c r="J429" s="14" t="s">
        <v>235</v>
      </c>
      <c r="K429" s="21" t="s">
        <v>652</v>
      </c>
      <c r="L429" s="21" t="s">
        <v>722</v>
      </c>
      <c r="M429" s="14">
        <v>111</v>
      </c>
      <c r="N429" s="14">
        <v>0</v>
      </c>
      <c r="O429" s="14">
        <v>10</v>
      </c>
      <c r="P429" t="s">
        <v>910</v>
      </c>
      <c r="Q429" s="217" t="s">
        <v>841</v>
      </c>
      <c r="R429" s="192" t="s">
        <v>711</v>
      </c>
      <c r="S429" s="192" t="s">
        <v>417</v>
      </c>
      <c r="T429">
        <v>0</v>
      </c>
      <c r="U429">
        <v>0</v>
      </c>
    </row>
    <row r="430" spans="1:21" ht="40.5">
      <c r="A430">
        <v>2428</v>
      </c>
      <c r="B430" s="194">
        <v>2429</v>
      </c>
      <c r="C430" s="119">
        <v>72</v>
      </c>
      <c r="D430" s="192" t="s">
        <v>237</v>
      </c>
      <c r="E430" s="192">
        <v>1</v>
      </c>
      <c r="F430">
        <v>1000001</v>
      </c>
      <c r="G430" s="192">
        <v>1</v>
      </c>
      <c r="H430">
        <v>1000001</v>
      </c>
      <c r="I430" t="s">
        <v>231</v>
      </c>
      <c r="J430" s="14" t="s">
        <v>235</v>
      </c>
      <c r="K430" s="21" t="s">
        <v>652</v>
      </c>
      <c r="L430" s="21" t="s">
        <v>722</v>
      </c>
      <c r="M430" s="14">
        <v>111</v>
      </c>
      <c r="N430" s="14">
        <v>0</v>
      </c>
      <c r="O430" s="14">
        <v>10</v>
      </c>
      <c r="P430" t="s">
        <v>910</v>
      </c>
      <c r="Q430" s="217" t="s">
        <v>841</v>
      </c>
      <c r="R430" s="192" t="s">
        <v>711</v>
      </c>
      <c r="S430" s="192" t="s">
        <v>417</v>
      </c>
      <c r="T430">
        <v>0</v>
      </c>
      <c r="U430">
        <v>0</v>
      </c>
    </row>
    <row r="431" spans="1:21" ht="40.5">
      <c r="A431">
        <v>2429</v>
      </c>
      <c r="B431" s="194">
        <v>2430</v>
      </c>
      <c r="C431" s="119">
        <v>72</v>
      </c>
      <c r="D431" s="192" t="s">
        <v>237</v>
      </c>
      <c r="E431" s="192">
        <v>1</v>
      </c>
      <c r="F431">
        <v>1000001</v>
      </c>
      <c r="G431" s="192">
        <v>1</v>
      </c>
      <c r="H431">
        <v>1000001</v>
      </c>
      <c r="I431" t="s">
        <v>231</v>
      </c>
      <c r="J431" s="14" t="s">
        <v>397</v>
      </c>
      <c r="K431" s="21" t="s">
        <v>768</v>
      </c>
      <c r="L431" s="21" t="s">
        <v>820</v>
      </c>
      <c r="M431" s="14">
        <v>102</v>
      </c>
      <c r="N431" s="14">
        <v>8318</v>
      </c>
      <c r="O431" s="14">
        <v>25</v>
      </c>
      <c r="P431" t="s">
        <v>890</v>
      </c>
      <c r="Q431" s="217" t="s">
        <v>829</v>
      </c>
      <c r="R431" s="192" t="s">
        <v>711</v>
      </c>
      <c r="S431" s="192" t="s">
        <v>417</v>
      </c>
      <c r="T431">
        <v>0</v>
      </c>
      <c r="U431">
        <v>0</v>
      </c>
    </row>
    <row r="432" spans="1:21" ht="27">
      <c r="A432">
        <v>2430</v>
      </c>
      <c r="B432" s="194">
        <v>2431</v>
      </c>
      <c r="C432" s="119">
        <v>72</v>
      </c>
      <c r="D432" s="192" t="s">
        <v>237</v>
      </c>
      <c r="E432" s="192">
        <v>1</v>
      </c>
      <c r="F432">
        <v>1000001</v>
      </c>
      <c r="G432" s="192">
        <v>1</v>
      </c>
      <c r="H432">
        <v>1000001</v>
      </c>
      <c r="I432" t="s">
        <v>231</v>
      </c>
      <c r="J432" s="14" t="s">
        <v>213</v>
      </c>
      <c r="K432" s="21" t="s">
        <v>715</v>
      </c>
      <c r="L432" s="21" t="str">
        <f>[3]magic_mix!$D$33</f>
        <v>花斑石砖</v>
      </c>
      <c r="M432" s="14">
        <v>101</v>
      </c>
      <c r="N432" s="14">
        <f>[3]magic_mix!$F$33</f>
        <v>193003</v>
      </c>
      <c r="O432" s="14">
        <v>10</v>
      </c>
      <c r="P432" t="s">
        <v>910</v>
      </c>
      <c r="Q432" s="217" t="s">
        <v>842</v>
      </c>
      <c r="R432" s="192" t="s">
        <v>711</v>
      </c>
      <c r="S432" s="192" t="s">
        <v>417</v>
      </c>
      <c r="T432">
        <v>1</v>
      </c>
      <c r="U432">
        <v>0</v>
      </c>
    </row>
    <row r="433" spans="1:21" ht="27">
      <c r="A433">
        <v>2431</v>
      </c>
      <c r="B433" s="194">
        <v>2432</v>
      </c>
      <c r="C433" s="119">
        <v>72</v>
      </c>
      <c r="D433" s="192" t="s">
        <v>237</v>
      </c>
      <c r="E433" s="192">
        <v>1</v>
      </c>
      <c r="F433">
        <v>1000001</v>
      </c>
      <c r="G433" s="192">
        <v>1</v>
      </c>
      <c r="H433">
        <v>1000001</v>
      </c>
      <c r="I433" t="s">
        <v>231</v>
      </c>
      <c r="J433" s="14" t="s">
        <v>213</v>
      </c>
      <c r="K433" s="21" t="s">
        <v>715</v>
      </c>
      <c r="L433" s="21" t="str">
        <f>[3]magic_mix!$D$33</f>
        <v>花斑石砖</v>
      </c>
      <c r="M433" s="14">
        <v>101</v>
      </c>
      <c r="N433" s="14">
        <f>[3]magic_mix!$F$33</f>
        <v>193003</v>
      </c>
      <c r="O433" s="14">
        <v>10</v>
      </c>
      <c r="P433" t="s">
        <v>910</v>
      </c>
      <c r="Q433" s="217" t="s">
        <v>842</v>
      </c>
      <c r="R433" s="192" t="s">
        <v>711</v>
      </c>
      <c r="S433" s="192" t="s">
        <v>417</v>
      </c>
      <c r="T433">
        <v>1</v>
      </c>
      <c r="U433">
        <v>0</v>
      </c>
    </row>
    <row r="434" spans="1:21">
      <c r="A434">
        <v>2432</v>
      </c>
      <c r="B434" s="194">
        <v>2433</v>
      </c>
      <c r="C434" s="119">
        <v>72</v>
      </c>
      <c r="D434" s="192" t="s">
        <v>237</v>
      </c>
      <c r="E434" s="192">
        <v>1</v>
      </c>
      <c r="F434">
        <v>1000001</v>
      </c>
      <c r="G434" s="192">
        <v>1</v>
      </c>
      <c r="H434">
        <v>1000001</v>
      </c>
      <c r="I434" t="s">
        <v>231</v>
      </c>
      <c r="J434" s="14" t="str">
        <f>J10</f>
        <v>好友数达人</v>
      </c>
      <c r="K434" t="s">
        <v>398</v>
      </c>
      <c r="L434" t="s">
        <v>717</v>
      </c>
      <c r="M434" s="14">
        <v>203</v>
      </c>
      <c r="N434" s="14">
        <v>0</v>
      </c>
      <c r="O434" s="195">
        <v>29</v>
      </c>
      <c r="P434" t="s">
        <v>910</v>
      </c>
      <c r="Q434" s="217" t="s">
        <v>838</v>
      </c>
      <c r="R434" s="192" t="s">
        <v>711</v>
      </c>
      <c r="S434" s="192" t="s">
        <v>417</v>
      </c>
      <c r="T434">
        <v>0</v>
      </c>
      <c r="U434">
        <v>0</v>
      </c>
    </row>
    <row r="435" spans="1:21">
      <c r="A435">
        <v>2433</v>
      </c>
      <c r="B435" s="194">
        <v>2434</v>
      </c>
      <c r="C435" s="119">
        <v>72</v>
      </c>
      <c r="D435" s="192" t="s">
        <v>237</v>
      </c>
      <c r="E435" s="192">
        <v>1</v>
      </c>
      <c r="F435">
        <v>1000001</v>
      </c>
      <c r="G435" s="192">
        <v>1</v>
      </c>
      <c r="H435">
        <v>1000001</v>
      </c>
      <c r="I435" t="s">
        <v>231</v>
      </c>
      <c r="J435" s="14" t="s">
        <v>220</v>
      </c>
      <c r="K435" t="s">
        <v>523</v>
      </c>
      <c r="L435" t="s">
        <v>720</v>
      </c>
      <c r="M435" s="14">
        <v>104</v>
      </c>
      <c r="N435" s="14">
        <v>0</v>
      </c>
      <c r="O435" s="14">
        <v>15</v>
      </c>
      <c r="P435" t="s">
        <v>910</v>
      </c>
      <c r="Q435" s="217" t="s">
        <v>831</v>
      </c>
      <c r="R435" s="192" t="s">
        <v>711</v>
      </c>
      <c r="S435" s="192" t="s">
        <v>417</v>
      </c>
      <c r="T435">
        <v>0</v>
      </c>
      <c r="U435">
        <v>0</v>
      </c>
    </row>
    <row r="436" spans="1:21">
      <c r="A436">
        <v>2434</v>
      </c>
      <c r="B436" s="194">
        <v>2435</v>
      </c>
      <c r="C436" s="119">
        <v>72</v>
      </c>
      <c r="D436" s="192" t="s">
        <v>237</v>
      </c>
      <c r="E436" s="192">
        <v>1</v>
      </c>
      <c r="F436">
        <v>1000001</v>
      </c>
      <c r="G436" s="192">
        <v>1</v>
      </c>
      <c r="H436">
        <v>1000001</v>
      </c>
      <c r="I436" t="s">
        <v>231</v>
      </c>
      <c r="J436" s="14" t="s">
        <v>186</v>
      </c>
      <c r="K436" t="s">
        <v>400</v>
      </c>
      <c r="L436" t="s">
        <v>721</v>
      </c>
      <c r="M436" s="14">
        <v>202</v>
      </c>
      <c r="N436" s="14">
        <v>0</v>
      </c>
      <c r="O436" s="195">
        <v>38</v>
      </c>
      <c r="P436" t="s">
        <v>910</v>
      </c>
      <c r="Q436" s="217" t="s">
        <v>828</v>
      </c>
      <c r="R436" s="192" t="s">
        <v>711</v>
      </c>
      <c r="S436" s="192" t="s">
        <v>417</v>
      </c>
      <c r="T436">
        <v>0</v>
      </c>
      <c r="U436">
        <v>0</v>
      </c>
    </row>
    <row r="437" spans="1:21">
      <c r="A437">
        <v>2435</v>
      </c>
      <c r="B437" s="194">
        <v>2436</v>
      </c>
      <c r="C437" s="119">
        <v>74</v>
      </c>
      <c r="D437" s="192" t="s">
        <v>237</v>
      </c>
      <c r="E437" s="192">
        <v>1</v>
      </c>
      <c r="F437">
        <v>1000001</v>
      </c>
      <c r="G437" s="192">
        <v>1</v>
      </c>
      <c r="H437">
        <v>1000001</v>
      </c>
      <c r="I437" t="s">
        <v>231</v>
      </c>
      <c r="J437" s="14" t="s">
        <v>401</v>
      </c>
      <c r="K437" t="s">
        <v>524</v>
      </c>
      <c r="L437" t="s">
        <v>718</v>
      </c>
      <c r="M437" s="14">
        <v>201</v>
      </c>
      <c r="N437" s="14">
        <v>0</v>
      </c>
      <c r="O437" s="195">
        <v>64</v>
      </c>
      <c r="P437" t="s">
        <v>910</v>
      </c>
      <c r="Q437" s="217" t="s">
        <v>832</v>
      </c>
      <c r="R437" s="192" t="s">
        <v>711</v>
      </c>
      <c r="S437" s="192" t="s">
        <v>417</v>
      </c>
      <c r="T437">
        <v>0</v>
      </c>
      <c r="U437">
        <v>0</v>
      </c>
    </row>
    <row r="438" spans="1:21">
      <c r="A438">
        <v>2436</v>
      </c>
      <c r="B438" s="194">
        <v>2437</v>
      </c>
      <c r="C438" s="119">
        <v>72</v>
      </c>
      <c r="D438" s="192" t="s">
        <v>237</v>
      </c>
      <c r="E438" s="192">
        <v>1</v>
      </c>
      <c r="F438">
        <v>1000001</v>
      </c>
      <c r="G438" s="192">
        <v>1</v>
      </c>
      <c r="H438">
        <v>1000001</v>
      </c>
      <c r="I438" t="s">
        <v>231</v>
      </c>
      <c r="J438" s="14" t="str">
        <f>J428</f>
        <v>解救学生</v>
      </c>
      <c r="K438" t="s">
        <v>523</v>
      </c>
      <c r="L438" t="s">
        <v>720</v>
      </c>
      <c r="M438" s="14">
        <v>104</v>
      </c>
      <c r="N438" s="14">
        <v>0</v>
      </c>
      <c r="O438" s="14">
        <v>15</v>
      </c>
      <c r="P438" t="s">
        <v>910</v>
      </c>
      <c r="Q438" s="217" t="s">
        <v>831</v>
      </c>
      <c r="R438" s="192" t="s">
        <v>711</v>
      </c>
      <c r="S438" s="192" t="s">
        <v>417</v>
      </c>
      <c r="T438">
        <v>0</v>
      </c>
      <c r="U438">
        <v>0</v>
      </c>
    </row>
    <row r="439" spans="1:21">
      <c r="A439">
        <v>2437</v>
      </c>
      <c r="B439" s="194">
        <v>2438</v>
      </c>
      <c r="C439" s="119">
        <v>72</v>
      </c>
      <c r="D439" s="192" t="s">
        <v>237</v>
      </c>
      <c r="E439" s="192">
        <v>1</v>
      </c>
      <c r="F439">
        <v>1000001</v>
      </c>
      <c r="G439" s="192">
        <v>1</v>
      </c>
      <c r="H439">
        <v>1000001</v>
      </c>
      <c r="I439" t="s">
        <v>231</v>
      </c>
      <c r="J439" s="14" t="s">
        <v>456</v>
      </c>
      <c r="K439" t="s">
        <v>457</v>
      </c>
      <c r="L439" t="s">
        <v>804</v>
      </c>
      <c r="M439" s="14">
        <v>105</v>
      </c>
      <c r="N439" s="14">
        <v>0</v>
      </c>
      <c r="O439" s="14">
        <v>4000</v>
      </c>
      <c r="P439" t="s">
        <v>910</v>
      </c>
      <c r="Q439" s="217" t="s">
        <v>823</v>
      </c>
      <c r="R439" s="192" t="s">
        <v>711</v>
      </c>
      <c r="S439" s="192" t="s">
        <v>417</v>
      </c>
      <c r="T439">
        <v>0</v>
      </c>
      <c r="U439">
        <v>0</v>
      </c>
    </row>
    <row r="440" spans="1:21">
      <c r="A440">
        <v>2438</v>
      </c>
      <c r="B440" s="194">
        <v>2439</v>
      </c>
      <c r="C440" s="119">
        <v>72</v>
      </c>
      <c r="D440" s="192" t="s">
        <v>237</v>
      </c>
      <c r="E440" s="192">
        <v>1</v>
      </c>
      <c r="F440">
        <v>1000001</v>
      </c>
      <c r="G440" s="192">
        <v>1</v>
      </c>
      <c r="H440">
        <v>1000001</v>
      </c>
      <c r="I440" t="s">
        <v>231</v>
      </c>
      <c r="J440" s="14" t="s">
        <v>186</v>
      </c>
      <c r="K440" t="s">
        <v>400</v>
      </c>
      <c r="L440" t="s">
        <v>721</v>
      </c>
      <c r="M440" s="14">
        <v>202</v>
      </c>
      <c r="N440" s="14">
        <v>0</v>
      </c>
      <c r="O440" s="195">
        <v>38</v>
      </c>
      <c r="P440" t="s">
        <v>910</v>
      </c>
      <c r="Q440" s="217" t="s">
        <v>828</v>
      </c>
      <c r="R440" s="192" t="s">
        <v>711</v>
      </c>
      <c r="S440" s="192" t="s">
        <v>417</v>
      </c>
      <c r="T440">
        <v>0</v>
      </c>
      <c r="U440">
        <v>0</v>
      </c>
    </row>
    <row r="441" spans="1:21" ht="40.5">
      <c r="A441">
        <v>2439</v>
      </c>
      <c r="B441" s="194">
        <v>2440</v>
      </c>
      <c r="C441" s="119">
        <v>72</v>
      </c>
      <c r="D441" s="192" t="s">
        <v>237</v>
      </c>
      <c r="E441" s="192">
        <v>1</v>
      </c>
      <c r="F441">
        <v>1000001</v>
      </c>
      <c r="G441" s="192">
        <v>1</v>
      </c>
      <c r="H441">
        <v>1000001</v>
      </c>
      <c r="I441" t="s">
        <v>231</v>
      </c>
      <c r="J441" s="14" t="str">
        <f>J431</f>
        <v>收集材料</v>
      </c>
      <c r="K441" s="21" t="s">
        <v>768</v>
      </c>
      <c r="L441" s="21" t="s">
        <v>820</v>
      </c>
      <c r="M441" s="14">
        <v>102</v>
      </c>
      <c r="N441" s="14">
        <v>8318</v>
      </c>
      <c r="O441" s="14">
        <v>30</v>
      </c>
      <c r="P441" t="s">
        <v>891</v>
      </c>
      <c r="Q441" s="217" t="s">
        <v>829</v>
      </c>
      <c r="R441" s="192" t="s">
        <v>711</v>
      </c>
      <c r="S441" s="192" t="s">
        <v>417</v>
      </c>
      <c r="T441">
        <v>0</v>
      </c>
      <c r="U441">
        <v>0</v>
      </c>
    </row>
    <row r="442" spans="1:21" ht="27">
      <c r="A442">
        <v>2440</v>
      </c>
      <c r="B442" s="194">
        <v>2441</v>
      </c>
      <c r="C442" s="119">
        <v>75</v>
      </c>
      <c r="D442" s="192" t="s">
        <v>237</v>
      </c>
      <c r="E442" s="192">
        <v>1</v>
      </c>
      <c r="F442">
        <v>1000001</v>
      </c>
      <c r="G442" s="192">
        <v>1</v>
      </c>
      <c r="H442">
        <v>1000001</v>
      </c>
      <c r="I442" t="s">
        <v>231</v>
      </c>
      <c r="J442" s="14" t="str">
        <f>J432</f>
        <v>合成术</v>
      </c>
      <c r="K442" s="21" t="s">
        <v>715</v>
      </c>
      <c r="L442" s="21" t="str">
        <f>[3]magic_mix!$D$33</f>
        <v>花斑石砖</v>
      </c>
      <c r="M442" s="14">
        <v>101</v>
      </c>
      <c r="N442" s="14">
        <f>[3]magic_mix!$F$33</f>
        <v>193003</v>
      </c>
      <c r="O442" s="14">
        <v>10</v>
      </c>
      <c r="P442" t="s">
        <v>910</v>
      </c>
      <c r="Q442" s="217" t="s">
        <v>842</v>
      </c>
      <c r="R442" s="192" t="s">
        <v>711</v>
      </c>
      <c r="S442" s="192" t="s">
        <v>417</v>
      </c>
      <c r="T442">
        <v>1</v>
      </c>
      <c r="U442">
        <v>0</v>
      </c>
    </row>
    <row r="443" spans="1:21">
      <c r="A443">
        <v>2441</v>
      </c>
      <c r="B443" s="194">
        <v>2442</v>
      </c>
      <c r="C443" s="119">
        <v>73</v>
      </c>
      <c r="D443" s="192" t="s">
        <v>237</v>
      </c>
      <c r="E443" s="192">
        <v>1</v>
      </c>
      <c r="F443">
        <v>1000001</v>
      </c>
      <c r="G443" s="192">
        <v>1</v>
      </c>
      <c r="H443">
        <v>1000001</v>
      </c>
      <c r="I443" t="s">
        <v>231</v>
      </c>
      <c r="J443" s="14" t="str">
        <f t="shared" ref="J443:J445" si="20">J427</f>
        <v>传授魔法</v>
      </c>
      <c r="K443" t="s">
        <v>716</v>
      </c>
      <c r="L443" t="s">
        <v>719</v>
      </c>
      <c r="M443" s="14">
        <v>103</v>
      </c>
      <c r="N443" s="14">
        <v>0</v>
      </c>
      <c r="O443" s="14">
        <v>40</v>
      </c>
      <c r="P443" t="s">
        <v>910</v>
      </c>
      <c r="Q443" s="217" t="s">
        <v>830</v>
      </c>
      <c r="R443" s="192" t="s">
        <v>711</v>
      </c>
      <c r="S443" s="192" t="s">
        <v>417</v>
      </c>
      <c r="T443">
        <v>0</v>
      </c>
      <c r="U443">
        <v>0</v>
      </c>
    </row>
    <row r="444" spans="1:21">
      <c r="A444">
        <v>2442</v>
      </c>
      <c r="B444" s="194">
        <v>2443</v>
      </c>
      <c r="C444" s="119">
        <v>73</v>
      </c>
      <c r="D444" s="192" t="s">
        <v>237</v>
      </c>
      <c r="E444" s="192">
        <v>1</v>
      </c>
      <c r="F444">
        <v>1000001</v>
      </c>
      <c r="G444" s="192">
        <v>1</v>
      </c>
      <c r="H444">
        <v>1000001</v>
      </c>
      <c r="I444" t="s">
        <v>231</v>
      </c>
      <c r="J444" s="14" t="str">
        <f t="shared" si="20"/>
        <v>解救学生</v>
      </c>
      <c r="K444" t="s">
        <v>523</v>
      </c>
      <c r="L444" t="s">
        <v>720</v>
      </c>
      <c r="M444" s="14">
        <v>104</v>
      </c>
      <c r="N444" s="14">
        <v>0</v>
      </c>
      <c r="O444" s="14">
        <v>15</v>
      </c>
      <c r="P444" t="s">
        <v>910</v>
      </c>
      <c r="Q444" s="217" t="s">
        <v>831</v>
      </c>
      <c r="R444" s="192" t="s">
        <v>711</v>
      </c>
      <c r="S444" s="192" t="s">
        <v>417</v>
      </c>
      <c r="T444">
        <v>0</v>
      </c>
      <c r="U444">
        <v>0</v>
      </c>
    </row>
    <row r="445" spans="1:21" ht="40.5">
      <c r="A445">
        <v>2443</v>
      </c>
      <c r="B445" s="194">
        <v>2444</v>
      </c>
      <c r="C445" s="119">
        <v>73</v>
      </c>
      <c r="D445" s="192" t="s">
        <v>237</v>
      </c>
      <c r="E445" s="192">
        <v>1</v>
      </c>
      <c r="F445">
        <v>1000001</v>
      </c>
      <c r="G445" s="192">
        <v>1</v>
      </c>
      <c r="H445">
        <v>1000001</v>
      </c>
      <c r="I445" t="s">
        <v>231</v>
      </c>
      <c r="J445" s="14" t="str">
        <f t="shared" si="20"/>
        <v>使用变化咒</v>
      </c>
      <c r="K445" s="21" t="s">
        <v>652</v>
      </c>
      <c r="L445" s="21" t="s">
        <v>722</v>
      </c>
      <c r="M445" s="14">
        <v>111</v>
      </c>
      <c r="N445" s="14">
        <v>0</v>
      </c>
      <c r="O445" s="14">
        <v>10</v>
      </c>
      <c r="P445" t="s">
        <v>910</v>
      </c>
      <c r="Q445" s="217" t="s">
        <v>841</v>
      </c>
      <c r="R445" s="192" t="s">
        <v>711</v>
      </c>
      <c r="S445" s="192" t="s">
        <v>417</v>
      </c>
      <c r="T445">
        <v>0</v>
      </c>
      <c r="U445">
        <v>0</v>
      </c>
    </row>
    <row r="446" spans="1:21" ht="40.5">
      <c r="A446">
        <v>2444</v>
      </c>
      <c r="B446" s="194">
        <v>2445</v>
      </c>
      <c r="C446" s="119">
        <v>73</v>
      </c>
      <c r="D446" s="192" t="s">
        <v>237</v>
      </c>
      <c r="E446" s="192">
        <v>1</v>
      </c>
      <c r="F446">
        <v>1000001</v>
      </c>
      <c r="G446" s="192">
        <v>1</v>
      </c>
      <c r="H446">
        <v>1000001</v>
      </c>
      <c r="I446" t="s">
        <v>231</v>
      </c>
      <c r="J446" s="14" t="str">
        <f>J431</f>
        <v>收集材料</v>
      </c>
      <c r="K446" s="21" t="s">
        <v>768</v>
      </c>
      <c r="L446" s="21" t="s">
        <v>820</v>
      </c>
      <c r="M446" s="14">
        <v>102</v>
      </c>
      <c r="N446" s="14">
        <v>8318</v>
      </c>
      <c r="O446" s="14">
        <v>35</v>
      </c>
      <c r="P446" t="s">
        <v>892</v>
      </c>
      <c r="Q446" s="217" t="s">
        <v>829</v>
      </c>
      <c r="R446" s="192" t="s">
        <v>711</v>
      </c>
      <c r="S446" s="192" t="s">
        <v>417</v>
      </c>
      <c r="T446">
        <v>0</v>
      </c>
      <c r="U446">
        <v>0</v>
      </c>
    </row>
    <row r="447" spans="1:21">
      <c r="A447">
        <v>2445</v>
      </c>
      <c r="B447" s="194">
        <v>2446</v>
      </c>
      <c r="C447" s="119">
        <v>73</v>
      </c>
      <c r="D447" s="192" t="s">
        <v>237</v>
      </c>
      <c r="E447" s="192">
        <v>1</v>
      </c>
      <c r="F447">
        <v>1000001</v>
      </c>
      <c r="G447" s="192">
        <v>1</v>
      </c>
      <c r="H447">
        <v>1000001</v>
      </c>
      <c r="I447" t="s">
        <v>231</v>
      </c>
      <c r="J447" s="14" t="s">
        <v>212</v>
      </c>
      <c r="K447" t="s">
        <v>716</v>
      </c>
      <c r="L447" t="s">
        <v>719</v>
      </c>
      <c r="M447" s="14">
        <v>103</v>
      </c>
      <c r="N447" s="14">
        <v>0</v>
      </c>
      <c r="O447" s="14">
        <v>40</v>
      </c>
      <c r="P447" t="s">
        <v>910</v>
      </c>
      <c r="Q447" s="217" t="s">
        <v>830</v>
      </c>
      <c r="R447" s="192" t="s">
        <v>711</v>
      </c>
      <c r="S447" s="192" t="s">
        <v>417</v>
      </c>
      <c r="T447">
        <v>0</v>
      </c>
      <c r="U447">
        <v>0</v>
      </c>
    </row>
    <row r="448" spans="1:21" ht="27">
      <c r="A448">
        <v>2446</v>
      </c>
      <c r="B448" s="194">
        <v>2447</v>
      </c>
      <c r="C448" s="119">
        <v>73</v>
      </c>
      <c r="D448" s="192" t="s">
        <v>237</v>
      </c>
      <c r="E448" s="192">
        <v>1</v>
      </c>
      <c r="F448">
        <v>1000001</v>
      </c>
      <c r="G448" s="192">
        <v>1</v>
      </c>
      <c r="H448">
        <v>1000001</v>
      </c>
      <c r="I448" t="s">
        <v>231</v>
      </c>
      <c r="J448" s="14" t="s">
        <v>213</v>
      </c>
      <c r="K448" s="21" t="s">
        <v>715</v>
      </c>
      <c r="L448" s="21" t="str">
        <f>[3]magic_mix!$D$33</f>
        <v>花斑石砖</v>
      </c>
      <c r="M448" s="14">
        <v>101</v>
      </c>
      <c r="N448" s="14">
        <f>[3]magic_mix!$F$33</f>
        <v>193003</v>
      </c>
      <c r="O448" s="14">
        <v>10</v>
      </c>
      <c r="P448" t="s">
        <v>910</v>
      </c>
      <c r="Q448" s="217" t="s">
        <v>842</v>
      </c>
      <c r="R448" s="192" t="s">
        <v>711</v>
      </c>
      <c r="S448" s="192" t="s">
        <v>417</v>
      </c>
      <c r="T448">
        <v>1</v>
      </c>
      <c r="U448">
        <v>0</v>
      </c>
    </row>
    <row r="449" spans="1:21">
      <c r="A449">
        <v>2447</v>
      </c>
      <c r="B449" s="194">
        <v>2448</v>
      </c>
      <c r="C449" s="119">
        <v>73</v>
      </c>
      <c r="D449" s="192" t="s">
        <v>237</v>
      </c>
      <c r="E449" s="192">
        <v>1</v>
      </c>
      <c r="F449">
        <v>1000001</v>
      </c>
      <c r="G449" s="192">
        <v>1</v>
      </c>
      <c r="H449">
        <v>1000001</v>
      </c>
      <c r="I449" t="s">
        <v>231</v>
      </c>
      <c r="J449" s="14" t="str">
        <f>J434</f>
        <v>好友数达人</v>
      </c>
      <c r="K449" t="str">
        <f>K434</f>
        <v>增加自己的好友数量</v>
      </c>
      <c r="L449" t="s">
        <v>717</v>
      </c>
      <c r="M449" s="14">
        <v>203</v>
      </c>
      <c r="N449" s="14">
        <v>0</v>
      </c>
      <c r="O449" s="195">
        <v>30</v>
      </c>
      <c r="P449" t="s">
        <v>910</v>
      </c>
      <c r="Q449" s="217" t="s">
        <v>838</v>
      </c>
      <c r="R449" s="192" t="s">
        <v>711</v>
      </c>
      <c r="S449" s="192" t="s">
        <v>417</v>
      </c>
      <c r="T449">
        <v>0</v>
      </c>
      <c r="U449">
        <v>0</v>
      </c>
    </row>
    <row r="450" spans="1:21">
      <c r="A450">
        <v>2448</v>
      </c>
      <c r="B450" s="194">
        <v>2449</v>
      </c>
      <c r="C450" s="119">
        <v>73</v>
      </c>
      <c r="D450" s="192" t="s">
        <v>237</v>
      </c>
      <c r="E450" s="192">
        <v>1</v>
      </c>
      <c r="F450">
        <v>1000001</v>
      </c>
      <c r="G450" s="192">
        <v>1</v>
      </c>
      <c r="H450">
        <v>1000001</v>
      </c>
      <c r="I450" t="s">
        <v>231</v>
      </c>
      <c r="J450" s="14" t="s">
        <v>456</v>
      </c>
      <c r="K450" t="str">
        <f>K439</f>
        <v>在魔法世界中没有钱也是不行的</v>
      </c>
      <c r="L450" t="s">
        <v>804</v>
      </c>
      <c r="M450" s="14">
        <v>105</v>
      </c>
      <c r="N450" s="14">
        <v>0</v>
      </c>
      <c r="O450" s="14">
        <v>4000</v>
      </c>
      <c r="P450" t="s">
        <v>910</v>
      </c>
      <c r="Q450" s="217" t="s">
        <v>823</v>
      </c>
      <c r="R450" s="192" t="s">
        <v>711</v>
      </c>
      <c r="S450" s="192" t="s">
        <v>417</v>
      </c>
      <c r="T450">
        <v>0</v>
      </c>
      <c r="U450">
        <v>0</v>
      </c>
    </row>
    <row r="451" spans="1:21">
      <c r="A451">
        <v>2449</v>
      </c>
      <c r="B451" s="194">
        <v>2450</v>
      </c>
      <c r="C451" s="119">
        <v>73</v>
      </c>
      <c r="D451" s="192" t="s">
        <v>237</v>
      </c>
      <c r="E451" s="192">
        <v>1</v>
      </c>
      <c r="F451">
        <v>1000001</v>
      </c>
      <c r="G451" s="192">
        <v>1</v>
      </c>
      <c r="H451">
        <v>1000001</v>
      </c>
      <c r="I451" t="s">
        <v>231</v>
      </c>
      <c r="J451" s="14" t="s">
        <v>186</v>
      </c>
      <c r="K451" t="s">
        <v>400</v>
      </c>
      <c r="L451" t="s">
        <v>721</v>
      </c>
      <c r="M451" s="14">
        <v>202</v>
      </c>
      <c r="N451" s="14">
        <v>0</v>
      </c>
      <c r="O451" s="195">
        <v>38</v>
      </c>
      <c r="P451" t="s">
        <v>910</v>
      </c>
      <c r="Q451" s="217" t="s">
        <v>828</v>
      </c>
      <c r="R451" s="192" t="s">
        <v>711</v>
      </c>
      <c r="S451" s="192" t="s">
        <v>417</v>
      </c>
      <c r="T451">
        <v>0</v>
      </c>
      <c r="U451">
        <v>0</v>
      </c>
    </row>
    <row r="452" spans="1:21" ht="27">
      <c r="A452">
        <v>2450</v>
      </c>
      <c r="B452" s="194">
        <v>2451</v>
      </c>
      <c r="C452" s="119">
        <v>73</v>
      </c>
      <c r="D452" s="192" t="s">
        <v>237</v>
      </c>
      <c r="E452" s="192">
        <v>1</v>
      </c>
      <c r="F452">
        <v>1000001</v>
      </c>
      <c r="G452" s="192">
        <v>1</v>
      </c>
      <c r="H452">
        <v>1000001</v>
      </c>
      <c r="I452" t="s">
        <v>231</v>
      </c>
      <c r="J452" s="14" t="str">
        <f>J442</f>
        <v>合成术</v>
      </c>
      <c r="K452" s="21" t="s">
        <v>715</v>
      </c>
      <c r="L452" s="21" t="str">
        <f>[3]magic_mix!$D$33</f>
        <v>花斑石砖</v>
      </c>
      <c r="M452" s="14">
        <v>101</v>
      </c>
      <c r="N452" s="14">
        <f>[3]magic_mix!$F$33</f>
        <v>193003</v>
      </c>
      <c r="O452" s="14">
        <v>10</v>
      </c>
      <c r="P452" t="s">
        <v>910</v>
      </c>
      <c r="Q452" s="217" t="s">
        <v>842</v>
      </c>
      <c r="R452" s="192" t="s">
        <v>711</v>
      </c>
      <c r="S452" s="192" t="s">
        <v>417</v>
      </c>
      <c r="T452">
        <v>1</v>
      </c>
      <c r="U452">
        <v>0</v>
      </c>
    </row>
    <row r="453" spans="1:21">
      <c r="A453">
        <v>2451</v>
      </c>
      <c r="B453" s="194">
        <v>2452</v>
      </c>
      <c r="C453" s="119">
        <v>73</v>
      </c>
      <c r="D453" s="192" t="s">
        <v>237</v>
      </c>
      <c r="E453" s="192">
        <v>1</v>
      </c>
      <c r="F453">
        <v>1000001</v>
      </c>
      <c r="G453" s="192">
        <v>1</v>
      </c>
      <c r="H453">
        <v>1000001</v>
      </c>
      <c r="I453" t="s">
        <v>231</v>
      </c>
      <c r="J453" s="14" t="s">
        <v>220</v>
      </c>
      <c r="K453" t="s">
        <v>523</v>
      </c>
      <c r="L453" t="s">
        <v>720</v>
      </c>
      <c r="M453" s="14">
        <v>104</v>
      </c>
      <c r="N453" s="14">
        <v>0</v>
      </c>
      <c r="O453" s="14">
        <v>15</v>
      </c>
      <c r="P453" t="s">
        <v>910</v>
      </c>
      <c r="Q453" s="217" t="s">
        <v>831</v>
      </c>
      <c r="R453" s="192" t="s">
        <v>711</v>
      </c>
      <c r="S453" s="192" t="s">
        <v>417</v>
      </c>
      <c r="T453">
        <v>0</v>
      </c>
      <c r="U453">
        <v>0</v>
      </c>
    </row>
    <row r="454" spans="1:21">
      <c r="A454">
        <v>2452</v>
      </c>
      <c r="B454" s="194">
        <v>2453</v>
      </c>
      <c r="C454" s="119">
        <v>73</v>
      </c>
      <c r="D454" s="192" t="s">
        <v>237</v>
      </c>
      <c r="E454" s="192">
        <v>1</v>
      </c>
      <c r="F454">
        <v>1000001</v>
      </c>
      <c r="G454" s="192">
        <v>1</v>
      </c>
      <c r="H454">
        <v>1000001</v>
      </c>
      <c r="I454" t="s">
        <v>231</v>
      </c>
      <c r="J454" s="14" t="str">
        <f>J439</f>
        <v>收钱</v>
      </c>
      <c r="K454" t="str">
        <f>K439</f>
        <v>在魔法世界中没有钱也是不行的</v>
      </c>
      <c r="L454" t="s">
        <v>804</v>
      </c>
      <c r="M454" s="14">
        <v>105</v>
      </c>
      <c r="N454" s="14">
        <v>0</v>
      </c>
      <c r="O454" s="14">
        <v>4000</v>
      </c>
      <c r="P454" t="s">
        <v>910</v>
      </c>
      <c r="Q454" s="217" t="s">
        <v>823</v>
      </c>
      <c r="R454" s="192" t="s">
        <v>711</v>
      </c>
      <c r="S454" s="192" t="s">
        <v>417</v>
      </c>
      <c r="T454">
        <v>0</v>
      </c>
      <c r="U454">
        <v>0</v>
      </c>
    </row>
    <row r="455" spans="1:21">
      <c r="A455">
        <v>2453</v>
      </c>
      <c r="B455" s="194">
        <v>2454</v>
      </c>
      <c r="C455" s="119">
        <v>74</v>
      </c>
      <c r="D455" s="192" t="s">
        <v>237</v>
      </c>
      <c r="E455" s="192">
        <v>1</v>
      </c>
      <c r="F455">
        <v>1000001</v>
      </c>
      <c r="G455" s="192">
        <v>1</v>
      </c>
      <c r="H455">
        <v>1000001</v>
      </c>
      <c r="I455" t="s">
        <v>231</v>
      </c>
      <c r="J455" s="14" t="s">
        <v>186</v>
      </c>
      <c r="K455" t="s">
        <v>400</v>
      </c>
      <c r="L455" t="s">
        <v>721</v>
      </c>
      <c r="M455" s="14">
        <v>202</v>
      </c>
      <c r="N455" s="14">
        <v>0</v>
      </c>
      <c r="O455" s="195">
        <v>38</v>
      </c>
      <c r="P455" t="s">
        <v>910</v>
      </c>
      <c r="Q455" s="217" t="s">
        <v>828</v>
      </c>
      <c r="R455" s="192" t="s">
        <v>711</v>
      </c>
      <c r="S455" s="192" t="s">
        <v>417</v>
      </c>
      <c r="T455">
        <v>0</v>
      </c>
      <c r="U455">
        <v>0</v>
      </c>
    </row>
    <row r="456" spans="1:21" ht="40.5">
      <c r="A456">
        <v>2454</v>
      </c>
      <c r="B456" s="194">
        <v>2455</v>
      </c>
      <c r="C456" s="119">
        <v>74</v>
      </c>
      <c r="D456" s="192" t="s">
        <v>237</v>
      </c>
      <c r="E456" s="192">
        <v>1</v>
      </c>
      <c r="F456">
        <v>1000001</v>
      </c>
      <c r="G456" s="192">
        <v>1</v>
      </c>
      <c r="H456">
        <v>1000001</v>
      </c>
      <c r="I456" t="s">
        <v>231</v>
      </c>
      <c r="J456" s="14" t="str">
        <f>J441</f>
        <v>收集材料</v>
      </c>
      <c r="K456" s="21" t="s">
        <v>768</v>
      </c>
      <c r="L456" s="21" t="s">
        <v>820</v>
      </c>
      <c r="M456" s="14">
        <v>102</v>
      </c>
      <c r="N456" s="14">
        <v>8318</v>
      </c>
      <c r="O456" s="14">
        <v>40</v>
      </c>
      <c r="P456" t="s">
        <v>893</v>
      </c>
      <c r="Q456" s="217" t="s">
        <v>829</v>
      </c>
      <c r="R456" s="192" t="s">
        <v>711</v>
      </c>
      <c r="S456" s="192" t="s">
        <v>417</v>
      </c>
      <c r="T456">
        <v>0</v>
      </c>
      <c r="U456">
        <v>0</v>
      </c>
    </row>
    <row r="457" spans="1:21" ht="27">
      <c r="A457">
        <v>2455</v>
      </c>
      <c r="B457" s="194">
        <v>2456</v>
      </c>
      <c r="C457" s="119">
        <v>74</v>
      </c>
      <c r="D457" s="192" t="s">
        <v>237</v>
      </c>
      <c r="E457" s="192">
        <v>1</v>
      </c>
      <c r="F457">
        <v>1000001</v>
      </c>
      <c r="G457" s="192">
        <v>1</v>
      </c>
      <c r="H457">
        <v>1000001</v>
      </c>
      <c r="I457" t="s">
        <v>231</v>
      </c>
      <c r="J457" s="14" t="str">
        <f>J452</f>
        <v>合成术</v>
      </c>
      <c r="K457" s="21" t="s">
        <v>715</v>
      </c>
      <c r="L457" s="21" t="str">
        <f>[3]magic_mix!$D$33</f>
        <v>花斑石砖</v>
      </c>
      <c r="M457" s="14">
        <v>101</v>
      </c>
      <c r="N457" s="14">
        <f>[3]magic_mix!$F$33</f>
        <v>193003</v>
      </c>
      <c r="O457" s="14">
        <v>10</v>
      </c>
      <c r="P457" t="s">
        <v>910</v>
      </c>
      <c r="Q457" s="217" t="s">
        <v>842</v>
      </c>
      <c r="R457" s="192" t="s">
        <v>711</v>
      </c>
      <c r="S457" s="192" t="s">
        <v>417</v>
      </c>
      <c r="T457">
        <v>1</v>
      </c>
      <c r="U457">
        <v>0</v>
      </c>
    </row>
    <row r="458" spans="1:21">
      <c r="A458">
        <v>2456</v>
      </c>
      <c r="B458" s="194">
        <v>2457</v>
      </c>
      <c r="C458" s="119">
        <v>74</v>
      </c>
      <c r="D458" s="192" t="s">
        <v>237</v>
      </c>
      <c r="E458" s="192">
        <v>1</v>
      </c>
      <c r="F458">
        <v>1000001</v>
      </c>
      <c r="G458" s="192">
        <v>1</v>
      </c>
      <c r="H458">
        <v>1000001</v>
      </c>
      <c r="I458" t="s">
        <v>231</v>
      </c>
      <c r="J458" s="14" t="str">
        <f t="shared" ref="J458:J460" si="21">J427</f>
        <v>传授魔法</v>
      </c>
      <c r="K458" t="s">
        <v>716</v>
      </c>
      <c r="L458" t="s">
        <v>719</v>
      </c>
      <c r="M458" s="14">
        <v>103</v>
      </c>
      <c r="N458" s="14">
        <v>0</v>
      </c>
      <c r="O458" s="14">
        <v>40</v>
      </c>
      <c r="P458" t="s">
        <v>910</v>
      </c>
      <c r="Q458" s="217" t="s">
        <v>830</v>
      </c>
      <c r="R458" s="192" t="str">
        <f t="shared" ref="R458:S460" si="22">R427</f>
        <v>[[21,1]]</v>
      </c>
      <c r="S458" s="192" t="str">
        <f t="shared" si="22"/>
        <v>[]</v>
      </c>
      <c r="T458">
        <v>0</v>
      </c>
      <c r="U458">
        <v>0</v>
      </c>
    </row>
    <row r="459" spans="1:21">
      <c r="A459">
        <v>2457</v>
      </c>
      <c r="B459" s="194">
        <v>2458</v>
      </c>
      <c r="C459" s="119">
        <v>74</v>
      </c>
      <c r="D459" s="192" t="s">
        <v>237</v>
      </c>
      <c r="E459" s="192">
        <v>1</v>
      </c>
      <c r="F459">
        <v>1000001</v>
      </c>
      <c r="G459" s="192">
        <v>1</v>
      </c>
      <c r="H459">
        <v>1000001</v>
      </c>
      <c r="I459" t="s">
        <v>231</v>
      </c>
      <c r="J459" s="14" t="str">
        <f t="shared" si="21"/>
        <v>解救学生</v>
      </c>
      <c r="K459" t="s">
        <v>523</v>
      </c>
      <c r="L459" t="s">
        <v>720</v>
      </c>
      <c r="M459" s="14">
        <v>104</v>
      </c>
      <c r="N459" s="14">
        <v>0</v>
      </c>
      <c r="O459" s="14">
        <v>15</v>
      </c>
      <c r="P459" t="s">
        <v>910</v>
      </c>
      <c r="Q459" s="217" t="s">
        <v>831</v>
      </c>
      <c r="R459" s="192" t="str">
        <f t="shared" si="22"/>
        <v>[[21,1]]</v>
      </c>
      <c r="S459" s="192" t="str">
        <f t="shared" si="22"/>
        <v>[]</v>
      </c>
      <c r="T459">
        <v>0</v>
      </c>
      <c r="U459">
        <v>0</v>
      </c>
    </row>
    <row r="460" spans="1:21" ht="40.5">
      <c r="A460">
        <v>2458</v>
      </c>
      <c r="B460" s="194">
        <v>2459</v>
      </c>
      <c r="C460" s="119">
        <v>74</v>
      </c>
      <c r="D460" s="192" t="s">
        <v>237</v>
      </c>
      <c r="E460" s="192">
        <v>1</v>
      </c>
      <c r="F460">
        <v>1000001</v>
      </c>
      <c r="G460" s="192">
        <v>1</v>
      </c>
      <c r="H460">
        <v>1000001</v>
      </c>
      <c r="I460" t="s">
        <v>231</v>
      </c>
      <c r="J460" s="14" t="str">
        <f t="shared" si="21"/>
        <v>使用变化咒</v>
      </c>
      <c r="K460" s="21" t="s">
        <v>652</v>
      </c>
      <c r="L460" s="21" t="s">
        <v>722</v>
      </c>
      <c r="M460" s="14">
        <v>111</v>
      </c>
      <c r="N460" s="14">
        <v>0</v>
      </c>
      <c r="O460" s="14">
        <v>10</v>
      </c>
      <c r="P460" t="s">
        <v>910</v>
      </c>
      <c r="Q460" s="217" t="s">
        <v>841</v>
      </c>
      <c r="R460" s="192" t="str">
        <f t="shared" si="22"/>
        <v>[[21,1]]</v>
      </c>
      <c r="S460" s="192" t="str">
        <f t="shared" si="22"/>
        <v>[]</v>
      </c>
      <c r="T460">
        <v>0</v>
      </c>
      <c r="U460">
        <v>0</v>
      </c>
    </row>
    <row r="461" spans="1:21">
      <c r="A461">
        <v>2459</v>
      </c>
      <c r="B461" s="194">
        <v>2460</v>
      </c>
      <c r="C461" s="119">
        <v>74</v>
      </c>
      <c r="D461" s="192" t="s">
        <v>237</v>
      </c>
      <c r="E461" s="192">
        <v>1</v>
      </c>
      <c r="F461">
        <v>1000001</v>
      </c>
      <c r="G461" s="192">
        <v>1</v>
      </c>
      <c r="H461">
        <v>1000001</v>
      </c>
      <c r="I461" t="s">
        <v>231</v>
      </c>
      <c r="J461" s="14" t="s">
        <v>212</v>
      </c>
      <c r="K461" t="s">
        <v>716</v>
      </c>
      <c r="L461" t="s">
        <v>719</v>
      </c>
      <c r="M461" s="14">
        <v>103</v>
      </c>
      <c r="N461" s="14">
        <v>0</v>
      </c>
      <c r="O461" s="14">
        <v>40</v>
      </c>
      <c r="P461" t="s">
        <v>910</v>
      </c>
      <c r="Q461" s="217" t="s">
        <v>830</v>
      </c>
      <c r="R461" s="192" t="s">
        <v>711</v>
      </c>
      <c r="S461" s="192" t="s">
        <v>417</v>
      </c>
      <c r="T461">
        <v>0</v>
      </c>
      <c r="U461">
        <v>0</v>
      </c>
    </row>
    <row r="462" spans="1:21">
      <c r="A462">
        <v>2460</v>
      </c>
      <c r="B462" s="194">
        <v>2461</v>
      </c>
      <c r="C462" s="119">
        <v>74</v>
      </c>
      <c r="D462" s="192" t="s">
        <v>237</v>
      </c>
      <c r="E462" s="192">
        <v>1</v>
      </c>
      <c r="F462">
        <v>1000001</v>
      </c>
      <c r="G462" s="192">
        <v>1</v>
      </c>
      <c r="H462">
        <v>1000001</v>
      </c>
      <c r="I462" t="s">
        <v>231</v>
      </c>
      <c r="J462" s="14" t="s">
        <v>220</v>
      </c>
      <c r="K462" t="s">
        <v>523</v>
      </c>
      <c r="L462" t="s">
        <v>720</v>
      </c>
      <c r="M462" s="14">
        <v>104</v>
      </c>
      <c r="N462" s="14">
        <v>0</v>
      </c>
      <c r="O462" s="14">
        <v>15</v>
      </c>
      <c r="P462" t="s">
        <v>910</v>
      </c>
      <c r="Q462" s="217" t="s">
        <v>831</v>
      </c>
      <c r="R462" s="192" t="s">
        <v>711</v>
      </c>
      <c r="S462" s="192" t="s">
        <v>417</v>
      </c>
      <c r="T462">
        <v>0</v>
      </c>
      <c r="U462">
        <v>0</v>
      </c>
    </row>
    <row r="463" spans="1:21" ht="40.5">
      <c r="A463">
        <v>2461</v>
      </c>
      <c r="B463" s="194">
        <v>2462</v>
      </c>
      <c r="C463" s="119">
        <v>74</v>
      </c>
      <c r="D463" s="192" t="s">
        <v>237</v>
      </c>
      <c r="E463" s="192">
        <v>1</v>
      </c>
      <c r="F463">
        <v>1000001</v>
      </c>
      <c r="G463" s="192">
        <v>1</v>
      </c>
      <c r="H463">
        <v>1000001</v>
      </c>
      <c r="I463" t="s">
        <v>231</v>
      </c>
      <c r="J463" s="14" t="s">
        <v>235</v>
      </c>
      <c r="K463" s="21" t="s">
        <v>652</v>
      </c>
      <c r="L463" s="21" t="s">
        <v>722</v>
      </c>
      <c r="M463" s="14">
        <v>111</v>
      </c>
      <c r="N463" s="14">
        <v>0</v>
      </c>
      <c r="O463" s="14">
        <v>10</v>
      </c>
      <c r="P463" t="s">
        <v>910</v>
      </c>
      <c r="Q463" s="217" t="s">
        <v>841</v>
      </c>
      <c r="R463" s="192" t="s">
        <v>711</v>
      </c>
      <c r="S463" s="192" t="s">
        <v>417</v>
      </c>
      <c r="T463">
        <v>0</v>
      </c>
      <c r="U463">
        <v>0</v>
      </c>
    </row>
    <row r="464" spans="1:21" ht="40.5">
      <c r="A464">
        <v>2462</v>
      </c>
      <c r="B464" s="194">
        <v>2463</v>
      </c>
      <c r="C464" s="119">
        <v>74</v>
      </c>
      <c r="D464" s="192" t="s">
        <v>237</v>
      </c>
      <c r="E464" s="192">
        <v>1</v>
      </c>
      <c r="F464">
        <v>1000001</v>
      </c>
      <c r="G464" s="192">
        <v>1</v>
      </c>
      <c r="H464">
        <v>1000001</v>
      </c>
      <c r="I464" t="s">
        <v>231</v>
      </c>
      <c r="J464" s="14" t="s">
        <v>235</v>
      </c>
      <c r="K464" s="21" t="s">
        <v>652</v>
      </c>
      <c r="L464" s="21" t="s">
        <v>722</v>
      </c>
      <c r="M464" s="14">
        <v>111</v>
      </c>
      <c r="N464" s="14">
        <v>0</v>
      </c>
      <c r="O464" s="14">
        <v>10</v>
      </c>
      <c r="P464" t="s">
        <v>910</v>
      </c>
      <c r="Q464" s="217" t="s">
        <v>841</v>
      </c>
      <c r="R464" s="192" t="s">
        <v>711</v>
      </c>
      <c r="S464" s="192" t="s">
        <v>417</v>
      </c>
      <c r="T464">
        <v>0</v>
      </c>
      <c r="U464">
        <v>0</v>
      </c>
    </row>
    <row r="465" spans="1:21" ht="40.5">
      <c r="A465">
        <v>2463</v>
      </c>
      <c r="B465" s="194">
        <v>2464</v>
      </c>
      <c r="C465" s="119">
        <v>74</v>
      </c>
      <c r="D465" s="192" t="s">
        <v>237</v>
      </c>
      <c r="E465" s="192">
        <v>1</v>
      </c>
      <c r="F465">
        <v>1000001</v>
      </c>
      <c r="G465" s="192">
        <v>1</v>
      </c>
      <c r="H465">
        <v>1000001</v>
      </c>
      <c r="I465" t="s">
        <v>231</v>
      </c>
      <c r="J465" s="14" t="s">
        <v>397</v>
      </c>
      <c r="K465" s="21" t="s">
        <v>768</v>
      </c>
      <c r="L465" s="21" t="s">
        <v>820</v>
      </c>
      <c r="M465" s="14">
        <v>102</v>
      </c>
      <c r="N465" s="14">
        <v>8318</v>
      </c>
      <c r="O465" s="14">
        <v>45</v>
      </c>
      <c r="P465" t="s">
        <v>894</v>
      </c>
      <c r="Q465" s="217" t="s">
        <v>829</v>
      </c>
      <c r="R465" s="192" t="s">
        <v>711</v>
      </c>
      <c r="S465" s="192" t="s">
        <v>417</v>
      </c>
      <c r="T465">
        <v>0</v>
      </c>
      <c r="U465">
        <v>0</v>
      </c>
    </row>
    <row r="466" spans="1:21" ht="27">
      <c r="A466">
        <v>2464</v>
      </c>
      <c r="B466" s="194">
        <v>2465</v>
      </c>
      <c r="C466" s="119">
        <v>74</v>
      </c>
      <c r="D466" s="192" t="s">
        <v>237</v>
      </c>
      <c r="E466" s="192">
        <v>1</v>
      </c>
      <c r="F466">
        <v>1000001</v>
      </c>
      <c r="G466" s="192">
        <v>1</v>
      </c>
      <c r="H466">
        <v>1000001</v>
      </c>
      <c r="I466" t="s">
        <v>231</v>
      </c>
      <c r="J466" s="14" t="s">
        <v>213</v>
      </c>
      <c r="K466" s="21" t="s">
        <v>715</v>
      </c>
      <c r="L466" s="21" t="str">
        <f>[3]magic_mix!$D$33</f>
        <v>花斑石砖</v>
      </c>
      <c r="M466" s="14">
        <v>101</v>
      </c>
      <c r="N466" s="14">
        <f>[3]magic_mix!$F$33</f>
        <v>193003</v>
      </c>
      <c r="O466" s="14">
        <v>10</v>
      </c>
      <c r="P466" t="s">
        <v>910</v>
      </c>
      <c r="Q466" s="217" t="s">
        <v>842</v>
      </c>
      <c r="R466" s="192" t="s">
        <v>711</v>
      </c>
      <c r="S466" s="192" t="s">
        <v>417</v>
      </c>
      <c r="T466">
        <v>1</v>
      </c>
      <c r="U466">
        <v>0</v>
      </c>
    </row>
    <row r="467" spans="1:21" ht="27">
      <c r="A467">
        <v>2465</v>
      </c>
      <c r="B467" s="194">
        <v>2466</v>
      </c>
      <c r="C467" s="119">
        <v>74</v>
      </c>
      <c r="D467" s="192" t="s">
        <v>237</v>
      </c>
      <c r="E467" s="192">
        <v>1</v>
      </c>
      <c r="F467">
        <v>1000001</v>
      </c>
      <c r="G467" s="192">
        <v>1</v>
      </c>
      <c r="H467">
        <v>1000001</v>
      </c>
      <c r="I467" t="s">
        <v>231</v>
      </c>
      <c r="J467" s="14" t="s">
        <v>213</v>
      </c>
      <c r="K467" s="21" t="s">
        <v>715</v>
      </c>
      <c r="L467" s="21" t="str">
        <f>[3]magic_mix!$D$33</f>
        <v>花斑石砖</v>
      </c>
      <c r="M467" s="14">
        <v>101</v>
      </c>
      <c r="N467" s="14">
        <f>[3]magic_mix!$F$33</f>
        <v>193003</v>
      </c>
      <c r="O467" s="14">
        <v>10</v>
      </c>
      <c r="P467" t="s">
        <v>910</v>
      </c>
      <c r="Q467" s="217" t="s">
        <v>842</v>
      </c>
      <c r="R467" s="192" t="s">
        <v>711</v>
      </c>
      <c r="S467" s="192" t="s">
        <v>417</v>
      </c>
      <c r="T467">
        <v>1</v>
      </c>
      <c r="U467">
        <v>0</v>
      </c>
    </row>
    <row r="468" spans="1:21">
      <c r="A468">
        <v>2466</v>
      </c>
      <c r="B468" s="194">
        <v>2467</v>
      </c>
      <c r="C468" s="119">
        <v>74</v>
      </c>
      <c r="D468" s="192" t="s">
        <v>237</v>
      </c>
      <c r="E468" s="192">
        <v>1</v>
      </c>
      <c r="F468">
        <v>1000001</v>
      </c>
      <c r="G468" s="192">
        <v>1</v>
      </c>
      <c r="H468">
        <v>1000001</v>
      </c>
      <c r="I468" t="s">
        <v>231</v>
      </c>
      <c r="J468" s="14" t="str">
        <f>J10</f>
        <v>好友数达人</v>
      </c>
      <c r="K468" t="s">
        <v>398</v>
      </c>
      <c r="L468" t="s">
        <v>717</v>
      </c>
      <c r="M468" s="14">
        <v>203</v>
      </c>
      <c r="N468" s="14">
        <v>0</v>
      </c>
      <c r="O468" s="195">
        <v>31</v>
      </c>
      <c r="P468" t="s">
        <v>910</v>
      </c>
      <c r="Q468" s="217" t="s">
        <v>838</v>
      </c>
      <c r="R468" s="192" t="s">
        <v>711</v>
      </c>
      <c r="S468" s="192" t="s">
        <v>417</v>
      </c>
      <c r="T468">
        <v>0</v>
      </c>
      <c r="U468">
        <v>0</v>
      </c>
    </row>
    <row r="469" spans="1:21">
      <c r="A469">
        <v>2467</v>
      </c>
      <c r="B469" s="194">
        <v>2468</v>
      </c>
      <c r="C469" s="119">
        <v>75</v>
      </c>
      <c r="D469" s="192" t="s">
        <v>237</v>
      </c>
      <c r="E469" s="192">
        <v>1</v>
      </c>
      <c r="F469">
        <v>1000001</v>
      </c>
      <c r="G469" s="192">
        <v>1</v>
      </c>
      <c r="H469">
        <v>1000001</v>
      </c>
      <c r="I469" t="s">
        <v>231</v>
      </c>
      <c r="J469" s="14" t="s">
        <v>220</v>
      </c>
      <c r="K469" t="s">
        <v>523</v>
      </c>
      <c r="L469" t="s">
        <v>720</v>
      </c>
      <c r="M469" s="14">
        <v>104</v>
      </c>
      <c r="N469" s="14">
        <v>0</v>
      </c>
      <c r="O469" s="14">
        <v>15</v>
      </c>
      <c r="P469" t="s">
        <v>910</v>
      </c>
      <c r="Q469" s="217" t="s">
        <v>831</v>
      </c>
      <c r="R469" s="192" t="s">
        <v>711</v>
      </c>
      <c r="S469" s="192" t="s">
        <v>417</v>
      </c>
      <c r="T469">
        <v>0</v>
      </c>
      <c r="U469">
        <v>0</v>
      </c>
    </row>
    <row r="470" spans="1:21" ht="27">
      <c r="A470">
        <v>2468</v>
      </c>
      <c r="B470" s="194">
        <v>2469</v>
      </c>
      <c r="C470" s="119">
        <v>75</v>
      </c>
      <c r="D470" s="192" t="s">
        <v>237</v>
      </c>
      <c r="E470" s="192">
        <v>1</v>
      </c>
      <c r="F470">
        <v>1000001</v>
      </c>
      <c r="G470" s="192">
        <v>1</v>
      </c>
      <c r="H470">
        <v>1000001</v>
      </c>
      <c r="I470" t="s">
        <v>231</v>
      </c>
      <c r="J470" s="14" t="s">
        <v>213</v>
      </c>
      <c r="K470" s="21" t="s">
        <v>715</v>
      </c>
      <c r="L470" s="21" t="str">
        <f>[3]magic_mix!$D$33</f>
        <v>花斑石砖</v>
      </c>
      <c r="M470" s="14">
        <v>101</v>
      </c>
      <c r="N470" s="14">
        <f>[3]magic_mix!$F$33</f>
        <v>193003</v>
      </c>
      <c r="O470" s="14">
        <v>10</v>
      </c>
      <c r="P470" t="s">
        <v>910</v>
      </c>
      <c r="Q470" s="217" t="s">
        <v>842</v>
      </c>
      <c r="R470" s="192" t="s">
        <v>711</v>
      </c>
      <c r="S470" s="192" t="s">
        <v>417</v>
      </c>
      <c r="T470">
        <v>1</v>
      </c>
      <c r="U470">
        <v>0</v>
      </c>
    </row>
    <row r="471" spans="1:21" ht="27">
      <c r="A471">
        <v>2469</v>
      </c>
      <c r="B471" s="194">
        <v>2470</v>
      </c>
      <c r="C471" s="119">
        <v>75</v>
      </c>
      <c r="D471" s="192" t="s">
        <v>237</v>
      </c>
      <c r="E471" s="192">
        <v>1</v>
      </c>
      <c r="F471">
        <v>1000001</v>
      </c>
      <c r="G471" s="192">
        <v>1</v>
      </c>
      <c r="H471">
        <v>1000001</v>
      </c>
      <c r="I471" t="s">
        <v>231</v>
      </c>
      <c r="J471" s="14" t="s">
        <v>213</v>
      </c>
      <c r="K471" s="21" t="s">
        <v>715</v>
      </c>
      <c r="L471" s="21" t="str">
        <f>[3]magic_mix!$D$33</f>
        <v>花斑石砖</v>
      </c>
      <c r="M471" s="14">
        <v>101</v>
      </c>
      <c r="N471" s="14">
        <f>[3]magic_mix!$F$33</f>
        <v>193003</v>
      </c>
      <c r="O471" s="14">
        <v>10</v>
      </c>
      <c r="P471" t="s">
        <v>910</v>
      </c>
      <c r="Q471" s="217" t="s">
        <v>842</v>
      </c>
      <c r="R471" s="192" t="s">
        <v>711</v>
      </c>
      <c r="S471" s="192" t="s">
        <v>417</v>
      </c>
      <c r="T471">
        <v>1</v>
      </c>
      <c r="U471">
        <v>0</v>
      </c>
    </row>
    <row r="472" spans="1:21">
      <c r="A472">
        <v>2470</v>
      </c>
      <c r="B472" s="194">
        <v>2471</v>
      </c>
      <c r="C472" s="119">
        <v>75</v>
      </c>
      <c r="D472" s="192" t="s">
        <v>237</v>
      </c>
      <c r="E472" s="192">
        <v>1</v>
      </c>
      <c r="F472">
        <v>1000001</v>
      </c>
      <c r="G472" s="192">
        <v>1</v>
      </c>
      <c r="H472">
        <v>1000001</v>
      </c>
      <c r="I472" t="s">
        <v>231</v>
      </c>
      <c r="J472" s="14" t="str">
        <f>J10</f>
        <v>好友数达人</v>
      </c>
      <c r="K472" t="s">
        <v>398</v>
      </c>
      <c r="L472" t="s">
        <v>717</v>
      </c>
      <c r="M472" s="14">
        <v>203</v>
      </c>
      <c r="N472" s="14">
        <v>0</v>
      </c>
      <c r="O472" s="195">
        <v>32</v>
      </c>
      <c r="P472" t="s">
        <v>910</v>
      </c>
      <c r="Q472" s="217" t="s">
        <v>838</v>
      </c>
      <c r="R472" s="192" t="s">
        <v>711</v>
      </c>
      <c r="S472" s="192" t="s">
        <v>417</v>
      </c>
      <c r="T472">
        <v>0</v>
      </c>
      <c r="U472">
        <v>0</v>
      </c>
    </row>
    <row r="473" spans="1:21">
      <c r="A473">
        <v>2471</v>
      </c>
      <c r="B473" s="194">
        <v>2472</v>
      </c>
      <c r="C473" s="119">
        <v>75</v>
      </c>
      <c r="D473" s="192" t="s">
        <v>237</v>
      </c>
      <c r="E473" s="192">
        <v>1</v>
      </c>
      <c r="F473">
        <v>1000001</v>
      </c>
      <c r="G473" s="192">
        <v>1</v>
      </c>
      <c r="H473">
        <v>1000001</v>
      </c>
      <c r="I473" t="s">
        <v>231</v>
      </c>
      <c r="J473" s="14" t="s">
        <v>220</v>
      </c>
      <c r="K473" t="s">
        <v>523</v>
      </c>
      <c r="L473" t="s">
        <v>720</v>
      </c>
      <c r="M473" s="14">
        <v>104</v>
      </c>
      <c r="N473" s="14">
        <v>0</v>
      </c>
      <c r="O473" s="14">
        <v>15</v>
      </c>
      <c r="P473" t="s">
        <v>910</v>
      </c>
      <c r="Q473" s="217" t="s">
        <v>831</v>
      </c>
      <c r="R473" s="192" t="s">
        <v>711</v>
      </c>
      <c r="S473" s="192" t="s">
        <v>417</v>
      </c>
      <c r="T473">
        <v>0</v>
      </c>
      <c r="U473">
        <v>0</v>
      </c>
    </row>
    <row r="474" spans="1:21" ht="27">
      <c r="A474">
        <v>2472</v>
      </c>
      <c r="B474" s="194">
        <v>2473</v>
      </c>
      <c r="C474" s="119">
        <v>75</v>
      </c>
      <c r="D474" s="192" t="s">
        <v>237</v>
      </c>
      <c r="E474" s="192">
        <v>1</v>
      </c>
      <c r="F474">
        <v>1000001</v>
      </c>
      <c r="G474" s="192">
        <v>1</v>
      </c>
      <c r="H474">
        <v>1000001</v>
      </c>
      <c r="I474" t="s">
        <v>231</v>
      </c>
      <c r="J474" s="14" t="s">
        <v>213</v>
      </c>
      <c r="K474" s="21" t="s">
        <v>715</v>
      </c>
      <c r="L474" s="21" t="str">
        <f>[3]magic_mix!$D$33</f>
        <v>花斑石砖</v>
      </c>
      <c r="M474" s="14">
        <v>101</v>
      </c>
      <c r="N474" s="14">
        <f>[3]magic_mix!$F$33</f>
        <v>193003</v>
      </c>
      <c r="O474" s="14">
        <v>10</v>
      </c>
      <c r="P474" t="s">
        <v>910</v>
      </c>
      <c r="Q474" s="217" t="s">
        <v>842</v>
      </c>
      <c r="R474" s="192" t="s">
        <v>711</v>
      </c>
      <c r="S474" s="192" t="s">
        <v>417</v>
      </c>
      <c r="T474">
        <v>1</v>
      </c>
      <c r="U474">
        <v>0</v>
      </c>
    </row>
    <row r="475" spans="1:21" ht="27">
      <c r="A475">
        <v>2473</v>
      </c>
      <c r="B475" s="194">
        <v>2474</v>
      </c>
      <c r="C475" s="119">
        <v>75</v>
      </c>
      <c r="D475" s="192" t="s">
        <v>237</v>
      </c>
      <c r="E475" s="192">
        <v>1</v>
      </c>
      <c r="F475">
        <v>1000001</v>
      </c>
      <c r="G475" s="192">
        <v>1</v>
      </c>
      <c r="H475">
        <v>1000001</v>
      </c>
      <c r="I475" t="s">
        <v>231</v>
      </c>
      <c r="J475" s="14" t="s">
        <v>213</v>
      </c>
      <c r="K475" s="21" t="s">
        <v>715</v>
      </c>
      <c r="L475" s="21" t="str">
        <f>[3]magic_mix!$D$33</f>
        <v>花斑石砖</v>
      </c>
      <c r="M475" s="14">
        <v>101</v>
      </c>
      <c r="N475" s="14">
        <f>[3]magic_mix!$F$33</f>
        <v>193003</v>
      </c>
      <c r="O475" s="14">
        <v>10</v>
      </c>
      <c r="P475" t="s">
        <v>910</v>
      </c>
      <c r="Q475" s="217" t="s">
        <v>842</v>
      </c>
      <c r="R475" s="192" t="s">
        <v>711</v>
      </c>
      <c r="S475" s="192" t="s">
        <v>417</v>
      </c>
      <c r="T475">
        <v>1</v>
      </c>
      <c r="U475">
        <v>0</v>
      </c>
    </row>
    <row r="476" spans="1:21" ht="27">
      <c r="A476">
        <v>2474</v>
      </c>
      <c r="B476" s="194">
        <v>2475</v>
      </c>
      <c r="C476" s="119">
        <v>75</v>
      </c>
      <c r="D476" s="192" t="s">
        <v>237</v>
      </c>
      <c r="E476" s="192">
        <v>1</v>
      </c>
      <c r="F476">
        <v>1000001</v>
      </c>
      <c r="G476" s="192">
        <v>1</v>
      </c>
      <c r="H476">
        <v>1000001</v>
      </c>
      <c r="I476" t="s">
        <v>231</v>
      </c>
      <c r="J476" s="14" t="s">
        <v>213</v>
      </c>
      <c r="K476" s="21" t="s">
        <v>715</v>
      </c>
      <c r="L476" s="21" t="str">
        <f>[3]magic_mix!$D$33</f>
        <v>花斑石砖</v>
      </c>
      <c r="M476" s="14">
        <v>101</v>
      </c>
      <c r="N476" s="14">
        <f>[3]magic_mix!$F$33</f>
        <v>193003</v>
      </c>
      <c r="O476" s="14">
        <v>10</v>
      </c>
      <c r="P476" t="s">
        <v>910</v>
      </c>
      <c r="Q476" s="217" t="s">
        <v>842</v>
      </c>
      <c r="R476" s="192" t="s">
        <v>711</v>
      </c>
      <c r="S476" s="192" t="s">
        <v>417</v>
      </c>
      <c r="T476">
        <v>1</v>
      </c>
      <c r="U476">
        <v>0</v>
      </c>
    </row>
    <row r="477" spans="1:21" ht="27">
      <c r="A477">
        <v>2475</v>
      </c>
      <c r="B477" s="194">
        <v>2476</v>
      </c>
      <c r="C477" s="119">
        <v>75</v>
      </c>
      <c r="D477" s="192" t="s">
        <v>237</v>
      </c>
      <c r="E477" s="192">
        <v>1</v>
      </c>
      <c r="F477">
        <v>1000001</v>
      </c>
      <c r="G477" s="192">
        <v>1</v>
      </c>
      <c r="H477">
        <v>1000001</v>
      </c>
      <c r="I477" t="s">
        <v>231</v>
      </c>
      <c r="J477" s="14" t="s">
        <v>213</v>
      </c>
      <c r="K477" s="21" t="s">
        <v>715</v>
      </c>
      <c r="L477" s="21" t="str">
        <f>[3]magic_mix!$D$33</f>
        <v>花斑石砖</v>
      </c>
      <c r="M477" s="14">
        <v>101</v>
      </c>
      <c r="N477" s="14">
        <f>[3]magic_mix!$F$33</f>
        <v>193003</v>
      </c>
      <c r="O477" s="14">
        <v>10</v>
      </c>
      <c r="P477" t="s">
        <v>910</v>
      </c>
      <c r="Q477" s="217" t="s">
        <v>842</v>
      </c>
      <c r="R477" s="192" t="s">
        <v>711</v>
      </c>
      <c r="S477" s="192" t="s">
        <v>417</v>
      </c>
      <c r="T477">
        <v>1</v>
      </c>
      <c r="U477">
        <v>0</v>
      </c>
    </row>
    <row r="478" spans="1:21">
      <c r="A478">
        <v>2476</v>
      </c>
      <c r="B478" s="194">
        <v>2477</v>
      </c>
      <c r="C478" s="119">
        <v>75</v>
      </c>
      <c r="D478" s="192" t="s">
        <v>237</v>
      </c>
      <c r="E478" s="192">
        <v>1</v>
      </c>
      <c r="F478">
        <v>1000001</v>
      </c>
      <c r="G478" s="192">
        <v>1</v>
      </c>
      <c r="H478">
        <v>1000001</v>
      </c>
      <c r="I478" t="s">
        <v>231</v>
      </c>
      <c r="J478" s="14" t="str">
        <f>J10</f>
        <v>好友数达人</v>
      </c>
      <c r="K478" t="s">
        <v>398</v>
      </c>
      <c r="L478" t="s">
        <v>717</v>
      </c>
      <c r="M478" s="14">
        <v>203</v>
      </c>
      <c r="N478" s="14">
        <v>0</v>
      </c>
      <c r="O478" s="195">
        <v>33</v>
      </c>
      <c r="P478" t="s">
        <v>910</v>
      </c>
      <c r="Q478" s="217" t="s">
        <v>823</v>
      </c>
      <c r="R478" s="192" t="s">
        <v>711</v>
      </c>
      <c r="S478" s="192" t="s">
        <v>417</v>
      </c>
      <c r="T478">
        <v>0</v>
      </c>
      <c r="U478">
        <v>0</v>
      </c>
    </row>
    <row r="479" spans="1:21">
      <c r="A479">
        <v>2477</v>
      </c>
      <c r="B479" s="194">
        <v>2478</v>
      </c>
      <c r="C479" s="119">
        <v>75</v>
      </c>
      <c r="D479" s="192" t="s">
        <v>237</v>
      </c>
      <c r="E479" s="192">
        <v>1</v>
      </c>
      <c r="F479">
        <v>1000001</v>
      </c>
      <c r="G479" s="192">
        <v>1</v>
      </c>
      <c r="H479">
        <v>1000001</v>
      </c>
      <c r="I479" t="s">
        <v>231</v>
      </c>
      <c r="J479" s="14" t="s">
        <v>220</v>
      </c>
      <c r="K479" t="s">
        <v>523</v>
      </c>
      <c r="L479" t="s">
        <v>720</v>
      </c>
      <c r="M479" s="14">
        <v>104</v>
      </c>
      <c r="N479" s="14">
        <v>0</v>
      </c>
      <c r="O479" s="14">
        <v>15</v>
      </c>
      <c r="P479" t="s">
        <v>910</v>
      </c>
      <c r="Q479" s="217" t="s">
        <v>831</v>
      </c>
      <c r="R479" s="192" t="s">
        <v>711</v>
      </c>
      <c r="S479" s="192" t="s">
        <v>417</v>
      </c>
      <c r="T479">
        <v>0</v>
      </c>
      <c r="U479">
        <v>0</v>
      </c>
    </row>
    <row r="480" spans="1:21" ht="27">
      <c r="A480">
        <v>2478</v>
      </c>
      <c r="B480" s="194">
        <v>2479</v>
      </c>
      <c r="C480" s="119">
        <v>75</v>
      </c>
      <c r="D480" s="192" t="s">
        <v>237</v>
      </c>
      <c r="E480" s="192">
        <v>1</v>
      </c>
      <c r="F480">
        <v>1000001</v>
      </c>
      <c r="G480" s="192">
        <v>1</v>
      </c>
      <c r="H480">
        <v>1000001</v>
      </c>
      <c r="I480" t="s">
        <v>231</v>
      </c>
      <c r="J480" s="14" t="s">
        <v>213</v>
      </c>
      <c r="K480" s="21" t="s">
        <v>715</v>
      </c>
      <c r="L480" s="21" t="str">
        <f>[3]magic_mix!$D$33</f>
        <v>花斑石砖</v>
      </c>
      <c r="M480" s="14">
        <v>101</v>
      </c>
      <c r="N480" s="14">
        <f>[3]magic_mix!$F$33</f>
        <v>193003</v>
      </c>
      <c r="O480" s="14">
        <v>10</v>
      </c>
      <c r="P480" t="s">
        <v>910</v>
      </c>
      <c r="Q480" s="217" t="s">
        <v>842</v>
      </c>
      <c r="R480" s="192" t="s">
        <v>711</v>
      </c>
      <c r="S480" s="192" t="s">
        <v>417</v>
      </c>
      <c r="T480">
        <v>1</v>
      </c>
      <c r="U480">
        <v>0</v>
      </c>
    </row>
    <row r="481" spans="1:21" ht="27">
      <c r="A481">
        <v>2479</v>
      </c>
      <c r="B481" s="194">
        <v>2480</v>
      </c>
      <c r="C481" s="119">
        <v>75</v>
      </c>
      <c r="D481" s="192" t="s">
        <v>237</v>
      </c>
      <c r="E481" s="192">
        <v>1</v>
      </c>
      <c r="F481">
        <v>1000001</v>
      </c>
      <c r="G481" s="192">
        <v>1</v>
      </c>
      <c r="H481">
        <v>1000001</v>
      </c>
      <c r="I481" t="s">
        <v>231</v>
      </c>
      <c r="J481" s="14" t="s">
        <v>213</v>
      </c>
      <c r="K481" s="21" t="s">
        <v>715</v>
      </c>
      <c r="L481" s="21" t="str">
        <f>[3]magic_mix!$D$33</f>
        <v>花斑石砖</v>
      </c>
      <c r="M481" s="14">
        <v>101</v>
      </c>
      <c r="N481" s="14">
        <f>[3]magic_mix!$F$33</f>
        <v>193003</v>
      </c>
      <c r="O481" s="14">
        <v>10</v>
      </c>
      <c r="P481" t="s">
        <v>910</v>
      </c>
      <c r="Q481" s="217" t="s">
        <v>842</v>
      </c>
      <c r="R481" s="192" t="s">
        <v>711</v>
      </c>
      <c r="S481" s="192" t="s">
        <v>417</v>
      </c>
      <c r="T481">
        <v>1</v>
      </c>
      <c r="U481">
        <v>0</v>
      </c>
    </row>
    <row r="482" spans="1:21">
      <c r="A482">
        <v>2480</v>
      </c>
      <c r="B482" s="194">
        <v>2481</v>
      </c>
      <c r="C482" s="119">
        <v>75</v>
      </c>
      <c r="D482" s="192" t="s">
        <v>237</v>
      </c>
      <c r="E482" s="192">
        <v>1</v>
      </c>
      <c r="F482">
        <v>1000001</v>
      </c>
      <c r="G482" s="192">
        <v>1</v>
      </c>
      <c r="H482">
        <v>1000001</v>
      </c>
      <c r="I482" t="s">
        <v>231</v>
      </c>
      <c r="J482" s="14" t="str">
        <f>J10</f>
        <v>好友数达人</v>
      </c>
      <c r="K482" t="s">
        <v>398</v>
      </c>
      <c r="L482" t="s">
        <v>717</v>
      </c>
      <c r="M482" s="14">
        <v>203</v>
      </c>
      <c r="N482" s="14">
        <v>0</v>
      </c>
      <c r="O482" s="195">
        <v>34</v>
      </c>
      <c r="P482" t="s">
        <v>910</v>
      </c>
      <c r="Q482" s="217" t="s">
        <v>823</v>
      </c>
      <c r="R482" s="192" t="s">
        <v>711</v>
      </c>
      <c r="S482" s="192" t="s">
        <v>417</v>
      </c>
      <c r="T482">
        <v>0</v>
      </c>
      <c r="U482">
        <v>0</v>
      </c>
    </row>
    <row r="483" spans="1:21">
      <c r="A483">
        <v>2481</v>
      </c>
      <c r="B483" s="194">
        <v>2482</v>
      </c>
      <c r="C483" s="119">
        <v>75</v>
      </c>
      <c r="D483" s="192" t="s">
        <v>237</v>
      </c>
      <c r="E483" s="192">
        <v>1</v>
      </c>
      <c r="F483">
        <v>1000001</v>
      </c>
      <c r="G483" s="192">
        <v>1</v>
      </c>
      <c r="H483">
        <v>1000001</v>
      </c>
      <c r="I483" t="s">
        <v>231</v>
      </c>
      <c r="J483" s="14" t="s">
        <v>220</v>
      </c>
      <c r="K483" t="s">
        <v>523</v>
      </c>
      <c r="L483" t="s">
        <v>720</v>
      </c>
      <c r="M483" s="14">
        <v>104</v>
      </c>
      <c r="N483" s="14">
        <v>0</v>
      </c>
      <c r="O483" s="14">
        <v>15</v>
      </c>
      <c r="P483" t="s">
        <v>910</v>
      </c>
      <c r="Q483" s="217" t="s">
        <v>831</v>
      </c>
      <c r="R483" s="192" t="s">
        <v>711</v>
      </c>
      <c r="S483" s="192" t="s">
        <v>417</v>
      </c>
      <c r="T483">
        <v>0</v>
      </c>
      <c r="U483">
        <v>0</v>
      </c>
    </row>
    <row r="484" spans="1:21" ht="27">
      <c r="A484">
        <v>2482</v>
      </c>
      <c r="B484" s="194">
        <v>2483</v>
      </c>
      <c r="C484" s="119">
        <v>75</v>
      </c>
      <c r="D484" s="192" t="s">
        <v>237</v>
      </c>
      <c r="E484" s="192">
        <v>1</v>
      </c>
      <c r="F484">
        <v>1000001</v>
      </c>
      <c r="G484" s="192">
        <v>1</v>
      </c>
      <c r="H484">
        <v>1000001</v>
      </c>
      <c r="I484" t="s">
        <v>231</v>
      </c>
      <c r="J484" s="14" t="s">
        <v>213</v>
      </c>
      <c r="K484" s="21" t="s">
        <v>715</v>
      </c>
      <c r="L484" s="21" t="str">
        <f>[3]magic_mix!$D$33</f>
        <v>花斑石砖</v>
      </c>
      <c r="M484" s="14">
        <v>101</v>
      </c>
      <c r="N484" s="14">
        <f>[3]magic_mix!$F$33</f>
        <v>193003</v>
      </c>
      <c r="O484" s="14">
        <v>10</v>
      </c>
      <c r="P484" t="s">
        <v>910</v>
      </c>
      <c r="Q484" s="217" t="s">
        <v>842</v>
      </c>
      <c r="R484" s="192" t="s">
        <v>711</v>
      </c>
      <c r="S484" s="192" t="s">
        <v>417</v>
      </c>
      <c r="T484">
        <v>1</v>
      </c>
      <c r="U484">
        <v>0</v>
      </c>
    </row>
    <row r="485" spans="1:21" ht="27">
      <c r="A485">
        <v>2483</v>
      </c>
      <c r="B485" s="194">
        <v>2484</v>
      </c>
      <c r="C485" s="119">
        <v>75</v>
      </c>
      <c r="D485" s="192" t="s">
        <v>237</v>
      </c>
      <c r="E485" s="192">
        <v>1</v>
      </c>
      <c r="F485">
        <v>1000001</v>
      </c>
      <c r="G485" s="192">
        <v>1</v>
      </c>
      <c r="H485">
        <v>1000001</v>
      </c>
      <c r="I485" t="s">
        <v>231</v>
      </c>
      <c r="J485" s="14" t="s">
        <v>213</v>
      </c>
      <c r="K485" s="21" t="s">
        <v>715</v>
      </c>
      <c r="L485" s="21" t="str">
        <f>[3]magic_mix!$D$33</f>
        <v>花斑石砖</v>
      </c>
      <c r="M485" s="14">
        <v>101</v>
      </c>
      <c r="N485" s="14">
        <f>[3]magic_mix!$F$33</f>
        <v>193003</v>
      </c>
      <c r="O485" s="14">
        <v>10</v>
      </c>
      <c r="P485" t="s">
        <v>910</v>
      </c>
      <c r="Q485" s="217" t="s">
        <v>842</v>
      </c>
      <c r="R485" s="192" t="s">
        <v>711</v>
      </c>
      <c r="S485" s="192" t="s">
        <v>417</v>
      </c>
      <c r="T485">
        <v>1</v>
      </c>
      <c r="U485">
        <v>0</v>
      </c>
    </row>
    <row r="486" spans="1:21" ht="27">
      <c r="A486">
        <v>2484</v>
      </c>
      <c r="B486" s="194">
        <v>2485</v>
      </c>
      <c r="C486" s="119">
        <v>75</v>
      </c>
      <c r="D486" s="192" t="s">
        <v>237</v>
      </c>
      <c r="E486" s="192">
        <v>1</v>
      </c>
      <c r="F486">
        <v>1000001</v>
      </c>
      <c r="G486" s="192">
        <v>1</v>
      </c>
      <c r="H486">
        <v>1000001</v>
      </c>
      <c r="I486" t="s">
        <v>231</v>
      </c>
      <c r="J486" s="14" t="s">
        <v>213</v>
      </c>
      <c r="K486" s="21" t="s">
        <v>715</v>
      </c>
      <c r="L486" s="21" t="str">
        <f>[3]magic_mix!$D$33</f>
        <v>花斑石砖</v>
      </c>
      <c r="M486" s="14">
        <v>101</v>
      </c>
      <c r="N486" s="14">
        <f>[3]magic_mix!$F$33</f>
        <v>193003</v>
      </c>
      <c r="O486" s="14">
        <v>10</v>
      </c>
      <c r="P486" t="s">
        <v>910</v>
      </c>
      <c r="Q486" s="217" t="s">
        <v>842</v>
      </c>
      <c r="R486" s="192" t="s">
        <v>711</v>
      </c>
      <c r="S486" s="192" t="s">
        <v>417</v>
      </c>
      <c r="T486">
        <v>1</v>
      </c>
      <c r="U486">
        <v>0</v>
      </c>
    </row>
    <row r="487" spans="1:21" ht="27">
      <c r="A487">
        <v>2485</v>
      </c>
      <c r="B487" s="194">
        <v>2486</v>
      </c>
      <c r="C487" s="119">
        <v>75</v>
      </c>
      <c r="D487" s="192" t="s">
        <v>237</v>
      </c>
      <c r="E487" s="192">
        <v>1</v>
      </c>
      <c r="F487">
        <v>1000001</v>
      </c>
      <c r="G487" s="192">
        <v>1</v>
      </c>
      <c r="H487">
        <v>1000001</v>
      </c>
      <c r="I487" t="s">
        <v>231</v>
      </c>
      <c r="J487" s="14" t="s">
        <v>213</v>
      </c>
      <c r="K487" s="21" t="s">
        <v>715</v>
      </c>
      <c r="L487" s="21" t="str">
        <f>[3]magic_mix!$D$33</f>
        <v>花斑石砖</v>
      </c>
      <c r="M487" s="14">
        <v>101</v>
      </c>
      <c r="N487" s="14">
        <f>[3]magic_mix!$F$33</f>
        <v>193003</v>
      </c>
      <c r="O487" s="14">
        <v>10</v>
      </c>
      <c r="P487" t="s">
        <v>910</v>
      </c>
      <c r="Q487" s="217" t="s">
        <v>842</v>
      </c>
      <c r="R487" s="192" t="s">
        <v>711</v>
      </c>
      <c r="S487" s="192" t="s">
        <v>417</v>
      </c>
      <c r="T487">
        <v>1</v>
      </c>
      <c r="U487">
        <v>0</v>
      </c>
    </row>
    <row r="488" spans="1:21">
      <c r="A488">
        <v>2486</v>
      </c>
      <c r="B488" s="194">
        <v>2487</v>
      </c>
      <c r="C488" s="119">
        <v>75</v>
      </c>
      <c r="D488" s="192" t="s">
        <v>237</v>
      </c>
      <c r="E488" s="192">
        <v>1</v>
      </c>
      <c r="F488">
        <v>1000001</v>
      </c>
      <c r="G488" s="192">
        <v>1</v>
      </c>
      <c r="H488">
        <v>1000001</v>
      </c>
      <c r="I488" t="s">
        <v>231</v>
      </c>
      <c r="J488" s="14" t="str">
        <f>J10</f>
        <v>好友数达人</v>
      </c>
      <c r="K488" t="s">
        <v>398</v>
      </c>
      <c r="L488" t="s">
        <v>717</v>
      </c>
      <c r="M488" s="14">
        <v>203</v>
      </c>
      <c r="N488" s="14">
        <v>0</v>
      </c>
      <c r="O488" s="195">
        <v>35</v>
      </c>
      <c r="P488" t="s">
        <v>910</v>
      </c>
      <c r="Q488" s="217" t="s">
        <v>823</v>
      </c>
      <c r="R488" s="192" t="s">
        <v>711</v>
      </c>
      <c r="S488" s="192" t="s">
        <v>417</v>
      </c>
      <c r="T488">
        <v>0</v>
      </c>
      <c r="U488">
        <v>0</v>
      </c>
    </row>
    <row r="489" spans="1:21">
      <c r="A489">
        <v>2487</v>
      </c>
      <c r="B489" s="194">
        <v>2488</v>
      </c>
      <c r="C489" s="119">
        <v>75</v>
      </c>
      <c r="D489" s="192" t="s">
        <v>237</v>
      </c>
      <c r="E489" s="192">
        <v>1</v>
      </c>
      <c r="F489">
        <v>1000001</v>
      </c>
      <c r="G489" s="192">
        <v>1</v>
      </c>
      <c r="H489">
        <v>1000001</v>
      </c>
      <c r="I489" t="s">
        <v>231</v>
      </c>
      <c r="J489" s="14" t="s">
        <v>220</v>
      </c>
      <c r="K489" t="s">
        <v>523</v>
      </c>
      <c r="L489" t="s">
        <v>720</v>
      </c>
      <c r="M489" s="14">
        <v>104</v>
      </c>
      <c r="N489" s="14">
        <v>0</v>
      </c>
      <c r="O489" s="14">
        <v>15</v>
      </c>
      <c r="P489" t="s">
        <v>910</v>
      </c>
      <c r="Q489" s="217" t="s">
        <v>831</v>
      </c>
      <c r="R489" s="192" t="s">
        <v>711</v>
      </c>
      <c r="S489" s="192" t="s">
        <v>417</v>
      </c>
      <c r="T489">
        <v>0</v>
      </c>
      <c r="U489">
        <v>0</v>
      </c>
    </row>
    <row r="490" spans="1:21" ht="27">
      <c r="A490">
        <v>2488</v>
      </c>
      <c r="B490" s="194">
        <v>2489</v>
      </c>
      <c r="C490" s="119">
        <v>75</v>
      </c>
      <c r="D490" s="192" t="s">
        <v>237</v>
      </c>
      <c r="E490" s="192">
        <v>1</v>
      </c>
      <c r="F490">
        <v>1000001</v>
      </c>
      <c r="G490" s="192">
        <v>1</v>
      </c>
      <c r="H490">
        <v>1000001</v>
      </c>
      <c r="I490" t="s">
        <v>231</v>
      </c>
      <c r="J490" s="14" t="s">
        <v>213</v>
      </c>
      <c r="K490" s="21" t="s">
        <v>715</v>
      </c>
      <c r="L490" s="21" t="str">
        <f>[3]magic_mix!$D$33</f>
        <v>花斑石砖</v>
      </c>
      <c r="M490" s="14">
        <v>101</v>
      </c>
      <c r="N490" s="14">
        <f>[3]magic_mix!$F$33</f>
        <v>193003</v>
      </c>
      <c r="O490" s="14">
        <v>10</v>
      </c>
      <c r="P490" t="s">
        <v>910</v>
      </c>
      <c r="Q490" s="217" t="s">
        <v>842</v>
      </c>
      <c r="R490" s="192" t="s">
        <v>711</v>
      </c>
      <c r="S490" s="192" t="s">
        <v>417</v>
      </c>
      <c r="T490">
        <v>1</v>
      </c>
      <c r="U490">
        <v>0</v>
      </c>
    </row>
    <row r="491" spans="1:21" ht="27">
      <c r="A491">
        <v>2489</v>
      </c>
      <c r="B491" s="194">
        <v>2490</v>
      </c>
      <c r="C491" s="119">
        <v>75</v>
      </c>
      <c r="D491" s="192" t="s">
        <v>237</v>
      </c>
      <c r="E491" s="192">
        <v>1</v>
      </c>
      <c r="F491">
        <v>1000001</v>
      </c>
      <c r="G491" s="192">
        <v>1</v>
      </c>
      <c r="H491">
        <v>1000001</v>
      </c>
      <c r="I491" t="s">
        <v>231</v>
      </c>
      <c r="J491" s="14" t="s">
        <v>213</v>
      </c>
      <c r="K491" s="21" t="s">
        <v>715</v>
      </c>
      <c r="L491" s="21" t="str">
        <f>[3]magic_mix!$D$33</f>
        <v>花斑石砖</v>
      </c>
      <c r="M491" s="14">
        <v>101</v>
      </c>
      <c r="N491" s="14">
        <f>[3]magic_mix!$F$33</f>
        <v>193003</v>
      </c>
      <c r="O491" s="14">
        <v>10</v>
      </c>
      <c r="P491" t="s">
        <v>910</v>
      </c>
      <c r="Q491" s="217" t="s">
        <v>842</v>
      </c>
      <c r="R491" s="192" t="s">
        <v>711</v>
      </c>
      <c r="S491" s="192" t="s">
        <v>417</v>
      </c>
      <c r="T491">
        <v>1</v>
      </c>
      <c r="U491">
        <v>0</v>
      </c>
    </row>
    <row r="492" spans="1:21">
      <c r="B492" s="192"/>
      <c r="J492" s="14"/>
      <c r="P492" s="192"/>
      <c r="Q492" s="192"/>
      <c r="R492" s="192"/>
      <c r="S492" s="192"/>
    </row>
    <row r="493" spans="1:21">
      <c r="B493" s="192"/>
      <c r="J493" s="14"/>
      <c r="Q493" s="192"/>
      <c r="R493" s="192"/>
      <c r="S493" s="192"/>
    </row>
    <row r="494" spans="1:21">
      <c r="B494" s="192"/>
      <c r="J494" s="14"/>
      <c r="K494" s="21"/>
      <c r="L494" s="21"/>
      <c r="Q494" s="192"/>
      <c r="R494" s="192"/>
      <c r="S494" s="192"/>
    </row>
    <row r="495" spans="1:21">
      <c r="B495" s="192"/>
      <c r="J495" s="14"/>
      <c r="K495" s="21"/>
      <c r="L495" s="21"/>
      <c r="Q495" s="192"/>
      <c r="R495" s="192"/>
      <c r="S495" s="192"/>
    </row>
    <row r="496" spans="1:21">
      <c r="B496" s="192"/>
      <c r="J496" s="14"/>
      <c r="K496" s="21"/>
      <c r="L496" s="21"/>
      <c r="Q496" s="192"/>
      <c r="R496" s="192"/>
      <c r="S496" s="192"/>
    </row>
    <row r="497" spans="2:19">
      <c r="B497" s="192"/>
      <c r="J497" s="14"/>
      <c r="K497" s="21"/>
      <c r="L497" s="21"/>
      <c r="Q497" s="192"/>
      <c r="R497" s="192"/>
      <c r="S497" s="192"/>
    </row>
    <row r="498" spans="2:19">
      <c r="B498" s="192"/>
      <c r="J498" s="14"/>
      <c r="P498" s="192"/>
      <c r="Q498" s="192"/>
      <c r="R498" s="192"/>
      <c r="S498" s="192"/>
    </row>
    <row r="499" spans="2:19">
      <c r="B499" s="192"/>
      <c r="J499" s="14"/>
      <c r="Q499" s="192"/>
      <c r="R499" s="192"/>
      <c r="S499" s="192"/>
    </row>
    <row r="500" spans="2:19">
      <c r="B500" s="192"/>
      <c r="J500" s="14"/>
      <c r="K500" s="21"/>
      <c r="L500" s="21"/>
      <c r="Q500" s="192"/>
      <c r="R500" s="192"/>
      <c r="S500" s="192"/>
    </row>
    <row r="501" spans="2:19">
      <c r="J501" s="14"/>
      <c r="K501" s="21"/>
      <c r="L501" s="21"/>
      <c r="Q501" s="192"/>
      <c r="R501" s="192"/>
      <c r="S501" s="192"/>
    </row>
    <row r="502" spans="2:19">
      <c r="J502" s="14"/>
      <c r="P502" s="192"/>
      <c r="Q502" s="192"/>
      <c r="R502" s="192"/>
      <c r="S502" s="192"/>
    </row>
    <row r="503" spans="2:19">
      <c r="J503" s="14"/>
      <c r="Q503" s="192"/>
      <c r="R503" s="192"/>
      <c r="S503" s="192"/>
    </row>
    <row r="504" spans="2:19">
      <c r="J504" s="14"/>
      <c r="K504" s="21"/>
      <c r="L504" s="21"/>
      <c r="Q504" s="192"/>
      <c r="R504" s="192"/>
      <c r="S504" s="192"/>
    </row>
    <row r="505" spans="2:19">
      <c r="J505" s="14"/>
      <c r="K505" s="21"/>
      <c r="L505" s="21"/>
      <c r="Q505" s="192"/>
      <c r="R505" s="192"/>
      <c r="S505" s="192"/>
    </row>
    <row r="506" spans="2:19">
      <c r="J506" s="14"/>
      <c r="K506" s="21"/>
      <c r="L506" s="21"/>
      <c r="Q506" s="192"/>
      <c r="R506" s="192"/>
      <c r="S506" s="192"/>
    </row>
    <row r="507" spans="2:19">
      <c r="J507" s="14"/>
      <c r="K507" s="21"/>
      <c r="L507" s="21"/>
      <c r="Q507" s="192"/>
      <c r="R507" s="192"/>
      <c r="S507" s="192"/>
    </row>
    <row r="508" spans="2:19">
      <c r="J508" s="14"/>
      <c r="P508" s="192"/>
      <c r="Q508" s="192"/>
      <c r="R508" s="192"/>
      <c r="S508" s="192"/>
    </row>
    <row r="509" spans="2:19">
      <c r="J509" s="14"/>
      <c r="Q509" s="192"/>
      <c r="R509" s="192"/>
      <c r="S509" s="192"/>
    </row>
    <row r="510" spans="2:19">
      <c r="J510" s="14"/>
      <c r="K510" s="21"/>
      <c r="L510" s="21"/>
      <c r="Q510" s="192"/>
      <c r="R510" s="192"/>
      <c r="S510" s="192"/>
    </row>
    <row r="511" spans="2:19">
      <c r="J511" s="14"/>
      <c r="K511" s="21"/>
      <c r="L511" s="21"/>
      <c r="Q511" s="192"/>
      <c r="R511" s="192"/>
      <c r="S511" s="192"/>
    </row>
    <row r="512" spans="2:19">
      <c r="J512" s="14"/>
      <c r="P512" s="192"/>
      <c r="Q512" s="192"/>
      <c r="R512" s="192"/>
      <c r="S512" s="192"/>
    </row>
    <row r="513" spans="10:19">
      <c r="J513" s="14"/>
      <c r="Q513" s="192"/>
      <c r="R513" s="192"/>
      <c r="S513" s="192"/>
    </row>
    <row r="514" spans="10:19">
      <c r="J514" s="14"/>
      <c r="K514" s="21"/>
      <c r="L514" s="21"/>
      <c r="Q514" s="192"/>
      <c r="R514" s="192"/>
      <c r="S514" s="192"/>
    </row>
  </sheetData>
  <autoFilter ref="A3:U491"/>
  <phoneticPr fontId="1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4"/>
  <sheetViews>
    <sheetView topLeftCell="K1" workbookViewId="0">
      <selection activeCell="Q15" sqref="Q15"/>
    </sheetView>
  </sheetViews>
  <sheetFormatPr defaultRowHeight="13.5"/>
  <cols>
    <col min="4" max="4" width="27.25" customWidth="1"/>
    <col min="5" max="5" width="12.25" customWidth="1"/>
    <col min="6" max="6" width="11" customWidth="1"/>
    <col min="7" max="7" width="5.625" customWidth="1"/>
    <col min="8" max="8" width="19.75" customWidth="1"/>
    <col min="9" max="9" width="6.5" customWidth="1"/>
    <col min="10" max="10" width="15.25" customWidth="1"/>
    <col min="11" max="11" width="19.125" customWidth="1"/>
    <col min="15" max="15" width="16.75" customWidth="1"/>
    <col min="17" max="17" width="71.625" customWidth="1"/>
  </cols>
  <sheetData>
    <row r="1" spans="1:17">
      <c r="A1" t="s">
        <v>1029</v>
      </c>
      <c r="B1" t="s">
        <v>1028</v>
      </c>
      <c r="C1" t="s">
        <v>1030</v>
      </c>
      <c r="D1" t="s">
        <v>1031</v>
      </c>
      <c r="E1" t="s">
        <v>1032</v>
      </c>
      <c r="F1" t="s">
        <v>1033</v>
      </c>
      <c r="G1" t="s">
        <v>1037</v>
      </c>
      <c r="H1" t="s">
        <v>1036</v>
      </c>
      <c r="I1" t="s">
        <v>1035</v>
      </c>
      <c r="J1" t="s">
        <v>1034</v>
      </c>
      <c r="K1" t="s">
        <v>1038</v>
      </c>
      <c r="L1" t="s">
        <v>1039</v>
      </c>
      <c r="M1" t="s">
        <v>1040</v>
      </c>
      <c r="N1" t="s">
        <v>1041</v>
      </c>
      <c r="O1" t="s">
        <v>1042</v>
      </c>
      <c r="P1" t="s">
        <v>1043</v>
      </c>
      <c r="Q1" t="s">
        <v>1058</v>
      </c>
    </row>
    <row r="2" spans="1:17">
      <c r="A2">
        <v>40001</v>
      </c>
      <c r="B2">
        <v>1</v>
      </c>
      <c r="C2" t="s">
        <v>1048</v>
      </c>
      <c r="D2" t="s">
        <v>1050</v>
      </c>
      <c r="E2" t="s">
        <v>1045</v>
      </c>
      <c r="F2">
        <v>0</v>
      </c>
      <c r="G2">
        <f>npc!A52</f>
        <v>52</v>
      </c>
      <c r="H2" t="s">
        <v>1063</v>
      </c>
      <c r="I2">
        <f>G2</f>
        <v>52</v>
      </c>
      <c r="J2" t="str">
        <f>H2</f>
        <v>[101,102,103]</v>
      </c>
      <c r="K2" t="s">
        <v>1060</v>
      </c>
      <c r="L2">
        <v>301</v>
      </c>
      <c r="M2">
        <f>[4]怪!$A$4</f>
        <v>23002</v>
      </c>
      <c r="N2" s="229">
        <v>10</v>
      </c>
      <c r="O2" t="s">
        <v>1044</v>
      </c>
      <c r="P2" t="s">
        <v>1044</v>
      </c>
      <c r="Q2" t="s">
        <v>1062</v>
      </c>
    </row>
    <row r="3" spans="1:17">
      <c r="A3">
        <v>40002</v>
      </c>
      <c r="B3">
        <v>1</v>
      </c>
      <c r="C3" t="s">
        <v>1048</v>
      </c>
      <c r="D3" t="s">
        <v>1049</v>
      </c>
      <c r="E3" t="s">
        <v>1046</v>
      </c>
      <c r="F3">
        <v>0</v>
      </c>
      <c r="G3">
        <f>npc!A52</f>
        <v>52</v>
      </c>
      <c r="H3" t="str">
        <f>H2</f>
        <v>[101,102,103]</v>
      </c>
      <c r="I3">
        <f>G3</f>
        <v>52</v>
      </c>
      <c r="J3" t="str">
        <f t="shared" ref="J3:J4" si="0">H3</f>
        <v>[101,102,103]</v>
      </c>
      <c r="K3" t="s">
        <v>1060</v>
      </c>
      <c r="L3">
        <v>301</v>
      </c>
      <c r="M3">
        <f>[4]怪!$A$3</f>
        <v>23001</v>
      </c>
      <c r="N3" s="229">
        <v>10</v>
      </c>
      <c r="O3" t="s">
        <v>1044</v>
      </c>
      <c r="P3" t="s">
        <v>1044</v>
      </c>
      <c r="Q3" t="s">
        <v>1062</v>
      </c>
    </row>
    <row r="4" spans="1:17">
      <c r="A4">
        <v>40003</v>
      </c>
      <c r="B4">
        <v>1</v>
      </c>
      <c r="C4" t="s">
        <v>1047</v>
      </c>
      <c r="D4" t="s">
        <v>1052</v>
      </c>
      <c r="E4" t="s">
        <v>1051</v>
      </c>
      <c r="F4">
        <v>0</v>
      </c>
      <c r="G4">
        <f>npc!A53</f>
        <v>53</v>
      </c>
      <c r="H4" t="str">
        <f>H3</f>
        <v>[101,102,103]</v>
      </c>
      <c r="I4">
        <f>G4</f>
        <v>53</v>
      </c>
      <c r="J4" t="str">
        <f t="shared" si="0"/>
        <v>[101,102,103]</v>
      </c>
      <c r="K4" t="s">
        <v>1060</v>
      </c>
      <c r="L4">
        <v>302</v>
      </c>
      <c r="M4">
        <f>道具!A30</f>
        <v>8323</v>
      </c>
      <c r="N4" s="229">
        <v>10</v>
      </c>
      <c r="O4" t="s">
        <v>1044</v>
      </c>
      <c r="P4" t="s">
        <v>1044</v>
      </c>
      <c r="Q4" t="s">
        <v>1064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H71"/>
  <sheetViews>
    <sheetView workbookViewId="0">
      <selection activeCell="G16" sqref="G16"/>
    </sheetView>
  </sheetViews>
  <sheetFormatPr defaultRowHeight="13.5"/>
  <cols>
    <col min="4" max="4" width="24.75" customWidth="1"/>
    <col min="5" max="5" width="12.5" customWidth="1"/>
    <col min="6" max="6" width="12.25" customWidth="1"/>
    <col min="7" max="7" width="18.5" customWidth="1"/>
  </cols>
  <sheetData>
    <row r="1" spans="1:8">
      <c r="A1" t="s">
        <v>190</v>
      </c>
      <c r="C1" t="s">
        <v>191</v>
      </c>
      <c r="D1" t="s">
        <v>192</v>
      </c>
      <c r="E1" t="s">
        <v>339</v>
      </c>
      <c r="F1" t="s">
        <v>340</v>
      </c>
      <c r="G1" s="53" t="s">
        <v>193</v>
      </c>
      <c r="H1" s="52"/>
    </row>
    <row r="2" spans="1:8">
      <c r="A2">
        <v>1</v>
      </c>
      <c r="B2">
        <f>人物等级!D2</f>
        <v>50</v>
      </c>
      <c r="H2" s="52"/>
    </row>
    <row r="3" spans="1:8">
      <c r="A3">
        <v>2</v>
      </c>
      <c r="B3">
        <f>人物等级!D3</f>
        <v>60</v>
      </c>
      <c r="H3" s="52"/>
    </row>
    <row r="4" spans="1:8">
      <c r="A4">
        <v>3</v>
      </c>
      <c r="B4">
        <f>人物等级!D4</f>
        <v>130</v>
      </c>
    </row>
    <row r="5" spans="1:8">
      <c r="A5">
        <v>4</v>
      </c>
      <c r="B5">
        <f>人物等级!D5</f>
        <v>220</v>
      </c>
    </row>
    <row r="6" spans="1:8">
      <c r="A6">
        <v>5</v>
      </c>
      <c r="B6">
        <f>人物等级!D6</f>
        <v>350</v>
      </c>
      <c r="C6">
        <f>B2+B3+B4+B5+B6</f>
        <v>810</v>
      </c>
      <c r="D6">
        <f>C6/100*20</f>
        <v>162</v>
      </c>
      <c r="E6">
        <v>10</v>
      </c>
      <c r="F6">
        <v>0</v>
      </c>
      <c r="G6">
        <f>D6/E6</f>
        <v>16.2</v>
      </c>
    </row>
    <row r="7" spans="1:8">
      <c r="A7">
        <v>6</v>
      </c>
      <c r="B7">
        <f>人物等级!D7</f>
        <v>520</v>
      </c>
    </row>
    <row r="8" spans="1:8">
      <c r="A8">
        <v>7</v>
      </c>
      <c r="B8">
        <f>人物等级!D8</f>
        <v>750</v>
      </c>
    </row>
    <row r="9" spans="1:8">
      <c r="A9">
        <v>8</v>
      </c>
      <c r="B9">
        <f>人物等级!D9</f>
        <v>1040</v>
      </c>
    </row>
    <row r="10" spans="1:8">
      <c r="A10">
        <v>9</v>
      </c>
      <c r="B10">
        <f>人物等级!D10</f>
        <v>1390</v>
      </c>
    </row>
    <row r="11" spans="1:8">
      <c r="A11">
        <v>10</v>
      </c>
      <c r="B11">
        <f>人物等级!D11</f>
        <v>1820</v>
      </c>
      <c r="C11">
        <f>B7+B8+B9+B10+B11</f>
        <v>5520</v>
      </c>
      <c r="D11">
        <f>C11/100*20</f>
        <v>1104</v>
      </c>
      <c r="E11">
        <v>10</v>
      </c>
      <c r="F11">
        <v>25</v>
      </c>
      <c r="G11">
        <f>D11/(E11+F11)</f>
        <v>31.542857142857144</v>
      </c>
    </row>
    <row r="12" spans="1:8">
      <c r="A12">
        <v>11</v>
      </c>
      <c r="B12">
        <f>人物等级!D12</f>
        <v>2320</v>
      </c>
    </row>
    <row r="13" spans="1:8">
      <c r="A13">
        <v>12</v>
      </c>
      <c r="B13">
        <f>人物等级!D13</f>
        <v>2920</v>
      </c>
    </row>
    <row r="14" spans="1:8">
      <c r="A14">
        <v>13</v>
      </c>
      <c r="B14">
        <f>人物等级!D14</f>
        <v>3620</v>
      </c>
    </row>
    <row r="15" spans="1:8">
      <c r="A15">
        <v>14</v>
      </c>
      <c r="B15">
        <f>人物等级!D15</f>
        <v>4430</v>
      </c>
    </row>
    <row r="16" spans="1:8">
      <c r="A16">
        <v>15</v>
      </c>
      <c r="B16">
        <f>人物等级!D16</f>
        <v>5350</v>
      </c>
      <c r="C16">
        <f>B12+B13+B14+B15+B16</f>
        <v>18640</v>
      </c>
      <c r="D16">
        <f>C16/100*20</f>
        <v>3728</v>
      </c>
      <c r="E16">
        <v>15</v>
      </c>
      <c r="F16">
        <v>30</v>
      </c>
      <c r="G16">
        <f>D16/(E16+F16)</f>
        <v>82.844444444444449</v>
      </c>
    </row>
    <row r="17" spans="1:7">
      <c r="A17">
        <v>16</v>
      </c>
      <c r="B17">
        <f>人物等级!D17</f>
        <v>6400</v>
      </c>
    </row>
    <row r="18" spans="1:7">
      <c r="A18">
        <v>17</v>
      </c>
      <c r="B18">
        <f>人物等级!D18</f>
        <v>7580</v>
      </c>
    </row>
    <row r="19" spans="1:7">
      <c r="A19">
        <v>18</v>
      </c>
      <c r="B19">
        <f>人物等级!D19</f>
        <v>8910</v>
      </c>
    </row>
    <row r="20" spans="1:7">
      <c r="A20">
        <v>19</v>
      </c>
      <c r="B20">
        <f>人物等级!D20</f>
        <v>10400</v>
      </c>
    </row>
    <row r="21" spans="1:7">
      <c r="A21">
        <v>20</v>
      </c>
      <c r="B21">
        <f>人物等级!D21</f>
        <v>12050</v>
      </c>
      <c r="C21">
        <f>B17+B18+B19+B20+B21+D23</f>
        <v>45340</v>
      </c>
      <c r="D21">
        <f>C21/100*20</f>
        <v>9068</v>
      </c>
      <c r="E21">
        <v>20</v>
      </c>
      <c r="F21">
        <v>40</v>
      </c>
      <c r="G21">
        <f>D21/(E21+F21)</f>
        <v>151.13333333333333</v>
      </c>
    </row>
    <row r="22" spans="1:7">
      <c r="A22">
        <v>21</v>
      </c>
      <c r="B22">
        <f>人物等级!D22</f>
        <v>13880</v>
      </c>
    </row>
    <row r="23" spans="1:7">
      <c r="A23">
        <v>22</v>
      </c>
      <c r="B23">
        <f>人物等级!D23</f>
        <v>15900</v>
      </c>
    </row>
    <row r="24" spans="1:7">
      <c r="A24">
        <v>23</v>
      </c>
      <c r="B24">
        <f>人物等级!D24</f>
        <v>18120</v>
      </c>
    </row>
    <row r="25" spans="1:7">
      <c r="A25">
        <v>24</v>
      </c>
      <c r="B25">
        <f>人物等级!D25</f>
        <v>20550</v>
      </c>
    </row>
    <row r="26" spans="1:7">
      <c r="A26">
        <v>25</v>
      </c>
      <c r="B26">
        <f>人物等级!D26</f>
        <v>23210</v>
      </c>
      <c r="C26">
        <f>B22+B23+B24+B25+B26</f>
        <v>91660</v>
      </c>
      <c r="D26">
        <f>C26/100*20</f>
        <v>18332</v>
      </c>
      <c r="E26">
        <v>25</v>
      </c>
      <c r="F26">
        <v>50</v>
      </c>
      <c r="G26">
        <f>D26/(E26+F26)</f>
        <v>244.42666666666668</v>
      </c>
    </row>
    <row r="27" spans="1:7">
      <c r="A27">
        <v>26</v>
      </c>
      <c r="B27">
        <f>人物等级!D27</f>
        <v>26110</v>
      </c>
    </row>
    <row r="28" spans="1:7">
      <c r="A28">
        <v>27</v>
      </c>
      <c r="B28">
        <f>人物等级!D28</f>
        <v>29250</v>
      </c>
    </row>
    <row r="29" spans="1:7">
      <c r="A29">
        <v>28</v>
      </c>
      <c r="B29">
        <f>人物等级!D29</f>
        <v>32660</v>
      </c>
    </row>
    <row r="30" spans="1:7">
      <c r="A30">
        <v>29</v>
      </c>
      <c r="B30">
        <f>人物等级!D30</f>
        <v>36360</v>
      </c>
    </row>
    <row r="31" spans="1:7">
      <c r="A31">
        <v>30</v>
      </c>
      <c r="B31">
        <f>人物等级!D31</f>
        <v>42000</v>
      </c>
      <c r="C31">
        <f>B27+B28+B29+B30+B31</f>
        <v>166380</v>
      </c>
      <c r="D31">
        <f>C31/100*20</f>
        <v>33276</v>
      </c>
      <c r="E31">
        <v>30</v>
      </c>
      <c r="F31">
        <v>60</v>
      </c>
      <c r="G31">
        <f>D31/(E31+F31)</f>
        <v>369.73333333333335</v>
      </c>
    </row>
    <row r="32" spans="1:7">
      <c r="A32">
        <v>31</v>
      </c>
      <c r="B32">
        <f>人物等级!D32</f>
        <v>46880</v>
      </c>
    </row>
    <row r="33" spans="1:7">
      <c r="A33">
        <v>32</v>
      </c>
      <c r="B33">
        <f>人物等级!D33</f>
        <v>52180</v>
      </c>
    </row>
    <row r="34" spans="1:7">
      <c r="A34">
        <v>33</v>
      </c>
      <c r="B34">
        <f>人物等级!D34</f>
        <v>57930</v>
      </c>
    </row>
    <row r="35" spans="1:7">
      <c r="A35">
        <v>34</v>
      </c>
      <c r="B35">
        <f>人物等级!D35</f>
        <v>64150</v>
      </c>
    </row>
    <row r="36" spans="1:7">
      <c r="A36">
        <v>35</v>
      </c>
      <c r="B36">
        <f>人物等级!D36</f>
        <v>70870</v>
      </c>
      <c r="C36">
        <f>B32+B33+B34+B35+B36</f>
        <v>292010</v>
      </c>
      <c r="D36">
        <f>C36/100*20</f>
        <v>58402</v>
      </c>
      <c r="E36">
        <v>35</v>
      </c>
      <c r="F36">
        <v>70</v>
      </c>
      <c r="G36">
        <f>D36/(E36+F36)</f>
        <v>556.20952380952383</v>
      </c>
    </row>
    <row r="37" spans="1:7">
      <c r="A37">
        <v>36</v>
      </c>
      <c r="B37">
        <f>人物等级!D37</f>
        <v>78120</v>
      </c>
    </row>
    <row r="38" spans="1:7">
      <c r="A38">
        <v>37</v>
      </c>
      <c r="B38">
        <f>人物等级!D38</f>
        <v>85940</v>
      </c>
    </row>
    <row r="39" spans="1:7">
      <c r="A39">
        <v>38</v>
      </c>
      <c r="B39">
        <f>人物等级!D39</f>
        <v>94350</v>
      </c>
    </row>
    <row r="40" spans="1:7">
      <c r="A40">
        <v>39</v>
      </c>
      <c r="B40">
        <f>人物等级!D40</f>
        <v>103380</v>
      </c>
    </row>
    <row r="41" spans="1:7">
      <c r="A41">
        <v>40</v>
      </c>
      <c r="B41">
        <f>人物等级!D41</f>
        <v>113080</v>
      </c>
      <c r="C41">
        <f>B37+B38+B39+B40+B41</f>
        <v>474870</v>
      </c>
      <c r="D41">
        <f>C41/100*20</f>
        <v>94974</v>
      </c>
      <c r="E41">
        <v>40</v>
      </c>
      <c r="F41">
        <v>80</v>
      </c>
      <c r="G41">
        <f>D41/(E41+F41)</f>
        <v>791.45</v>
      </c>
    </row>
    <row r="42" spans="1:7">
      <c r="A42">
        <v>41</v>
      </c>
      <c r="B42">
        <f>人物等级!D42</f>
        <v>123480</v>
      </c>
    </row>
    <row r="43" spans="1:7">
      <c r="A43">
        <v>42</v>
      </c>
      <c r="B43">
        <f>人物等级!D43</f>
        <v>134610</v>
      </c>
    </row>
    <row r="44" spans="1:7">
      <c r="A44">
        <v>43</v>
      </c>
      <c r="B44">
        <f>人物等级!D44</f>
        <v>146530</v>
      </c>
    </row>
    <row r="45" spans="1:7">
      <c r="A45">
        <v>44</v>
      </c>
      <c r="B45">
        <f>人物等级!D45</f>
        <v>159260</v>
      </c>
    </row>
    <row r="46" spans="1:7">
      <c r="A46">
        <v>45</v>
      </c>
      <c r="B46">
        <f>人物等级!D46</f>
        <v>172860</v>
      </c>
      <c r="C46">
        <f>B42+B43+B44+B45+B46</f>
        <v>736740</v>
      </c>
      <c r="D46">
        <f>C46/100*20</f>
        <v>147348</v>
      </c>
      <c r="E46">
        <v>55</v>
      </c>
      <c r="F46">
        <v>90</v>
      </c>
      <c r="G46">
        <f>D46/(E46+F46)</f>
        <v>1016.1931034482759</v>
      </c>
    </row>
    <row r="47" spans="1:7">
      <c r="A47">
        <v>46</v>
      </c>
      <c r="B47">
        <f>人物等级!D47</f>
        <v>187360</v>
      </c>
    </row>
    <row r="48" spans="1:7">
      <c r="A48">
        <v>47</v>
      </c>
      <c r="B48">
        <f>人物等级!D48</f>
        <v>202820</v>
      </c>
    </row>
    <row r="49" spans="1:7">
      <c r="A49">
        <v>48</v>
      </c>
      <c r="B49">
        <f>人物等级!D49</f>
        <v>219290</v>
      </c>
    </row>
    <row r="50" spans="1:7">
      <c r="A50">
        <v>49</v>
      </c>
      <c r="B50">
        <f>人物等级!D50</f>
        <v>236810</v>
      </c>
    </row>
    <row r="51" spans="1:7">
      <c r="A51">
        <v>50</v>
      </c>
      <c r="B51">
        <f>人物等级!D51</f>
        <v>255450</v>
      </c>
      <c r="C51">
        <f>B47+B48+B49+B50+B51</f>
        <v>1101730</v>
      </c>
      <c r="D51">
        <f>C51/100*20</f>
        <v>220346</v>
      </c>
      <c r="E51">
        <v>60</v>
      </c>
      <c r="F51">
        <v>100</v>
      </c>
      <c r="G51">
        <f>D51/(E51+F51)</f>
        <v>1377.1624999999999</v>
      </c>
    </row>
    <row r="52" spans="1:7">
      <c r="A52">
        <v>51</v>
      </c>
      <c r="B52">
        <f>人物等级!D52</f>
        <v>275250</v>
      </c>
    </row>
    <row r="53" spans="1:7">
      <c r="A53">
        <v>52</v>
      </c>
      <c r="B53">
        <f>人物等级!D53</f>
        <v>296280</v>
      </c>
    </row>
    <row r="54" spans="1:7">
      <c r="A54">
        <v>53</v>
      </c>
      <c r="B54">
        <f>人物等级!D54</f>
        <v>318590</v>
      </c>
    </row>
    <row r="55" spans="1:7">
      <c r="A55">
        <v>54</v>
      </c>
      <c r="B55">
        <f>人物等级!D55</f>
        <v>342260</v>
      </c>
    </row>
    <row r="56" spans="1:7">
      <c r="A56">
        <v>55</v>
      </c>
      <c r="B56">
        <f>人物等级!D56</f>
        <v>367340</v>
      </c>
      <c r="C56">
        <f>B52+B53+B54+B55+B56</f>
        <v>1599720</v>
      </c>
      <c r="D56">
        <f>C56/100*20</f>
        <v>319944</v>
      </c>
      <c r="E56">
        <v>65</v>
      </c>
      <c r="F56">
        <v>110</v>
      </c>
      <c r="G56">
        <f>D56/(E56+F56)</f>
        <v>1828.2514285714285</v>
      </c>
    </row>
    <row r="57" spans="1:7">
      <c r="A57">
        <v>56</v>
      </c>
      <c r="B57">
        <f>人物等级!D57</f>
        <v>393900</v>
      </c>
    </row>
    <row r="58" spans="1:7">
      <c r="A58">
        <v>57</v>
      </c>
      <c r="B58">
        <f>人物等级!D58</f>
        <v>422020</v>
      </c>
    </row>
    <row r="59" spans="1:7">
      <c r="A59">
        <v>58</v>
      </c>
      <c r="B59">
        <f>人物等级!D59</f>
        <v>451770</v>
      </c>
    </row>
    <row r="60" spans="1:7">
      <c r="A60">
        <v>59</v>
      </c>
      <c r="B60">
        <f>人物等级!D60</f>
        <v>483230</v>
      </c>
    </row>
    <row r="61" spans="1:7">
      <c r="A61">
        <v>60</v>
      </c>
      <c r="B61">
        <f>人物等级!D61</f>
        <v>516480</v>
      </c>
      <c r="C61">
        <f>B57+B58+B59+B60+B61</f>
        <v>2267400</v>
      </c>
      <c r="D61">
        <f>C61/100*20</f>
        <v>453480</v>
      </c>
      <c r="E61">
        <v>70</v>
      </c>
      <c r="F61">
        <v>120</v>
      </c>
      <c r="G61">
        <f>D61/(E61+F61)</f>
        <v>2386.7368421052633</v>
      </c>
    </row>
    <row r="62" spans="1:7">
      <c r="A62">
        <v>61</v>
      </c>
      <c r="B62">
        <f>人物等级!D62</f>
        <v>551600</v>
      </c>
    </row>
    <row r="63" spans="1:7">
      <c r="A63">
        <v>62</v>
      </c>
      <c r="B63">
        <f>人物等级!D63</f>
        <v>588690</v>
      </c>
    </row>
    <row r="64" spans="1:7">
      <c r="A64">
        <v>63</v>
      </c>
      <c r="B64">
        <f>人物等级!D64</f>
        <v>627820</v>
      </c>
    </row>
    <row r="65" spans="1:7">
      <c r="A65">
        <v>64</v>
      </c>
      <c r="B65">
        <f>人物等级!D65</f>
        <v>669110</v>
      </c>
    </row>
    <row r="66" spans="1:7">
      <c r="A66">
        <v>65</v>
      </c>
      <c r="B66">
        <f>人物等级!D66</f>
        <v>712630</v>
      </c>
      <c r="C66">
        <f>B62+B63+B64+B65+B66</f>
        <v>3149850</v>
      </c>
      <c r="D66">
        <f>C66/100*20</f>
        <v>629970</v>
      </c>
      <c r="E66">
        <v>75</v>
      </c>
      <c r="F66">
        <v>130</v>
      </c>
      <c r="G66">
        <f>D66/(E66+F66)</f>
        <v>3073.0243902439024</v>
      </c>
    </row>
    <row r="67" spans="1:7">
      <c r="A67">
        <v>66</v>
      </c>
      <c r="B67">
        <f>人物等级!D67</f>
        <v>758510</v>
      </c>
    </row>
    <row r="68" spans="1:7">
      <c r="A68">
        <v>67</v>
      </c>
      <c r="B68">
        <f>人物等级!D68</f>
        <v>806840</v>
      </c>
    </row>
    <row r="69" spans="1:7">
      <c r="A69">
        <v>68</v>
      </c>
      <c r="B69">
        <f>人物等级!D69</f>
        <v>857730</v>
      </c>
    </row>
    <row r="70" spans="1:7">
      <c r="A70">
        <v>69</v>
      </c>
      <c r="B70">
        <f>人物等级!D70</f>
        <v>911310</v>
      </c>
    </row>
    <row r="71" spans="1:7">
      <c r="A71">
        <v>70</v>
      </c>
      <c r="B71">
        <f>人物等级!D71</f>
        <v>967690</v>
      </c>
      <c r="C71">
        <f>B67+B68+B69+B70+B71</f>
        <v>4302080</v>
      </c>
      <c r="D71">
        <f>C71/100*20</f>
        <v>860416</v>
      </c>
      <c r="E71">
        <v>80</v>
      </c>
      <c r="F71">
        <v>140</v>
      </c>
      <c r="G71">
        <f>D71/(E71+F71)</f>
        <v>3910.9818181818182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J82"/>
  <sheetViews>
    <sheetView topLeftCell="F1" workbookViewId="0">
      <selection activeCell="G24" sqref="G24"/>
    </sheetView>
  </sheetViews>
  <sheetFormatPr defaultRowHeight="13.5"/>
  <cols>
    <col min="1" max="1" width="7.875" style="158" customWidth="1"/>
    <col min="2" max="2" width="17.125" customWidth="1"/>
    <col min="3" max="5" width="8.625" style="54" customWidth="1"/>
    <col min="6" max="6" width="51" style="54" customWidth="1"/>
    <col min="7" max="7" width="12" style="54" customWidth="1"/>
    <col min="8" max="8" width="4.5" style="54" customWidth="1"/>
    <col min="9" max="9" width="7.625" style="54" customWidth="1"/>
    <col min="10" max="10" width="6" style="54" customWidth="1"/>
    <col min="11" max="11" width="14.125" customWidth="1"/>
    <col min="12" max="12" width="8.875" style="207" customWidth="1"/>
    <col min="13" max="13" width="4.625" style="54" customWidth="1"/>
    <col min="14" max="14" width="5.375" style="54" customWidth="1"/>
    <col min="15" max="15" width="5.625" style="54" customWidth="1"/>
    <col min="16" max="16" width="7.625" style="54" customWidth="1"/>
    <col min="17" max="17" width="6.125" style="54" customWidth="1"/>
    <col min="18" max="16384" width="9" style="54"/>
  </cols>
  <sheetData>
    <row r="1" spans="1:17" s="66" customFormat="1">
      <c r="A1" s="157" t="s">
        <v>188</v>
      </c>
      <c r="B1" s="14" t="s">
        <v>230</v>
      </c>
      <c r="C1" s="66" t="s">
        <v>181</v>
      </c>
      <c r="D1" s="66" t="s">
        <v>771</v>
      </c>
      <c r="E1" s="66" t="s">
        <v>770</v>
      </c>
      <c r="F1" s="66" t="s">
        <v>28</v>
      </c>
      <c r="G1" s="66" t="s">
        <v>189</v>
      </c>
      <c r="H1" s="66" t="s">
        <v>725</v>
      </c>
      <c r="I1" s="66" t="s">
        <v>723</v>
      </c>
      <c r="J1" s="66" t="s">
        <v>724</v>
      </c>
      <c r="K1" s="14" t="s">
        <v>229</v>
      </c>
      <c r="L1" s="202" t="s">
        <v>740</v>
      </c>
      <c r="M1" s="66" t="s">
        <v>741</v>
      </c>
      <c r="N1" s="66" t="s">
        <v>742</v>
      </c>
      <c r="O1" s="66" t="s">
        <v>743</v>
      </c>
      <c r="P1" s="66" t="s">
        <v>760</v>
      </c>
      <c r="Q1" s="66" t="s">
        <v>744</v>
      </c>
    </row>
    <row r="2" spans="1:17" s="66" customFormat="1">
      <c r="A2" s="157"/>
      <c r="B2" s="14"/>
      <c r="H2" s="13"/>
      <c r="I2" s="13"/>
      <c r="J2" s="13"/>
      <c r="K2" s="14"/>
      <c r="L2" s="203"/>
    </row>
    <row r="3" spans="1:17" s="66" customFormat="1">
      <c r="A3" s="209">
        <v>3001</v>
      </c>
      <c r="B3" s="149" t="s">
        <v>805</v>
      </c>
      <c r="C3" s="210" t="s">
        <v>732</v>
      </c>
      <c r="D3" s="210" t="str">
        <f>主线任务!D3</f>
        <v>矮人森林</v>
      </c>
      <c r="E3" s="210" t="str">
        <f>主线任务!F3</f>
        <v>[1000001，89]</v>
      </c>
      <c r="F3" s="210" t="s">
        <v>605</v>
      </c>
      <c r="G3" s="66" t="s">
        <v>606</v>
      </c>
      <c r="H3" s="13">
        <v>112</v>
      </c>
      <c r="I3" s="13">
        <v>191001</v>
      </c>
      <c r="J3" s="13">
        <v>1</v>
      </c>
      <c r="K3" s="14"/>
      <c r="L3" s="204">
        <f>[3]课桌价格!AB3*$Q$3*J3</f>
        <v>630</v>
      </c>
      <c r="M3" s="66">
        <v>0</v>
      </c>
      <c r="N3" s="66">
        <v>0</v>
      </c>
      <c r="O3" s="66">
        <v>0</v>
      </c>
      <c r="P3" s="66">
        <v>0</v>
      </c>
      <c r="Q3" s="66">
        <v>1.8</v>
      </c>
    </row>
    <row r="4" spans="1:17" s="66" customFormat="1">
      <c r="A4" s="157">
        <v>3002</v>
      </c>
      <c r="B4" s="149" t="s">
        <v>805</v>
      </c>
      <c r="C4" s="66" t="s">
        <v>732</v>
      </c>
      <c r="D4" s="66" t="str">
        <f>主线任务!D4</f>
        <v>矮人森林</v>
      </c>
      <c r="E4" s="66">
        <f>主线任务!F4</f>
        <v>1000001</v>
      </c>
      <c r="F4" s="66" t="s">
        <v>759</v>
      </c>
      <c r="G4" s="66" t="str">
        <f>[3]门价格!$B$3</f>
        <v>木质门</v>
      </c>
      <c r="H4" s="13">
        <v>112</v>
      </c>
      <c r="I4" s="13">
        <f>[3]门价格!$Z$3</f>
        <v>192001</v>
      </c>
      <c r="J4" s="13">
        <v>3</v>
      </c>
      <c r="K4" s="14"/>
      <c r="L4" s="203">
        <f>[3]门价格!AB3*Q3*J4</f>
        <v>1890</v>
      </c>
      <c r="M4" s="66">
        <v>0</v>
      </c>
      <c r="N4" s="66">
        <v>0</v>
      </c>
      <c r="O4" s="66">
        <v>0</v>
      </c>
      <c r="P4" s="66">
        <v>0</v>
      </c>
    </row>
    <row r="5" spans="1:17" s="66" customFormat="1">
      <c r="A5" s="157">
        <v>3003</v>
      </c>
      <c r="B5" s="149" t="s">
        <v>805</v>
      </c>
      <c r="C5" s="66" t="s">
        <v>732</v>
      </c>
      <c r="D5" s="66" t="str">
        <f>主线任务!D5</f>
        <v>矮人森林</v>
      </c>
      <c r="E5" s="66">
        <f>主线任务!F5</f>
        <v>1000001</v>
      </c>
      <c r="F5" s="66" t="s">
        <v>759</v>
      </c>
      <c r="G5" s="66" t="str">
        <f>[3]墙上装饰!$B$4</f>
        <v>扫把</v>
      </c>
      <c r="H5" s="13">
        <v>112</v>
      </c>
      <c r="I5" s="13">
        <f>[3]墙上装饰!$Z$4</f>
        <v>197002</v>
      </c>
      <c r="J5" s="13">
        <v>3</v>
      </c>
      <c r="K5" s="14"/>
      <c r="L5" s="203">
        <f>[3]墙上装饰!AB4*Q3*J5</f>
        <v>1728</v>
      </c>
      <c r="M5" s="66">
        <v>0</v>
      </c>
      <c r="N5" s="66">
        <v>0</v>
      </c>
      <c r="O5" s="66">
        <v>0</v>
      </c>
      <c r="P5" s="66">
        <v>0</v>
      </c>
    </row>
    <row r="6" spans="1:17" s="66" customFormat="1">
      <c r="A6" s="157">
        <v>3004</v>
      </c>
      <c r="B6" s="149" t="s">
        <v>805</v>
      </c>
      <c r="C6" s="66" t="s">
        <v>732</v>
      </c>
      <c r="D6" s="66" t="str">
        <f>主线任务!D6</f>
        <v>矮人森林</v>
      </c>
      <c r="E6" s="66">
        <f>主线任务!F6</f>
        <v>1000001</v>
      </c>
      <c r="F6" s="66" t="s">
        <v>759</v>
      </c>
      <c r="G6" s="66" t="str">
        <f>[3]家具!$B$5</f>
        <v>红色罐子</v>
      </c>
      <c r="H6" s="13">
        <v>112</v>
      </c>
      <c r="I6" s="13">
        <f>[3]家具!$Z$5</f>
        <v>195003</v>
      </c>
      <c r="J6" s="13">
        <v>3</v>
      </c>
      <c r="K6" s="14"/>
      <c r="L6" s="203">
        <f>[3]家具!AB5*Q3*J6</f>
        <v>1890</v>
      </c>
      <c r="M6" s="66">
        <v>0</v>
      </c>
      <c r="N6" s="66">
        <v>0</v>
      </c>
      <c r="O6" s="66">
        <v>0</v>
      </c>
      <c r="P6" s="66">
        <v>0</v>
      </c>
    </row>
    <row r="7" spans="1:17" s="66" customFormat="1">
      <c r="A7" s="157">
        <v>3005</v>
      </c>
      <c r="B7" s="149" t="s">
        <v>805</v>
      </c>
      <c r="C7" s="66" t="s">
        <v>732</v>
      </c>
      <c r="D7" s="66" t="str">
        <f>主线任务!D7</f>
        <v>矮人森林</v>
      </c>
      <c r="E7" s="66">
        <f>主线任务!F7</f>
        <v>1000001</v>
      </c>
      <c r="F7" s="66" t="s">
        <v>759</v>
      </c>
      <c r="G7" s="66" t="str">
        <f>[3]家具!$B$7</f>
        <v>花电扇</v>
      </c>
      <c r="H7" s="13">
        <v>112</v>
      </c>
      <c r="I7" s="13">
        <f>[3]家具!$Z$7</f>
        <v>195005</v>
      </c>
      <c r="J7" s="13">
        <v>3</v>
      </c>
      <c r="K7" s="14"/>
      <c r="L7" s="203">
        <f>[3]家具!AB7*Q3*J8</f>
        <v>2538</v>
      </c>
      <c r="M7" s="66">
        <v>0</v>
      </c>
      <c r="N7" s="66">
        <v>0</v>
      </c>
      <c r="O7" s="66">
        <v>0</v>
      </c>
      <c r="P7" s="66">
        <v>0</v>
      </c>
    </row>
    <row r="8" spans="1:17" s="66" customFormat="1">
      <c r="A8" s="157">
        <v>3006</v>
      </c>
      <c r="B8" s="149" t="s">
        <v>805</v>
      </c>
      <c r="C8" s="66" t="s">
        <v>732</v>
      </c>
      <c r="D8" s="66" t="str">
        <f>主线任务!D8</f>
        <v>矮人森林</v>
      </c>
      <c r="E8" s="66">
        <f>主线任务!F8</f>
        <v>1000001</v>
      </c>
      <c r="F8" s="66" t="s">
        <v>759</v>
      </c>
      <c r="G8" s="66" t="str">
        <f>[3]课桌价格!$B$5</f>
        <v>红色方桌</v>
      </c>
      <c r="H8" s="13">
        <v>112</v>
      </c>
      <c r="I8" s="13">
        <f>[3]课桌价格!$Z$5</f>
        <v>191003</v>
      </c>
      <c r="J8" s="13">
        <v>3</v>
      </c>
      <c r="K8" s="14"/>
      <c r="L8" s="203">
        <f>[3]课桌价格!$AB$5*Q3*J8</f>
        <v>3078</v>
      </c>
      <c r="M8" s="66">
        <v>0</v>
      </c>
      <c r="N8" s="66">
        <v>0</v>
      </c>
      <c r="O8" s="66">
        <v>0</v>
      </c>
      <c r="P8" s="66">
        <v>0</v>
      </c>
    </row>
    <row r="9" spans="1:17" s="66" customFormat="1">
      <c r="A9" s="157">
        <v>3007</v>
      </c>
      <c r="B9" s="149" t="s">
        <v>805</v>
      </c>
      <c r="C9" s="66" t="s">
        <v>732</v>
      </c>
      <c r="D9" s="66" t="str">
        <f>主线任务!D9</f>
        <v>矮人森林</v>
      </c>
      <c r="E9" s="66">
        <f>主线任务!F9</f>
        <v>1000001</v>
      </c>
      <c r="F9" s="66" t="s">
        <v>759</v>
      </c>
      <c r="G9" s="66" t="str">
        <f>[3]门价格!$B$4</f>
        <v xml:space="preserve">黄框木门 </v>
      </c>
      <c r="H9" s="13">
        <v>112</v>
      </c>
      <c r="I9" s="13">
        <f>[3]门价格!$Z$4</f>
        <v>192002</v>
      </c>
      <c r="J9" s="13">
        <v>3</v>
      </c>
      <c r="K9" s="14"/>
      <c r="L9" s="203">
        <f>[3]门价格!$AB$4*Q3*J9</f>
        <v>2160</v>
      </c>
      <c r="M9" s="66">
        <v>0</v>
      </c>
      <c r="N9" s="66">
        <v>0</v>
      </c>
      <c r="O9" s="66">
        <v>0</v>
      </c>
      <c r="P9" s="66">
        <v>0</v>
      </c>
    </row>
    <row r="10" spans="1:17" s="66" customFormat="1">
      <c r="A10" s="157">
        <v>3008</v>
      </c>
      <c r="B10" s="149" t="s">
        <v>805</v>
      </c>
      <c r="C10" s="66" t="s">
        <v>732</v>
      </c>
      <c r="D10" s="66" t="str">
        <f>主线任务!D10</f>
        <v>矮人森林</v>
      </c>
      <c r="E10" s="66">
        <f>主线任务!F10</f>
        <v>1000001</v>
      </c>
      <c r="F10" s="66" t="s">
        <v>759</v>
      </c>
      <c r="G10" s="66" t="str">
        <f>[3]地砖!$B$3</f>
        <v>草皮</v>
      </c>
      <c r="H10" s="13">
        <v>112</v>
      </c>
      <c r="I10" s="13">
        <f>[3]地砖!$Z$3</f>
        <v>193001</v>
      </c>
      <c r="J10" s="13">
        <v>10</v>
      </c>
      <c r="K10" s="14"/>
      <c r="L10" s="203">
        <f>[3]地砖!$AB$3*Q3*J10</f>
        <v>2100</v>
      </c>
      <c r="M10" s="66">
        <v>0</v>
      </c>
      <c r="N10" s="66">
        <v>0</v>
      </c>
      <c r="O10" s="66">
        <v>0</v>
      </c>
      <c r="P10" s="66">
        <v>0</v>
      </c>
    </row>
    <row r="11" spans="1:17" s="66" customFormat="1">
      <c r="A11" s="157">
        <v>3009</v>
      </c>
      <c r="B11" s="149" t="s">
        <v>805</v>
      </c>
      <c r="C11" s="66" t="s">
        <v>732</v>
      </c>
      <c r="D11" s="66" t="str">
        <f>主线任务!D11</f>
        <v>矮人森林</v>
      </c>
      <c r="E11" s="66">
        <f>主线任务!F11</f>
        <v>1000001</v>
      </c>
      <c r="F11" s="66" t="s">
        <v>759</v>
      </c>
      <c r="G11" s="66" t="str">
        <f>[3]墙纸!$B$3</f>
        <v>绿色墙纸</v>
      </c>
      <c r="H11" s="13">
        <v>112</v>
      </c>
      <c r="I11" s="13">
        <f>[3]墙纸!$Z$3</f>
        <v>194001</v>
      </c>
      <c r="J11" s="13">
        <v>5</v>
      </c>
      <c r="K11" s="14"/>
      <c r="L11" s="203">
        <f>[3]墙纸!$AB$3*Q3*J11</f>
        <v>3150</v>
      </c>
      <c r="M11" s="66">
        <v>0</v>
      </c>
      <c r="N11" s="66">
        <v>0</v>
      </c>
      <c r="O11" s="66">
        <v>0</v>
      </c>
      <c r="P11" s="66">
        <v>0</v>
      </c>
    </row>
    <row r="12" spans="1:17" s="66" customFormat="1">
      <c r="A12" s="157">
        <v>3010</v>
      </c>
      <c r="B12" s="149" t="s">
        <v>805</v>
      </c>
      <c r="C12" s="66" t="s">
        <v>732</v>
      </c>
      <c r="D12" s="66" t="str">
        <f>主线任务!D12</f>
        <v>矮人森林</v>
      </c>
      <c r="E12" s="66">
        <f>主线任务!F12</f>
        <v>1000001</v>
      </c>
      <c r="F12" s="66" t="s">
        <v>759</v>
      </c>
      <c r="G12" s="66" t="str">
        <f>[3]家具!$B$4</f>
        <v>绿色罐子</v>
      </c>
      <c r="H12" s="13">
        <v>112</v>
      </c>
      <c r="I12" s="13">
        <f>[3]家具!$Z$4</f>
        <v>195002</v>
      </c>
      <c r="J12" s="13">
        <v>3</v>
      </c>
      <c r="K12" s="14"/>
      <c r="L12" s="203">
        <f>[3]家具!$AB$4*Q3*J12</f>
        <v>1890</v>
      </c>
      <c r="M12" s="66">
        <v>0</v>
      </c>
      <c r="N12" s="66">
        <v>0</v>
      </c>
      <c r="O12" s="66">
        <v>0</v>
      </c>
      <c r="P12" s="66">
        <v>0</v>
      </c>
    </row>
    <row r="13" spans="1:17" s="66" customFormat="1">
      <c r="A13" s="157">
        <v>3011</v>
      </c>
      <c r="B13" s="149" t="s">
        <v>805</v>
      </c>
      <c r="C13" s="66" t="s">
        <v>732</v>
      </c>
      <c r="D13" s="66" t="str">
        <f>主线任务!D13</f>
        <v>矮人森林</v>
      </c>
      <c r="E13" s="66">
        <f>主线任务!F13</f>
        <v>1000001</v>
      </c>
      <c r="F13" s="66" t="s">
        <v>759</v>
      </c>
      <c r="G13" s="66" t="str">
        <f>[3]墙上装饰!$B$3</f>
        <v>木质窗户</v>
      </c>
      <c r="H13" s="13">
        <v>112</v>
      </c>
      <c r="I13" s="13">
        <f>[3]墙上装饰!$Z$3</f>
        <v>197001</v>
      </c>
      <c r="J13" s="13">
        <v>5</v>
      </c>
      <c r="K13" s="14"/>
      <c r="L13" s="203">
        <f>[3]墙上装饰!$AB$3*Q3*J13</f>
        <v>1980</v>
      </c>
      <c r="M13" s="66">
        <v>0</v>
      </c>
      <c r="N13" s="66">
        <v>0</v>
      </c>
      <c r="O13" s="66">
        <v>0</v>
      </c>
      <c r="P13" s="66">
        <v>0</v>
      </c>
    </row>
    <row r="14" spans="1:17" s="66" customFormat="1">
      <c r="A14" s="157">
        <v>3012</v>
      </c>
      <c r="B14" s="149" t="s">
        <v>805</v>
      </c>
      <c r="C14" s="66" t="s">
        <v>732</v>
      </c>
      <c r="D14" s="66" t="str">
        <f>主线任务!D14</f>
        <v>矮人森林</v>
      </c>
      <c r="E14" s="66">
        <f>主线任务!F14</f>
        <v>1000001</v>
      </c>
      <c r="F14" s="66" t="s">
        <v>759</v>
      </c>
      <c r="G14" s="66" t="str">
        <f>[3]课桌价格!$B$6</f>
        <v>蓝色方桌</v>
      </c>
      <c r="H14" s="13">
        <v>112</v>
      </c>
      <c r="I14" s="13">
        <f>[3]课桌价格!$Z$6</f>
        <v>191004</v>
      </c>
      <c r="J14" s="13">
        <v>3</v>
      </c>
      <c r="K14" s="14"/>
      <c r="L14" s="203">
        <f>[3]课桌价格!$AB$6*Q3*J14</f>
        <v>3078</v>
      </c>
      <c r="M14" s="66">
        <v>0</v>
      </c>
      <c r="N14" s="66">
        <v>0</v>
      </c>
      <c r="O14" s="66">
        <v>0</v>
      </c>
      <c r="P14" s="66">
        <v>0</v>
      </c>
    </row>
    <row r="15" spans="1:17" s="66" customFormat="1">
      <c r="A15" s="157">
        <v>3013</v>
      </c>
      <c r="B15" s="149" t="s">
        <v>805</v>
      </c>
      <c r="C15" s="66" t="s">
        <v>732</v>
      </c>
      <c r="D15" s="66" t="str">
        <f>主线任务!D15</f>
        <v>矮人森林</v>
      </c>
      <c r="E15" s="66">
        <f>主线任务!F15</f>
        <v>1000001</v>
      </c>
      <c r="F15" s="66" t="s">
        <v>759</v>
      </c>
      <c r="G15" s="66" t="str">
        <f>[3]门价格!$B$5</f>
        <v>圆窗木门</v>
      </c>
      <c r="H15" s="13">
        <v>112</v>
      </c>
      <c r="I15" s="13">
        <f>[3]门价格!$Z$5</f>
        <v>192003</v>
      </c>
      <c r="J15" s="13">
        <v>3</v>
      </c>
      <c r="K15" s="14"/>
      <c r="L15" s="203">
        <f>[3]门价格!$AB$5*Q3*J15</f>
        <v>2160</v>
      </c>
      <c r="M15" s="66">
        <v>0</v>
      </c>
      <c r="N15" s="66">
        <v>0</v>
      </c>
      <c r="O15" s="66">
        <v>0</v>
      </c>
      <c r="P15" s="66">
        <v>0</v>
      </c>
    </row>
    <row r="16" spans="1:17" s="66" customFormat="1">
      <c r="A16" s="157">
        <v>3014</v>
      </c>
      <c r="B16" s="149" t="s">
        <v>805</v>
      </c>
      <c r="C16" s="66" t="s">
        <v>732</v>
      </c>
      <c r="D16" s="66" t="str">
        <f>主线任务!D16</f>
        <v>矮人森林</v>
      </c>
      <c r="E16" s="66">
        <f>主线任务!F16</f>
        <v>1000001</v>
      </c>
      <c r="F16" s="66" t="s">
        <v>759</v>
      </c>
      <c r="G16" s="66" t="str">
        <f>[3]地砖!$B$4</f>
        <v>蓝白格地砖</v>
      </c>
      <c r="H16" s="13">
        <v>112</v>
      </c>
      <c r="I16" s="13">
        <f>[3]地砖!$Z$4</f>
        <v>193002</v>
      </c>
      <c r="J16" s="13">
        <v>10</v>
      </c>
      <c r="K16" s="14"/>
      <c r="L16" s="203">
        <f>[3]地砖!$AB$4*Q3*J16</f>
        <v>2100</v>
      </c>
      <c r="M16" s="66">
        <v>0</v>
      </c>
      <c r="N16" s="66">
        <v>0</v>
      </c>
      <c r="O16" s="66">
        <v>0</v>
      </c>
      <c r="P16" s="66">
        <v>0</v>
      </c>
    </row>
    <row r="17" spans="1:36" s="66" customFormat="1">
      <c r="A17" s="157">
        <v>3015</v>
      </c>
      <c r="B17" s="149" t="s">
        <v>805</v>
      </c>
      <c r="C17" s="66" t="s">
        <v>732</v>
      </c>
      <c r="D17" s="66" t="str">
        <f>主线任务!D17</f>
        <v>矮人森林</v>
      </c>
      <c r="E17" s="66">
        <f>主线任务!F17</f>
        <v>1000001</v>
      </c>
      <c r="F17" s="66" t="s">
        <v>759</v>
      </c>
      <c r="G17" s="66" t="str">
        <f>[3]墙纸!$B$4</f>
        <v>蓝色墙纸</v>
      </c>
      <c r="H17" s="13">
        <v>112</v>
      </c>
      <c r="I17" s="13">
        <f>[3]墙纸!$Z$4</f>
        <v>194002</v>
      </c>
      <c r="J17" s="13">
        <v>5</v>
      </c>
      <c r="K17" s="14"/>
      <c r="L17" s="203">
        <f>[3]墙纸!$AB$4*Q3*J17</f>
        <v>3150</v>
      </c>
      <c r="M17" s="66">
        <v>0</v>
      </c>
      <c r="N17" s="66">
        <v>0</v>
      </c>
      <c r="O17" s="66">
        <v>0</v>
      </c>
      <c r="P17" s="66">
        <v>0</v>
      </c>
    </row>
    <row r="18" spans="1:36" s="66" customFormat="1">
      <c r="A18" s="157">
        <v>3016</v>
      </c>
      <c r="B18" s="149" t="s">
        <v>805</v>
      </c>
      <c r="C18" s="66" t="s">
        <v>732</v>
      </c>
      <c r="D18" s="66" t="str">
        <f>主线任务!D18</f>
        <v>矮人森林</v>
      </c>
      <c r="E18" s="66">
        <f>主线任务!F18</f>
        <v>1000001</v>
      </c>
      <c r="F18" s="66" t="s">
        <v>759</v>
      </c>
      <c r="G18" s="66" t="str">
        <f>[3]家具!$B$10</f>
        <v>老木墩</v>
      </c>
      <c r="H18" s="13">
        <v>112</v>
      </c>
      <c r="I18" s="13">
        <f>[3]家具!$Z$10</f>
        <v>195008</v>
      </c>
      <c r="J18" s="13">
        <v>5</v>
      </c>
      <c r="K18" s="14"/>
      <c r="L18" s="203">
        <f>[3]家具!$AB$10*Q3*J18</f>
        <v>3600</v>
      </c>
      <c r="M18" s="66">
        <v>0</v>
      </c>
      <c r="N18" s="66">
        <v>0</v>
      </c>
      <c r="O18" s="66">
        <v>0</v>
      </c>
      <c r="P18" s="66">
        <v>0</v>
      </c>
    </row>
    <row r="19" spans="1:36" s="66" customFormat="1">
      <c r="A19" s="157">
        <v>3017</v>
      </c>
      <c r="B19" s="149" t="s">
        <v>805</v>
      </c>
      <c r="C19" s="66" t="s">
        <v>732</v>
      </c>
      <c r="D19" s="66" t="str">
        <f>主线任务!D19</f>
        <v>矮人森林</v>
      </c>
      <c r="E19" s="66">
        <f>主线任务!F19</f>
        <v>1000001</v>
      </c>
      <c r="F19" s="66" t="s">
        <v>759</v>
      </c>
      <c r="G19" s="66" t="str">
        <f>[3]墙上装饰!$B$5</f>
        <v>七彩画像</v>
      </c>
      <c r="H19" s="13">
        <v>112</v>
      </c>
      <c r="I19" s="13">
        <f>[3]墙上装饰!$Z$5</f>
        <v>197003</v>
      </c>
      <c r="J19" s="13">
        <v>6</v>
      </c>
      <c r="K19" s="14"/>
      <c r="L19" s="203">
        <f>[3]墙上装饰!$AB$5*Q3*J19</f>
        <v>2376</v>
      </c>
      <c r="M19" s="66">
        <v>0</v>
      </c>
      <c r="N19" s="66">
        <v>0</v>
      </c>
      <c r="O19" s="66">
        <v>0</v>
      </c>
      <c r="P19" s="66">
        <v>0</v>
      </c>
    </row>
    <row r="20" spans="1:36" s="66" customFormat="1">
      <c r="A20" s="157">
        <v>3018</v>
      </c>
      <c r="B20" s="149" t="s">
        <v>805</v>
      </c>
      <c r="C20" s="66" t="s">
        <v>732</v>
      </c>
      <c r="D20" s="66" t="str">
        <f>主线任务!D20</f>
        <v>矮人森林</v>
      </c>
      <c r="E20" s="66">
        <f>主线任务!F20</f>
        <v>1000001</v>
      </c>
      <c r="F20" s="66" t="s">
        <v>759</v>
      </c>
      <c r="G20" s="66" t="str">
        <f>[3]课桌价格!$B$7</f>
        <v>绿色方桌</v>
      </c>
      <c r="H20" s="13">
        <v>112</v>
      </c>
      <c r="I20" s="13">
        <f>[3]课桌价格!$Z$7</f>
        <v>191005</v>
      </c>
      <c r="J20" s="13">
        <v>3</v>
      </c>
      <c r="K20" s="14"/>
      <c r="L20" s="203">
        <f>[3]课桌价格!$AB$7*Q3*J20</f>
        <v>3078</v>
      </c>
      <c r="M20" s="66">
        <v>0</v>
      </c>
      <c r="N20" s="66">
        <v>0</v>
      </c>
      <c r="O20" s="66">
        <v>0</v>
      </c>
      <c r="P20" s="66">
        <v>0</v>
      </c>
    </row>
    <row r="21" spans="1:36" s="66" customFormat="1">
      <c r="A21" s="157">
        <v>3019</v>
      </c>
      <c r="B21" s="149" t="s">
        <v>805</v>
      </c>
      <c r="C21" s="66" t="s">
        <v>732</v>
      </c>
      <c r="D21" s="66" t="str">
        <f>主线任务!D21</f>
        <v>矮人森林</v>
      </c>
      <c r="E21" s="66">
        <f>主线任务!F21</f>
        <v>1000001</v>
      </c>
      <c r="F21" s="66" t="s">
        <v>759</v>
      </c>
      <c r="G21" s="66" t="str">
        <f>[3]门价格!$B$6</f>
        <v>玻璃门</v>
      </c>
      <c r="H21" s="13">
        <v>112</v>
      </c>
      <c r="I21" s="13">
        <f>[3]门价格!$Z$6</f>
        <v>192004</v>
      </c>
      <c r="J21" s="13">
        <v>3</v>
      </c>
      <c r="K21" s="14"/>
      <c r="L21" s="203">
        <f>[3]门价格!$AB$6*Q3*J21</f>
        <v>5237.9999999999991</v>
      </c>
      <c r="M21" s="66">
        <v>0</v>
      </c>
      <c r="N21" s="66">
        <v>0</v>
      </c>
      <c r="O21" s="66">
        <v>0</v>
      </c>
      <c r="P21" s="66">
        <v>0</v>
      </c>
    </row>
    <row r="22" spans="1:36" s="66" customFormat="1">
      <c r="A22" s="157">
        <v>3020</v>
      </c>
      <c r="B22" s="149" t="s">
        <v>805</v>
      </c>
      <c r="C22" s="66" t="s">
        <v>732</v>
      </c>
      <c r="D22" s="66" t="str">
        <f>主线任务!D22</f>
        <v>矮人森林</v>
      </c>
      <c r="E22" s="66">
        <f>主线任务!F22</f>
        <v>1000001</v>
      </c>
      <c r="F22" s="66" t="s">
        <v>759</v>
      </c>
      <c r="G22" s="66" t="str">
        <f>[3]地砖!$B$5</f>
        <v>花斑石砖</v>
      </c>
      <c r="H22" s="13">
        <v>112</v>
      </c>
      <c r="I22" s="13">
        <f>[3]地砖!$Z$5</f>
        <v>193003</v>
      </c>
      <c r="J22" s="13">
        <v>10</v>
      </c>
      <c r="K22" s="14"/>
      <c r="L22" s="203">
        <f>[3]地砖!$AB$5*Q3*J22</f>
        <v>2100</v>
      </c>
      <c r="M22" s="66">
        <v>0</v>
      </c>
      <c r="N22" s="66">
        <v>0</v>
      </c>
      <c r="O22" s="66">
        <v>0</v>
      </c>
      <c r="P22" s="66">
        <v>0</v>
      </c>
    </row>
    <row r="23" spans="1:36">
      <c r="A23" s="157"/>
      <c r="B23" s="31"/>
      <c r="C23" s="66"/>
      <c r="D23" s="66"/>
      <c r="E23" s="66"/>
      <c r="F23" s="65"/>
      <c r="G23" s="66"/>
      <c r="H23" s="13"/>
      <c r="I23" s="13"/>
      <c r="J23" s="31"/>
      <c r="K23" s="31"/>
      <c r="L23" s="20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</row>
    <row r="24" spans="1:36">
      <c r="A24" s="157"/>
      <c r="B24" s="31"/>
      <c r="C24" s="66"/>
      <c r="D24" s="66"/>
      <c r="E24" s="66"/>
      <c r="F24" s="65"/>
      <c r="G24" s="66"/>
      <c r="H24" s="13"/>
      <c r="I24" s="13"/>
      <c r="J24" s="31"/>
      <c r="K24" s="31"/>
      <c r="L24" s="20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5"/>
      <c r="AJ24" s="65"/>
    </row>
    <row r="25" spans="1:36">
      <c r="A25" s="157"/>
      <c r="B25" s="31"/>
      <c r="C25" s="66"/>
      <c r="D25" s="66"/>
      <c r="E25" s="66"/>
      <c r="F25" s="65"/>
      <c r="G25" s="66"/>
      <c r="H25" s="13"/>
      <c r="I25" s="13"/>
      <c r="J25" s="31"/>
      <c r="K25" s="31"/>
      <c r="L25" s="20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5"/>
      <c r="AJ25" s="65"/>
    </row>
    <row r="26" spans="1:36">
      <c r="A26" s="157"/>
      <c r="B26" s="31"/>
      <c r="C26" s="66"/>
      <c r="D26" s="66"/>
      <c r="E26" s="66"/>
      <c r="F26" s="65"/>
      <c r="G26" s="66"/>
      <c r="H26" s="13"/>
      <c r="I26" s="13"/>
      <c r="J26" s="31"/>
      <c r="K26" s="31"/>
      <c r="L26" s="20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5"/>
      <c r="AJ26" s="65"/>
    </row>
    <row r="27" spans="1:36">
      <c r="A27" s="157"/>
      <c r="B27" s="31"/>
      <c r="C27" s="66"/>
      <c r="D27" s="66"/>
      <c r="E27" s="66"/>
      <c r="F27" s="65"/>
      <c r="G27" s="66"/>
      <c r="H27" s="13"/>
      <c r="I27" s="13"/>
      <c r="J27" s="31"/>
      <c r="K27" s="31"/>
      <c r="L27" s="20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5"/>
      <c r="AJ27" s="65"/>
    </row>
    <row r="28" spans="1:36">
      <c r="A28" s="157"/>
      <c r="B28" s="31"/>
      <c r="C28" s="66"/>
      <c r="D28" s="66"/>
      <c r="E28" s="66"/>
      <c r="F28" s="65"/>
      <c r="G28" s="66"/>
      <c r="H28" s="13"/>
      <c r="I28" s="13"/>
      <c r="J28" s="31"/>
      <c r="K28" s="31"/>
      <c r="L28" s="20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5"/>
      <c r="AJ28" s="65"/>
    </row>
    <row r="29" spans="1:36">
      <c r="A29" s="157"/>
      <c r="B29" s="31"/>
      <c r="C29" s="66"/>
      <c r="D29" s="66"/>
      <c r="E29" s="66"/>
      <c r="F29" s="65"/>
      <c r="G29" s="66"/>
      <c r="H29" s="13"/>
      <c r="I29" s="13"/>
      <c r="J29" s="31"/>
      <c r="K29" s="31"/>
      <c r="L29" s="20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</row>
    <row r="30" spans="1:36">
      <c r="A30" s="157"/>
      <c r="B30" s="31"/>
      <c r="C30" s="66"/>
      <c r="D30" s="66"/>
      <c r="E30" s="66"/>
      <c r="F30" s="65"/>
      <c r="G30" s="66"/>
      <c r="H30" s="13"/>
      <c r="I30" s="13"/>
      <c r="J30" s="31"/>
      <c r="K30" s="31"/>
      <c r="L30" s="20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</row>
    <row r="31" spans="1:36">
      <c r="A31" s="157"/>
      <c r="B31" s="31"/>
      <c r="C31" s="66"/>
      <c r="D31" s="66"/>
      <c r="E31" s="66"/>
      <c r="F31" s="65"/>
      <c r="G31" s="66"/>
      <c r="H31" s="13"/>
      <c r="I31" s="13"/>
      <c r="J31" s="31"/>
      <c r="K31" s="31"/>
      <c r="L31" s="20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</row>
    <row r="32" spans="1:36">
      <c r="A32" s="157"/>
      <c r="B32" s="31"/>
      <c r="C32" s="66"/>
      <c r="D32" s="66"/>
      <c r="E32" s="66"/>
      <c r="F32" s="65"/>
      <c r="G32" s="66"/>
      <c r="H32" s="13"/>
      <c r="I32" s="13"/>
      <c r="J32" s="31"/>
      <c r="K32" s="31"/>
      <c r="L32" s="20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</row>
    <row r="33" spans="1:36">
      <c r="A33" s="157"/>
      <c r="B33" s="31"/>
      <c r="C33" s="66"/>
      <c r="D33" s="66"/>
      <c r="E33" s="66"/>
      <c r="F33" s="65"/>
      <c r="G33" s="66"/>
      <c r="H33" s="13"/>
      <c r="I33" s="13"/>
      <c r="J33" s="31"/>
      <c r="K33" s="31"/>
      <c r="L33" s="20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</row>
    <row r="34" spans="1:36">
      <c r="A34" s="157"/>
      <c r="B34" s="31"/>
      <c r="C34" s="66"/>
      <c r="D34" s="66"/>
      <c r="E34" s="66"/>
      <c r="F34" s="65"/>
      <c r="G34" s="66"/>
      <c r="H34" s="13"/>
      <c r="I34" s="13"/>
      <c r="J34" s="31"/>
      <c r="K34" s="31"/>
      <c r="L34" s="20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</row>
    <row r="35" spans="1:36">
      <c r="A35" s="157"/>
      <c r="B35" s="31"/>
      <c r="C35" s="66"/>
      <c r="D35" s="66"/>
      <c r="E35" s="66"/>
      <c r="F35" s="65"/>
      <c r="G35" s="66"/>
      <c r="H35" s="13"/>
      <c r="I35" s="13"/>
      <c r="J35" s="31"/>
      <c r="K35" s="31"/>
      <c r="L35" s="20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</row>
    <row r="36" spans="1:36">
      <c r="A36" s="157"/>
      <c r="B36" s="31"/>
      <c r="C36" s="66"/>
      <c r="D36" s="66"/>
      <c r="E36" s="66"/>
      <c r="F36" s="65"/>
      <c r="G36" s="66"/>
      <c r="H36" s="13"/>
      <c r="I36" s="13"/>
      <c r="J36" s="31"/>
      <c r="K36" s="31"/>
      <c r="L36" s="20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</row>
    <row r="37" spans="1:36">
      <c r="A37" s="157"/>
      <c r="B37" s="31"/>
      <c r="C37" s="66"/>
      <c r="D37" s="66"/>
      <c r="E37" s="66"/>
      <c r="F37" s="65"/>
      <c r="G37" s="66"/>
      <c r="H37" s="13"/>
      <c r="I37" s="13"/>
      <c r="J37" s="31"/>
      <c r="K37" s="31"/>
      <c r="L37" s="20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</row>
    <row r="38" spans="1:36" ht="24.75" customHeight="1">
      <c r="A38" s="157"/>
      <c r="B38" s="31"/>
      <c r="C38" s="66"/>
      <c r="D38" s="66"/>
      <c r="E38" s="66"/>
      <c r="F38" s="65"/>
      <c r="G38" s="65"/>
      <c r="H38" s="65"/>
      <c r="I38" s="65"/>
      <c r="J38" s="65"/>
      <c r="K38" s="31"/>
      <c r="L38" s="20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</row>
    <row r="39" spans="1:36" ht="24" customHeight="1">
      <c r="A39" s="157"/>
      <c r="B39" s="31"/>
      <c r="C39" s="66"/>
      <c r="D39" s="66"/>
      <c r="E39" s="66"/>
      <c r="F39" s="65"/>
      <c r="G39" s="65"/>
      <c r="H39" s="65"/>
      <c r="I39" s="65"/>
      <c r="J39" s="65"/>
      <c r="K39" s="31"/>
      <c r="L39" s="20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</row>
    <row r="40" spans="1:36" ht="25.5" customHeight="1">
      <c r="A40" s="157"/>
      <c r="B40" s="31"/>
      <c r="C40" s="66"/>
      <c r="D40" s="66"/>
      <c r="E40" s="66"/>
      <c r="F40" s="65"/>
      <c r="G40" s="65"/>
      <c r="H40" s="65"/>
      <c r="I40" s="65"/>
      <c r="J40" s="65"/>
      <c r="K40" s="31"/>
      <c r="L40" s="20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</row>
    <row r="41" spans="1:36" ht="24" customHeight="1">
      <c r="A41" s="157"/>
      <c r="B41" s="31"/>
      <c r="C41" s="66"/>
      <c r="D41" s="66"/>
      <c r="E41" s="66"/>
      <c r="F41" s="65"/>
      <c r="G41" s="65"/>
      <c r="H41" s="65"/>
      <c r="I41" s="65"/>
      <c r="J41" s="65"/>
      <c r="K41" s="31"/>
      <c r="L41" s="20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</row>
    <row r="42" spans="1:36" ht="22.5" customHeight="1">
      <c r="A42" s="157"/>
      <c r="B42" s="31"/>
      <c r="C42" s="66"/>
      <c r="D42" s="66"/>
      <c r="E42" s="66"/>
      <c r="F42" s="65"/>
      <c r="G42" s="65"/>
      <c r="H42" s="65"/>
      <c r="I42" s="65"/>
      <c r="J42" s="65"/>
      <c r="K42" s="31"/>
      <c r="L42" s="20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</row>
    <row r="43" spans="1:36" ht="21" customHeight="1">
      <c r="A43" s="157"/>
      <c r="B43" s="31"/>
      <c r="C43" s="66"/>
      <c r="D43" s="66"/>
      <c r="E43" s="66"/>
      <c r="F43" s="65"/>
      <c r="G43" s="65"/>
      <c r="H43" s="65"/>
      <c r="I43" s="65"/>
      <c r="J43" s="65"/>
      <c r="K43" s="31"/>
      <c r="L43" s="20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</row>
    <row r="44" spans="1:36" ht="21" customHeight="1">
      <c r="A44" s="157"/>
      <c r="B44" s="31"/>
      <c r="C44" s="66"/>
      <c r="D44" s="66"/>
      <c r="E44" s="66"/>
      <c r="F44" s="65"/>
      <c r="G44" s="65"/>
      <c r="H44" s="65"/>
      <c r="I44" s="65"/>
      <c r="J44" s="65"/>
      <c r="K44" s="31"/>
      <c r="L44" s="20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</row>
    <row r="45" spans="1:36" ht="22.5" customHeight="1">
      <c r="A45" s="157"/>
      <c r="B45" s="31"/>
      <c r="C45" s="66"/>
      <c r="D45" s="66"/>
      <c r="E45" s="66"/>
      <c r="F45" s="65"/>
      <c r="G45" s="65"/>
      <c r="H45" s="65"/>
      <c r="I45" s="65"/>
      <c r="J45" s="65"/>
      <c r="K45" s="31"/>
      <c r="L45" s="20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</row>
    <row r="46" spans="1:36" ht="24" customHeight="1">
      <c r="A46" s="157"/>
      <c r="B46" s="31"/>
      <c r="C46" s="66"/>
      <c r="D46" s="66"/>
      <c r="E46" s="66"/>
      <c r="F46" s="65"/>
      <c r="G46" s="65"/>
      <c r="H46" s="65"/>
      <c r="I46" s="65"/>
      <c r="J46" s="65"/>
      <c r="K46" s="31"/>
      <c r="L46" s="20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A46" s="65"/>
      <c r="AB46" s="65"/>
      <c r="AC46" s="65"/>
      <c r="AD46" s="65"/>
      <c r="AE46" s="65"/>
      <c r="AF46" s="65"/>
      <c r="AG46" s="65"/>
      <c r="AH46" s="65"/>
      <c r="AI46" s="65"/>
      <c r="AJ46" s="65"/>
    </row>
    <row r="47" spans="1:36" ht="25.5" customHeight="1">
      <c r="A47" s="157"/>
      <c r="B47" s="31"/>
      <c r="C47" s="66"/>
      <c r="D47" s="66"/>
      <c r="E47" s="66"/>
      <c r="F47" s="65"/>
      <c r="G47" s="65"/>
      <c r="H47" s="65"/>
      <c r="I47" s="65"/>
      <c r="J47" s="65"/>
      <c r="K47" s="31"/>
      <c r="L47" s="20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65"/>
      <c r="X47" s="65"/>
      <c r="Y47" s="65"/>
      <c r="Z47" s="65"/>
      <c r="AA47" s="65"/>
      <c r="AB47" s="65"/>
      <c r="AC47" s="65"/>
      <c r="AD47" s="65"/>
      <c r="AE47" s="65"/>
      <c r="AF47" s="65"/>
      <c r="AG47" s="65"/>
      <c r="AH47" s="65"/>
      <c r="AI47" s="65"/>
      <c r="AJ47" s="65"/>
    </row>
    <row r="48" spans="1:36" ht="22.5" customHeight="1">
      <c r="A48" s="157"/>
      <c r="B48" s="31"/>
      <c r="C48" s="66"/>
      <c r="D48" s="66"/>
      <c r="E48" s="66"/>
      <c r="F48" s="65"/>
      <c r="G48" s="65"/>
      <c r="H48" s="65"/>
      <c r="I48" s="65"/>
      <c r="J48" s="65"/>
      <c r="K48" s="31"/>
      <c r="L48" s="20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X48" s="65"/>
      <c r="Y48" s="65"/>
      <c r="Z48" s="65"/>
      <c r="AA48" s="65"/>
      <c r="AB48" s="65"/>
      <c r="AC48" s="65"/>
      <c r="AD48" s="65"/>
      <c r="AE48" s="65"/>
      <c r="AF48" s="65"/>
      <c r="AG48" s="65"/>
      <c r="AH48" s="65"/>
      <c r="AI48" s="65"/>
      <c r="AJ48" s="65"/>
    </row>
    <row r="49" spans="1:36" ht="23.25" customHeight="1">
      <c r="A49" s="157"/>
      <c r="B49" s="31"/>
      <c r="C49" s="66"/>
      <c r="D49" s="66"/>
      <c r="E49" s="66"/>
      <c r="F49" s="65"/>
      <c r="G49" s="65"/>
      <c r="H49" s="65"/>
      <c r="I49" s="65"/>
      <c r="J49" s="65"/>
      <c r="K49" s="31"/>
      <c r="L49" s="20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X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65"/>
    </row>
    <row r="50" spans="1:36" ht="21.75" customHeight="1">
      <c r="A50" s="157"/>
      <c r="B50" s="31"/>
      <c r="C50" s="66"/>
      <c r="D50" s="66"/>
      <c r="E50" s="66"/>
      <c r="F50" s="65"/>
      <c r="G50" s="65"/>
      <c r="H50" s="65"/>
      <c r="I50" s="65"/>
      <c r="J50" s="65"/>
      <c r="K50" s="31"/>
      <c r="L50" s="20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X50" s="65"/>
      <c r="Y50" s="65"/>
      <c r="Z50" s="65"/>
      <c r="AA50" s="65"/>
      <c r="AB50" s="65"/>
      <c r="AC50" s="65"/>
      <c r="AD50" s="65"/>
      <c r="AE50" s="65"/>
      <c r="AF50" s="65"/>
      <c r="AG50" s="65"/>
      <c r="AH50" s="65"/>
      <c r="AI50" s="65"/>
      <c r="AJ50" s="65"/>
    </row>
    <row r="51" spans="1:36" ht="24.75" customHeight="1">
      <c r="A51" s="157"/>
      <c r="B51" s="31"/>
      <c r="C51" s="66"/>
      <c r="D51" s="66"/>
      <c r="E51" s="66"/>
      <c r="F51" s="65"/>
      <c r="G51" s="65"/>
      <c r="H51" s="65"/>
      <c r="I51" s="65"/>
      <c r="J51" s="65"/>
      <c r="K51" s="31"/>
      <c r="L51" s="20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65"/>
      <c r="X51" s="65"/>
      <c r="Y51" s="65"/>
      <c r="Z51" s="65"/>
      <c r="AA51" s="65"/>
      <c r="AB51" s="65"/>
      <c r="AC51" s="65"/>
      <c r="AD51" s="65"/>
      <c r="AE51" s="65"/>
      <c r="AF51" s="65"/>
      <c r="AG51" s="65"/>
      <c r="AH51" s="65"/>
      <c r="AI51" s="65"/>
      <c r="AJ51" s="65"/>
    </row>
    <row r="52" spans="1:36" ht="23.25" customHeight="1">
      <c r="A52" s="157"/>
      <c r="B52" s="31"/>
      <c r="C52" s="66"/>
      <c r="D52" s="66"/>
      <c r="E52" s="66"/>
      <c r="F52" s="65"/>
      <c r="G52" s="65"/>
      <c r="H52" s="65"/>
      <c r="I52" s="65"/>
      <c r="J52" s="65"/>
      <c r="K52" s="31"/>
      <c r="L52" s="20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65"/>
    </row>
    <row r="53" spans="1:36">
      <c r="A53" s="157"/>
      <c r="B53" s="31"/>
      <c r="C53" s="66"/>
      <c r="D53" s="66"/>
      <c r="E53" s="66"/>
      <c r="F53" s="65"/>
      <c r="G53" s="65"/>
      <c r="H53" s="197"/>
      <c r="I53" s="197"/>
      <c r="J53" s="67"/>
      <c r="K53" s="31"/>
      <c r="L53" s="205"/>
      <c r="M53" s="65"/>
      <c r="N53" s="65"/>
      <c r="O53" s="65"/>
      <c r="P53" s="65"/>
      <c r="Q53" s="65"/>
      <c r="R53" s="65"/>
      <c r="S53" s="65"/>
      <c r="T53" s="65"/>
      <c r="U53" s="65"/>
      <c r="V53" s="65"/>
      <c r="W53" s="65"/>
      <c r="X53" s="65"/>
      <c r="Y53" s="65"/>
      <c r="Z53" s="65"/>
      <c r="AA53" s="65"/>
      <c r="AB53" s="65"/>
      <c r="AC53" s="65"/>
      <c r="AD53" s="65"/>
      <c r="AE53" s="65"/>
      <c r="AF53" s="65"/>
      <c r="AG53" s="65"/>
      <c r="AH53" s="65"/>
      <c r="AI53" s="65"/>
      <c r="AJ53" s="65"/>
    </row>
    <row r="54" spans="1:36">
      <c r="A54" s="157"/>
      <c r="B54" s="31"/>
      <c r="C54" s="66"/>
      <c r="D54" s="66"/>
      <c r="E54" s="66"/>
      <c r="F54" s="65"/>
      <c r="G54" s="65"/>
      <c r="H54" s="197"/>
      <c r="I54" s="197"/>
      <c r="J54" s="67"/>
      <c r="K54" s="31"/>
      <c r="L54" s="205"/>
      <c r="M54" s="65"/>
      <c r="N54" s="65"/>
      <c r="O54" s="65"/>
      <c r="P54" s="65"/>
      <c r="Q54" s="65"/>
      <c r="R54" s="65"/>
      <c r="S54" s="65"/>
      <c r="T54" s="65"/>
      <c r="U54" s="65"/>
      <c r="V54" s="65"/>
      <c r="W54" s="65"/>
      <c r="X54" s="65"/>
      <c r="Y54" s="65"/>
      <c r="Z54" s="65"/>
      <c r="AA54" s="65"/>
      <c r="AB54" s="65"/>
      <c r="AC54" s="65"/>
      <c r="AD54" s="65"/>
      <c r="AE54" s="65"/>
      <c r="AF54" s="65"/>
      <c r="AG54" s="65"/>
      <c r="AH54" s="65"/>
      <c r="AI54" s="65"/>
      <c r="AJ54" s="65"/>
    </row>
    <row r="55" spans="1:36">
      <c r="A55" s="157"/>
      <c r="B55" s="31"/>
      <c r="C55" s="66"/>
      <c r="D55" s="66"/>
      <c r="E55" s="66"/>
      <c r="F55" s="65"/>
      <c r="G55" s="65"/>
      <c r="H55" s="197"/>
      <c r="I55" s="197"/>
      <c r="J55" s="67"/>
      <c r="K55" s="31"/>
      <c r="L55" s="205"/>
      <c r="M55" s="65"/>
      <c r="N55" s="65"/>
      <c r="O55" s="65"/>
      <c r="P55" s="65"/>
      <c r="Q55" s="65"/>
      <c r="R55" s="65"/>
      <c r="S55" s="65"/>
      <c r="T55" s="65"/>
      <c r="U55" s="65"/>
      <c r="V55" s="65"/>
      <c r="W55" s="65"/>
      <c r="X55" s="65"/>
      <c r="Y55" s="65"/>
      <c r="Z55" s="65"/>
      <c r="AA55" s="65"/>
      <c r="AB55" s="65"/>
      <c r="AC55" s="65"/>
      <c r="AD55" s="65"/>
      <c r="AE55" s="65"/>
      <c r="AF55" s="65"/>
      <c r="AG55" s="65"/>
      <c r="AH55" s="65"/>
      <c r="AI55" s="65"/>
      <c r="AJ55" s="65"/>
    </row>
    <row r="56" spans="1:36">
      <c r="A56" s="157"/>
      <c r="B56" s="31"/>
      <c r="C56" s="66"/>
      <c r="D56" s="66"/>
      <c r="E56" s="66"/>
      <c r="F56" s="65"/>
      <c r="G56" s="65"/>
      <c r="H56" s="197"/>
      <c r="I56" s="197"/>
      <c r="J56" s="67"/>
      <c r="K56" s="31"/>
      <c r="L56" s="205"/>
      <c r="M56" s="65"/>
      <c r="N56" s="65"/>
      <c r="O56" s="65"/>
      <c r="P56" s="65"/>
      <c r="Q56" s="65"/>
      <c r="R56" s="65"/>
      <c r="S56" s="65"/>
      <c r="T56" s="65"/>
      <c r="U56" s="65"/>
      <c r="V56" s="65"/>
      <c r="W56" s="65"/>
      <c r="X56" s="65"/>
      <c r="Y56" s="65"/>
      <c r="Z56" s="65"/>
      <c r="AA56" s="65"/>
      <c r="AB56" s="65"/>
      <c r="AC56" s="65"/>
      <c r="AD56" s="65"/>
      <c r="AE56" s="65"/>
      <c r="AF56" s="65"/>
      <c r="AG56" s="65"/>
      <c r="AH56" s="65"/>
      <c r="AI56" s="65"/>
      <c r="AJ56" s="65"/>
    </row>
    <row r="57" spans="1:36">
      <c r="A57" s="157"/>
      <c r="B57" s="31"/>
      <c r="C57" s="66"/>
      <c r="D57" s="66"/>
      <c r="E57" s="66"/>
      <c r="F57" s="65"/>
      <c r="G57" s="65"/>
      <c r="H57" s="197"/>
      <c r="I57" s="197"/>
      <c r="J57" s="67"/>
      <c r="K57" s="31"/>
      <c r="L57" s="205"/>
      <c r="M57" s="65"/>
      <c r="N57" s="65"/>
      <c r="O57" s="65"/>
      <c r="P57" s="65"/>
      <c r="Q57" s="65"/>
      <c r="R57" s="65"/>
      <c r="S57" s="65"/>
      <c r="T57" s="65"/>
      <c r="U57" s="65"/>
      <c r="V57" s="65"/>
      <c r="W57" s="65"/>
      <c r="X57" s="65"/>
      <c r="Y57" s="65"/>
      <c r="Z57" s="65"/>
      <c r="AA57" s="65"/>
      <c r="AB57" s="65"/>
      <c r="AC57" s="65"/>
      <c r="AD57" s="65"/>
      <c r="AE57" s="65"/>
      <c r="AF57" s="65"/>
      <c r="AG57" s="65"/>
      <c r="AH57" s="65"/>
      <c r="AI57" s="65"/>
      <c r="AJ57" s="65"/>
    </row>
    <row r="58" spans="1:36">
      <c r="A58" s="157"/>
      <c r="B58" s="31"/>
      <c r="C58" s="66"/>
      <c r="D58" s="66"/>
      <c r="E58" s="66"/>
      <c r="F58" s="65"/>
      <c r="G58" s="65"/>
      <c r="H58" s="197"/>
      <c r="I58" s="197"/>
      <c r="J58" s="67"/>
      <c r="K58" s="31"/>
      <c r="L58" s="205"/>
      <c r="M58" s="65"/>
      <c r="N58" s="65"/>
      <c r="O58" s="65"/>
      <c r="P58" s="65"/>
      <c r="Q58" s="65"/>
      <c r="R58" s="65"/>
      <c r="S58" s="65"/>
      <c r="T58" s="65"/>
      <c r="U58" s="65"/>
      <c r="V58" s="65"/>
      <c r="W58" s="65"/>
      <c r="X58" s="65"/>
      <c r="Y58" s="65"/>
      <c r="Z58" s="65"/>
      <c r="AA58" s="65"/>
      <c r="AB58" s="65"/>
      <c r="AC58" s="65"/>
      <c r="AD58" s="65"/>
      <c r="AE58" s="65"/>
      <c r="AF58" s="65"/>
      <c r="AG58" s="65"/>
      <c r="AH58" s="65"/>
      <c r="AI58" s="65"/>
      <c r="AJ58" s="65"/>
    </row>
    <row r="59" spans="1:36">
      <c r="A59" s="157"/>
      <c r="B59" s="31"/>
      <c r="C59" s="66"/>
      <c r="D59" s="66"/>
      <c r="E59" s="66"/>
      <c r="F59" s="65"/>
      <c r="G59" s="65"/>
      <c r="H59" s="197"/>
      <c r="I59" s="197"/>
      <c r="J59" s="67"/>
      <c r="K59" s="31"/>
      <c r="L59" s="205"/>
    </row>
    <row r="60" spans="1:36">
      <c r="A60" s="157"/>
      <c r="B60" s="31"/>
      <c r="C60" s="66"/>
      <c r="D60" s="66"/>
      <c r="E60" s="66"/>
      <c r="F60" s="65"/>
      <c r="G60" s="65"/>
      <c r="H60" s="197"/>
      <c r="I60" s="197"/>
      <c r="J60" s="67"/>
      <c r="K60" s="31"/>
      <c r="L60" s="205"/>
    </row>
    <row r="61" spans="1:36">
      <c r="A61" s="157"/>
      <c r="B61" s="31"/>
      <c r="C61" s="66"/>
      <c r="D61" s="66"/>
      <c r="E61" s="66"/>
      <c r="F61" s="65"/>
      <c r="G61" s="65"/>
      <c r="H61" s="197"/>
      <c r="I61" s="197"/>
      <c r="J61" s="67"/>
      <c r="K61" s="31"/>
      <c r="L61" s="205"/>
    </row>
    <row r="62" spans="1:36">
      <c r="A62" s="157"/>
      <c r="B62" s="31"/>
      <c r="C62" s="66"/>
      <c r="D62" s="66"/>
      <c r="E62" s="66"/>
      <c r="F62" s="65"/>
      <c r="G62" s="65"/>
      <c r="H62" s="197"/>
      <c r="I62" s="197"/>
      <c r="J62" s="67"/>
      <c r="K62" s="31"/>
      <c r="L62" s="205"/>
    </row>
    <row r="63" spans="1:36">
      <c r="A63" s="157"/>
      <c r="B63" s="31"/>
      <c r="C63" s="66"/>
      <c r="D63" s="66"/>
      <c r="E63" s="66"/>
      <c r="F63" s="65"/>
      <c r="G63" s="65"/>
      <c r="H63" s="197"/>
      <c r="I63" s="197"/>
      <c r="J63" s="67"/>
      <c r="K63" s="31"/>
      <c r="L63" s="205"/>
    </row>
    <row r="64" spans="1:36">
      <c r="A64" s="157"/>
      <c r="B64" s="31"/>
      <c r="C64" s="65"/>
      <c r="D64" s="65"/>
      <c r="E64" s="65"/>
      <c r="F64" s="65"/>
      <c r="G64" s="65"/>
      <c r="H64" s="65"/>
      <c r="I64" s="65"/>
      <c r="J64" s="65"/>
      <c r="K64" s="31"/>
      <c r="L64" s="206"/>
    </row>
    <row r="72" ht="45" customHeight="1"/>
    <row r="73" ht="31.5" customHeight="1"/>
    <row r="74" ht="32.25" customHeight="1"/>
    <row r="75" ht="31.5" customHeight="1"/>
    <row r="76" ht="29.25" customHeight="1"/>
    <row r="77" ht="36.75" customHeight="1"/>
    <row r="78" ht="35.25" customHeight="1"/>
    <row r="79" ht="37.5" customHeight="1"/>
    <row r="80" ht="30.75" customHeight="1"/>
    <row r="81" ht="30" customHeight="1"/>
    <row r="82" ht="32.25" customHeight="1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G7" sqref="G7"/>
    </sheetView>
  </sheetViews>
  <sheetFormatPr defaultRowHeight="13.5"/>
  <cols>
    <col min="1" max="1" width="5.125" customWidth="1"/>
    <col min="2" max="2" width="11.125" customWidth="1"/>
    <col min="3" max="3" width="6.125" customWidth="1"/>
    <col min="4" max="4" width="7.125" customWidth="1"/>
    <col min="5" max="5" width="5.875" customWidth="1"/>
    <col min="6" max="6" width="5.5" customWidth="1"/>
    <col min="7" max="7" width="64" customWidth="1"/>
    <col min="8" max="8" width="33.125" customWidth="1"/>
    <col min="9" max="9" width="7.75" customWidth="1"/>
    <col min="10" max="10" width="7.25" customWidth="1"/>
    <col min="11" max="11" width="9.5" customWidth="1"/>
    <col min="14" max="14" width="8.75" customWidth="1"/>
    <col min="15" max="15" width="22.875" customWidth="1"/>
    <col min="16" max="16" width="27" customWidth="1"/>
    <col min="17" max="17" width="25.875" customWidth="1"/>
  </cols>
  <sheetData>
    <row r="1" spans="1:17">
      <c r="A1" t="s">
        <v>252</v>
      </c>
      <c r="B1" s="70" t="s">
        <v>30</v>
      </c>
      <c r="C1" s="159" t="s">
        <v>538</v>
      </c>
      <c r="D1" s="70" t="s">
        <v>9</v>
      </c>
      <c r="E1" s="70" t="s">
        <v>10</v>
      </c>
      <c r="F1" s="159" t="s">
        <v>539</v>
      </c>
      <c r="G1" s="70" t="s">
        <v>242</v>
      </c>
      <c r="H1" s="28" t="s">
        <v>246</v>
      </c>
      <c r="I1" s="28" t="s">
        <v>244</v>
      </c>
      <c r="J1" s="28" t="s">
        <v>245</v>
      </c>
      <c r="K1" s="70" t="s">
        <v>239</v>
      </c>
      <c r="L1" s="70" t="s">
        <v>240</v>
      </c>
      <c r="M1" s="70" t="s">
        <v>241</v>
      </c>
      <c r="N1" s="70" t="s">
        <v>31</v>
      </c>
      <c r="O1" s="71" t="s">
        <v>243</v>
      </c>
      <c r="P1" s="28" t="s">
        <v>250</v>
      </c>
      <c r="Q1" s="28" t="s">
        <v>251</v>
      </c>
    </row>
    <row r="2" spans="1:17">
      <c r="B2" s="70"/>
      <c r="C2" s="70"/>
      <c r="D2" s="70"/>
      <c r="E2" s="70"/>
      <c r="F2" s="70"/>
      <c r="G2" s="70"/>
      <c r="H2" s="28"/>
      <c r="I2" s="28"/>
      <c r="J2" s="28"/>
      <c r="K2" s="70"/>
      <c r="L2" s="70"/>
      <c r="M2" s="70"/>
      <c r="N2" s="70"/>
      <c r="O2" s="71"/>
      <c r="P2" s="28"/>
      <c r="Q2" s="28"/>
    </row>
    <row r="3" spans="1:17" ht="145.5" customHeight="1">
      <c r="A3">
        <v>1</v>
      </c>
      <c r="B3">
        <v>1</v>
      </c>
      <c r="C3">
        <v>500</v>
      </c>
      <c r="D3">
        <v>0</v>
      </c>
      <c r="E3">
        <v>0</v>
      </c>
      <c r="F3" s="70">
        <v>0</v>
      </c>
      <c r="G3" s="28" t="s">
        <v>620</v>
      </c>
      <c r="H3" s="21" t="s">
        <v>619</v>
      </c>
      <c r="I3" s="28">
        <v>193005</v>
      </c>
      <c r="J3" s="28">
        <v>194005</v>
      </c>
      <c r="K3" s="70" t="s">
        <v>247</v>
      </c>
      <c r="L3" s="159" t="s">
        <v>540</v>
      </c>
      <c r="M3" s="70" t="s">
        <v>248</v>
      </c>
      <c r="N3" s="70" t="s">
        <v>249</v>
      </c>
      <c r="O3" s="19" t="s">
        <v>423</v>
      </c>
      <c r="P3" s="130" t="s">
        <v>418</v>
      </c>
      <c r="Q3" s="130" t="s">
        <v>430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N6"/>
  <sheetViews>
    <sheetView workbookViewId="0">
      <selection activeCell="A7" sqref="A7"/>
    </sheetView>
  </sheetViews>
  <sheetFormatPr defaultRowHeight="13.5"/>
  <cols>
    <col min="2" max="2" width="12.125" customWidth="1"/>
    <col min="3" max="3" width="15.75" customWidth="1"/>
    <col min="4" max="4" width="16" customWidth="1"/>
    <col min="5" max="5" width="29.75" customWidth="1"/>
    <col min="6" max="6" width="14" customWidth="1"/>
    <col min="7" max="7" width="19.125" customWidth="1"/>
    <col min="8" max="8" width="11.5" customWidth="1"/>
    <col min="9" max="9" width="9.625" customWidth="1"/>
    <col min="10" max="10" width="11.25" customWidth="1"/>
    <col min="11" max="11" width="20.625" customWidth="1"/>
    <col min="12" max="12" width="18.5" customWidth="1"/>
    <col min="13" max="13" width="19.75" customWidth="1"/>
    <col min="14" max="14" width="33.625" customWidth="1"/>
  </cols>
  <sheetData>
    <row r="1" spans="1:14">
      <c r="A1" s="96" t="s">
        <v>177</v>
      </c>
      <c r="B1" s="96" t="s">
        <v>178</v>
      </c>
      <c r="C1" s="96" t="s">
        <v>230</v>
      </c>
      <c r="D1" s="96" t="s">
        <v>181</v>
      </c>
      <c r="E1" s="96" t="s">
        <v>223</v>
      </c>
      <c r="F1" s="96" t="s">
        <v>182</v>
      </c>
      <c r="G1" s="201" t="s">
        <v>753</v>
      </c>
      <c r="H1" s="201" t="s">
        <v>755</v>
      </c>
      <c r="I1" s="201" t="s">
        <v>176</v>
      </c>
      <c r="J1" s="66" t="s">
        <v>724</v>
      </c>
      <c r="K1" s="96" t="s">
        <v>341</v>
      </c>
      <c r="L1" s="96" t="s">
        <v>183</v>
      </c>
      <c r="M1" s="96" t="s">
        <v>184</v>
      </c>
      <c r="N1" s="96" t="s">
        <v>185</v>
      </c>
    </row>
    <row r="2" spans="1:14">
      <c r="A2" s="96"/>
      <c r="B2" s="96"/>
      <c r="C2" s="96"/>
      <c r="D2" s="96"/>
      <c r="E2" s="96"/>
      <c r="F2" s="96"/>
      <c r="G2" s="201"/>
      <c r="H2" s="201"/>
      <c r="I2" s="96"/>
      <c r="J2" s="126"/>
      <c r="K2" s="96"/>
      <c r="L2" s="96"/>
      <c r="M2" s="96"/>
      <c r="N2" s="96"/>
    </row>
    <row r="3" spans="1:14">
      <c r="A3">
        <v>9001</v>
      </c>
      <c r="B3">
        <v>1</v>
      </c>
      <c r="C3" t="s">
        <v>233</v>
      </c>
      <c r="D3" t="s">
        <v>212</v>
      </c>
      <c r="E3" t="s">
        <v>224</v>
      </c>
      <c r="F3" t="s">
        <v>750</v>
      </c>
      <c r="G3" t="str">
        <f>主线任务!L3</f>
        <v>传授学生魔法次数达到</v>
      </c>
      <c r="H3" s="201">
        <f>主线任务!M3</f>
        <v>103</v>
      </c>
      <c r="I3" s="201">
        <v>0</v>
      </c>
      <c r="J3" s="201">
        <v>5</v>
      </c>
      <c r="L3" s="134" t="s">
        <v>458</v>
      </c>
      <c r="M3" s="129" t="s">
        <v>417</v>
      </c>
      <c r="N3" s="129" t="s">
        <v>421</v>
      </c>
    </row>
    <row r="4" spans="1:14">
      <c r="A4">
        <v>9002</v>
      </c>
      <c r="B4">
        <v>1</v>
      </c>
      <c r="C4" t="s">
        <v>233</v>
      </c>
      <c r="D4" t="s">
        <v>220</v>
      </c>
      <c r="E4" t="s">
        <v>226</v>
      </c>
      <c r="F4" t="s">
        <v>751</v>
      </c>
      <c r="G4" t="str">
        <f>主线任务!L4</f>
        <v>解救学生人数达到</v>
      </c>
      <c r="H4" s="201">
        <f>主线任务!M4</f>
        <v>104</v>
      </c>
      <c r="I4" s="201">
        <v>0</v>
      </c>
      <c r="J4" s="201">
        <v>3</v>
      </c>
      <c r="L4" s="134" t="s">
        <v>458</v>
      </c>
      <c r="M4" s="129" t="s">
        <v>418</v>
      </c>
      <c r="N4" s="129" t="s">
        <v>418</v>
      </c>
    </row>
    <row r="5" spans="1:14">
      <c r="A5">
        <v>9003</v>
      </c>
      <c r="B5">
        <v>1</v>
      </c>
      <c r="C5" t="s">
        <v>233</v>
      </c>
      <c r="D5" t="s">
        <v>225</v>
      </c>
      <c r="E5" t="s">
        <v>228</v>
      </c>
      <c r="F5" t="s">
        <v>225</v>
      </c>
      <c r="G5" t="str">
        <f>主线任务!L5</f>
        <v>使用变化术次数达到</v>
      </c>
      <c r="H5" s="201">
        <f>[2]总!$A$9</f>
        <v>111</v>
      </c>
      <c r="I5" s="201">
        <v>0</v>
      </c>
      <c r="J5" s="13">
        <v>3</v>
      </c>
      <c r="L5" s="129" t="s">
        <v>422</v>
      </c>
      <c r="M5" s="129" t="s">
        <v>418</v>
      </c>
      <c r="N5" s="129" t="s">
        <v>418</v>
      </c>
    </row>
    <row r="6" spans="1:14">
      <c r="A6">
        <v>9004</v>
      </c>
      <c r="B6">
        <v>1</v>
      </c>
      <c r="C6" t="s">
        <v>233</v>
      </c>
      <c r="D6" t="s">
        <v>222</v>
      </c>
      <c r="E6" t="s">
        <v>227</v>
      </c>
      <c r="F6" t="s">
        <v>752</v>
      </c>
      <c r="G6" t="s">
        <v>754</v>
      </c>
      <c r="H6" s="201">
        <f>[2]总!$A$8</f>
        <v>110</v>
      </c>
      <c r="I6" s="201">
        <v>0</v>
      </c>
      <c r="J6" s="201">
        <v>3</v>
      </c>
      <c r="L6" s="134" t="s">
        <v>458</v>
      </c>
      <c r="M6" s="129" t="s">
        <v>418</v>
      </c>
      <c r="N6" s="129" t="s">
        <v>418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2"/>
  <sheetViews>
    <sheetView showWhiteSpace="0" zoomScaleNormal="100" workbookViewId="0">
      <selection activeCell="C11" sqref="C11"/>
    </sheetView>
  </sheetViews>
  <sheetFormatPr defaultRowHeight="13.5"/>
  <cols>
    <col min="2" max="2" width="21" style="82" customWidth="1"/>
    <col min="3" max="3" width="30.875" style="82" customWidth="1"/>
    <col min="4" max="4" width="24.25" style="82" customWidth="1"/>
  </cols>
  <sheetData>
    <row r="1" spans="1:4">
      <c r="A1" s="115" t="s">
        <v>390</v>
      </c>
      <c r="B1" s="82" t="s">
        <v>286</v>
      </c>
      <c r="C1" s="82" t="s">
        <v>287</v>
      </c>
      <c r="D1" s="82" t="s">
        <v>288</v>
      </c>
    </row>
    <row r="2" spans="1:4">
      <c r="A2" s="115"/>
    </row>
    <row r="3" spans="1:4">
      <c r="A3" s="115">
        <v>1</v>
      </c>
      <c r="B3" s="82" t="s">
        <v>289</v>
      </c>
      <c r="C3" s="82">
        <v>5</v>
      </c>
      <c r="D3" s="82" t="s">
        <v>290</v>
      </c>
    </row>
    <row r="4" spans="1:4">
      <c r="A4" s="115">
        <v>2</v>
      </c>
      <c r="B4" s="82" t="s">
        <v>291</v>
      </c>
      <c r="C4" s="82">
        <v>3</v>
      </c>
      <c r="D4" s="82" t="s">
        <v>292</v>
      </c>
    </row>
    <row r="5" spans="1:4">
      <c r="A5" s="115">
        <v>3</v>
      </c>
      <c r="B5" s="82" t="s">
        <v>293</v>
      </c>
      <c r="C5" s="82">
        <v>1</v>
      </c>
      <c r="D5" s="82" t="s">
        <v>294</v>
      </c>
    </row>
    <row r="6" spans="1:4">
      <c r="A6" s="115">
        <v>4</v>
      </c>
      <c r="B6" s="82" t="s">
        <v>295</v>
      </c>
      <c r="C6" s="82">
        <v>172800</v>
      </c>
      <c r="D6" s="82" t="s">
        <v>296</v>
      </c>
    </row>
    <row r="7" spans="1:4">
      <c r="A7" s="115">
        <v>5</v>
      </c>
      <c r="B7" s="82" t="s">
        <v>297</v>
      </c>
      <c r="C7" s="96" t="s">
        <v>363</v>
      </c>
      <c r="D7" s="82" t="s">
        <v>298</v>
      </c>
    </row>
    <row r="8" spans="1:4">
      <c r="A8" s="115">
        <v>6</v>
      </c>
      <c r="B8" s="82" t="s">
        <v>299</v>
      </c>
      <c r="C8" s="82">
        <v>5</v>
      </c>
      <c r="D8" s="82" t="s">
        <v>300</v>
      </c>
    </row>
    <row r="9" spans="1:4">
      <c r="A9" s="115">
        <v>7</v>
      </c>
      <c r="B9" s="114" t="s">
        <v>388</v>
      </c>
      <c r="C9" s="213" t="s">
        <v>775</v>
      </c>
      <c r="D9" s="213" t="s">
        <v>774</v>
      </c>
    </row>
    <row r="10" spans="1:4">
      <c r="A10" s="115">
        <v>8</v>
      </c>
      <c r="B10" s="82" t="s">
        <v>389</v>
      </c>
      <c r="C10" s="114">
        <v>5</v>
      </c>
      <c r="D10" s="114" t="s">
        <v>387</v>
      </c>
    </row>
    <row r="11" spans="1:4">
      <c r="A11" s="123">
        <v>9</v>
      </c>
      <c r="B11" s="82" t="s">
        <v>409</v>
      </c>
      <c r="C11" s="82">
        <v>600</v>
      </c>
      <c r="D11" s="123" t="s">
        <v>408</v>
      </c>
    </row>
    <row r="12" spans="1:4">
      <c r="A12" s="153">
        <v>10</v>
      </c>
      <c r="B12" s="153" t="s">
        <v>504</v>
      </c>
      <c r="C12" s="82">
        <v>1</v>
      </c>
      <c r="D12" s="179" t="s">
        <v>621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72"/>
  <sheetViews>
    <sheetView workbookViewId="0">
      <selection activeCell="C65" sqref="B1:C65"/>
    </sheetView>
  </sheetViews>
  <sheetFormatPr defaultRowHeight="13.5"/>
  <cols>
    <col min="1" max="1" width="9" style="132"/>
    <col min="2" max="2" width="12.875" customWidth="1"/>
    <col min="3" max="3" width="11.125" customWidth="1"/>
  </cols>
  <sheetData>
    <row r="1" spans="1:4">
      <c r="A1" s="133" t="s">
        <v>30</v>
      </c>
      <c r="B1" s="28" t="s">
        <v>432</v>
      </c>
      <c r="C1" s="28" t="s">
        <v>433</v>
      </c>
      <c r="D1" s="28"/>
    </row>
    <row r="2" spans="1:4">
      <c r="B2" s="133"/>
    </row>
    <row r="3" spans="1:4">
      <c r="A3" s="132">
        <v>1</v>
      </c>
      <c r="B3" s="100" t="s">
        <v>436</v>
      </c>
      <c r="C3" t="s">
        <v>435</v>
      </c>
    </row>
    <row r="4" spans="1:4">
      <c r="A4" s="132">
        <v>2</v>
      </c>
      <c r="B4" s="100" t="s">
        <v>436</v>
      </c>
      <c r="C4" t="s">
        <v>435</v>
      </c>
    </row>
    <row r="5" spans="1:4">
      <c r="A5" s="132">
        <v>3</v>
      </c>
      <c r="B5" s="100" t="s">
        <v>436</v>
      </c>
      <c r="C5" t="s">
        <v>435</v>
      </c>
    </row>
    <row r="6" spans="1:4">
      <c r="A6" s="132">
        <v>4</v>
      </c>
      <c r="B6" s="100" t="s">
        <v>437</v>
      </c>
      <c r="C6" t="s">
        <v>435</v>
      </c>
    </row>
    <row r="7" spans="1:4">
      <c r="A7" s="132">
        <v>5</v>
      </c>
      <c r="B7" s="100" t="s">
        <v>437</v>
      </c>
      <c r="C7" t="s">
        <v>435</v>
      </c>
    </row>
    <row r="8" spans="1:4">
      <c r="A8" s="132">
        <v>6</v>
      </c>
      <c r="B8" s="106" t="s">
        <v>438</v>
      </c>
      <c r="C8" t="s">
        <v>434</v>
      </c>
    </row>
    <row r="9" spans="1:4">
      <c r="A9" s="132">
        <v>7</v>
      </c>
      <c r="B9" s="106" t="s">
        <v>439</v>
      </c>
      <c r="C9" t="s">
        <v>434</v>
      </c>
    </row>
    <row r="10" spans="1:4">
      <c r="A10" s="132">
        <v>8</v>
      </c>
      <c r="B10" s="106" t="s">
        <v>440</v>
      </c>
      <c r="C10" t="s">
        <v>434</v>
      </c>
    </row>
    <row r="11" spans="1:4">
      <c r="A11" s="132">
        <v>9</v>
      </c>
      <c r="B11" s="106" t="s">
        <v>439</v>
      </c>
      <c r="C11" t="s">
        <v>434</v>
      </c>
    </row>
    <row r="12" spans="1:4">
      <c r="A12" s="132">
        <v>10</v>
      </c>
      <c r="B12" s="106" t="s">
        <v>438</v>
      </c>
      <c r="C12" t="s">
        <v>434</v>
      </c>
    </row>
    <row r="13" spans="1:4">
      <c r="A13" s="132">
        <v>11</v>
      </c>
      <c r="B13" s="136" t="s">
        <v>441</v>
      </c>
      <c r="C13" t="s">
        <v>443</v>
      </c>
    </row>
    <row r="14" spans="1:4">
      <c r="A14" s="132">
        <v>12</v>
      </c>
      <c r="B14" s="136" t="s">
        <v>441</v>
      </c>
      <c r="C14" t="s">
        <v>443</v>
      </c>
    </row>
    <row r="15" spans="1:4">
      <c r="A15" s="132">
        <v>13</v>
      </c>
      <c r="B15" s="136" t="s">
        <v>441</v>
      </c>
      <c r="C15" t="s">
        <v>443</v>
      </c>
    </row>
    <row r="16" spans="1:4">
      <c r="A16" s="132">
        <v>14</v>
      </c>
      <c r="B16" s="136" t="s">
        <v>441</v>
      </c>
      <c r="C16" t="s">
        <v>443</v>
      </c>
    </row>
    <row r="17" spans="1:3">
      <c r="A17" s="132">
        <v>15</v>
      </c>
      <c r="B17" s="136" t="s">
        <v>442</v>
      </c>
      <c r="C17" t="s">
        <v>443</v>
      </c>
    </row>
    <row r="18" spans="1:3">
      <c r="A18" s="132">
        <v>16</v>
      </c>
      <c r="B18" s="99" t="s">
        <v>446</v>
      </c>
      <c r="C18" t="s">
        <v>476</v>
      </c>
    </row>
    <row r="19" spans="1:3">
      <c r="A19" s="132">
        <v>17</v>
      </c>
      <c r="B19" s="99" t="s">
        <v>446</v>
      </c>
      <c r="C19" t="s">
        <v>476</v>
      </c>
    </row>
    <row r="20" spans="1:3">
      <c r="A20" s="132">
        <v>18</v>
      </c>
      <c r="B20" s="99" t="s">
        <v>447</v>
      </c>
      <c r="C20" t="s">
        <v>476</v>
      </c>
    </row>
    <row r="21" spans="1:3">
      <c r="A21" s="132">
        <v>19</v>
      </c>
      <c r="B21" s="99" t="s">
        <v>447</v>
      </c>
      <c r="C21" t="s">
        <v>476</v>
      </c>
    </row>
    <row r="22" spans="1:3">
      <c r="A22" s="132">
        <v>20</v>
      </c>
      <c r="B22" s="99" t="s">
        <v>447</v>
      </c>
      <c r="C22" t="s">
        <v>476</v>
      </c>
    </row>
    <row r="23" spans="1:3">
      <c r="A23" s="132">
        <v>21</v>
      </c>
      <c r="B23" s="98" t="s">
        <v>448</v>
      </c>
      <c r="C23" t="s">
        <v>477</v>
      </c>
    </row>
    <row r="24" spans="1:3">
      <c r="A24" s="132">
        <v>22</v>
      </c>
      <c r="B24" s="98" t="s">
        <v>448</v>
      </c>
      <c r="C24" t="s">
        <v>477</v>
      </c>
    </row>
    <row r="25" spans="1:3">
      <c r="A25" s="132">
        <v>23</v>
      </c>
      <c r="B25" s="98" t="s">
        <v>448</v>
      </c>
      <c r="C25" t="s">
        <v>477</v>
      </c>
    </row>
    <row r="26" spans="1:3">
      <c r="A26" s="132">
        <v>24</v>
      </c>
      <c r="B26" s="98" t="s">
        <v>448</v>
      </c>
      <c r="C26" t="s">
        <v>477</v>
      </c>
    </row>
    <row r="27" spans="1:3">
      <c r="A27" s="132">
        <v>25</v>
      </c>
      <c r="B27" s="98" t="s">
        <v>449</v>
      </c>
      <c r="C27" t="s">
        <v>477</v>
      </c>
    </row>
    <row r="28" spans="1:3">
      <c r="A28" s="132">
        <v>26</v>
      </c>
      <c r="B28" s="135" t="s">
        <v>450</v>
      </c>
      <c r="C28" t="s">
        <v>478</v>
      </c>
    </row>
    <row r="29" spans="1:3">
      <c r="A29" s="132">
        <v>27</v>
      </c>
      <c r="B29" s="135" t="s">
        <v>451</v>
      </c>
      <c r="C29" t="s">
        <v>478</v>
      </c>
    </row>
    <row r="30" spans="1:3">
      <c r="A30" s="132">
        <v>28</v>
      </c>
      <c r="B30" s="135" t="s">
        <v>450</v>
      </c>
      <c r="C30" t="s">
        <v>478</v>
      </c>
    </row>
    <row r="31" spans="1:3">
      <c r="A31" s="132">
        <v>29</v>
      </c>
      <c r="B31" s="135" t="s">
        <v>450</v>
      </c>
      <c r="C31" t="s">
        <v>478</v>
      </c>
    </row>
    <row r="32" spans="1:3">
      <c r="A32" s="132">
        <v>30</v>
      </c>
      <c r="B32" s="135" t="s">
        <v>451</v>
      </c>
      <c r="C32" t="s">
        <v>478</v>
      </c>
    </row>
    <row r="33" spans="1:3" ht="14.25">
      <c r="A33" s="132">
        <v>31</v>
      </c>
      <c r="B33" s="144" t="s">
        <v>452</v>
      </c>
      <c r="C33" s="145" t="s">
        <v>471</v>
      </c>
    </row>
    <row r="34" spans="1:3" ht="14.25">
      <c r="A34" s="132">
        <v>32</v>
      </c>
      <c r="B34" s="144" t="s">
        <v>469</v>
      </c>
      <c r="C34" s="145" t="s">
        <v>471</v>
      </c>
    </row>
    <row r="35" spans="1:3" ht="14.25">
      <c r="A35" s="132">
        <v>33</v>
      </c>
      <c r="B35" s="144" t="s">
        <v>452</v>
      </c>
      <c r="C35" s="145" t="s">
        <v>471</v>
      </c>
    </row>
    <row r="36" spans="1:3" ht="14.25">
      <c r="A36" s="132">
        <v>34</v>
      </c>
      <c r="B36" s="144" t="s">
        <v>469</v>
      </c>
      <c r="C36" s="145" t="s">
        <v>471</v>
      </c>
    </row>
    <row r="37" spans="1:3" ht="14.25">
      <c r="A37" s="132">
        <v>35</v>
      </c>
      <c r="B37" s="144" t="s">
        <v>452</v>
      </c>
      <c r="C37" s="145" t="s">
        <v>471</v>
      </c>
    </row>
    <row r="38" spans="1:3">
      <c r="A38" s="132">
        <v>36</v>
      </c>
      <c r="B38" s="107" t="s">
        <v>470</v>
      </c>
      <c r="C38" t="s">
        <v>472</v>
      </c>
    </row>
    <row r="39" spans="1:3">
      <c r="A39" s="132">
        <v>37</v>
      </c>
      <c r="B39" s="107" t="s">
        <v>470</v>
      </c>
      <c r="C39" t="s">
        <v>472</v>
      </c>
    </row>
    <row r="40" spans="1:3">
      <c r="A40" s="132">
        <v>38</v>
      </c>
      <c r="B40" s="107" t="s">
        <v>470</v>
      </c>
      <c r="C40" t="s">
        <v>472</v>
      </c>
    </row>
    <row r="41" spans="1:3">
      <c r="A41" s="132">
        <v>39</v>
      </c>
      <c r="B41" s="107" t="s">
        <v>470</v>
      </c>
      <c r="C41" t="s">
        <v>472</v>
      </c>
    </row>
    <row r="42" spans="1:3">
      <c r="A42" s="132">
        <v>40</v>
      </c>
      <c r="B42" s="107" t="s">
        <v>470</v>
      </c>
      <c r="C42" t="s">
        <v>472</v>
      </c>
    </row>
    <row r="43" spans="1:3">
      <c r="A43" s="132">
        <v>41</v>
      </c>
      <c r="B43" s="146" t="s">
        <v>473</v>
      </c>
      <c r="C43" t="s">
        <v>445</v>
      </c>
    </row>
    <row r="44" spans="1:3">
      <c r="A44" s="132">
        <v>42</v>
      </c>
      <c r="B44" s="146" t="s">
        <v>473</v>
      </c>
      <c r="C44" t="s">
        <v>445</v>
      </c>
    </row>
    <row r="45" spans="1:3">
      <c r="A45" s="132">
        <v>43</v>
      </c>
      <c r="B45" s="146" t="s">
        <v>473</v>
      </c>
      <c r="C45" t="s">
        <v>445</v>
      </c>
    </row>
    <row r="46" spans="1:3">
      <c r="A46" s="132">
        <v>44</v>
      </c>
      <c r="B46" s="146" t="s">
        <v>473</v>
      </c>
      <c r="C46" t="s">
        <v>445</v>
      </c>
    </row>
    <row r="47" spans="1:3">
      <c r="A47" s="132">
        <v>45</v>
      </c>
      <c r="B47" s="146" t="s">
        <v>474</v>
      </c>
      <c r="C47" t="s">
        <v>445</v>
      </c>
    </row>
    <row r="48" spans="1:3">
      <c r="A48" s="132">
        <v>46</v>
      </c>
      <c r="B48" s="60" t="s">
        <v>475</v>
      </c>
      <c r="C48" t="s">
        <v>444</v>
      </c>
    </row>
    <row r="49" spans="1:3">
      <c r="A49" s="132">
        <v>47</v>
      </c>
      <c r="B49" s="60" t="s">
        <v>475</v>
      </c>
      <c r="C49" t="s">
        <v>444</v>
      </c>
    </row>
    <row r="50" spans="1:3">
      <c r="A50" s="132">
        <v>48</v>
      </c>
      <c r="B50" s="60" t="s">
        <v>475</v>
      </c>
      <c r="C50" t="s">
        <v>444</v>
      </c>
    </row>
    <row r="51" spans="1:3">
      <c r="A51" s="132">
        <v>49</v>
      </c>
      <c r="B51" s="147" t="s">
        <v>479</v>
      </c>
      <c r="C51" t="s">
        <v>482</v>
      </c>
    </row>
    <row r="52" spans="1:3">
      <c r="A52" s="132">
        <v>50</v>
      </c>
      <c r="B52" s="147" t="s">
        <v>479</v>
      </c>
      <c r="C52" t="s">
        <v>482</v>
      </c>
    </row>
    <row r="53" spans="1:3">
      <c r="A53" s="132">
        <v>51</v>
      </c>
      <c r="B53" s="147" t="s">
        <v>479</v>
      </c>
      <c r="C53" t="s">
        <v>482</v>
      </c>
    </row>
    <row r="54" spans="1:3">
      <c r="A54" s="132">
        <v>52</v>
      </c>
      <c r="B54" s="148" t="s">
        <v>480</v>
      </c>
      <c r="C54" t="s">
        <v>483</v>
      </c>
    </row>
    <row r="55" spans="1:3">
      <c r="A55" s="132">
        <v>53</v>
      </c>
      <c r="B55" s="148" t="s">
        <v>481</v>
      </c>
      <c r="C55" t="s">
        <v>483</v>
      </c>
    </row>
    <row r="56" spans="1:3">
      <c r="A56" s="132">
        <v>54</v>
      </c>
      <c r="B56" s="148" t="s">
        <v>480</v>
      </c>
      <c r="C56" t="s">
        <v>483</v>
      </c>
    </row>
    <row r="57" spans="1:3">
      <c r="A57" s="132">
        <v>55</v>
      </c>
      <c r="B57" s="149" t="s">
        <v>484</v>
      </c>
      <c r="C57" t="s">
        <v>488</v>
      </c>
    </row>
    <row r="58" spans="1:3">
      <c r="A58" s="132">
        <v>56</v>
      </c>
      <c r="B58" s="149" t="s">
        <v>485</v>
      </c>
      <c r="C58" t="s">
        <v>488</v>
      </c>
    </row>
    <row r="59" spans="1:3">
      <c r="A59" s="132">
        <v>57</v>
      </c>
      <c r="B59" s="149" t="s">
        <v>484</v>
      </c>
      <c r="C59" t="s">
        <v>488</v>
      </c>
    </row>
    <row r="60" spans="1:3">
      <c r="A60" s="132">
        <v>58</v>
      </c>
      <c r="B60" s="128" t="s">
        <v>486</v>
      </c>
      <c r="C60" t="s">
        <v>490</v>
      </c>
    </row>
    <row r="61" spans="1:3">
      <c r="A61" s="132">
        <v>59</v>
      </c>
      <c r="B61" s="128" t="s">
        <v>486</v>
      </c>
      <c r="C61" t="s">
        <v>490</v>
      </c>
    </row>
    <row r="62" spans="1:3">
      <c r="A62" s="132">
        <v>60</v>
      </c>
      <c r="B62" s="128" t="s">
        <v>487</v>
      </c>
      <c r="C62" t="s">
        <v>490</v>
      </c>
    </row>
    <row r="63" spans="1:3">
      <c r="A63" s="132">
        <v>61</v>
      </c>
      <c r="B63" s="110" t="s">
        <v>489</v>
      </c>
      <c r="C63" t="s">
        <v>491</v>
      </c>
    </row>
    <row r="64" spans="1:3">
      <c r="A64" s="132">
        <v>62</v>
      </c>
      <c r="B64" s="110" t="s">
        <v>489</v>
      </c>
      <c r="C64" t="s">
        <v>491</v>
      </c>
    </row>
    <row r="65" spans="1:3">
      <c r="A65" s="132">
        <v>63</v>
      </c>
      <c r="B65" s="110" t="s">
        <v>489</v>
      </c>
      <c r="C65" t="s">
        <v>491</v>
      </c>
    </row>
    <row r="66" spans="1:3">
      <c r="A66" s="132">
        <v>64</v>
      </c>
    </row>
    <row r="67" spans="1:3">
      <c r="A67" s="132">
        <v>65</v>
      </c>
    </row>
    <row r="68" spans="1:3">
      <c r="A68" s="132">
        <v>66</v>
      </c>
    </row>
    <row r="69" spans="1:3">
      <c r="A69" s="132">
        <v>67</v>
      </c>
    </row>
    <row r="70" spans="1:3">
      <c r="A70" s="132">
        <v>68</v>
      </c>
    </row>
    <row r="71" spans="1:3">
      <c r="A71" s="132">
        <v>69</v>
      </c>
    </row>
    <row r="72" spans="1:3">
      <c r="A72" s="132">
        <v>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G1102"/>
  <sheetViews>
    <sheetView topLeftCell="A1093" workbookViewId="0">
      <selection activeCell="C1053" sqref="C1053:C1102"/>
    </sheetView>
  </sheetViews>
  <sheetFormatPr defaultRowHeight="13.5"/>
  <cols>
    <col min="3" max="3" width="36.75" customWidth="1"/>
    <col min="4" max="4" width="14.75" style="143" customWidth="1"/>
    <col min="5" max="5" width="17" customWidth="1"/>
    <col min="6" max="6" width="15.125" customWidth="1"/>
  </cols>
  <sheetData>
    <row r="1" spans="1:7">
      <c r="A1" t="s">
        <v>461</v>
      </c>
      <c r="B1" t="s">
        <v>459</v>
      </c>
      <c r="C1" s="137" t="s">
        <v>183</v>
      </c>
      <c r="D1" s="143" t="s">
        <v>184</v>
      </c>
      <c r="E1" s="137" t="s">
        <v>185</v>
      </c>
      <c r="F1" s="140" t="s">
        <v>493</v>
      </c>
    </row>
    <row r="3" spans="1:7">
      <c r="A3" s="99">
        <v>1</v>
      </c>
      <c r="B3" s="31">
        <v>1</v>
      </c>
      <c r="C3" s="14" t="s">
        <v>916</v>
      </c>
      <c r="D3" s="14" t="s">
        <v>418</v>
      </c>
      <c r="E3" s="14" t="s">
        <v>417</v>
      </c>
      <c r="F3" s="31">
        <v>1</v>
      </c>
      <c r="G3" s="31"/>
    </row>
    <row r="4" spans="1:7">
      <c r="A4" s="99">
        <v>2</v>
      </c>
      <c r="B4" s="31">
        <v>2</v>
      </c>
      <c r="C4" s="14" t="s">
        <v>916</v>
      </c>
      <c r="D4" s="14" t="s">
        <v>418</v>
      </c>
      <c r="E4" s="14" t="s">
        <v>417</v>
      </c>
      <c r="F4" s="31">
        <v>1</v>
      </c>
      <c r="G4" s="31"/>
    </row>
    <row r="5" spans="1:7">
      <c r="A5" s="99">
        <v>3</v>
      </c>
      <c r="B5" s="31">
        <v>3</v>
      </c>
      <c r="C5" s="14" t="s">
        <v>916</v>
      </c>
      <c r="D5" s="14" t="s">
        <v>418</v>
      </c>
      <c r="E5" s="14" t="s">
        <v>417</v>
      </c>
      <c r="F5" s="31">
        <v>1</v>
      </c>
      <c r="G5" s="31"/>
    </row>
    <row r="6" spans="1:7">
      <c r="A6" s="99">
        <v>4</v>
      </c>
      <c r="B6" s="31">
        <v>4</v>
      </c>
      <c r="C6" s="14" t="s">
        <v>916</v>
      </c>
      <c r="D6" s="14" t="s">
        <v>418</v>
      </c>
      <c r="E6" s="14" t="s">
        <v>417</v>
      </c>
      <c r="F6" s="31">
        <v>1</v>
      </c>
      <c r="G6" s="31"/>
    </row>
    <row r="7" spans="1:7">
      <c r="A7" s="99">
        <v>5</v>
      </c>
      <c r="B7" s="31">
        <v>5</v>
      </c>
      <c r="C7" s="14" t="s">
        <v>916</v>
      </c>
      <c r="D7" s="14" t="s">
        <v>418</v>
      </c>
      <c r="E7" s="14" t="s">
        <v>417</v>
      </c>
      <c r="F7" s="31">
        <v>1</v>
      </c>
      <c r="G7" s="31"/>
    </row>
    <row r="8" spans="1:7">
      <c r="A8" s="99">
        <v>6</v>
      </c>
      <c r="B8" s="31">
        <v>6</v>
      </c>
      <c r="C8" s="14" t="s">
        <v>916</v>
      </c>
      <c r="D8" s="14" t="s">
        <v>418</v>
      </c>
      <c r="E8" s="14" t="s">
        <v>417</v>
      </c>
      <c r="F8" s="31">
        <v>1</v>
      </c>
      <c r="G8" s="31"/>
    </row>
    <row r="9" spans="1:7">
      <c r="A9" s="99">
        <v>7</v>
      </c>
      <c r="B9" s="31">
        <v>7</v>
      </c>
      <c r="C9" s="14" t="s">
        <v>916</v>
      </c>
      <c r="D9" s="14" t="s">
        <v>418</v>
      </c>
      <c r="E9" s="14" t="s">
        <v>417</v>
      </c>
      <c r="F9" s="31">
        <v>1</v>
      </c>
      <c r="G9" s="31"/>
    </row>
    <row r="10" spans="1:7">
      <c r="A10" s="99">
        <v>8</v>
      </c>
      <c r="B10" s="31">
        <v>8</v>
      </c>
      <c r="C10" s="14" t="s">
        <v>916</v>
      </c>
      <c r="D10" s="14" t="s">
        <v>418</v>
      </c>
      <c r="E10" s="14" t="s">
        <v>417</v>
      </c>
      <c r="F10" s="31">
        <v>1</v>
      </c>
      <c r="G10" s="31"/>
    </row>
    <row r="11" spans="1:7">
      <c r="A11" s="99">
        <v>9</v>
      </c>
      <c r="B11" s="31">
        <v>9</v>
      </c>
      <c r="C11" s="14" t="s">
        <v>916</v>
      </c>
      <c r="D11" s="14" t="s">
        <v>418</v>
      </c>
      <c r="E11" s="14" t="s">
        <v>417</v>
      </c>
      <c r="F11" s="31">
        <v>1</v>
      </c>
      <c r="G11" s="31"/>
    </row>
    <row r="12" spans="1:7">
      <c r="A12" s="99">
        <v>10</v>
      </c>
      <c r="B12" s="31">
        <v>10</v>
      </c>
      <c r="C12" s="14" t="s">
        <v>917</v>
      </c>
      <c r="D12" s="14" t="s">
        <v>418</v>
      </c>
      <c r="E12" s="14" t="s">
        <v>417</v>
      </c>
      <c r="F12" s="31">
        <v>1</v>
      </c>
      <c r="G12" s="31"/>
    </row>
    <row r="13" spans="1:7">
      <c r="A13" s="99">
        <v>11</v>
      </c>
      <c r="B13" s="31">
        <v>11</v>
      </c>
      <c r="C13" s="14" t="s">
        <v>917</v>
      </c>
      <c r="D13" s="14" t="s">
        <v>418</v>
      </c>
      <c r="E13" s="14" t="s">
        <v>417</v>
      </c>
      <c r="F13" s="31">
        <v>1</v>
      </c>
      <c r="G13" s="31"/>
    </row>
    <row r="14" spans="1:7">
      <c r="A14" s="99">
        <v>12</v>
      </c>
      <c r="B14" s="31">
        <v>12</v>
      </c>
      <c r="C14" s="14" t="s">
        <v>917</v>
      </c>
      <c r="D14" s="14" t="s">
        <v>418</v>
      </c>
      <c r="E14" s="14" t="s">
        <v>417</v>
      </c>
      <c r="F14" s="31">
        <v>1</v>
      </c>
      <c r="G14" s="31"/>
    </row>
    <row r="15" spans="1:7">
      <c r="A15" s="99">
        <v>13</v>
      </c>
      <c r="B15" s="31">
        <v>13</v>
      </c>
      <c r="C15" s="14" t="s">
        <v>917</v>
      </c>
      <c r="D15" s="14" t="s">
        <v>418</v>
      </c>
      <c r="E15" s="14" t="s">
        <v>417</v>
      </c>
      <c r="F15" s="31">
        <v>1</v>
      </c>
      <c r="G15" s="31"/>
    </row>
    <row r="16" spans="1:7">
      <c r="A16" s="99">
        <v>14</v>
      </c>
      <c r="B16" s="31">
        <v>14</v>
      </c>
      <c r="C16" s="14" t="s">
        <v>917</v>
      </c>
      <c r="D16" s="14" t="s">
        <v>418</v>
      </c>
      <c r="E16" s="14" t="s">
        <v>417</v>
      </c>
      <c r="F16" s="31">
        <v>1</v>
      </c>
      <c r="G16" s="31"/>
    </row>
    <row r="17" spans="1:7">
      <c r="A17" s="99">
        <v>15</v>
      </c>
      <c r="B17" s="31">
        <v>15</v>
      </c>
      <c r="C17" s="14" t="s">
        <v>917</v>
      </c>
      <c r="D17" s="14" t="s">
        <v>418</v>
      </c>
      <c r="E17" s="14" t="s">
        <v>417</v>
      </c>
      <c r="F17" s="31">
        <v>1</v>
      </c>
      <c r="G17" s="31"/>
    </row>
    <row r="18" spans="1:7">
      <c r="A18" s="99">
        <v>16</v>
      </c>
      <c r="B18" s="31">
        <v>16</v>
      </c>
      <c r="C18" s="14" t="s">
        <v>918</v>
      </c>
      <c r="D18" s="14" t="s">
        <v>418</v>
      </c>
      <c r="E18" s="14" t="s">
        <v>417</v>
      </c>
      <c r="F18" s="31">
        <v>1</v>
      </c>
      <c r="G18" s="31"/>
    </row>
    <row r="19" spans="1:7">
      <c r="A19" s="99">
        <v>17</v>
      </c>
      <c r="B19" s="31">
        <v>17</v>
      </c>
      <c r="C19" s="14" t="s">
        <v>918</v>
      </c>
      <c r="D19" s="14" t="s">
        <v>418</v>
      </c>
      <c r="E19" s="14" t="s">
        <v>417</v>
      </c>
      <c r="F19" s="31">
        <v>1</v>
      </c>
      <c r="G19" s="31"/>
    </row>
    <row r="20" spans="1:7">
      <c r="A20" s="99">
        <v>18</v>
      </c>
      <c r="B20" s="31">
        <v>18</v>
      </c>
      <c r="C20" s="14" t="s">
        <v>918</v>
      </c>
      <c r="D20" s="14" t="s">
        <v>418</v>
      </c>
      <c r="E20" s="14" t="s">
        <v>417</v>
      </c>
      <c r="F20" s="31">
        <v>1</v>
      </c>
      <c r="G20" s="31"/>
    </row>
    <row r="21" spans="1:7">
      <c r="A21" s="99">
        <v>19</v>
      </c>
      <c r="B21" s="31">
        <v>19</v>
      </c>
      <c r="C21" s="14" t="s">
        <v>918</v>
      </c>
      <c r="D21" s="14" t="s">
        <v>418</v>
      </c>
      <c r="E21" s="14" t="s">
        <v>417</v>
      </c>
      <c r="F21" s="31">
        <v>1</v>
      </c>
      <c r="G21" s="31"/>
    </row>
    <row r="22" spans="1:7">
      <c r="A22" s="99">
        <v>20</v>
      </c>
      <c r="B22" s="31">
        <v>20</v>
      </c>
      <c r="C22" s="14" t="s">
        <v>918</v>
      </c>
      <c r="D22" s="14" t="s">
        <v>418</v>
      </c>
      <c r="E22" s="14" t="s">
        <v>417</v>
      </c>
      <c r="F22" s="31">
        <v>1</v>
      </c>
      <c r="G22" s="31"/>
    </row>
    <row r="23" spans="1:7">
      <c r="A23" s="99">
        <v>21</v>
      </c>
      <c r="B23" s="31">
        <v>21</v>
      </c>
      <c r="C23" s="14" t="s">
        <v>919</v>
      </c>
      <c r="D23" s="14" t="s">
        <v>418</v>
      </c>
      <c r="E23" s="14" t="s">
        <v>417</v>
      </c>
      <c r="F23" s="31">
        <v>1</v>
      </c>
      <c r="G23" s="31"/>
    </row>
    <row r="24" spans="1:7">
      <c r="A24" s="99">
        <v>22</v>
      </c>
      <c r="B24" s="31">
        <v>22</v>
      </c>
      <c r="C24" s="14" t="s">
        <v>919</v>
      </c>
      <c r="D24" s="14" t="s">
        <v>418</v>
      </c>
      <c r="E24" s="14" t="s">
        <v>417</v>
      </c>
      <c r="F24" s="31">
        <v>1</v>
      </c>
      <c r="G24" s="31"/>
    </row>
    <row r="25" spans="1:7">
      <c r="A25" s="99">
        <v>23</v>
      </c>
      <c r="B25" s="31">
        <v>23</v>
      </c>
      <c r="C25" s="14" t="s">
        <v>919</v>
      </c>
      <c r="D25" s="14" t="s">
        <v>418</v>
      </c>
      <c r="E25" s="14" t="s">
        <v>417</v>
      </c>
      <c r="F25" s="31">
        <v>1</v>
      </c>
      <c r="G25" s="31"/>
    </row>
    <row r="26" spans="1:7">
      <c r="A26" s="99">
        <v>24</v>
      </c>
      <c r="B26" s="31">
        <v>24</v>
      </c>
      <c r="C26" s="14" t="s">
        <v>919</v>
      </c>
      <c r="D26" s="14" t="s">
        <v>418</v>
      </c>
      <c r="E26" s="14" t="s">
        <v>417</v>
      </c>
      <c r="F26" s="31">
        <v>1</v>
      </c>
      <c r="G26" s="31"/>
    </row>
    <row r="27" spans="1:7">
      <c r="A27" s="99">
        <v>25</v>
      </c>
      <c r="B27" s="31">
        <v>25</v>
      </c>
      <c r="C27" s="14" t="s">
        <v>919</v>
      </c>
      <c r="D27" s="14" t="s">
        <v>418</v>
      </c>
      <c r="E27" s="14" t="s">
        <v>417</v>
      </c>
      <c r="F27" s="31">
        <v>1</v>
      </c>
      <c r="G27" s="31"/>
    </row>
    <row r="28" spans="1:7">
      <c r="A28" s="99">
        <v>26</v>
      </c>
      <c r="B28" s="31">
        <v>26</v>
      </c>
      <c r="C28" s="14" t="s">
        <v>920</v>
      </c>
      <c r="D28" s="14" t="s">
        <v>418</v>
      </c>
      <c r="E28" s="14" t="s">
        <v>417</v>
      </c>
      <c r="F28" s="31">
        <v>1</v>
      </c>
      <c r="G28" s="31"/>
    </row>
    <row r="29" spans="1:7">
      <c r="A29" s="99">
        <v>27</v>
      </c>
      <c r="B29" s="31">
        <v>27</v>
      </c>
      <c r="C29" s="14" t="s">
        <v>920</v>
      </c>
      <c r="D29" s="14" t="s">
        <v>418</v>
      </c>
      <c r="E29" s="14" t="s">
        <v>417</v>
      </c>
      <c r="F29" s="31">
        <v>1</v>
      </c>
      <c r="G29" s="31"/>
    </row>
    <row r="30" spans="1:7">
      <c r="A30" s="99">
        <v>28</v>
      </c>
      <c r="B30" s="31">
        <v>28</v>
      </c>
      <c r="C30" s="14" t="s">
        <v>920</v>
      </c>
      <c r="D30" s="14" t="s">
        <v>418</v>
      </c>
      <c r="E30" s="14" t="s">
        <v>417</v>
      </c>
      <c r="F30" s="31">
        <v>1</v>
      </c>
      <c r="G30" s="31"/>
    </row>
    <row r="31" spans="1:7">
      <c r="A31" s="99">
        <v>29</v>
      </c>
      <c r="B31" s="31">
        <v>29</v>
      </c>
      <c r="C31" s="14" t="s">
        <v>920</v>
      </c>
      <c r="D31" s="14" t="s">
        <v>418</v>
      </c>
      <c r="E31" s="14" t="s">
        <v>417</v>
      </c>
      <c r="F31" s="31">
        <v>1</v>
      </c>
      <c r="G31" s="31"/>
    </row>
    <row r="32" spans="1:7">
      <c r="A32" s="99">
        <v>30</v>
      </c>
      <c r="B32" s="31">
        <v>30</v>
      </c>
      <c r="C32" s="14" t="s">
        <v>920</v>
      </c>
      <c r="D32" s="14" t="s">
        <v>418</v>
      </c>
      <c r="E32" s="14" t="s">
        <v>417</v>
      </c>
      <c r="F32" s="31">
        <v>1</v>
      </c>
      <c r="G32" s="31"/>
    </row>
    <row r="33" spans="1:7">
      <c r="A33" s="99">
        <v>31</v>
      </c>
      <c r="B33" s="31">
        <v>31</v>
      </c>
      <c r="C33" s="14" t="s">
        <v>921</v>
      </c>
      <c r="D33" s="14" t="s">
        <v>418</v>
      </c>
      <c r="E33" s="14" t="s">
        <v>417</v>
      </c>
      <c r="F33" s="31">
        <v>1</v>
      </c>
      <c r="G33" s="31"/>
    </row>
    <row r="34" spans="1:7">
      <c r="A34" s="99">
        <v>32</v>
      </c>
      <c r="B34" s="31">
        <v>32</v>
      </c>
      <c r="C34" s="14" t="s">
        <v>921</v>
      </c>
      <c r="D34" s="14" t="s">
        <v>418</v>
      </c>
      <c r="E34" s="14" t="s">
        <v>417</v>
      </c>
      <c r="F34" s="31">
        <v>1</v>
      </c>
      <c r="G34" s="31"/>
    </row>
    <row r="35" spans="1:7">
      <c r="A35" s="99">
        <v>33</v>
      </c>
      <c r="B35" s="31">
        <v>33</v>
      </c>
      <c r="C35" s="14" t="s">
        <v>921</v>
      </c>
      <c r="D35" s="14" t="s">
        <v>418</v>
      </c>
      <c r="E35" s="14" t="s">
        <v>417</v>
      </c>
      <c r="F35" s="31">
        <v>1</v>
      </c>
      <c r="G35" s="31"/>
    </row>
    <row r="36" spans="1:7">
      <c r="A36" s="99">
        <v>34</v>
      </c>
      <c r="B36" s="31">
        <v>34</v>
      </c>
      <c r="C36" s="14" t="s">
        <v>921</v>
      </c>
      <c r="D36" s="14" t="s">
        <v>418</v>
      </c>
      <c r="E36" s="14" t="s">
        <v>417</v>
      </c>
      <c r="F36" s="31">
        <v>1</v>
      </c>
      <c r="G36" s="31"/>
    </row>
    <row r="37" spans="1:7">
      <c r="A37" s="99">
        <v>35</v>
      </c>
      <c r="B37" s="31">
        <v>35</v>
      </c>
      <c r="C37" s="14" t="s">
        <v>921</v>
      </c>
      <c r="D37" s="14" t="s">
        <v>418</v>
      </c>
      <c r="E37" s="14" t="s">
        <v>417</v>
      </c>
      <c r="F37" s="31">
        <v>1</v>
      </c>
      <c r="G37" s="31"/>
    </row>
    <row r="38" spans="1:7">
      <c r="A38" s="99">
        <v>36</v>
      </c>
      <c r="B38" s="31">
        <v>36</v>
      </c>
      <c r="C38" s="14" t="s">
        <v>922</v>
      </c>
      <c r="D38" s="14" t="s">
        <v>418</v>
      </c>
      <c r="E38" s="14" t="s">
        <v>417</v>
      </c>
      <c r="F38" s="31">
        <v>1</v>
      </c>
      <c r="G38" s="31"/>
    </row>
    <row r="39" spans="1:7">
      <c r="A39" s="99">
        <v>37</v>
      </c>
      <c r="B39" s="31">
        <v>37</v>
      </c>
      <c r="C39" s="14" t="s">
        <v>922</v>
      </c>
      <c r="D39" s="14" t="s">
        <v>418</v>
      </c>
      <c r="E39" s="14" t="s">
        <v>417</v>
      </c>
      <c r="F39" s="31">
        <v>1</v>
      </c>
      <c r="G39" s="31"/>
    </row>
    <row r="40" spans="1:7">
      <c r="A40" s="99">
        <v>38</v>
      </c>
      <c r="B40" s="31">
        <v>38</v>
      </c>
      <c r="C40" s="14" t="s">
        <v>922</v>
      </c>
      <c r="D40" s="14" t="s">
        <v>418</v>
      </c>
      <c r="E40" s="14" t="s">
        <v>417</v>
      </c>
      <c r="F40" s="31">
        <v>1</v>
      </c>
      <c r="G40" s="31"/>
    </row>
    <row r="41" spans="1:7">
      <c r="A41" s="99">
        <v>39</v>
      </c>
      <c r="B41" s="31">
        <v>39</v>
      </c>
      <c r="C41" s="14" t="s">
        <v>922</v>
      </c>
      <c r="D41" s="14" t="s">
        <v>418</v>
      </c>
      <c r="E41" s="14" t="s">
        <v>417</v>
      </c>
      <c r="F41" s="31">
        <v>1</v>
      </c>
      <c r="G41" s="31"/>
    </row>
    <row r="42" spans="1:7">
      <c r="A42" s="99">
        <v>40</v>
      </c>
      <c r="B42" s="31">
        <v>40</v>
      </c>
      <c r="C42" s="14" t="s">
        <v>922</v>
      </c>
      <c r="D42" s="14" t="s">
        <v>418</v>
      </c>
      <c r="E42" s="14" t="s">
        <v>417</v>
      </c>
      <c r="F42" s="31">
        <v>1</v>
      </c>
      <c r="G42" s="31"/>
    </row>
    <row r="43" spans="1:7">
      <c r="A43" s="99">
        <v>41</v>
      </c>
      <c r="B43" s="31">
        <v>41</v>
      </c>
      <c r="C43" s="14" t="s">
        <v>923</v>
      </c>
      <c r="D43" s="14" t="s">
        <v>418</v>
      </c>
      <c r="E43" s="14" t="s">
        <v>417</v>
      </c>
      <c r="F43" s="31">
        <v>1</v>
      </c>
      <c r="G43" s="31"/>
    </row>
    <row r="44" spans="1:7">
      <c r="A44" s="99">
        <v>42</v>
      </c>
      <c r="B44" s="31">
        <v>42</v>
      </c>
      <c r="C44" s="14" t="s">
        <v>923</v>
      </c>
      <c r="D44" s="14" t="s">
        <v>418</v>
      </c>
      <c r="E44" s="14" t="s">
        <v>417</v>
      </c>
      <c r="F44" s="31">
        <v>1</v>
      </c>
      <c r="G44" s="31"/>
    </row>
    <row r="45" spans="1:7">
      <c r="A45" s="99">
        <v>43</v>
      </c>
      <c r="B45" s="31">
        <v>43</v>
      </c>
      <c r="C45" s="14" t="s">
        <v>923</v>
      </c>
      <c r="D45" s="14" t="s">
        <v>418</v>
      </c>
      <c r="E45" s="14" t="s">
        <v>417</v>
      </c>
      <c r="F45" s="31">
        <v>1</v>
      </c>
      <c r="G45" s="31"/>
    </row>
    <row r="46" spans="1:7">
      <c r="A46" s="99">
        <v>44</v>
      </c>
      <c r="B46" s="31">
        <v>44</v>
      </c>
      <c r="C46" s="14" t="s">
        <v>923</v>
      </c>
      <c r="D46" s="14" t="s">
        <v>418</v>
      </c>
      <c r="E46" s="14" t="s">
        <v>417</v>
      </c>
      <c r="F46" s="31">
        <v>1</v>
      </c>
      <c r="G46" s="31"/>
    </row>
    <row r="47" spans="1:7">
      <c r="A47" s="99">
        <v>45</v>
      </c>
      <c r="B47" s="31">
        <v>45</v>
      </c>
      <c r="C47" s="14" t="s">
        <v>923</v>
      </c>
      <c r="D47" s="14" t="s">
        <v>418</v>
      </c>
      <c r="E47" s="14" t="s">
        <v>417</v>
      </c>
      <c r="F47" s="31">
        <v>1</v>
      </c>
      <c r="G47" s="31"/>
    </row>
    <row r="48" spans="1:7">
      <c r="A48" s="99">
        <v>46</v>
      </c>
      <c r="B48" s="31">
        <v>46</v>
      </c>
      <c r="C48" s="14" t="s">
        <v>924</v>
      </c>
      <c r="D48" s="14" t="s">
        <v>418</v>
      </c>
      <c r="E48" s="14" t="s">
        <v>417</v>
      </c>
      <c r="F48" s="31">
        <v>1</v>
      </c>
      <c r="G48" s="31"/>
    </row>
    <row r="49" spans="1:7">
      <c r="A49" s="99">
        <v>47</v>
      </c>
      <c r="B49" s="31">
        <v>47</v>
      </c>
      <c r="C49" s="14" t="s">
        <v>924</v>
      </c>
      <c r="D49" s="14" t="s">
        <v>418</v>
      </c>
      <c r="E49" s="14" t="s">
        <v>417</v>
      </c>
      <c r="F49" s="31">
        <v>1</v>
      </c>
      <c r="G49" s="31"/>
    </row>
    <row r="50" spans="1:7">
      <c r="A50" s="99">
        <v>48</v>
      </c>
      <c r="B50" s="31">
        <v>48</v>
      </c>
      <c r="C50" s="14" t="s">
        <v>924</v>
      </c>
      <c r="D50" s="14" t="s">
        <v>418</v>
      </c>
      <c r="E50" s="14" t="s">
        <v>417</v>
      </c>
      <c r="F50" s="31">
        <v>1</v>
      </c>
      <c r="G50" s="31"/>
    </row>
    <row r="51" spans="1:7">
      <c r="A51" s="99">
        <v>49</v>
      </c>
      <c r="B51" s="31">
        <v>49</v>
      </c>
      <c r="C51" s="14" t="s">
        <v>924</v>
      </c>
      <c r="D51" s="14" t="s">
        <v>418</v>
      </c>
      <c r="E51" s="14" t="s">
        <v>417</v>
      </c>
      <c r="F51" s="31">
        <v>1</v>
      </c>
      <c r="G51" s="31"/>
    </row>
    <row r="52" spans="1:7">
      <c r="A52" s="99">
        <v>50</v>
      </c>
      <c r="B52" s="31">
        <v>50</v>
      </c>
      <c r="C52" s="14" t="s">
        <v>924</v>
      </c>
      <c r="D52" s="14" t="s">
        <v>418</v>
      </c>
      <c r="E52" s="14" t="s">
        <v>417</v>
      </c>
      <c r="F52" s="31">
        <v>1</v>
      </c>
      <c r="G52" s="31"/>
    </row>
    <row r="53" spans="1:7">
      <c r="A53">
        <v>51</v>
      </c>
      <c r="B53" s="31">
        <v>1</v>
      </c>
      <c r="C53" s="14" t="s">
        <v>916</v>
      </c>
      <c r="D53" s="14" t="s">
        <v>418</v>
      </c>
      <c r="E53" s="14" t="s">
        <v>495</v>
      </c>
      <c r="F53" s="31">
        <v>2</v>
      </c>
      <c r="G53" s="31"/>
    </row>
    <row r="54" spans="1:7">
      <c r="A54">
        <v>52</v>
      </c>
      <c r="B54" s="31">
        <v>2</v>
      </c>
      <c r="C54" s="14" t="s">
        <v>916</v>
      </c>
      <c r="D54" s="14" t="s">
        <v>418</v>
      </c>
      <c r="E54" s="14" t="s">
        <v>495</v>
      </c>
      <c r="F54" s="31">
        <v>2</v>
      </c>
      <c r="G54" s="31"/>
    </row>
    <row r="55" spans="1:7">
      <c r="A55">
        <v>53</v>
      </c>
      <c r="B55" s="31">
        <v>3</v>
      </c>
      <c r="C55" s="14" t="s">
        <v>916</v>
      </c>
      <c r="D55" s="14" t="s">
        <v>418</v>
      </c>
      <c r="E55" s="14" t="s">
        <v>495</v>
      </c>
      <c r="F55" s="31">
        <v>2</v>
      </c>
      <c r="G55" s="31"/>
    </row>
    <row r="56" spans="1:7">
      <c r="A56">
        <v>54</v>
      </c>
      <c r="B56" s="31">
        <v>4</v>
      </c>
      <c r="C56" s="14" t="s">
        <v>916</v>
      </c>
      <c r="D56" s="14" t="s">
        <v>418</v>
      </c>
      <c r="E56" s="14" t="s">
        <v>495</v>
      </c>
      <c r="F56" s="31">
        <v>2</v>
      </c>
      <c r="G56" s="31"/>
    </row>
    <row r="57" spans="1:7">
      <c r="A57">
        <v>55</v>
      </c>
      <c r="B57" s="31">
        <v>5</v>
      </c>
      <c r="C57" s="14" t="s">
        <v>916</v>
      </c>
      <c r="D57" s="14" t="s">
        <v>418</v>
      </c>
      <c r="E57" s="14" t="s">
        <v>495</v>
      </c>
      <c r="F57" s="31">
        <v>2</v>
      </c>
      <c r="G57" s="31"/>
    </row>
    <row r="58" spans="1:7">
      <c r="A58">
        <v>56</v>
      </c>
      <c r="B58" s="31">
        <v>6</v>
      </c>
      <c r="C58" s="14" t="s">
        <v>916</v>
      </c>
      <c r="D58" s="14" t="s">
        <v>418</v>
      </c>
      <c r="E58" s="14" t="s">
        <v>495</v>
      </c>
      <c r="F58" s="31">
        <v>2</v>
      </c>
      <c r="G58" s="31"/>
    </row>
    <row r="59" spans="1:7">
      <c r="A59">
        <v>57</v>
      </c>
      <c r="B59" s="31">
        <v>7</v>
      </c>
      <c r="C59" s="14" t="s">
        <v>916</v>
      </c>
      <c r="D59" s="14" t="s">
        <v>418</v>
      </c>
      <c r="E59" s="14" t="s">
        <v>495</v>
      </c>
      <c r="F59" s="31">
        <v>2</v>
      </c>
      <c r="G59" s="31"/>
    </row>
    <row r="60" spans="1:7">
      <c r="A60">
        <v>58</v>
      </c>
      <c r="B60" s="31">
        <v>8</v>
      </c>
      <c r="C60" s="14" t="s">
        <v>916</v>
      </c>
      <c r="D60" s="14" t="s">
        <v>418</v>
      </c>
      <c r="E60" s="14" t="s">
        <v>495</v>
      </c>
      <c r="F60" s="31">
        <v>2</v>
      </c>
      <c r="G60" s="31"/>
    </row>
    <row r="61" spans="1:7">
      <c r="A61">
        <v>59</v>
      </c>
      <c r="B61" s="31">
        <v>9</v>
      </c>
      <c r="C61" s="14" t="s">
        <v>916</v>
      </c>
      <c r="D61" s="14" t="s">
        <v>418</v>
      </c>
      <c r="E61" s="14" t="s">
        <v>495</v>
      </c>
      <c r="F61" s="31">
        <v>2</v>
      </c>
      <c r="G61" s="31"/>
    </row>
    <row r="62" spans="1:7">
      <c r="A62">
        <v>60</v>
      </c>
      <c r="B62" s="31">
        <v>10</v>
      </c>
      <c r="C62" s="14" t="s">
        <v>917</v>
      </c>
      <c r="D62" s="14" t="s">
        <v>418</v>
      </c>
      <c r="E62" s="14" t="s">
        <v>495</v>
      </c>
      <c r="F62" s="31">
        <v>2</v>
      </c>
      <c r="G62" s="31"/>
    </row>
    <row r="63" spans="1:7">
      <c r="A63">
        <v>61</v>
      </c>
      <c r="B63" s="31">
        <v>11</v>
      </c>
      <c r="C63" s="14" t="s">
        <v>917</v>
      </c>
      <c r="D63" s="14" t="s">
        <v>418</v>
      </c>
      <c r="E63" s="14" t="s">
        <v>495</v>
      </c>
      <c r="F63" s="31">
        <v>2</v>
      </c>
      <c r="G63" s="31"/>
    </row>
    <row r="64" spans="1:7">
      <c r="A64">
        <v>62</v>
      </c>
      <c r="B64" s="31">
        <v>12</v>
      </c>
      <c r="C64" s="14" t="s">
        <v>917</v>
      </c>
      <c r="D64" s="14" t="s">
        <v>418</v>
      </c>
      <c r="E64" s="14" t="s">
        <v>495</v>
      </c>
      <c r="F64" s="31">
        <v>2</v>
      </c>
      <c r="G64" s="31"/>
    </row>
    <row r="65" spans="1:7">
      <c r="A65">
        <v>63</v>
      </c>
      <c r="B65" s="31">
        <v>13</v>
      </c>
      <c r="C65" s="14" t="s">
        <v>917</v>
      </c>
      <c r="D65" s="14" t="s">
        <v>418</v>
      </c>
      <c r="E65" s="14" t="s">
        <v>495</v>
      </c>
      <c r="F65" s="31">
        <v>2</v>
      </c>
      <c r="G65" s="31"/>
    </row>
    <row r="66" spans="1:7">
      <c r="A66">
        <v>64</v>
      </c>
      <c r="B66" s="31">
        <v>14</v>
      </c>
      <c r="C66" s="14" t="s">
        <v>917</v>
      </c>
      <c r="D66" s="14" t="s">
        <v>418</v>
      </c>
      <c r="E66" s="14" t="s">
        <v>495</v>
      </c>
      <c r="F66" s="31">
        <v>2</v>
      </c>
      <c r="G66" s="31"/>
    </row>
    <row r="67" spans="1:7">
      <c r="A67">
        <v>65</v>
      </c>
      <c r="B67" s="31">
        <v>15</v>
      </c>
      <c r="C67" s="14" t="s">
        <v>917</v>
      </c>
      <c r="D67" s="14" t="s">
        <v>418</v>
      </c>
      <c r="E67" s="14" t="s">
        <v>495</v>
      </c>
      <c r="F67" s="31">
        <v>2</v>
      </c>
      <c r="G67" s="31"/>
    </row>
    <row r="68" spans="1:7">
      <c r="A68">
        <v>66</v>
      </c>
      <c r="B68" s="31">
        <v>16</v>
      </c>
      <c r="C68" s="14" t="s">
        <v>918</v>
      </c>
      <c r="D68" s="14" t="s">
        <v>418</v>
      </c>
      <c r="E68" s="14" t="s">
        <v>495</v>
      </c>
      <c r="F68" s="31">
        <v>2</v>
      </c>
      <c r="G68" s="31"/>
    </row>
    <row r="69" spans="1:7">
      <c r="A69">
        <v>67</v>
      </c>
      <c r="B69" s="31">
        <v>17</v>
      </c>
      <c r="C69" s="14" t="s">
        <v>918</v>
      </c>
      <c r="D69" s="14" t="s">
        <v>418</v>
      </c>
      <c r="E69" s="14" t="s">
        <v>495</v>
      </c>
      <c r="F69" s="31">
        <v>2</v>
      </c>
      <c r="G69" s="31"/>
    </row>
    <row r="70" spans="1:7">
      <c r="A70">
        <v>68</v>
      </c>
      <c r="B70" s="31">
        <v>18</v>
      </c>
      <c r="C70" s="14" t="s">
        <v>918</v>
      </c>
      <c r="D70" s="14" t="s">
        <v>418</v>
      </c>
      <c r="E70" s="14" t="s">
        <v>495</v>
      </c>
      <c r="F70" s="31">
        <v>2</v>
      </c>
      <c r="G70" s="31"/>
    </row>
    <row r="71" spans="1:7">
      <c r="A71">
        <v>69</v>
      </c>
      <c r="B71" s="31">
        <v>19</v>
      </c>
      <c r="C71" s="14" t="s">
        <v>918</v>
      </c>
      <c r="D71" s="14" t="s">
        <v>418</v>
      </c>
      <c r="E71" s="14" t="s">
        <v>495</v>
      </c>
      <c r="F71" s="31">
        <v>2</v>
      </c>
      <c r="G71" s="31"/>
    </row>
    <row r="72" spans="1:7">
      <c r="A72">
        <v>70</v>
      </c>
      <c r="B72" s="31">
        <v>20</v>
      </c>
      <c r="C72" s="14" t="s">
        <v>918</v>
      </c>
      <c r="D72" s="14" t="s">
        <v>418</v>
      </c>
      <c r="E72" s="14" t="s">
        <v>495</v>
      </c>
      <c r="F72" s="31">
        <v>2</v>
      </c>
      <c r="G72" s="31"/>
    </row>
    <row r="73" spans="1:7">
      <c r="A73">
        <v>71</v>
      </c>
      <c r="B73" s="31">
        <v>21</v>
      </c>
      <c r="C73" s="14" t="s">
        <v>919</v>
      </c>
      <c r="D73" s="14" t="s">
        <v>418</v>
      </c>
      <c r="E73" s="14" t="s">
        <v>495</v>
      </c>
      <c r="F73" s="31">
        <v>2</v>
      </c>
      <c r="G73" s="31"/>
    </row>
    <row r="74" spans="1:7">
      <c r="A74">
        <v>72</v>
      </c>
      <c r="B74" s="31">
        <v>22</v>
      </c>
      <c r="C74" s="14" t="s">
        <v>919</v>
      </c>
      <c r="D74" s="14" t="s">
        <v>418</v>
      </c>
      <c r="E74" s="14" t="s">
        <v>495</v>
      </c>
      <c r="F74" s="31">
        <v>2</v>
      </c>
      <c r="G74" s="31"/>
    </row>
    <row r="75" spans="1:7">
      <c r="A75">
        <v>73</v>
      </c>
      <c r="B75" s="31">
        <v>23</v>
      </c>
      <c r="C75" s="14" t="s">
        <v>919</v>
      </c>
      <c r="D75" s="14" t="s">
        <v>418</v>
      </c>
      <c r="E75" s="14" t="s">
        <v>495</v>
      </c>
      <c r="F75" s="31">
        <v>2</v>
      </c>
      <c r="G75" s="31"/>
    </row>
    <row r="76" spans="1:7">
      <c r="A76">
        <v>74</v>
      </c>
      <c r="B76" s="31">
        <v>24</v>
      </c>
      <c r="C76" s="14" t="s">
        <v>919</v>
      </c>
      <c r="D76" s="14" t="s">
        <v>418</v>
      </c>
      <c r="E76" s="14" t="s">
        <v>495</v>
      </c>
      <c r="F76" s="31">
        <v>2</v>
      </c>
      <c r="G76" s="31"/>
    </row>
    <row r="77" spans="1:7">
      <c r="A77">
        <v>75</v>
      </c>
      <c r="B77" s="31">
        <v>25</v>
      </c>
      <c r="C77" s="14" t="s">
        <v>919</v>
      </c>
      <c r="D77" s="14" t="s">
        <v>418</v>
      </c>
      <c r="E77" s="14" t="s">
        <v>495</v>
      </c>
      <c r="F77" s="31">
        <v>2</v>
      </c>
      <c r="G77" s="31"/>
    </row>
    <row r="78" spans="1:7">
      <c r="A78">
        <v>76</v>
      </c>
      <c r="B78" s="31">
        <v>26</v>
      </c>
      <c r="C78" s="14" t="s">
        <v>920</v>
      </c>
      <c r="D78" s="14" t="s">
        <v>418</v>
      </c>
      <c r="E78" s="14" t="s">
        <v>495</v>
      </c>
      <c r="F78" s="31">
        <v>2</v>
      </c>
      <c r="G78" s="31"/>
    </row>
    <row r="79" spans="1:7">
      <c r="A79">
        <v>77</v>
      </c>
      <c r="B79" s="31">
        <v>27</v>
      </c>
      <c r="C79" s="14" t="s">
        <v>920</v>
      </c>
      <c r="D79" s="14" t="s">
        <v>418</v>
      </c>
      <c r="E79" s="14" t="s">
        <v>495</v>
      </c>
      <c r="F79" s="31">
        <v>2</v>
      </c>
      <c r="G79" s="31"/>
    </row>
    <row r="80" spans="1:7">
      <c r="A80">
        <v>78</v>
      </c>
      <c r="B80" s="31">
        <v>28</v>
      </c>
      <c r="C80" s="14" t="s">
        <v>920</v>
      </c>
      <c r="D80" s="14" t="s">
        <v>418</v>
      </c>
      <c r="E80" s="14" t="s">
        <v>495</v>
      </c>
      <c r="F80" s="31">
        <v>2</v>
      </c>
      <c r="G80" s="31"/>
    </row>
    <row r="81" spans="1:7">
      <c r="A81">
        <v>79</v>
      </c>
      <c r="B81" s="31">
        <v>29</v>
      </c>
      <c r="C81" s="14" t="s">
        <v>920</v>
      </c>
      <c r="D81" s="14" t="s">
        <v>418</v>
      </c>
      <c r="E81" s="14" t="s">
        <v>495</v>
      </c>
      <c r="F81" s="31">
        <v>2</v>
      </c>
      <c r="G81" s="31"/>
    </row>
    <row r="82" spans="1:7">
      <c r="A82">
        <v>80</v>
      </c>
      <c r="B82" s="31">
        <v>30</v>
      </c>
      <c r="C82" s="14" t="s">
        <v>920</v>
      </c>
      <c r="D82" s="14" t="s">
        <v>418</v>
      </c>
      <c r="E82" s="14" t="s">
        <v>495</v>
      </c>
      <c r="F82" s="31">
        <v>2</v>
      </c>
      <c r="G82" s="31"/>
    </row>
    <row r="83" spans="1:7">
      <c r="A83">
        <v>81</v>
      </c>
      <c r="B83" s="31">
        <v>31</v>
      </c>
      <c r="C83" s="14" t="s">
        <v>921</v>
      </c>
      <c r="D83" s="14" t="s">
        <v>418</v>
      </c>
      <c r="E83" s="14" t="s">
        <v>495</v>
      </c>
      <c r="F83" s="31">
        <v>2</v>
      </c>
      <c r="G83" s="31"/>
    </row>
    <row r="84" spans="1:7">
      <c r="A84">
        <v>82</v>
      </c>
      <c r="B84" s="31">
        <v>32</v>
      </c>
      <c r="C84" s="14" t="s">
        <v>921</v>
      </c>
      <c r="D84" s="14" t="s">
        <v>418</v>
      </c>
      <c r="E84" s="14" t="s">
        <v>495</v>
      </c>
      <c r="F84" s="31">
        <v>2</v>
      </c>
      <c r="G84" s="31"/>
    </row>
    <row r="85" spans="1:7">
      <c r="A85">
        <v>83</v>
      </c>
      <c r="B85" s="31">
        <v>33</v>
      </c>
      <c r="C85" s="14" t="s">
        <v>921</v>
      </c>
      <c r="D85" s="14" t="s">
        <v>418</v>
      </c>
      <c r="E85" s="14" t="s">
        <v>495</v>
      </c>
      <c r="F85" s="31">
        <v>2</v>
      </c>
      <c r="G85" s="31"/>
    </row>
    <row r="86" spans="1:7">
      <c r="A86">
        <v>84</v>
      </c>
      <c r="B86" s="31">
        <v>34</v>
      </c>
      <c r="C86" s="14" t="s">
        <v>921</v>
      </c>
      <c r="D86" s="14" t="s">
        <v>418</v>
      </c>
      <c r="E86" s="14" t="s">
        <v>495</v>
      </c>
      <c r="F86" s="31">
        <v>2</v>
      </c>
      <c r="G86" s="31"/>
    </row>
    <row r="87" spans="1:7">
      <c r="A87">
        <v>85</v>
      </c>
      <c r="B87" s="31">
        <v>35</v>
      </c>
      <c r="C87" s="14" t="s">
        <v>921</v>
      </c>
      <c r="D87" s="14" t="s">
        <v>418</v>
      </c>
      <c r="E87" s="14" t="s">
        <v>495</v>
      </c>
      <c r="F87" s="31">
        <v>2</v>
      </c>
      <c r="G87" s="31"/>
    </row>
    <row r="88" spans="1:7">
      <c r="A88">
        <v>86</v>
      </c>
      <c r="B88" s="31">
        <v>36</v>
      </c>
      <c r="C88" s="14" t="s">
        <v>922</v>
      </c>
      <c r="D88" s="14" t="s">
        <v>418</v>
      </c>
      <c r="E88" s="14" t="s">
        <v>495</v>
      </c>
      <c r="F88" s="31">
        <v>2</v>
      </c>
      <c r="G88" s="31"/>
    </row>
    <row r="89" spans="1:7">
      <c r="A89">
        <v>87</v>
      </c>
      <c r="B89" s="31">
        <v>37</v>
      </c>
      <c r="C89" s="14" t="s">
        <v>922</v>
      </c>
      <c r="D89" s="14" t="s">
        <v>418</v>
      </c>
      <c r="E89" s="14" t="s">
        <v>495</v>
      </c>
      <c r="F89" s="31">
        <v>2</v>
      </c>
      <c r="G89" s="31"/>
    </row>
    <row r="90" spans="1:7">
      <c r="A90">
        <v>88</v>
      </c>
      <c r="B90" s="31">
        <v>38</v>
      </c>
      <c r="C90" s="14" t="s">
        <v>922</v>
      </c>
      <c r="D90" s="14" t="s">
        <v>418</v>
      </c>
      <c r="E90" s="14" t="s">
        <v>495</v>
      </c>
      <c r="F90" s="31">
        <v>2</v>
      </c>
      <c r="G90" s="31"/>
    </row>
    <row r="91" spans="1:7">
      <c r="A91">
        <v>89</v>
      </c>
      <c r="B91" s="31">
        <v>39</v>
      </c>
      <c r="C91" s="14" t="s">
        <v>922</v>
      </c>
      <c r="D91" s="14" t="s">
        <v>418</v>
      </c>
      <c r="E91" s="14" t="s">
        <v>495</v>
      </c>
      <c r="F91" s="31">
        <v>2</v>
      </c>
      <c r="G91" s="31"/>
    </row>
    <row r="92" spans="1:7">
      <c r="A92">
        <v>90</v>
      </c>
      <c r="B92" s="31">
        <v>40</v>
      </c>
      <c r="C92" s="14" t="s">
        <v>922</v>
      </c>
      <c r="D92" s="14" t="s">
        <v>418</v>
      </c>
      <c r="E92" s="14" t="s">
        <v>495</v>
      </c>
      <c r="F92" s="31">
        <v>2</v>
      </c>
      <c r="G92" s="31"/>
    </row>
    <row r="93" spans="1:7">
      <c r="A93">
        <v>91</v>
      </c>
      <c r="B93" s="31">
        <v>41</v>
      </c>
      <c r="C93" s="14" t="s">
        <v>923</v>
      </c>
      <c r="D93" s="14" t="s">
        <v>418</v>
      </c>
      <c r="E93" s="14" t="s">
        <v>495</v>
      </c>
      <c r="F93" s="31">
        <v>2</v>
      </c>
      <c r="G93" s="31"/>
    </row>
    <row r="94" spans="1:7">
      <c r="A94">
        <v>92</v>
      </c>
      <c r="B94" s="31">
        <v>42</v>
      </c>
      <c r="C94" s="14" t="s">
        <v>923</v>
      </c>
      <c r="D94" s="14" t="s">
        <v>418</v>
      </c>
      <c r="E94" s="14" t="s">
        <v>495</v>
      </c>
      <c r="F94" s="31">
        <v>2</v>
      </c>
      <c r="G94" s="31"/>
    </row>
    <row r="95" spans="1:7">
      <c r="A95">
        <v>93</v>
      </c>
      <c r="B95" s="31">
        <v>43</v>
      </c>
      <c r="C95" s="14" t="s">
        <v>923</v>
      </c>
      <c r="D95" s="14" t="s">
        <v>418</v>
      </c>
      <c r="E95" s="14" t="s">
        <v>495</v>
      </c>
      <c r="F95" s="31">
        <v>2</v>
      </c>
      <c r="G95" s="31"/>
    </row>
    <row r="96" spans="1:7">
      <c r="A96">
        <v>94</v>
      </c>
      <c r="B96" s="31">
        <v>44</v>
      </c>
      <c r="C96" s="14" t="s">
        <v>923</v>
      </c>
      <c r="D96" s="14" t="s">
        <v>418</v>
      </c>
      <c r="E96" s="14" t="s">
        <v>495</v>
      </c>
      <c r="F96" s="31">
        <v>2</v>
      </c>
      <c r="G96" s="31"/>
    </row>
    <row r="97" spans="1:7">
      <c r="A97">
        <v>95</v>
      </c>
      <c r="B97" s="31">
        <v>45</v>
      </c>
      <c r="C97" s="14" t="s">
        <v>923</v>
      </c>
      <c r="D97" s="14" t="s">
        <v>418</v>
      </c>
      <c r="E97" s="14" t="s">
        <v>495</v>
      </c>
      <c r="F97" s="31">
        <v>2</v>
      </c>
      <c r="G97" s="31"/>
    </row>
    <row r="98" spans="1:7">
      <c r="A98">
        <v>96</v>
      </c>
      <c r="B98" s="31">
        <v>46</v>
      </c>
      <c r="C98" s="14" t="s">
        <v>924</v>
      </c>
      <c r="D98" s="14" t="s">
        <v>418</v>
      </c>
      <c r="E98" s="14" t="s">
        <v>495</v>
      </c>
      <c r="F98" s="31">
        <v>2</v>
      </c>
      <c r="G98" s="31"/>
    </row>
    <row r="99" spans="1:7">
      <c r="A99">
        <v>97</v>
      </c>
      <c r="B99" s="31">
        <v>47</v>
      </c>
      <c r="C99" s="14" t="s">
        <v>924</v>
      </c>
      <c r="D99" s="14" t="s">
        <v>418</v>
      </c>
      <c r="E99" s="14" t="s">
        <v>495</v>
      </c>
      <c r="F99" s="31">
        <v>2</v>
      </c>
      <c r="G99" s="31"/>
    </row>
    <row r="100" spans="1:7">
      <c r="A100">
        <v>98</v>
      </c>
      <c r="B100" s="31">
        <v>48</v>
      </c>
      <c r="C100" s="14" t="s">
        <v>924</v>
      </c>
      <c r="D100" s="14" t="s">
        <v>418</v>
      </c>
      <c r="E100" s="14" t="s">
        <v>495</v>
      </c>
      <c r="F100" s="31">
        <v>2</v>
      </c>
      <c r="G100" s="31"/>
    </row>
    <row r="101" spans="1:7">
      <c r="A101">
        <v>99</v>
      </c>
      <c r="B101" s="31">
        <v>49</v>
      </c>
      <c r="C101" s="14" t="s">
        <v>924</v>
      </c>
      <c r="D101" s="14" t="s">
        <v>418</v>
      </c>
      <c r="E101" s="14" t="s">
        <v>495</v>
      </c>
      <c r="F101" s="31">
        <v>2</v>
      </c>
      <c r="G101" s="31"/>
    </row>
    <row r="102" spans="1:7">
      <c r="A102">
        <v>100</v>
      </c>
      <c r="B102" s="31">
        <v>50</v>
      </c>
      <c r="C102" s="14" t="s">
        <v>924</v>
      </c>
      <c r="D102" s="14" t="s">
        <v>418</v>
      </c>
      <c r="E102" s="14" t="s">
        <v>495</v>
      </c>
      <c r="F102" s="31">
        <v>2</v>
      </c>
      <c r="G102" s="31"/>
    </row>
    <row r="103" spans="1:7">
      <c r="A103" s="151">
        <v>101</v>
      </c>
      <c r="B103" s="31">
        <v>1</v>
      </c>
      <c r="C103" s="14" t="s">
        <v>916</v>
      </c>
      <c r="D103" s="14" t="s">
        <v>418</v>
      </c>
      <c r="E103" s="14" t="s">
        <v>417</v>
      </c>
      <c r="F103" s="31">
        <v>3</v>
      </c>
      <c r="G103" s="31"/>
    </row>
    <row r="104" spans="1:7">
      <c r="A104" s="151">
        <v>102</v>
      </c>
      <c r="B104" s="31">
        <v>2</v>
      </c>
      <c r="C104" s="14" t="s">
        <v>916</v>
      </c>
      <c r="D104" s="14" t="s">
        <v>418</v>
      </c>
      <c r="E104" s="14" t="s">
        <v>417</v>
      </c>
      <c r="F104" s="31">
        <v>3</v>
      </c>
      <c r="G104" s="31"/>
    </row>
    <row r="105" spans="1:7">
      <c r="A105" s="151">
        <v>103</v>
      </c>
      <c r="B105" s="31">
        <v>3</v>
      </c>
      <c r="C105" s="14" t="s">
        <v>916</v>
      </c>
      <c r="D105" s="14" t="s">
        <v>418</v>
      </c>
      <c r="E105" s="14" t="s">
        <v>417</v>
      </c>
      <c r="F105" s="31">
        <v>3</v>
      </c>
      <c r="G105" s="31"/>
    </row>
    <row r="106" spans="1:7">
      <c r="A106" s="151">
        <v>104</v>
      </c>
      <c r="B106" s="31">
        <v>4</v>
      </c>
      <c r="C106" s="14" t="s">
        <v>916</v>
      </c>
      <c r="D106" s="14" t="s">
        <v>418</v>
      </c>
      <c r="E106" s="14" t="s">
        <v>417</v>
      </c>
      <c r="F106" s="31">
        <v>3</v>
      </c>
      <c r="G106" s="31"/>
    </row>
    <row r="107" spans="1:7">
      <c r="A107" s="151">
        <v>105</v>
      </c>
      <c r="B107" s="31">
        <v>5</v>
      </c>
      <c r="C107" s="14" t="s">
        <v>916</v>
      </c>
      <c r="D107" s="14" t="s">
        <v>418</v>
      </c>
      <c r="E107" s="14" t="s">
        <v>417</v>
      </c>
      <c r="F107" s="31">
        <v>3</v>
      </c>
      <c r="G107" s="31"/>
    </row>
    <row r="108" spans="1:7">
      <c r="A108" s="151">
        <v>106</v>
      </c>
      <c r="B108" s="31">
        <v>6</v>
      </c>
      <c r="C108" s="14" t="s">
        <v>916</v>
      </c>
      <c r="D108" s="14" t="s">
        <v>418</v>
      </c>
      <c r="E108" s="14" t="s">
        <v>417</v>
      </c>
      <c r="F108" s="31">
        <v>3</v>
      </c>
      <c r="G108" s="31"/>
    </row>
    <row r="109" spans="1:7">
      <c r="A109" s="151">
        <v>107</v>
      </c>
      <c r="B109" s="31">
        <v>7</v>
      </c>
      <c r="C109" s="14" t="s">
        <v>916</v>
      </c>
      <c r="D109" s="14" t="s">
        <v>418</v>
      </c>
      <c r="E109" s="14" t="s">
        <v>417</v>
      </c>
      <c r="F109" s="31">
        <v>3</v>
      </c>
      <c r="G109" s="31"/>
    </row>
    <row r="110" spans="1:7">
      <c r="A110" s="151">
        <v>108</v>
      </c>
      <c r="B110" s="31">
        <v>8</v>
      </c>
      <c r="C110" s="14" t="s">
        <v>916</v>
      </c>
      <c r="D110" s="14" t="s">
        <v>418</v>
      </c>
      <c r="E110" s="14" t="s">
        <v>417</v>
      </c>
      <c r="F110" s="31">
        <v>3</v>
      </c>
      <c r="G110" s="31"/>
    </row>
    <row r="111" spans="1:7">
      <c r="A111" s="151">
        <v>109</v>
      </c>
      <c r="B111" s="31">
        <v>9</v>
      </c>
      <c r="C111" s="14" t="s">
        <v>916</v>
      </c>
      <c r="D111" s="14" t="s">
        <v>418</v>
      </c>
      <c r="E111" s="14" t="s">
        <v>417</v>
      </c>
      <c r="F111" s="31">
        <v>3</v>
      </c>
      <c r="G111" s="31"/>
    </row>
    <row r="112" spans="1:7">
      <c r="A112" s="151">
        <v>110</v>
      </c>
      <c r="B112" s="31">
        <v>10</v>
      </c>
      <c r="C112" s="14" t="s">
        <v>917</v>
      </c>
      <c r="D112" s="14" t="s">
        <v>418</v>
      </c>
      <c r="E112" s="14" t="s">
        <v>417</v>
      </c>
      <c r="F112" s="31">
        <v>3</v>
      </c>
      <c r="G112" s="31"/>
    </row>
    <row r="113" spans="1:7">
      <c r="A113" s="151">
        <v>111</v>
      </c>
      <c r="B113" s="31">
        <v>11</v>
      </c>
      <c r="C113" s="14" t="s">
        <v>917</v>
      </c>
      <c r="D113" s="14" t="s">
        <v>418</v>
      </c>
      <c r="E113" s="14" t="s">
        <v>417</v>
      </c>
      <c r="F113" s="31">
        <v>3</v>
      </c>
      <c r="G113" s="31"/>
    </row>
    <row r="114" spans="1:7">
      <c r="A114" s="151">
        <v>112</v>
      </c>
      <c r="B114" s="31">
        <v>12</v>
      </c>
      <c r="C114" s="14" t="s">
        <v>917</v>
      </c>
      <c r="D114" s="14" t="s">
        <v>418</v>
      </c>
      <c r="E114" s="14" t="s">
        <v>417</v>
      </c>
      <c r="F114" s="31">
        <v>3</v>
      </c>
      <c r="G114" s="31"/>
    </row>
    <row r="115" spans="1:7">
      <c r="A115" s="151">
        <v>113</v>
      </c>
      <c r="B115" s="31">
        <v>13</v>
      </c>
      <c r="C115" s="14" t="s">
        <v>917</v>
      </c>
      <c r="D115" s="14" t="s">
        <v>418</v>
      </c>
      <c r="E115" s="14" t="s">
        <v>417</v>
      </c>
      <c r="F115" s="31">
        <v>3</v>
      </c>
      <c r="G115" s="31"/>
    </row>
    <row r="116" spans="1:7">
      <c r="A116" s="151">
        <v>114</v>
      </c>
      <c r="B116" s="31">
        <v>14</v>
      </c>
      <c r="C116" s="14" t="s">
        <v>917</v>
      </c>
      <c r="D116" s="14" t="s">
        <v>418</v>
      </c>
      <c r="E116" s="14" t="s">
        <v>417</v>
      </c>
      <c r="F116" s="31">
        <v>3</v>
      </c>
      <c r="G116" s="31"/>
    </row>
    <row r="117" spans="1:7">
      <c r="A117" s="151">
        <v>115</v>
      </c>
      <c r="B117" s="31">
        <v>15</v>
      </c>
      <c r="C117" s="14" t="s">
        <v>917</v>
      </c>
      <c r="D117" s="14" t="s">
        <v>418</v>
      </c>
      <c r="E117" s="14" t="s">
        <v>417</v>
      </c>
      <c r="F117" s="31">
        <v>3</v>
      </c>
      <c r="G117" s="31"/>
    </row>
    <row r="118" spans="1:7">
      <c r="A118" s="151">
        <v>116</v>
      </c>
      <c r="B118" s="31">
        <v>16</v>
      </c>
      <c r="C118" s="14" t="s">
        <v>918</v>
      </c>
      <c r="D118" s="14" t="s">
        <v>418</v>
      </c>
      <c r="E118" s="14" t="s">
        <v>417</v>
      </c>
      <c r="F118" s="31">
        <v>3</v>
      </c>
      <c r="G118" s="31"/>
    </row>
    <row r="119" spans="1:7">
      <c r="A119" s="151">
        <v>117</v>
      </c>
      <c r="B119" s="31">
        <v>17</v>
      </c>
      <c r="C119" s="14" t="s">
        <v>918</v>
      </c>
      <c r="D119" s="14" t="s">
        <v>418</v>
      </c>
      <c r="E119" s="14" t="s">
        <v>417</v>
      </c>
      <c r="F119" s="31">
        <v>3</v>
      </c>
      <c r="G119" s="31"/>
    </row>
    <row r="120" spans="1:7">
      <c r="A120" s="151">
        <v>118</v>
      </c>
      <c r="B120" s="31">
        <v>18</v>
      </c>
      <c r="C120" s="14" t="s">
        <v>918</v>
      </c>
      <c r="D120" s="14" t="s">
        <v>418</v>
      </c>
      <c r="E120" s="14" t="s">
        <v>417</v>
      </c>
      <c r="F120" s="31">
        <v>3</v>
      </c>
      <c r="G120" s="31"/>
    </row>
    <row r="121" spans="1:7">
      <c r="A121" s="151">
        <v>119</v>
      </c>
      <c r="B121" s="31">
        <v>19</v>
      </c>
      <c r="C121" s="14" t="s">
        <v>918</v>
      </c>
      <c r="D121" s="14" t="s">
        <v>418</v>
      </c>
      <c r="E121" s="14" t="s">
        <v>417</v>
      </c>
      <c r="F121" s="31">
        <v>3</v>
      </c>
      <c r="G121" s="31"/>
    </row>
    <row r="122" spans="1:7">
      <c r="A122" s="151">
        <v>120</v>
      </c>
      <c r="B122" s="31">
        <v>20</v>
      </c>
      <c r="C122" s="14" t="s">
        <v>918</v>
      </c>
      <c r="D122" s="14" t="s">
        <v>418</v>
      </c>
      <c r="E122" s="14" t="s">
        <v>417</v>
      </c>
      <c r="F122" s="31">
        <v>3</v>
      </c>
      <c r="G122" s="31"/>
    </row>
    <row r="123" spans="1:7">
      <c r="A123" s="151">
        <v>121</v>
      </c>
      <c r="B123" s="31">
        <v>21</v>
      </c>
      <c r="C123" s="14" t="s">
        <v>919</v>
      </c>
      <c r="D123" s="14" t="s">
        <v>418</v>
      </c>
      <c r="E123" s="14" t="s">
        <v>417</v>
      </c>
      <c r="F123" s="31">
        <v>3</v>
      </c>
      <c r="G123" s="31"/>
    </row>
    <row r="124" spans="1:7">
      <c r="A124" s="151">
        <v>122</v>
      </c>
      <c r="B124" s="31">
        <v>22</v>
      </c>
      <c r="C124" s="14" t="s">
        <v>919</v>
      </c>
      <c r="D124" s="14" t="s">
        <v>418</v>
      </c>
      <c r="E124" s="14" t="s">
        <v>417</v>
      </c>
      <c r="F124" s="31">
        <v>3</v>
      </c>
      <c r="G124" s="31"/>
    </row>
    <row r="125" spans="1:7">
      <c r="A125" s="151">
        <v>123</v>
      </c>
      <c r="B125" s="31">
        <v>23</v>
      </c>
      <c r="C125" s="14" t="s">
        <v>919</v>
      </c>
      <c r="D125" s="14" t="s">
        <v>418</v>
      </c>
      <c r="E125" s="14" t="s">
        <v>417</v>
      </c>
      <c r="F125" s="31">
        <v>3</v>
      </c>
      <c r="G125" s="31"/>
    </row>
    <row r="126" spans="1:7">
      <c r="A126" s="151">
        <v>124</v>
      </c>
      <c r="B126" s="31">
        <v>24</v>
      </c>
      <c r="C126" s="14" t="s">
        <v>919</v>
      </c>
      <c r="D126" s="14" t="s">
        <v>418</v>
      </c>
      <c r="E126" s="14" t="s">
        <v>417</v>
      </c>
      <c r="F126" s="31">
        <v>3</v>
      </c>
      <c r="G126" s="31"/>
    </row>
    <row r="127" spans="1:7">
      <c r="A127" s="151">
        <v>125</v>
      </c>
      <c r="B127" s="31">
        <v>25</v>
      </c>
      <c r="C127" s="14" t="s">
        <v>919</v>
      </c>
      <c r="D127" s="14" t="s">
        <v>418</v>
      </c>
      <c r="E127" s="14" t="s">
        <v>417</v>
      </c>
      <c r="F127" s="31">
        <v>3</v>
      </c>
      <c r="G127" s="31"/>
    </row>
    <row r="128" spans="1:7">
      <c r="A128" s="151">
        <v>126</v>
      </c>
      <c r="B128" s="31">
        <v>26</v>
      </c>
      <c r="C128" s="14" t="s">
        <v>920</v>
      </c>
      <c r="D128" s="14" t="s">
        <v>418</v>
      </c>
      <c r="E128" s="14" t="s">
        <v>417</v>
      </c>
      <c r="F128" s="31">
        <v>3</v>
      </c>
      <c r="G128" s="31"/>
    </row>
    <row r="129" spans="1:7">
      <c r="A129" s="151">
        <v>127</v>
      </c>
      <c r="B129" s="31">
        <v>27</v>
      </c>
      <c r="C129" s="14" t="s">
        <v>920</v>
      </c>
      <c r="D129" s="14" t="s">
        <v>418</v>
      </c>
      <c r="E129" s="14" t="s">
        <v>417</v>
      </c>
      <c r="F129" s="31">
        <v>3</v>
      </c>
      <c r="G129" s="31"/>
    </row>
    <row r="130" spans="1:7">
      <c r="A130" s="151">
        <v>128</v>
      </c>
      <c r="B130" s="31">
        <v>28</v>
      </c>
      <c r="C130" s="14" t="s">
        <v>920</v>
      </c>
      <c r="D130" s="14" t="s">
        <v>418</v>
      </c>
      <c r="E130" s="14" t="s">
        <v>417</v>
      </c>
      <c r="F130" s="31">
        <v>3</v>
      </c>
      <c r="G130" s="31"/>
    </row>
    <row r="131" spans="1:7">
      <c r="A131" s="151">
        <v>129</v>
      </c>
      <c r="B131" s="31">
        <v>29</v>
      </c>
      <c r="C131" s="14" t="s">
        <v>920</v>
      </c>
      <c r="D131" s="14" t="s">
        <v>418</v>
      </c>
      <c r="E131" s="14" t="s">
        <v>417</v>
      </c>
      <c r="F131" s="31">
        <v>3</v>
      </c>
      <c r="G131" s="31"/>
    </row>
    <row r="132" spans="1:7">
      <c r="A132" s="151">
        <v>130</v>
      </c>
      <c r="B132" s="31">
        <v>30</v>
      </c>
      <c r="C132" s="14" t="s">
        <v>920</v>
      </c>
      <c r="D132" s="14" t="s">
        <v>418</v>
      </c>
      <c r="E132" s="14" t="s">
        <v>417</v>
      </c>
      <c r="F132" s="31">
        <v>3</v>
      </c>
      <c r="G132" s="31"/>
    </row>
    <row r="133" spans="1:7">
      <c r="A133" s="151">
        <v>131</v>
      </c>
      <c r="B133" s="31">
        <v>31</v>
      </c>
      <c r="C133" s="14" t="s">
        <v>921</v>
      </c>
      <c r="D133" s="14" t="s">
        <v>418</v>
      </c>
      <c r="E133" s="14" t="s">
        <v>417</v>
      </c>
      <c r="F133" s="31">
        <v>3</v>
      </c>
      <c r="G133" s="31"/>
    </row>
    <row r="134" spans="1:7">
      <c r="A134" s="151">
        <v>132</v>
      </c>
      <c r="B134" s="31">
        <v>32</v>
      </c>
      <c r="C134" s="14" t="s">
        <v>921</v>
      </c>
      <c r="D134" s="14" t="s">
        <v>418</v>
      </c>
      <c r="E134" s="14" t="s">
        <v>417</v>
      </c>
      <c r="F134" s="31">
        <v>3</v>
      </c>
      <c r="G134" s="31"/>
    </row>
    <row r="135" spans="1:7">
      <c r="A135" s="151">
        <v>133</v>
      </c>
      <c r="B135" s="31">
        <v>33</v>
      </c>
      <c r="C135" s="14" t="s">
        <v>921</v>
      </c>
      <c r="D135" s="14" t="s">
        <v>418</v>
      </c>
      <c r="E135" s="14" t="s">
        <v>417</v>
      </c>
      <c r="F135" s="31">
        <v>3</v>
      </c>
      <c r="G135" s="31"/>
    </row>
    <row r="136" spans="1:7">
      <c r="A136" s="151">
        <v>134</v>
      </c>
      <c r="B136" s="31">
        <v>34</v>
      </c>
      <c r="C136" s="14" t="s">
        <v>921</v>
      </c>
      <c r="D136" s="14" t="s">
        <v>418</v>
      </c>
      <c r="E136" s="14" t="s">
        <v>417</v>
      </c>
      <c r="F136" s="31">
        <v>3</v>
      </c>
      <c r="G136" s="31"/>
    </row>
    <row r="137" spans="1:7">
      <c r="A137" s="151">
        <v>135</v>
      </c>
      <c r="B137" s="31">
        <v>35</v>
      </c>
      <c r="C137" s="14" t="s">
        <v>921</v>
      </c>
      <c r="D137" s="14" t="s">
        <v>418</v>
      </c>
      <c r="E137" s="14" t="s">
        <v>417</v>
      </c>
      <c r="F137" s="31">
        <v>3</v>
      </c>
      <c r="G137" s="31"/>
    </row>
    <row r="138" spans="1:7">
      <c r="A138" s="151">
        <v>136</v>
      </c>
      <c r="B138" s="31">
        <v>36</v>
      </c>
      <c r="C138" s="14" t="s">
        <v>922</v>
      </c>
      <c r="D138" s="14" t="s">
        <v>418</v>
      </c>
      <c r="E138" s="14" t="s">
        <v>417</v>
      </c>
      <c r="F138" s="31">
        <v>3</v>
      </c>
      <c r="G138" s="31"/>
    </row>
    <row r="139" spans="1:7">
      <c r="A139" s="151">
        <v>137</v>
      </c>
      <c r="B139" s="31">
        <v>37</v>
      </c>
      <c r="C139" s="14" t="s">
        <v>922</v>
      </c>
      <c r="D139" s="14" t="s">
        <v>418</v>
      </c>
      <c r="E139" s="14" t="s">
        <v>417</v>
      </c>
      <c r="F139" s="31">
        <v>3</v>
      </c>
      <c r="G139" s="31"/>
    </row>
    <row r="140" spans="1:7">
      <c r="A140" s="151">
        <v>138</v>
      </c>
      <c r="B140" s="31">
        <v>38</v>
      </c>
      <c r="C140" s="14" t="s">
        <v>922</v>
      </c>
      <c r="D140" s="14" t="s">
        <v>418</v>
      </c>
      <c r="E140" s="14" t="s">
        <v>417</v>
      </c>
      <c r="F140" s="31">
        <v>3</v>
      </c>
      <c r="G140" s="31"/>
    </row>
    <row r="141" spans="1:7">
      <c r="A141" s="151">
        <v>139</v>
      </c>
      <c r="B141" s="31">
        <v>39</v>
      </c>
      <c r="C141" s="14" t="s">
        <v>922</v>
      </c>
      <c r="D141" s="14" t="s">
        <v>418</v>
      </c>
      <c r="E141" s="14" t="s">
        <v>417</v>
      </c>
      <c r="F141" s="31">
        <v>3</v>
      </c>
      <c r="G141" s="31"/>
    </row>
    <row r="142" spans="1:7">
      <c r="A142" s="151">
        <v>140</v>
      </c>
      <c r="B142" s="31">
        <v>40</v>
      </c>
      <c r="C142" s="14" t="s">
        <v>922</v>
      </c>
      <c r="D142" s="14" t="s">
        <v>418</v>
      </c>
      <c r="E142" s="14" t="s">
        <v>417</v>
      </c>
      <c r="F142" s="31">
        <v>3</v>
      </c>
      <c r="G142" s="31"/>
    </row>
    <row r="143" spans="1:7">
      <c r="A143" s="151">
        <v>141</v>
      </c>
      <c r="B143" s="31">
        <v>41</v>
      </c>
      <c r="C143" s="14" t="s">
        <v>923</v>
      </c>
      <c r="D143" s="14" t="s">
        <v>418</v>
      </c>
      <c r="E143" s="14" t="s">
        <v>417</v>
      </c>
      <c r="F143" s="31">
        <v>3</v>
      </c>
      <c r="G143" s="31"/>
    </row>
    <row r="144" spans="1:7">
      <c r="A144" s="151">
        <v>142</v>
      </c>
      <c r="B144" s="31">
        <v>42</v>
      </c>
      <c r="C144" s="14" t="s">
        <v>923</v>
      </c>
      <c r="D144" s="14" t="s">
        <v>418</v>
      </c>
      <c r="E144" s="14" t="s">
        <v>417</v>
      </c>
      <c r="F144" s="31">
        <v>3</v>
      </c>
      <c r="G144" s="31"/>
    </row>
    <row r="145" spans="1:7">
      <c r="A145" s="151">
        <v>143</v>
      </c>
      <c r="B145" s="31">
        <v>43</v>
      </c>
      <c r="C145" s="14" t="s">
        <v>923</v>
      </c>
      <c r="D145" s="14" t="s">
        <v>418</v>
      </c>
      <c r="E145" s="14" t="s">
        <v>417</v>
      </c>
      <c r="F145" s="31">
        <v>3</v>
      </c>
      <c r="G145" s="31"/>
    </row>
    <row r="146" spans="1:7">
      <c r="A146" s="151">
        <v>144</v>
      </c>
      <c r="B146" s="31">
        <v>44</v>
      </c>
      <c r="C146" s="14" t="s">
        <v>923</v>
      </c>
      <c r="D146" s="14" t="s">
        <v>418</v>
      </c>
      <c r="E146" s="14" t="s">
        <v>417</v>
      </c>
      <c r="F146" s="31">
        <v>3</v>
      </c>
      <c r="G146" s="31"/>
    </row>
    <row r="147" spans="1:7">
      <c r="A147" s="151">
        <v>145</v>
      </c>
      <c r="B147" s="31">
        <v>45</v>
      </c>
      <c r="C147" s="14" t="s">
        <v>923</v>
      </c>
      <c r="D147" s="14" t="s">
        <v>418</v>
      </c>
      <c r="E147" s="14" t="s">
        <v>417</v>
      </c>
      <c r="F147" s="31">
        <v>3</v>
      </c>
      <c r="G147" s="31"/>
    </row>
    <row r="148" spans="1:7">
      <c r="A148" s="151">
        <v>146</v>
      </c>
      <c r="B148" s="31">
        <v>46</v>
      </c>
      <c r="C148" s="14" t="s">
        <v>924</v>
      </c>
      <c r="D148" s="14" t="s">
        <v>418</v>
      </c>
      <c r="E148" s="14" t="s">
        <v>417</v>
      </c>
      <c r="F148" s="31">
        <v>3</v>
      </c>
      <c r="G148" s="31"/>
    </row>
    <row r="149" spans="1:7">
      <c r="A149" s="151">
        <v>147</v>
      </c>
      <c r="B149" s="31">
        <v>47</v>
      </c>
      <c r="C149" s="14" t="s">
        <v>924</v>
      </c>
      <c r="D149" s="14" t="s">
        <v>418</v>
      </c>
      <c r="E149" s="14" t="s">
        <v>417</v>
      </c>
      <c r="F149" s="31">
        <v>3</v>
      </c>
      <c r="G149" s="31"/>
    </row>
    <row r="150" spans="1:7">
      <c r="A150" s="151">
        <v>148</v>
      </c>
      <c r="B150" s="31">
        <v>48</v>
      </c>
      <c r="C150" s="14" t="s">
        <v>924</v>
      </c>
      <c r="D150" s="14" t="s">
        <v>418</v>
      </c>
      <c r="E150" s="14" t="s">
        <v>417</v>
      </c>
      <c r="F150" s="31">
        <v>3</v>
      </c>
      <c r="G150" s="31"/>
    </row>
    <row r="151" spans="1:7">
      <c r="A151" s="151">
        <v>149</v>
      </c>
      <c r="B151" s="31">
        <v>49</v>
      </c>
      <c r="C151" s="14" t="s">
        <v>924</v>
      </c>
      <c r="D151" s="14" t="s">
        <v>418</v>
      </c>
      <c r="E151" s="14" t="s">
        <v>417</v>
      </c>
      <c r="F151" s="31">
        <v>3</v>
      </c>
      <c r="G151" s="31"/>
    </row>
    <row r="152" spans="1:7">
      <c r="A152" s="151">
        <v>150</v>
      </c>
      <c r="B152" s="31">
        <v>50</v>
      </c>
      <c r="C152" s="14" t="s">
        <v>924</v>
      </c>
      <c r="D152" s="14" t="s">
        <v>418</v>
      </c>
      <c r="E152" s="14" t="s">
        <v>417</v>
      </c>
      <c r="F152" s="31">
        <v>3</v>
      </c>
      <c r="G152" s="31"/>
    </row>
    <row r="153" spans="1:7">
      <c r="A153">
        <v>151</v>
      </c>
      <c r="B153" s="31">
        <v>1</v>
      </c>
      <c r="C153" s="14" t="s">
        <v>916</v>
      </c>
      <c r="D153" s="14" t="s">
        <v>418</v>
      </c>
      <c r="E153" s="14" t="s">
        <v>417</v>
      </c>
      <c r="F153" s="31">
        <v>4</v>
      </c>
      <c r="G153" s="31"/>
    </row>
    <row r="154" spans="1:7">
      <c r="A154">
        <v>152</v>
      </c>
      <c r="B154" s="31">
        <v>2</v>
      </c>
      <c r="C154" s="14" t="s">
        <v>916</v>
      </c>
      <c r="D154" s="14" t="s">
        <v>418</v>
      </c>
      <c r="E154" s="14" t="s">
        <v>417</v>
      </c>
      <c r="F154" s="31">
        <v>4</v>
      </c>
      <c r="G154" s="31"/>
    </row>
    <row r="155" spans="1:7">
      <c r="A155">
        <v>153</v>
      </c>
      <c r="B155" s="31">
        <v>3</v>
      </c>
      <c r="C155" s="14" t="s">
        <v>916</v>
      </c>
      <c r="D155" s="14" t="s">
        <v>418</v>
      </c>
      <c r="E155" s="14" t="s">
        <v>417</v>
      </c>
      <c r="F155" s="31">
        <v>4</v>
      </c>
      <c r="G155" s="31"/>
    </row>
    <row r="156" spans="1:7">
      <c r="A156">
        <v>154</v>
      </c>
      <c r="B156" s="31">
        <v>4</v>
      </c>
      <c r="C156" s="14" t="s">
        <v>916</v>
      </c>
      <c r="D156" s="14" t="s">
        <v>418</v>
      </c>
      <c r="E156" s="14" t="s">
        <v>417</v>
      </c>
      <c r="F156" s="31">
        <v>4</v>
      </c>
      <c r="G156" s="31"/>
    </row>
    <row r="157" spans="1:7">
      <c r="A157">
        <v>155</v>
      </c>
      <c r="B157" s="31">
        <v>5</v>
      </c>
      <c r="C157" s="14" t="s">
        <v>916</v>
      </c>
      <c r="D157" s="14" t="s">
        <v>418</v>
      </c>
      <c r="E157" s="14" t="s">
        <v>417</v>
      </c>
      <c r="F157" s="31">
        <v>4</v>
      </c>
      <c r="G157" s="31"/>
    </row>
    <row r="158" spans="1:7">
      <c r="A158">
        <v>156</v>
      </c>
      <c r="B158" s="31">
        <v>6</v>
      </c>
      <c r="C158" s="14" t="s">
        <v>916</v>
      </c>
      <c r="D158" s="14" t="s">
        <v>418</v>
      </c>
      <c r="E158" s="14" t="s">
        <v>417</v>
      </c>
      <c r="F158" s="31">
        <v>4</v>
      </c>
      <c r="G158" s="31"/>
    </row>
    <row r="159" spans="1:7">
      <c r="A159">
        <v>157</v>
      </c>
      <c r="B159" s="31">
        <v>7</v>
      </c>
      <c r="C159" s="14" t="s">
        <v>916</v>
      </c>
      <c r="D159" s="14" t="s">
        <v>418</v>
      </c>
      <c r="E159" s="14" t="s">
        <v>417</v>
      </c>
      <c r="F159" s="31">
        <v>4</v>
      </c>
      <c r="G159" s="31"/>
    </row>
    <row r="160" spans="1:7">
      <c r="A160">
        <v>158</v>
      </c>
      <c r="B160" s="31">
        <v>8</v>
      </c>
      <c r="C160" s="14" t="s">
        <v>916</v>
      </c>
      <c r="D160" s="14" t="s">
        <v>418</v>
      </c>
      <c r="E160" s="14" t="s">
        <v>417</v>
      </c>
      <c r="F160" s="31">
        <v>4</v>
      </c>
      <c r="G160" s="31"/>
    </row>
    <row r="161" spans="1:7">
      <c r="A161">
        <v>159</v>
      </c>
      <c r="B161" s="31">
        <v>9</v>
      </c>
      <c r="C161" s="14" t="s">
        <v>916</v>
      </c>
      <c r="D161" s="14" t="s">
        <v>418</v>
      </c>
      <c r="E161" s="14" t="s">
        <v>417</v>
      </c>
      <c r="F161" s="31">
        <v>4</v>
      </c>
      <c r="G161" s="31"/>
    </row>
    <row r="162" spans="1:7">
      <c r="A162">
        <v>160</v>
      </c>
      <c r="B162" s="31">
        <v>10</v>
      </c>
      <c r="C162" s="14" t="s">
        <v>917</v>
      </c>
      <c r="D162" s="14" t="s">
        <v>418</v>
      </c>
      <c r="E162" s="14" t="s">
        <v>417</v>
      </c>
      <c r="F162" s="31">
        <v>4</v>
      </c>
      <c r="G162" s="31"/>
    </row>
    <row r="163" spans="1:7">
      <c r="A163">
        <v>161</v>
      </c>
      <c r="B163" s="31">
        <v>11</v>
      </c>
      <c r="C163" s="14" t="s">
        <v>917</v>
      </c>
      <c r="D163" s="14" t="s">
        <v>418</v>
      </c>
      <c r="E163" s="14" t="s">
        <v>417</v>
      </c>
      <c r="F163" s="31">
        <v>4</v>
      </c>
      <c r="G163" s="31"/>
    </row>
    <row r="164" spans="1:7">
      <c r="A164">
        <v>162</v>
      </c>
      <c r="B164" s="31">
        <v>12</v>
      </c>
      <c r="C164" s="14" t="s">
        <v>917</v>
      </c>
      <c r="D164" s="14" t="s">
        <v>418</v>
      </c>
      <c r="E164" s="14" t="s">
        <v>417</v>
      </c>
      <c r="F164" s="31">
        <v>4</v>
      </c>
      <c r="G164" s="31"/>
    </row>
    <row r="165" spans="1:7">
      <c r="A165">
        <v>163</v>
      </c>
      <c r="B165" s="31">
        <v>13</v>
      </c>
      <c r="C165" s="14" t="s">
        <v>917</v>
      </c>
      <c r="D165" s="14" t="s">
        <v>418</v>
      </c>
      <c r="E165" s="14" t="s">
        <v>417</v>
      </c>
      <c r="F165" s="31">
        <v>4</v>
      </c>
      <c r="G165" s="31"/>
    </row>
    <row r="166" spans="1:7">
      <c r="A166">
        <v>164</v>
      </c>
      <c r="B166" s="31">
        <v>14</v>
      </c>
      <c r="C166" s="14" t="s">
        <v>917</v>
      </c>
      <c r="D166" s="14" t="s">
        <v>418</v>
      </c>
      <c r="E166" s="14" t="s">
        <v>417</v>
      </c>
      <c r="F166" s="31">
        <v>4</v>
      </c>
      <c r="G166" s="31"/>
    </row>
    <row r="167" spans="1:7">
      <c r="A167">
        <v>165</v>
      </c>
      <c r="B167" s="31">
        <v>15</v>
      </c>
      <c r="C167" s="14" t="s">
        <v>917</v>
      </c>
      <c r="D167" s="14" t="s">
        <v>418</v>
      </c>
      <c r="E167" s="14" t="s">
        <v>417</v>
      </c>
      <c r="F167" s="31">
        <v>4</v>
      </c>
      <c r="G167" s="31"/>
    </row>
    <row r="168" spans="1:7">
      <c r="A168">
        <v>166</v>
      </c>
      <c r="B168" s="31">
        <v>16</v>
      </c>
      <c r="C168" s="14" t="s">
        <v>918</v>
      </c>
      <c r="D168" s="14" t="s">
        <v>418</v>
      </c>
      <c r="E168" s="14" t="s">
        <v>417</v>
      </c>
      <c r="F168" s="31">
        <v>4</v>
      </c>
      <c r="G168" s="31"/>
    </row>
    <row r="169" spans="1:7">
      <c r="A169">
        <v>167</v>
      </c>
      <c r="B169" s="31">
        <v>17</v>
      </c>
      <c r="C169" s="14" t="s">
        <v>918</v>
      </c>
      <c r="D169" s="14" t="s">
        <v>418</v>
      </c>
      <c r="E169" s="14" t="s">
        <v>417</v>
      </c>
      <c r="F169" s="31">
        <v>4</v>
      </c>
      <c r="G169" s="31"/>
    </row>
    <row r="170" spans="1:7">
      <c r="A170">
        <v>168</v>
      </c>
      <c r="B170" s="31">
        <v>18</v>
      </c>
      <c r="C170" s="14" t="s">
        <v>918</v>
      </c>
      <c r="D170" s="14" t="s">
        <v>418</v>
      </c>
      <c r="E170" s="14" t="s">
        <v>417</v>
      </c>
      <c r="F170" s="31">
        <v>4</v>
      </c>
      <c r="G170" s="31"/>
    </row>
    <row r="171" spans="1:7">
      <c r="A171">
        <v>169</v>
      </c>
      <c r="B171" s="31">
        <v>19</v>
      </c>
      <c r="C171" s="14" t="s">
        <v>918</v>
      </c>
      <c r="D171" s="14" t="s">
        <v>418</v>
      </c>
      <c r="E171" s="14" t="s">
        <v>417</v>
      </c>
      <c r="F171" s="31">
        <v>4</v>
      </c>
      <c r="G171" s="31"/>
    </row>
    <row r="172" spans="1:7">
      <c r="A172">
        <v>170</v>
      </c>
      <c r="B172" s="31">
        <v>20</v>
      </c>
      <c r="C172" s="14" t="s">
        <v>918</v>
      </c>
      <c r="D172" s="14" t="s">
        <v>418</v>
      </c>
      <c r="E172" s="14" t="s">
        <v>417</v>
      </c>
      <c r="F172" s="31">
        <v>4</v>
      </c>
      <c r="G172" s="31"/>
    </row>
    <row r="173" spans="1:7">
      <c r="A173">
        <v>171</v>
      </c>
      <c r="B173" s="31">
        <v>21</v>
      </c>
      <c r="C173" s="14" t="s">
        <v>919</v>
      </c>
      <c r="D173" s="14" t="s">
        <v>418</v>
      </c>
      <c r="E173" s="14" t="s">
        <v>417</v>
      </c>
      <c r="F173" s="31">
        <v>4</v>
      </c>
      <c r="G173" s="31"/>
    </row>
    <row r="174" spans="1:7">
      <c r="A174">
        <v>172</v>
      </c>
      <c r="B174" s="31">
        <v>22</v>
      </c>
      <c r="C174" s="14" t="s">
        <v>919</v>
      </c>
      <c r="D174" s="14" t="s">
        <v>418</v>
      </c>
      <c r="E174" s="14" t="s">
        <v>417</v>
      </c>
      <c r="F174" s="31">
        <v>4</v>
      </c>
      <c r="G174" s="31"/>
    </row>
    <row r="175" spans="1:7">
      <c r="A175">
        <v>173</v>
      </c>
      <c r="B175" s="31">
        <v>23</v>
      </c>
      <c r="C175" s="14" t="s">
        <v>919</v>
      </c>
      <c r="D175" s="14" t="s">
        <v>418</v>
      </c>
      <c r="E175" s="14" t="s">
        <v>417</v>
      </c>
      <c r="F175" s="31">
        <v>4</v>
      </c>
      <c r="G175" s="31"/>
    </row>
    <row r="176" spans="1:7">
      <c r="A176">
        <v>174</v>
      </c>
      <c r="B176" s="31">
        <v>24</v>
      </c>
      <c r="C176" s="14" t="s">
        <v>919</v>
      </c>
      <c r="D176" s="14" t="s">
        <v>418</v>
      </c>
      <c r="E176" s="14" t="s">
        <v>417</v>
      </c>
      <c r="F176" s="31">
        <v>4</v>
      </c>
      <c r="G176" s="31"/>
    </row>
    <row r="177" spans="1:7">
      <c r="A177">
        <v>175</v>
      </c>
      <c r="B177" s="31">
        <v>25</v>
      </c>
      <c r="C177" s="14" t="s">
        <v>919</v>
      </c>
      <c r="D177" s="14" t="s">
        <v>418</v>
      </c>
      <c r="E177" s="14" t="s">
        <v>417</v>
      </c>
      <c r="F177" s="31">
        <v>4</v>
      </c>
      <c r="G177" s="31"/>
    </row>
    <row r="178" spans="1:7">
      <c r="A178">
        <v>176</v>
      </c>
      <c r="B178" s="31">
        <v>26</v>
      </c>
      <c r="C178" s="14" t="s">
        <v>920</v>
      </c>
      <c r="D178" s="14" t="s">
        <v>418</v>
      </c>
      <c r="E178" s="14" t="s">
        <v>417</v>
      </c>
      <c r="F178" s="31">
        <v>4</v>
      </c>
      <c r="G178" s="31"/>
    </row>
    <row r="179" spans="1:7">
      <c r="A179">
        <v>177</v>
      </c>
      <c r="B179" s="31">
        <v>27</v>
      </c>
      <c r="C179" s="14" t="s">
        <v>920</v>
      </c>
      <c r="D179" s="14" t="s">
        <v>418</v>
      </c>
      <c r="E179" s="14" t="s">
        <v>417</v>
      </c>
      <c r="F179" s="31">
        <v>4</v>
      </c>
      <c r="G179" s="31"/>
    </row>
    <row r="180" spans="1:7">
      <c r="A180">
        <v>178</v>
      </c>
      <c r="B180" s="31">
        <v>28</v>
      </c>
      <c r="C180" s="14" t="s">
        <v>920</v>
      </c>
      <c r="D180" s="14" t="s">
        <v>418</v>
      </c>
      <c r="E180" s="14" t="s">
        <v>417</v>
      </c>
      <c r="F180" s="31">
        <v>4</v>
      </c>
      <c r="G180" s="31"/>
    </row>
    <row r="181" spans="1:7">
      <c r="A181">
        <v>179</v>
      </c>
      <c r="B181" s="31">
        <v>29</v>
      </c>
      <c r="C181" s="14" t="s">
        <v>920</v>
      </c>
      <c r="D181" s="14" t="s">
        <v>418</v>
      </c>
      <c r="E181" s="14" t="s">
        <v>417</v>
      </c>
      <c r="F181" s="31">
        <v>4</v>
      </c>
      <c r="G181" s="31"/>
    </row>
    <row r="182" spans="1:7">
      <c r="A182">
        <v>180</v>
      </c>
      <c r="B182" s="31">
        <v>30</v>
      </c>
      <c r="C182" s="14" t="s">
        <v>920</v>
      </c>
      <c r="D182" s="14" t="s">
        <v>418</v>
      </c>
      <c r="E182" s="14" t="s">
        <v>417</v>
      </c>
      <c r="F182" s="31">
        <v>4</v>
      </c>
      <c r="G182" s="31"/>
    </row>
    <row r="183" spans="1:7">
      <c r="A183">
        <v>181</v>
      </c>
      <c r="B183" s="31">
        <v>31</v>
      </c>
      <c r="C183" s="14" t="s">
        <v>921</v>
      </c>
      <c r="D183" s="14" t="s">
        <v>418</v>
      </c>
      <c r="E183" s="14" t="s">
        <v>417</v>
      </c>
      <c r="F183" s="31">
        <v>4</v>
      </c>
      <c r="G183" s="31"/>
    </row>
    <row r="184" spans="1:7">
      <c r="A184">
        <v>182</v>
      </c>
      <c r="B184" s="31">
        <v>32</v>
      </c>
      <c r="C184" s="14" t="s">
        <v>921</v>
      </c>
      <c r="D184" s="14" t="s">
        <v>418</v>
      </c>
      <c r="E184" s="14" t="s">
        <v>417</v>
      </c>
      <c r="F184" s="31">
        <v>4</v>
      </c>
      <c r="G184" s="31"/>
    </row>
    <row r="185" spans="1:7">
      <c r="A185">
        <v>183</v>
      </c>
      <c r="B185" s="31">
        <v>33</v>
      </c>
      <c r="C185" s="14" t="s">
        <v>921</v>
      </c>
      <c r="D185" s="14" t="s">
        <v>418</v>
      </c>
      <c r="E185" s="14" t="s">
        <v>417</v>
      </c>
      <c r="F185" s="31">
        <v>4</v>
      </c>
      <c r="G185" s="31"/>
    </row>
    <row r="186" spans="1:7">
      <c r="A186">
        <v>184</v>
      </c>
      <c r="B186" s="31">
        <v>34</v>
      </c>
      <c r="C186" s="14" t="s">
        <v>921</v>
      </c>
      <c r="D186" s="14" t="s">
        <v>418</v>
      </c>
      <c r="E186" s="14" t="s">
        <v>417</v>
      </c>
      <c r="F186" s="31">
        <v>4</v>
      </c>
      <c r="G186" s="31"/>
    </row>
    <row r="187" spans="1:7">
      <c r="A187">
        <v>185</v>
      </c>
      <c r="B187" s="31">
        <v>35</v>
      </c>
      <c r="C187" s="14" t="s">
        <v>921</v>
      </c>
      <c r="D187" s="14" t="s">
        <v>418</v>
      </c>
      <c r="E187" s="14" t="s">
        <v>417</v>
      </c>
      <c r="F187" s="31">
        <v>4</v>
      </c>
      <c r="G187" s="31"/>
    </row>
    <row r="188" spans="1:7">
      <c r="A188">
        <v>186</v>
      </c>
      <c r="B188" s="31">
        <v>36</v>
      </c>
      <c r="C188" s="14" t="s">
        <v>922</v>
      </c>
      <c r="D188" s="14" t="s">
        <v>418</v>
      </c>
      <c r="E188" s="14" t="s">
        <v>417</v>
      </c>
      <c r="F188" s="31">
        <v>4</v>
      </c>
      <c r="G188" s="31"/>
    </row>
    <row r="189" spans="1:7">
      <c r="A189">
        <v>187</v>
      </c>
      <c r="B189" s="31">
        <v>37</v>
      </c>
      <c r="C189" s="14" t="s">
        <v>922</v>
      </c>
      <c r="D189" s="14" t="s">
        <v>418</v>
      </c>
      <c r="E189" s="14" t="s">
        <v>417</v>
      </c>
      <c r="F189" s="31">
        <v>4</v>
      </c>
      <c r="G189" s="31"/>
    </row>
    <row r="190" spans="1:7">
      <c r="A190">
        <v>188</v>
      </c>
      <c r="B190" s="31">
        <v>38</v>
      </c>
      <c r="C190" s="14" t="s">
        <v>922</v>
      </c>
      <c r="D190" s="14" t="s">
        <v>418</v>
      </c>
      <c r="E190" s="14" t="s">
        <v>417</v>
      </c>
      <c r="F190" s="31">
        <v>4</v>
      </c>
      <c r="G190" s="31"/>
    </row>
    <row r="191" spans="1:7">
      <c r="A191">
        <v>189</v>
      </c>
      <c r="B191" s="31">
        <v>39</v>
      </c>
      <c r="C191" s="14" t="s">
        <v>922</v>
      </c>
      <c r="D191" s="14" t="s">
        <v>418</v>
      </c>
      <c r="E191" s="14" t="s">
        <v>417</v>
      </c>
      <c r="F191" s="31">
        <v>4</v>
      </c>
      <c r="G191" s="31"/>
    </row>
    <row r="192" spans="1:7">
      <c r="A192">
        <v>190</v>
      </c>
      <c r="B192" s="31">
        <v>40</v>
      </c>
      <c r="C192" s="14" t="s">
        <v>922</v>
      </c>
      <c r="D192" s="14" t="s">
        <v>418</v>
      </c>
      <c r="E192" s="14" t="s">
        <v>417</v>
      </c>
      <c r="F192" s="31">
        <v>4</v>
      </c>
      <c r="G192" s="31"/>
    </row>
    <row r="193" spans="1:7">
      <c r="A193">
        <v>191</v>
      </c>
      <c r="B193" s="31">
        <v>41</v>
      </c>
      <c r="C193" s="14" t="s">
        <v>923</v>
      </c>
      <c r="D193" s="14" t="s">
        <v>418</v>
      </c>
      <c r="E193" s="14" t="s">
        <v>417</v>
      </c>
      <c r="F193" s="31">
        <v>4</v>
      </c>
      <c r="G193" s="31"/>
    </row>
    <row r="194" spans="1:7">
      <c r="A194">
        <v>192</v>
      </c>
      <c r="B194" s="31">
        <v>42</v>
      </c>
      <c r="C194" s="14" t="s">
        <v>923</v>
      </c>
      <c r="D194" s="14" t="s">
        <v>418</v>
      </c>
      <c r="E194" s="14" t="s">
        <v>417</v>
      </c>
      <c r="F194" s="31">
        <v>4</v>
      </c>
      <c r="G194" s="31"/>
    </row>
    <row r="195" spans="1:7">
      <c r="A195">
        <v>193</v>
      </c>
      <c r="B195" s="31">
        <v>43</v>
      </c>
      <c r="C195" s="14" t="s">
        <v>923</v>
      </c>
      <c r="D195" s="14" t="s">
        <v>418</v>
      </c>
      <c r="E195" s="14" t="s">
        <v>417</v>
      </c>
      <c r="F195" s="31">
        <v>4</v>
      </c>
      <c r="G195" s="31"/>
    </row>
    <row r="196" spans="1:7">
      <c r="A196">
        <v>194</v>
      </c>
      <c r="B196" s="31">
        <v>44</v>
      </c>
      <c r="C196" s="14" t="s">
        <v>923</v>
      </c>
      <c r="D196" s="14" t="s">
        <v>418</v>
      </c>
      <c r="E196" s="14" t="s">
        <v>417</v>
      </c>
      <c r="F196" s="31">
        <v>4</v>
      </c>
      <c r="G196" s="31"/>
    </row>
    <row r="197" spans="1:7">
      <c r="A197">
        <v>195</v>
      </c>
      <c r="B197" s="31">
        <v>45</v>
      </c>
      <c r="C197" s="14" t="s">
        <v>923</v>
      </c>
      <c r="D197" s="14" t="s">
        <v>418</v>
      </c>
      <c r="E197" s="14" t="s">
        <v>417</v>
      </c>
      <c r="F197" s="31">
        <v>4</v>
      </c>
      <c r="G197" s="31"/>
    </row>
    <row r="198" spans="1:7">
      <c r="A198">
        <v>196</v>
      </c>
      <c r="B198" s="31">
        <v>46</v>
      </c>
      <c r="C198" s="14" t="s">
        <v>924</v>
      </c>
      <c r="D198" s="14" t="s">
        <v>418</v>
      </c>
      <c r="E198" s="14" t="s">
        <v>417</v>
      </c>
      <c r="F198" s="31">
        <v>4</v>
      </c>
      <c r="G198" s="31"/>
    </row>
    <row r="199" spans="1:7">
      <c r="A199">
        <v>197</v>
      </c>
      <c r="B199" s="31">
        <v>47</v>
      </c>
      <c r="C199" s="14" t="s">
        <v>924</v>
      </c>
      <c r="D199" s="14" t="s">
        <v>418</v>
      </c>
      <c r="E199" s="14" t="s">
        <v>417</v>
      </c>
      <c r="F199" s="31">
        <v>4</v>
      </c>
      <c r="G199" s="31"/>
    </row>
    <row r="200" spans="1:7">
      <c r="A200">
        <v>198</v>
      </c>
      <c r="B200" s="31">
        <v>48</v>
      </c>
      <c r="C200" s="14" t="s">
        <v>924</v>
      </c>
      <c r="D200" s="14" t="s">
        <v>418</v>
      </c>
      <c r="E200" s="14" t="s">
        <v>417</v>
      </c>
      <c r="F200" s="31">
        <v>4</v>
      </c>
      <c r="G200" s="31"/>
    </row>
    <row r="201" spans="1:7">
      <c r="A201">
        <v>199</v>
      </c>
      <c r="B201" s="31">
        <v>49</v>
      </c>
      <c r="C201" s="14" t="s">
        <v>924</v>
      </c>
      <c r="D201" s="14" t="s">
        <v>418</v>
      </c>
      <c r="E201" s="14" t="s">
        <v>417</v>
      </c>
      <c r="F201" s="31">
        <v>4</v>
      </c>
      <c r="G201" s="31"/>
    </row>
    <row r="202" spans="1:7">
      <c r="A202">
        <v>200</v>
      </c>
      <c r="B202" s="31">
        <v>50</v>
      </c>
      <c r="C202" s="14" t="s">
        <v>924</v>
      </c>
      <c r="D202" s="14" t="s">
        <v>418</v>
      </c>
      <c r="E202" s="14" t="s">
        <v>417</v>
      </c>
      <c r="F202" s="31">
        <v>4</v>
      </c>
      <c r="G202" s="31"/>
    </row>
    <row r="203" spans="1:7">
      <c r="A203">
        <v>201</v>
      </c>
      <c r="B203" s="31">
        <v>1</v>
      </c>
      <c r="C203" s="14" t="s">
        <v>916</v>
      </c>
      <c r="D203" s="14" t="s">
        <v>418</v>
      </c>
      <c r="E203" s="14" t="s">
        <v>417</v>
      </c>
      <c r="F203" s="31">
        <v>5</v>
      </c>
    </row>
    <row r="204" spans="1:7">
      <c r="A204">
        <v>202</v>
      </c>
      <c r="B204" s="31">
        <v>2</v>
      </c>
      <c r="C204" s="14" t="s">
        <v>916</v>
      </c>
      <c r="D204" s="14" t="s">
        <v>418</v>
      </c>
      <c r="E204" s="14" t="s">
        <v>417</v>
      </c>
      <c r="F204" s="31">
        <v>5</v>
      </c>
    </row>
    <row r="205" spans="1:7">
      <c r="A205">
        <v>203</v>
      </c>
      <c r="B205" s="31">
        <v>3</v>
      </c>
      <c r="C205" s="14" t="s">
        <v>916</v>
      </c>
      <c r="D205" s="14" t="s">
        <v>418</v>
      </c>
      <c r="E205" s="14" t="s">
        <v>417</v>
      </c>
      <c r="F205" s="31">
        <v>5</v>
      </c>
    </row>
    <row r="206" spans="1:7">
      <c r="A206">
        <v>204</v>
      </c>
      <c r="B206" s="31">
        <v>4</v>
      </c>
      <c r="C206" s="14" t="s">
        <v>916</v>
      </c>
      <c r="D206" s="14" t="s">
        <v>418</v>
      </c>
      <c r="E206" s="14" t="s">
        <v>417</v>
      </c>
      <c r="F206" s="31">
        <v>5</v>
      </c>
    </row>
    <row r="207" spans="1:7">
      <c r="A207">
        <v>205</v>
      </c>
      <c r="B207" s="31">
        <v>5</v>
      </c>
      <c r="C207" s="14" t="s">
        <v>916</v>
      </c>
      <c r="D207" s="14" t="s">
        <v>418</v>
      </c>
      <c r="E207" s="14" t="s">
        <v>417</v>
      </c>
      <c r="F207" s="31">
        <v>5</v>
      </c>
    </row>
    <row r="208" spans="1:7">
      <c r="A208">
        <v>206</v>
      </c>
      <c r="B208" s="31">
        <v>6</v>
      </c>
      <c r="C208" s="14" t="s">
        <v>916</v>
      </c>
      <c r="D208" s="14" t="s">
        <v>418</v>
      </c>
      <c r="E208" s="14" t="s">
        <v>417</v>
      </c>
      <c r="F208" s="31">
        <v>5</v>
      </c>
    </row>
    <row r="209" spans="1:6">
      <c r="A209">
        <v>207</v>
      </c>
      <c r="B209" s="31">
        <v>7</v>
      </c>
      <c r="C209" s="14" t="s">
        <v>916</v>
      </c>
      <c r="D209" s="14" t="s">
        <v>418</v>
      </c>
      <c r="E209" s="14" t="s">
        <v>417</v>
      </c>
      <c r="F209" s="31">
        <v>5</v>
      </c>
    </row>
    <row r="210" spans="1:6">
      <c r="A210">
        <v>208</v>
      </c>
      <c r="B210" s="31">
        <v>8</v>
      </c>
      <c r="C210" s="14" t="s">
        <v>916</v>
      </c>
      <c r="D210" s="14" t="s">
        <v>418</v>
      </c>
      <c r="E210" s="14" t="s">
        <v>417</v>
      </c>
      <c r="F210" s="31">
        <v>5</v>
      </c>
    </row>
    <row r="211" spans="1:6">
      <c r="A211">
        <v>209</v>
      </c>
      <c r="B211" s="31">
        <v>9</v>
      </c>
      <c r="C211" s="14" t="s">
        <v>916</v>
      </c>
      <c r="D211" s="14" t="s">
        <v>418</v>
      </c>
      <c r="E211" s="14" t="s">
        <v>417</v>
      </c>
      <c r="F211" s="31">
        <v>5</v>
      </c>
    </row>
    <row r="212" spans="1:6">
      <c r="A212">
        <v>210</v>
      </c>
      <c r="B212" s="31">
        <v>10</v>
      </c>
      <c r="C212" s="14" t="s">
        <v>917</v>
      </c>
      <c r="D212" s="14" t="s">
        <v>418</v>
      </c>
      <c r="E212" s="14" t="s">
        <v>417</v>
      </c>
      <c r="F212" s="31">
        <v>5</v>
      </c>
    </row>
    <row r="213" spans="1:6">
      <c r="A213">
        <v>211</v>
      </c>
      <c r="B213" s="31">
        <v>11</v>
      </c>
      <c r="C213" s="14" t="s">
        <v>917</v>
      </c>
      <c r="D213" s="14" t="s">
        <v>418</v>
      </c>
      <c r="E213" s="14" t="s">
        <v>417</v>
      </c>
      <c r="F213" s="31">
        <v>5</v>
      </c>
    </row>
    <row r="214" spans="1:6">
      <c r="A214">
        <v>212</v>
      </c>
      <c r="B214" s="31">
        <v>12</v>
      </c>
      <c r="C214" s="14" t="s">
        <v>917</v>
      </c>
      <c r="D214" s="14" t="s">
        <v>418</v>
      </c>
      <c r="E214" s="14" t="s">
        <v>417</v>
      </c>
      <c r="F214" s="31">
        <v>5</v>
      </c>
    </row>
    <row r="215" spans="1:6">
      <c r="A215">
        <v>213</v>
      </c>
      <c r="B215" s="31">
        <v>13</v>
      </c>
      <c r="C215" s="14" t="s">
        <v>917</v>
      </c>
      <c r="D215" s="14" t="s">
        <v>418</v>
      </c>
      <c r="E215" s="14" t="s">
        <v>417</v>
      </c>
      <c r="F215" s="31">
        <v>5</v>
      </c>
    </row>
    <row r="216" spans="1:6">
      <c r="A216">
        <v>214</v>
      </c>
      <c r="B216" s="31">
        <v>14</v>
      </c>
      <c r="C216" s="14" t="s">
        <v>917</v>
      </c>
      <c r="D216" s="14" t="s">
        <v>418</v>
      </c>
      <c r="E216" s="14" t="s">
        <v>417</v>
      </c>
      <c r="F216" s="31">
        <v>5</v>
      </c>
    </row>
    <row r="217" spans="1:6">
      <c r="A217">
        <v>215</v>
      </c>
      <c r="B217" s="31">
        <v>15</v>
      </c>
      <c r="C217" s="14" t="s">
        <v>917</v>
      </c>
      <c r="D217" s="14" t="s">
        <v>418</v>
      </c>
      <c r="E217" s="14" t="s">
        <v>417</v>
      </c>
      <c r="F217" s="31">
        <v>5</v>
      </c>
    </row>
    <row r="218" spans="1:6">
      <c r="A218">
        <v>216</v>
      </c>
      <c r="B218" s="31">
        <v>16</v>
      </c>
      <c r="C218" s="14" t="s">
        <v>918</v>
      </c>
      <c r="D218" s="14" t="s">
        <v>418</v>
      </c>
      <c r="E218" s="14" t="s">
        <v>417</v>
      </c>
      <c r="F218" s="31">
        <v>5</v>
      </c>
    </row>
    <row r="219" spans="1:6">
      <c r="A219">
        <v>217</v>
      </c>
      <c r="B219" s="31">
        <v>17</v>
      </c>
      <c r="C219" s="14" t="s">
        <v>918</v>
      </c>
      <c r="D219" s="14" t="s">
        <v>418</v>
      </c>
      <c r="E219" s="14" t="s">
        <v>417</v>
      </c>
      <c r="F219" s="31">
        <v>5</v>
      </c>
    </row>
    <row r="220" spans="1:6">
      <c r="A220">
        <v>218</v>
      </c>
      <c r="B220" s="31">
        <v>18</v>
      </c>
      <c r="C220" s="14" t="s">
        <v>918</v>
      </c>
      <c r="D220" s="14" t="s">
        <v>418</v>
      </c>
      <c r="E220" s="14" t="s">
        <v>417</v>
      </c>
      <c r="F220" s="31">
        <v>5</v>
      </c>
    </row>
    <row r="221" spans="1:6">
      <c r="A221">
        <v>219</v>
      </c>
      <c r="B221" s="31">
        <v>19</v>
      </c>
      <c r="C221" s="14" t="s">
        <v>918</v>
      </c>
      <c r="D221" s="14" t="s">
        <v>418</v>
      </c>
      <c r="E221" s="14" t="s">
        <v>417</v>
      </c>
      <c r="F221" s="31">
        <v>5</v>
      </c>
    </row>
    <row r="222" spans="1:6">
      <c r="A222">
        <v>220</v>
      </c>
      <c r="B222" s="31">
        <v>20</v>
      </c>
      <c r="C222" s="14" t="s">
        <v>918</v>
      </c>
      <c r="D222" s="14" t="s">
        <v>418</v>
      </c>
      <c r="E222" s="14" t="s">
        <v>417</v>
      </c>
      <c r="F222" s="31">
        <v>5</v>
      </c>
    </row>
    <row r="223" spans="1:6">
      <c r="A223">
        <v>221</v>
      </c>
      <c r="B223" s="31">
        <v>21</v>
      </c>
      <c r="C223" s="14" t="s">
        <v>919</v>
      </c>
      <c r="D223" s="14" t="s">
        <v>418</v>
      </c>
      <c r="E223" s="14" t="s">
        <v>417</v>
      </c>
      <c r="F223" s="31">
        <v>5</v>
      </c>
    </row>
    <row r="224" spans="1:6">
      <c r="A224">
        <v>222</v>
      </c>
      <c r="B224" s="31">
        <v>22</v>
      </c>
      <c r="C224" s="14" t="s">
        <v>919</v>
      </c>
      <c r="D224" s="14" t="s">
        <v>418</v>
      </c>
      <c r="E224" s="14" t="s">
        <v>417</v>
      </c>
      <c r="F224" s="31">
        <v>5</v>
      </c>
    </row>
    <row r="225" spans="1:6">
      <c r="A225">
        <v>223</v>
      </c>
      <c r="B225" s="31">
        <v>23</v>
      </c>
      <c r="C225" s="14" t="s">
        <v>919</v>
      </c>
      <c r="D225" s="14" t="s">
        <v>418</v>
      </c>
      <c r="E225" s="14" t="s">
        <v>417</v>
      </c>
      <c r="F225" s="31">
        <v>5</v>
      </c>
    </row>
    <row r="226" spans="1:6">
      <c r="A226">
        <v>224</v>
      </c>
      <c r="B226" s="31">
        <v>24</v>
      </c>
      <c r="C226" s="14" t="s">
        <v>919</v>
      </c>
      <c r="D226" s="14" t="s">
        <v>418</v>
      </c>
      <c r="E226" s="14" t="s">
        <v>417</v>
      </c>
      <c r="F226" s="31">
        <v>5</v>
      </c>
    </row>
    <row r="227" spans="1:6">
      <c r="A227">
        <v>225</v>
      </c>
      <c r="B227" s="31">
        <v>25</v>
      </c>
      <c r="C227" s="14" t="s">
        <v>919</v>
      </c>
      <c r="D227" s="14" t="s">
        <v>418</v>
      </c>
      <c r="E227" s="14" t="s">
        <v>417</v>
      </c>
      <c r="F227" s="31">
        <v>5</v>
      </c>
    </row>
    <row r="228" spans="1:6">
      <c r="A228">
        <v>226</v>
      </c>
      <c r="B228" s="31">
        <v>26</v>
      </c>
      <c r="C228" s="14" t="s">
        <v>920</v>
      </c>
      <c r="D228" s="14" t="s">
        <v>418</v>
      </c>
      <c r="E228" s="14" t="s">
        <v>417</v>
      </c>
      <c r="F228" s="31">
        <v>5</v>
      </c>
    </row>
    <row r="229" spans="1:6">
      <c r="A229">
        <v>227</v>
      </c>
      <c r="B229" s="31">
        <v>27</v>
      </c>
      <c r="C229" s="14" t="s">
        <v>920</v>
      </c>
      <c r="D229" s="14" t="s">
        <v>418</v>
      </c>
      <c r="E229" s="14" t="s">
        <v>417</v>
      </c>
      <c r="F229" s="31">
        <v>5</v>
      </c>
    </row>
    <row r="230" spans="1:6">
      <c r="A230">
        <v>228</v>
      </c>
      <c r="B230" s="31">
        <v>28</v>
      </c>
      <c r="C230" s="14" t="s">
        <v>920</v>
      </c>
      <c r="D230" s="14" t="s">
        <v>418</v>
      </c>
      <c r="E230" s="14" t="s">
        <v>417</v>
      </c>
      <c r="F230" s="31">
        <v>5</v>
      </c>
    </row>
    <row r="231" spans="1:6">
      <c r="A231">
        <v>229</v>
      </c>
      <c r="B231" s="31">
        <v>29</v>
      </c>
      <c r="C231" s="14" t="s">
        <v>920</v>
      </c>
      <c r="D231" s="14" t="s">
        <v>418</v>
      </c>
      <c r="E231" s="14" t="s">
        <v>417</v>
      </c>
      <c r="F231" s="31">
        <v>5</v>
      </c>
    </row>
    <row r="232" spans="1:6">
      <c r="A232">
        <v>230</v>
      </c>
      <c r="B232" s="31">
        <v>30</v>
      </c>
      <c r="C232" s="14" t="s">
        <v>920</v>
      </c>
      <c r="D232" s="14" t="s">
        <v>418</v>
      </c>
      <c r="E232" s="14" t="s">
        <v>417</v>
      </c>
      <c r="F232" s="31">
        <v>5</v>
      </c>
    </row>
    <row r="233" spans="1:6">
      <c r="A233">
        <v>231</v>
      </c>
      <c r="B233" s="31">
        <v>31</v>
      </c>
      <c r="C233" s="14" t="s">
        <v>921</v>
      </c>
      <c r="D233" s="14" t="s">
        <v>418</v>
      </c>
      <c r="E233" s="14" t="s">
        <v>417</v>
      </c>
      <c r="F233" s="31">
        <v>5</v>
      </c>
    </row>
    <row r="234" spans="1:6">
      <c r="A234">
        <v>232</v>
      </c>
      <c r="B234" s="31">
        <v>32</v>
      </c>
      <c r="C234" s="14" t="s">
        <v>921</v>
      </c>
      <c r="D234" s="14" t="s">
        <v>418</v>
      </c>
      <c r="E234" s="14" t="s">
        <v>417</v>
      </c>
      <c r="F234" s="31">
        <v>5</v>
      </c>
    </row>
    <row r="235" spans="1:6">
      <c r="A235">
        <v>233</v>
      </c>
      <c r="B235" s="31">
        <v>33</v>
      </c>
      <c r="C235" s="14" t="s">
        <v>921</v>
      </c>
      <c r="D235" s="14" t="s">
        <v>418</v>
      </c>
      <c r="E235" s="14" t="s">
        <v>417</v>
      </c>
      <c r="F235" s="31">
        <v>5</v>
      </c>
    </row>
    <row r="236" spans="1:6">
      <c r="A236">
        <v>234</v>
      </c>
      <c r="B236" s="31">
        <v>34</v>
      </c>
      <c r="C236" s="14" t="s">
        <v>921</v>
      </c>
      <c r="D236" s="14" t="s">
        <v>418</v>
      </c>
      <c r="E236" s="14" t="s">
        <v>417</v>
      </c>
      <c r="F236" s="31">
        <v>5</v>
      </c>
    </row>
    <row r="237" spans="1:6">
      <c r="A237">
        <v>235</v>
      </c>
      <c r="B237" s="31">
        <v>35</v>
      </c>
      <c r="C237" s="14" t="s">
        <v>921</v>
      </c>
      <c r="D237" s="14" t="s">
        <v>418</v>
      </c>
      <c r="E237" s="14" t="s">
        <v>417</v>
      </c>
      <c r="F237" s="31">
        <v>5</v>
      </c>
    </row>
    <row r="238" spans="1:6">
      <c r="A238">
        <v>236</v>
      </c>
      <c r="B238" s="31">
        <v>36</v>
      </c>
      <c r="C238" s="14" t="s">
        <v>922</v>
      </c>
      <c r="D238" s="14" t="s">
        <v>418</v>
      </c>
      <c r="E238" s="14" t="s">
        <v>417</v>
      </c>
      <c r="F238" s="31">
        <v>5</v>
      </c>
    </row>
    <row r="239" spans="1:6">
      <c r="A239">
        <v>237</v>
      </c>
      <c r="B239" s="31">
        <v>37</v>
      </c>
      <c r="C239" s="14" t="s">
        <v>922</v>
      </c>
      <c r="D239" s="14" t="s">
        <v>418</v>
      </c>
      <c r="E239" s="14" t="s">
        <v>417</v>
      </c>
      <c r="F239" s="31">
        <v>5</v>
      </c>
    </row>
    <row r="240" spans="1:6">
      <c r="A240">
        <v>238</v>
      </c>
      <c r="B240" s="31">
        <v>38</v>
      </c>
      <c r="C240" s="14" t="s">
        <v>922</v>
      </c>
      <c r="D240" s="14" t="s">
        <v>418</v>
      </c>
      <c r="E240" s="14" t="s">
        <v>417</v>
      </c>
      <c r="F240" s="31">
        <v>5</v>
      </c>
    </row>
    <row r="241" spans="1:6">
      <c r="A241">
        <v>239</v>
      </c>
      <c r="B241" s="31">
        <v>39</v>
      </c>
      <c r="C241" s="14" t="s">
        <v>922</v>
      </c>
      <c r="D241" s="14" t="s">
        <v>418</v>
      </c>
      <c r="E241" s="14" t="s">
        <v>417</v>
      </c>
      <c r="F241" s="31">
        <v>5</v>
      </c>
    </row>
    <row r="242" spans="1:6">
      <c r="A242">
        <v>240</v>
      </c>
      <c r="B242" s="31">
        <v>40</v>
      </c>
      <c r="C242" s="14" t="s">
        <v>922</v>
      </c>
      <c r="D242" s="14" t="s">
        <v>418</v>
      </c>
      <c r="E242" s="14" t="s">
        <v>417</v>
      </c>
      <c r="F242" s="31">
        <v>5</v>
      </c>
    </row>
    <row r="243" spans="1:6">
      <c r="A243">
        <v>241</v>
      </c>
      <c r="B243" s="31">
        <v>41</v>
      </c>
      <c r="C243" s="14" t="s">
        <v>923</v>
      </c>
      <c r="D243" s="14" t="s">
        <v>418</v>
      </c>
      <c r="E243" s="14" t="s">
        <v>417</v>
      </c>
      <c r="F243" s="31">
        <v>5</v>
      </c>
    </row>
    <row r="244" spans="1:6">
      <c r="A244">
        <v>242</v>
      </c>
      <c r="B244" s="31">
        <v>42</v>
      </c>
      <c r="C244" s="14" t="s">
        <v>923</v>
      </c>
      <c r="D244" s="14" t="s">
        <v>418</v>
      </c>
      <c r="E244" s="14" t="s">
        <v>417</v>
      </c>
      <c r="F244" s="31">
        <v>5</v>
      </c>
    </row>
    <row r="245" spans="1:6">
      <c r="A245">
        <v>243</v>
      </c>
      <c r="B245" s="31">
        <v>43</v>
      </c>
      <c r="C245" s="14" t="s">
        <v>923</v>
      </c>
      <c r="D245" s="14" t="s">
        <v>418</v>
      </c>
      <c r="E245" s="14" t="s">
        <v>417</v>
      </c>
      <c r="F245" s="31">
        <v>5</v>
      </c>
    </row>
    <row r="246" spans="1:6">
      <c r="A246">
        <v>244</v>
      </c>
      <c r="B246" s="31">
        <v>44</v>
      </c>
      <c r="C246" s="14" t="s">
        <v>923</v>
      </c>
      <c r="D246" s="14" t="s">
        <v>418</v>
      </c>
      <c r="E246" s="14" t="s">
        <v>417</v>
      </c>
      <c r="F246" s="31">
        <v>5</v>
      </c>
    </row>
    <row r="247" spans="1:6">
      <c r="A247">
        <v>245</v>
      </c>
      <c r="B247" s="31">
        <v>45</v>
      </c>
      <c r="C247" s="14" t="s">
        <v>923</v>
      </c>
      <c r="D247" s="14" t="s">
        <v>418</v>
      </c>
      <c r="E247" s="14" t="s">
        <v>417</v>
      </c>
      <c r="F247" s="31">
        <v>5</v>
      </c>
    </row>
    <row r="248" spans="1:6">
      <c r="A248">
        <v>246</v>
      </c>
      <c r="B248" s="31">
        <v>46</v>
      </c>
      <c r="C248" s="14" t="s">
        <v>924</v>
      </c>
      <c r="D248" s="14" t="s">
        <v>418</v>
      </c>
      <c r="E248" s="14" t="s">
        <v>417</v>
      </c>
      <c r="F248" s="31">
        <v>5</v>
      </c>
    </row>
    <row r="249" spans="1:6">
      <c r="A249">
        <v>247</v>
      </c>
      <c r="B249" s="31">
        <v>47</v>
      </c>
      <c r="C249" s="14" t="s">
        <v>924</v>
      </c>
      <c r="D249" s="14" t="s">
        <v>418</v>
      </c>
      <c r="E249" s="14" t="s">
        <v>417</v>
      </c>
      <c r="F249" s="31">
        <v>5</v>
      </c>
    </row>
    <row r="250" spans="1:6">
      <c r="A250">
        <v>248</v>
      </c>
      <c r="B250" s="31">
        <v>48</v>
      </c>
      <c r="C250" s="14" t="s">
        <v>924</v>
      </c>
      <c r="D250" s="14" t="s">
        <v>418</v>
      </c>
      <c r="E250" s="14" t="s">
        <v>417</v>
      </c>
      <c r="F250" s="31">
        <v>5</v>
      </c>
    </row>
    <row r="251" spans="1:6">
      <c r="A251">
        <v>249</v>
      </c>
      <c r="B251" s="31">
        <v>49</v>
      </c>
      <c r="C251" s="14" t="s">
        <v>924</v>
      </c>
      <c r="D251" s="14" t="s">
        <v>418</v>
      </c>
      <c r="E251" s="14" t="s">
        <v>417</v>
      </c>
      <c r="F251" s="31">
        <v>5</v>
      </c>
    </row>
    <row r="252" spans="1:6">
      <c r="A252">
        <v>250</v>
      </c>
      <c r="B252" s="31">
        <v>50</v>
      </c>
      <c r="C252" s="14" t="s">
        <v>924</v>
      </c>
      <c r="D252" s="14" t="s">
        <v>418</v>
      </c>
      <c r="E252" s="14" t="s">
        <v>417</v>
      </c>
      <c r="F252" s="31">
        <v>5</v>
      </c>
    </row>
    <row r="253" spans="1:6">
      <c r="A253">
        <v>251</v>
      </c>
      <c r="B253" s="31">
        <v>1</v>
      </c>
      <c r="C253" s="14" t="s">
        <v>916</v>
      </c>
      <c r="D253" s="14" t="s">
        <v>418</v>
      </c>
      <c r="E253" s="14" t="s">
        <v>417</v>
      </c>
      <c r="F253" s="31">
        <v>6</v>
      </c>
    </row>
    <row r="254" spans="1:6">
      <c r="A254">
        <v>252</v>
      </c>
      <c r="B254" s="31">
        <v>2</v>
      </c>
      <c r="C254" s="14" t="s">
        <v>916</v>
      </c>
      <c r="D254" s="14" t="s">
        <v>418</v>
      </c>
      <c r="E254" s="14" t="s">
        <v>417</v>
      </c>
      <c r="F254" s="31">
        <v>6</v>
      </c>
    </row>
    <row r="255" spans="1:6">
      <c r="A255">
        <v>253</v>
      </c>
      <c r="B255" s="31">
        <v>3</v>
      </c>
      <c r="C255" s="14" t="s">
        <v>916</v>
      </c>
      <c r="D255" s="14" t="s">
        <v>418</v>
      </c>
      <c r="E255" s="14" t="s">
        <v>417</v>
      </c>
      <c r="F255" s="31">
        <v>6</v>
      </c>
    </row>
    <row r="256" spans="1:6">
      <c r="A256">
        <v>254</v>
      </c>
      <c r="B256" s="31">
        <v>4</v>
      </c>
      <c r="C256" s="14" t="s">
        <v>916</v>
      </c>
      <c r="D256" s="14" t="s">
        <v>418</v>
      </c>
      <c r="E256" s="14" t="s">
        <v>417</v>
      </c>
      <c r="F256" s="31">
        <v>6</v>
      </c>
    </row>
    <row r="257" spans="1:6">
      <c r="A257">
        <v>255</v>
      </c>
      <c r="B257" s="31">
        <v>5</v>
      </c>
      <c r="C257" s="14" t="s">
        <v>916</v>
      </c>
      <c r="D257" s="14" t="s">
        <v>418</v>
      </c>
      <c r="E257" s="14" t="s">
        <v>417</v>
      </c>
      <c r="F257" s="31">
        <v>6</v>
      </c>
    </row>
    <row r="258" spans="1:6">
      <c r="A258">
        <v>256</v>
      </c>
      <c r="B258" s="31">
        <v>6</v>
      </c>
      <c r="C258" s="14" t="s">
        <v>916</v>
      </c>
      <c r="D258" s="14" t="s">
        <v>418</v>
      </c>
      <c r="E258" s="14" t="s">
        <v>417</v>
      </c>
      <c r="F258" s="31">
        <v>6</v>
      </c>
    </row>
    <row r="259" spans="1:6">
      <c r="A259">
        <v>257</v>
      </c>
      <c r="B259" s="31">
        <v>7</v>
      </c>
      <c r="C259" s="14" t="s">
        <v>916</v>
      </c>
      <c r="D259" s="14" t="s">
        <v>418</v>
      </c>
      <c r="E259" s="14" t="s">
        <v>417</v>
      </c>
      <c r="F259" s="31">
        <v>6</v>
      </c>
    </row>
    <row r="260" spans="1:6">
      <c r="A260">
        <v>258</v>
      </c>
      <c r="B260" s="31">
        <v>8</v>
      </c>
      <c r="C260" s="14" t="s">
        <v>916</v>
      </c>
      <c r="D260" s="14" t="s">
        <v>418</v>
      </c>
      <c r="E260" s="14" t="s">
        <v>417</v>
      </c>
      <c r="F260" s="31">
        <v>6</v>
      </c>
    </row>
    <row r="261" spans="1:6">
      <c r="A261">
        <v>259</v>
      </c>
      <c r="B261" s="31">
        <v>9</v>
      </c>
      <c r="C261" s="14" t="s">
        <v>916</v>
      </c>
      <c r="D261" s="14" t="s">
        <v>418</v>
      </c>
      <c r="E261" s="14" t="s">
        <v>417</v>
      </c>
      <c r="F261" s="31">
        <v>6</v>
      </c>
    </row>
    <row r="262" spans="1:6">
      <c r="A262">
        <v>260</v>
      </c>
      <c r="B262" s="31">
        <v>10</v>
      </c>
      <c r="C262" s="14" t="s">
        <v>917</v>
      </c>
      <c r="D262" s="14" t="s">
        <v>418</v>
      </c>
      <c r="E262" s="14" t="s">
        <v>417</v>
      </c>
      <c r="F262" s="31">
        <v>6</v>
      </c>
    </row>
    <row r="263" spans="1:6">
      <c r="A263">
        <v>261</v>
      </c>
      <c r="B263" s="31">
        <v>11</v>
      </c>
      <c r="C263" s="14" t="s">
        <v>917</v>
      </c>
      <c r="D263" s="14" t="s">
        <v>418</v>
      </c>
      <c r="E263" s="14" t="s">
        <v>417</v>
      </c>
      <c r="F263" s="31">
        <v>6</v>
      </c>
    </row>
    <row r="264" spans="1:6">
      <c r="A264">
        <v>262</v>
      </c>
      <c r="B264" s="31">
        <v>12</v>
      </c>
      <c r="C264" s="14" t="s">
        <v>917</v>
      </c>
      <c r="D264" s="14" t="s">
        <v>418</v>
      </c>
      <c r="E264" s="14" t="s">
        <v>417</v>
      </c>
      <c r="F264" s="31">
        <v>6</v>
      </c>
    </row>
    <row r="265" spans="1:6">
      <c r="A265">
        <v>263</v>
      </c>
      <c r="B265" s="31">
        <v>13</v>
      </c>
      <c r="C265" s="14" t="s">
        <v>917</v>
      </c>
      <c r="D265" s="14" t="s">
        <v>418</v>
      </c>
      <c r="E265" s="14" t="s">
        <v>417</v>
      </c>
      <c r="F265" s="31">
        <v>6</v>
      </c>
    </row>
    <row r="266" spans="1:6">
      <c r="A266">
        <v>264</v>
      </c>
      <c r="B266" s="31">
        <v>14</v>
      </c>
      <c r="C266" s="14" t="s">
        <v>917</v>
      </c>
      <c r="D266" s="14" t="s">
        <v>418</v>
      </c>
      <c r="E266" s="14" t="s">
        <v>417</v>
      </c>
      <c r="F266" s="31">
        <v>6</v>
      </c>
    </row>
    <row r="267" spans="1:6">
      <c r="A267">
        <v>265</v>
      </c>
      <c r="B267" s="31">
        <v>15</v>
      </c>
      <c r="C267" s="14" t="s">
        <v>917</v>
      </c>
      <c r="D267" s="14" t="s">
        <v>418</v>
      </c>
      <c r="E267" s="14" t="s">
        <v>417</v>
      </c>
      <c r="F267" s="31">
        <v>6</v>
      </c>
    </row>
    <row r="268" spans="1:6">
      <c r="A268">
        <v>266</v>
      </c>
      <c r="B268" s="31">
        <v>16</v>
      </c>
      <c r="C268" s="14" t="s">
        <v>918</v>
      </c>
      <c r="D268" s="14" t="s">
        <v>418</v>
      </c>
      <c r="E268" s="14" t="s">
        <v>417</v>
      </c>
      <c r="F268" s="31">
        <v>6</v>
      </c>
    </row>
    <row r="269" spans="1:6">
      <c r="A269">
        <v>267</v>
      </c>
      <c r="B269" s="31">
        <v>17</v>
      </c>
      <c r="C269" s="14" t="s">
        <v>918</v>
      </c>
      <c r="D269" s="14" t="s">
        <v>418</v>
      </c>
      <c r="E269" s="14" t="s">
        <v>417</v>
      </c>
      <c r="F269" s="31">
        <v>6</v>
      </c>
    </row>
    <row r="270" spans="1:6">
      <c r="A270">
        <v>268</v>
      </c>
      <c r="B270" s="31">
        <v>18</v>
      </c>
      <c r="C270" s="14" t="s">
        <v>918</v>
      </c>
      <c r="D270" s="14" t="s">
        <v>418</v>
      </c>
      <c r="E270" s="14" t="s">
        <v>417</v>
      </c>
      <c r="F270" s="31">
        <v>6</v>
      </c>
    </row>
    <row r="271" spans="1:6">
      <c r="A271">
        <v>269</v>
      </c>
      <c r="B271" s="31">
        <v>19</v>
      </c>
      <c r="C271" s="14" t="s">
        <v>918</v>
      </c>
      <c r="D271" s="14" t="s">
        <v>418</v>
      </c>
      <c r="E271" s="14" t="s">
        <v>417</v>
      </c>
      <c r="F271" s="31">
        <v>6</v>
      </c>
    </row>
    <row r="272" spans="1:6">
      <c r="A272">
        <v>270</v>
      </c>
      <c r="B272" s="31">
        <v>20</v>
      </c>
      <c r="C272" s="14" t="s">
        <v>918</v>
      </c>
      <c r="D272" s="14" t="s">
        <v>418</v>
      </c>
      <c r="E272" s="14" t="s">
        <v>417</v>
      </c>
      <c r="F272" s="31">
        <v>6</v>
      </c>
    </row>
    <row r="273" spans="1:6">
      <c r="A273">
        <v>271</v>
      </c>
      <c r="B273" s="31">
        <v>21</v>
      </c>
      <c r="C273" s="14" t="s">
        <v>919</v>
      </c>
      <c r="D273" s="14" t="s">
        <v>418</v>
      </c>
      <c r="E273" s="14" t="s">
        <v>417</v>
      </c>
      <c r="F273" s="31">
        <v>6</v>
      </c>
    </row>
    <row r="274" spans="1:6">
      <c r="A274">
        <v>272</v>
      </c>
      <c r="B274" s="31">
        <v>22</v>
      </c>
      <c r="C274" s="14" t="s">
        <v>919</v>
      </c>
      <c r="D274" s="14" t="s">
        <v>418</v>
      </c>
      <c r="E274" s="14" t="s">
        <v>417</v>
      </c>
      <c r="F274" s="31">
        <v>6</v>
      </c>
    </row>
    <row r="275" spans="1:6">
      <c r="A275">
        <v>273</v>
      </c>
      <c r="B275" s="31">
        <v>23</v>
      </c>
      <c r="C275" s="14" t="s">
        <v>919</v>
      </c>
      <c r="D275" s="14" t="s">
        <v>418</v>
      </c>
      <c r="E275" s="14" t="s">
        <v>417</v>
      </c>
      <c r="F275" s="31">
        <v>6</v>
      </c>
    </row>
    <row r="276" spans="1:6">
      <c r="A276">
        <v>274</v>
      </c>
      <c r="B276" s="31">
        <v>24</v>
      </c>
      <c r="C276" s="14" t="s">
        <v>919</v>
      </c>
      <c r="D276" s="14" t="s">
        <v>418</v>
      </c>
      <c r="E276" s="14" t="s">
        <v>417</v>
      </c>
      <c r="F276" s="31">
        <v>6</v>
      </c>
    </row>
    <row r="277" spans="1:6">
      <c r="A277">
        <v>275</v>
      </c>
      <c r="B277" s="31">
        <v>25</v>
      </c>
      <c r="C277" s="14" t="s">
        <v>919</v>
      </c>
      <c r="D277" s="14" t="s">
        <v>418</v>
      </c>
      <c r="E277" s="14" t="s">
        <v>417</v>
      </c>
      <c r="F277" s="31">
        <v>6</v>
      </c>
    </row>
    <row r="278" spans="1:6">
      <c r="A278">
        <v>276</v>
      </c>
      <c r="B278" s="31">
        <v>26</v>
      </c>
      <c r="C278" s="14" t="s">
        <v>920</v>
      </c>
      <c r="D278" s="14" t="s">
        <v>418</v>
      </c>
      <c r="E278" s="14" t="s">
        <v>417</v>
      </c>
      <c r="F278" s="31">
        <v>6</v>
      </c>
    </row>
    <row r="279" spans="1:6">
      <c r="A279">
        <v>277</v>
      </c>
      <c r="B279" s="31">
        <v>27</v>
      </c>
      <c r="C279" s="14" t="s">
        <v>920</v>
      </c>
      <c r="D279" s="14" t="s">
        <v>418</v>
      </c>
      <c r="E279" s="14" t="s">
        <v>417</v>
      </c>
      <c r="F279" s="31">
        <v>6</v>
      </c>
    </row>
    <row r="280" spans="1:6">
      <c r="A280">
        <v>278</v>
      </c>
      <c r="B280" s="31">
        <v>28</v>
      </c>
      <c r="C280" s="14" t="s">
        <v>920</v>
      </c>
      <c r="D280" s="14" t="s">
        <v>418</v>
      </c>
      <c r="E280" s="14" t="s">
        <v>417</v>
      </c>
      <c r="F280" s="31">
        <v>6</v>
      </c>
    </row>
    <row r="281" spans="1:6">
      <c r="A281">
        <v>279</v>
      </c>
      <c r="B281" s="31">
        <v>29</v>
      </c>
      <c r="C281" s="14" t="s">
        <v>920</v>
      </c>
      <c r="D281" s="14" t="s">
        <v>418</v>
      </c>
      <c r="E281" s="14" t="s">
        <v>417</v>
      </c>
      <c r="F281" s="31">
        <v>6</v>
      </c>
    </row>
    <row r="282" spans="1:6">
      <c r="A282">
        <v>280</v>
      </c>
      <c r="B282" s="31">
        <v>30</v>
      </c>
      <c r="C282" s="14" t="s">
        <v>920</v>
      </c>
      <c r="D282" s="14" t="s">
        <v>418</v>
      </c>
      <c r="E282" s="14" t="s">
        <v>417</v>
      </c>
      <c r="F282" s="31">
        <v>6</v>
      </c>
    </row>
    <row r="283" spans="1:6">
      <c r="A283">
        <v>281</v>
      </c>
      <c r="B283" s="31">
        <v>31</v>
      </c>
      <c r="C283" s="14" t="s">
        <v>921</v>
      </c>
      <c r="D283" s="14" t="s">
        <v>418</v>
      </c>
      <c r="E283" s="14" t="s">
        <v>417</v>
      </c>
      <c r="F283" s="31">
        <v>6</v>
      </c>
    </row>
    <row r="284" spans="1:6">
      <c r="A284">
        <v>282</v>
      </c>
      <c r="B284" s="31">
        <v>32</v>
      </c>
      <c r="C284" s="14" t="s">
        <v>921</v>
      </c>
      <c r="D284" s="14" t="s">
        <v>418</v>
      </c>
      <c r="E284" s="14" t="s">
        <v>417</v>
      </c>
      <c r="F284" s="31">
        <v>6</v>
      </c>
    </row>
    <row r="285" spans="1:6">
      <c r="A285">
        <v>283</v>
      </c>
      <c r="B285" s="31">
        <v>33</v>
      </c>
      <c r="C285" s="14" t="s">
        <v>921</v>
      </c>
      <c r="D285" s="14" t="s">
        <v>418</v>
      </c>
      <c r="E285" s="14" t="s">
        <v>417</v>
      </c>
      <c r="F285" s="31">
        <v>6</v>
      </c>
    </row>
    <row r="286" spans="1:6">
      <c r="A286">
        <v>284</v>
      </c>
      <c r="B286" s="31">
        <v>34</v>
      </c>
      <c r="C286" s="14" t="s">
        <v>921</v>
      </c>
      <c r="D286" s="14" t="s">
        <v>418</v>
      </c>
      <c r="E286" s="14" t="s">
        <v>417</v>
      </c>
      <c r="F286" s="31">
        <v>6</v>
      </c>
    </row>
    <row r="287" spans="1:6">
      <c r="A287">
        <v>285</v>
      </c>
      <c r="B287" s="31">
        <v>35</v>
      </c>
      <c r="C287" s="14" t="s">
        <v>921</v>
      </c>
      <c r="D287" s="14" t="s">
        <v>418</v>
      </c>
      <c r="E287" s="14" t="s">
        <v>417</v>
      </c>
      <c r="F287" s="31">
        <v>6</v>
      </c>
    </row>
    <row r="288" spans="1:6">
      <c r="A288">
        <v>286</v>
      </c>
      <c r="B288" s="31">
        <v>36</v>
      </c>
      <c r="C288" s="14" t="s">
        <v>922</v>
      </c>
      <c r="D288" s="14" t="s">
        <v>418</v>
      </c>
      <c r="E288" s="14" t="s">
        <v>417</v>
      </c>
      <c r="F288" s="31">
        <v>6</v>
      </c>
    </row>
    <row r="289" spans="1:6">
      <c r="A289">
        <v>287</v>
      </c>
      <c r="B289" s="31">
        <v>37</v>
      </c>
      <c r="C289" s="14" t="s">
        <v>922</v>
      </c>
      <c r="D289" s="14" t="s">
        <v>418</v>
      </c>
      <c r="E289" s="14" t="s">
        <v>417</v>
      </c>
      <c r="F289" s="31">
        <v>6</v>
      </c>
    </row>
    <row r="290" spans="1:6">
      <c r="A290">
        <v>288</v>
      </c>
      <c r="B290" s="31">
        <v>38</v>
      </c>
      <c r="C290" s="14" t="s">
        <v>922</v>
      </c>
      <c r="D290" s="14" t="s">
        <v>418</v>
      </c>
      <c r="E290" s="14" t="s">
        <v>417</v>
      </c>
      <c r="F290" s="31">
        <v>6</v>
      </c>
    </row>
    <row r="291" spans="1:6">
      <c r="A291">
        <v>289</v>
      </c>
      <c r="B291" s="31">
        <v>39</v>
      </c>
      <c r="C291" s="14" t="s">
        <v>922</v>
      </c>
      <c r="D291" s="14" t="s">
        <v>418</v>
      </c>
      <c r="E291" s="14" t="s">
        <v>417</v>
      </c>
      <c r="F291" s="31">
        <v>6</v>
      </c>
    </row>
    <row r="292" spans="1:6">
      <c r="A292">
        <v>290</v>
      </c>
      <c r="B292" s="31">
        <v>40</v>
      </c>
      <c r="C292" s="14" t="s">
        <v>922</v>
      </c>
      <c r="D292" s="14" t="s">
        <v>418</v>
      </c>
      <c r="E292" s="14" t="s">
        <v>417</v>
      </c>
      <c r="F292" s="31">
        <v>6</v>
      </c>
    </row>
    <row r="293" spans="1:6">
      <c r="A293">
        <v>291</v>
      </c>
      <c r="B293" s="31">
        <v>41</v>
      </c>
      <c r="C293" s="14" t="s">
        <v>923</v>
      </c>
      <c r="D293" s="14" t="s">
        <v>418</v>
      </c>
      <c r="E293" s="14" t="s">
        <v>417</v>
      </c>
      <c r="F293" s="31">
        <v>6</v>
      </c>
    </row>
    <row r="294" spans="1:6">
      <c r="A294">
        <v>292</v>
      </c>
      <c r="B294" s="31">
        <v>42</v>
      </c>
      <c r="C294" s="14" t="s">
        <v>923</v>
      </c>
      <c r="D294" s="14" t="s">
        <v>418</v>
      </c>
      <c r="E294" s="14" t="s">
        <v>417</v>
      </c>
      <c r="F294" s="31">
        <v>6</v>
      </c>
    </row>
    <row r="295" spans="1:6">
      <c r="A295">
        <v>293</v>
      </c>
      <c r="B295" s="31">
        <v>43</v>
      </c>
      <c r="C295" s="14" t="s">
        <v>923</v>
      </c>
      <c r="D295" s="14" t="s">
        <v>418</v>
      </c>
      <c r="E295" s="14" t="s">
        <v>417</v>
      </c>
      <c r="F295" s="31">
        <v>6</v>
      </c>
    </row>
    <row r="296" spans="1:6">
      <c r="A296">
        <v>294</v>
      </c>
      <c r="B296" s="31">
        <v>44</v>
      </c>
      <c r="C296" s="14" t="s">
        <v>923</v>
      </c>
      <c r="D296" s="14" t="s">
        <v>418</v>
      </c>
      <c r="E296" s="14" t="s">
        <v>417</v>
      </c>
      <c r="F296" s="31">
        <v>6</v>
      </c>
    </row>
    <row r="297" spans="1:6">
      <c r="A297">
        <v>295</v>
      </c>
      <c r="B297" s="31">
        <v>45</v>
      </c>
      <c r="C297" s="14" t="s">
        <v>923</v>
      </c>
      <c r="D297" s="14" t="s">
        <v>418</v>
      </c>
      <c r="E297" s="14" t="s">
        <v>417</v>
      </c>
      <c r="F297" s="31">
        <v>6</v>
      </c>
    </row>
    <row r="298" spans="1:6">
      <c r="A298">
        <v>296</v>
      </c>
      <c r="B298" s="31">
        <v>46</v>
      </c>
      <c r="C298" s="14" t="s">
        <v>924</v>
      </c>
      <c r="D298" s="14" t="s">
        <v>418</v>
      </c>
      <c r="E298" s="14" t="s">
        <v>417</v>
      </c>
      <c r="F298" s="31">
        <v>6</v>
      </c>
    </row>
    <row r="299" spans="1:6">
      <c r="A299">
        <v>297</v>
      </c>
      <c r="B299" s="31">
        <v>47</v>
      </c>
      <c r="C299" s="14" t="s">
        <v>924</v>
      </c>
      <c r="D299" s="14" t="s">
        <v>418</v>
      </c>
      <c r="E299" s="14" t="s">
        <v>417</v>
      </c>
      <c r="F299" s="31">
        <v>6</v>
      </c>
    </row>
    <row r="300" spans="1:6">
      <c r="A300">
        <v>298</v>
      </c>
      <c r="B300" s="31">
        <v>48</v>
      </c>
      <c r="C300" s="14" t="s">
        <v>924</v>
      </c>
      <c r="D300" s="14" t="s">
        <v>418</v>
      </c>
      <c r="E300" s="14" t="s">
        <v>417</v>
      </c>
      <c r="F300" s="31">
        <v>6</v>
      </c>
    </row>
    <row r="301" spans="1:6">
      <c r="A301">
        <v>299</v>
      </c>
      <c r="B301" s="31">
        <v>49</v>
      </c>
      <c r="C301" s="14" t="s">
        <v>924</v>
      </c>
      <c r="D301" s="14" t="s">
        <v>418</v>
      </c>
      <c r="E301" s="14" t="s">
        <v>417</v>
      </c>
      <c r="F301" s="31">
        <v>6</v>
      </c>
    </row>
    <row r="302" spans="1:6">
      <c r="A302">
        <v>300</v>
      </c>
      <c r="B302" s="31">
        <v>50</v>
      </c>
      <c r="C302" s="14" t="s">
        <v>924</v>
      </c>
      <c r="D302" s="14" t="s">
        <v>418</v>
      </c>
      <c r="E302" s="14" t="s">
        <v>417</v>
      </c>
      <c r="F302" s="31">
        <v>6</v>
      </c>
    </row>
    <row r="303" spans="1:6">
      <c r="A303">
        <v>301</v>
      </c>
      <c r="B303" s="31">
        <v>1</v>
      </c>
      <c r="C303" s="14" t="s">
        <v>916</v>
      </c>
      <c r="D303" s="14" t="s">
        <v>418</v>
      </c>
      <c r="E303" s="14" t="s">
        <v>417</v>
      </c>
      <c r="F303" s="31">
        <v>7</v>
      </c>
    </row>
    <row r="304" spans="1:6">
      <c r="A304">
        <v>302</v>
      </c>
      <c r="B304" s="31">
        <v>2</v>
      </c>
      <c r="C304" s="14" t="s">
        <v>916</v>
      </c>
      <c r="D304" s="14" t="s">
        <v>418</v>
      </c>
      <c r="E304" s="14" t="s">
        <v>417</v>
      </c>
      <c r="F304" s="31">
        <v>7</v>
      </c>
    </row>
    <row r="305" spans="1:6">
      <c r="A305">
        <v>303</v>
      </c>
      <c r="B305" s="31">
        <v>3</v>
      </c>
      <c r="C305" s="14" t="s">
        <v>916</v>
      </c>
      <c r="D305" s="14" t="s">
        <v>418</v>
      </c>
      <c r="E305" s="14" t="s">
        <v>417</v>
      </c>
      <c r="F305" s="31">
        <v>7</v>
      </c>
    </row>
    <row r="306" spans="1:6">
      <c r="A306">
        <v>304</v>
      </c>
      <c r="B306" s="31">
        <v>4</v>
      </c>
      <c r="C306" s="14" t="s">
        <v>916</v>
      </c>
      <c r="D306" s="14" t="s">
        <v>418</v>
      </c>
      <c r="E306" s="14" t="s">
        <v>417</v>
      </c>
      <c r="F306" s="31">
        <v>7</v>
      </c>
    </row>
    <row r="307" spans="1:6">
      <c r="A307">
        <v>305</v>
      </c>
      <c r="B307" s="31">
        <v>5</v>
      </c>
      <c r="C307" s="14" t="s">
        <v>916</v>
      </c>
      <c r="D307" s="14" t="s">
        <v>418</v>
      </c>
      <c r="E307" s="14" t="s">
        <v>417</v>
      </c>
      <c r="F307" s="31">
        <v>7</v>
      </c>
    </row>
    <row r="308" spans="1:6">
      <c r="A308">
        <v>306</v>
      </c>
      <c r="B308" s="31">
        <v>6</v>
      </c>
      <c r="C308" s="14" t="s">
        <v>916</v>
      </c>
      <c r="D308" s="14" t="s">
        <v>418</v>
      </c>
      <c r="E308" s="14" t="s">
        <v>417</v>
      </c>
      <c r="F308" s="31">
        <v>7</v>
      </c>
    </row>
    <row r="309" spans="1:6">
      <c r="A309">
        <v>307</v>
      </c>
      <c r="B309" s="31">
        <v>7</v>
      </c>
      <c r="C309" s="14" t="s">
        <v>916</v>
      </c>
      <c r="D309" s="14" t="s">
        <v>418</v>
      </c>
      <c r="E309" s="14" t="s">
        <v>417</v>
      </c>
      <c r="F309" s="31">
        <v>7</v>
      </c>
    </row>
    <row r="310" spans="1:6">
      <c r="A310">
        <v>308</v>
      </c>
      <c r="B310" s="31">
        <v>8</v>
      </c>
      <c r="C310" s="14" t="s">
        <v>916</v>
      </c>
      <c r="D310" s="14" t="s">
        <v>418</v>
      </c>
      <c r="E310" s="14" t="s">
        <v>417</v>
      </c>
      <c r="F310" s="31">
        <v>7</v>
      </c>
    </row>
    <row r="311" spans="1:6">
      <c r="A311">
        <v>309</v>
      </c>
      <c r="B311" s="31">
        <v>9</v>
      </c>
      <c r="C311" s="14" t="s">
        <v>916</v>
      </c>
      <c r="D311" s="14" t="s">
        <v>418</v>
      </c>
      <c r="E311" s="14" t="s">
        <v>417</v>
      </c>
      <c r="F311" s="31">
        <v>7</v>
      </c>
    </row>
    <row r="312" spans="1:6">
      <c r="A312">
        <v>310</v>
      </c>
      <c r="B312" s="31">
        <v>10</v>
      </c>
      <c r="C312" s="14" t="s">
        <v>917</v>
      </c>
      <c r="D312" s="14" t="s">
        <v>418</v>
      </c>
      <c r="E312" s="14" t="s">
        <v>417</v>
      </c>
      <c r="F312" s="31">
        <v>7</v>
      </c>
    </row>
    <row r="313" spans="1:6">
      <c r="A313">
        <v>311</v>
      </c>
      <c r="B313" s="31">
        <v>11</v>
      </c>
      <c r="C313" s="14" t="s">
        <v>917</v>
      </c>
      <c r="D313" s="14" t="s">
        <v>418</v>
      </c>
      <c r="E313" s="14" t="s">
        <v>417</v>
      </c>
      <c r="F313" s="31">
        <v>7</v>
      </c>
    </row>
    <row r="314" spans="1:6">
      <c r="A314">
        <v>312</v>
      </c>
      <c r="B314" s="31">
        <v>12</v>
      </c>
      <c r="C314" s="14" t="s">
        <v>917</v>
      </c>
      <c r="D314" s="14" t="s">
        <v>418</v>
      </c>
      <c r="E314" s="14" t="s">
        <v>417</v>
      </c>
      <c r="F314" s="31">
        <v>7</v>
      </c>
    </row>
    <row r="315" spans="1:6">
      <c r="A315">
        <v>313</v>
      </c>
      <c r="B315" s="31">
        <v>13</v>
      </c>
      <c r="C315" s="14" t="s">
        <v>917</v>
      </c>
      <c r="D315" s="14" t="s">
        <v>418</v>
      </c>
      <c r="E315" s="14" t="s">
        <v>417</v>
      </c>
      <c r="F315" s="31">
        <v>7</v>
      </c>
    </row>
    <row r="316" spans="1:6">
      <c r="A316">
        <v>314</v>
      </c>
      <c r="B316" s="31">
        <v>14</v>
      </c>
      <c r="C316" s="14" t="s">
        <v>917</v>
      </c>
      <c r="D316" s="14" t="s">
        <v>418</v>
      </c>
      <c r="E316" s="14" t="s">
        <v>417</v>
      </c>
      <c r="F316" s="31">
        <v>7</v>
      </c>
    </row>
    <row r="317" spans="1:6">
      <c r="A317">
        <v>315</v>
      </c>
      <c r="B317" s="31">
        <v>15</v>
      </c>
      <c r="C317" s="14" t="s">
        <v>917</v>
      </c>
      <c r="D317" s="14" t="s">
        <v>418</v>
      </c>
      <c r="E317" s="14" t="s">
        <v>417</v>
      </c>
      <c r="F317" s="31">
        <v>7</v>
      </c>
    </row>
    <row r="318" spans="1:6">
      <c r="A318">
        <v>316</v>
      </c>
      <c r="B318" s="31">
        <v>16</v>
      </c>
      <c r="C318" s="14" t="s">
        <v>918</v>
      </c>
      <c r="D318" s="14" t="s">
        <v>418</v>
      </c>
      <c r="E318" s="14" t="s">
        <v>417</v>
      </c>
      <c r="F318" s="31">
        <v>7</v>
      </c>
    </row>
    <row r="319" spans="1:6">
      <c r="A319">
        <v>317</v>
      </c>
      <c r="B319" s="31">
        <v>17</v>
      </c>
      <c r="C319" s="14" t="s">
        <v>918</v>
      </c>
      <c r="D319" s="14" t="s">
        <v>418</v>
      </c>
      <c r="E319" s="14" t="s">
        <v>417</v>
      </c>
      <c r="F319" s="31">
        <v>7</v>
      </c>
    </row>
    <row r="320" spans="1:6">
      <c r="A320">
        <v>318</v>
      </c>
      <c r="B320" s="31">
        <v>18</v>
      </c>
      <c r="C320" s="14" t="s">
        <v>918</v>
      </c>
      <c r="D320" s="14" t="s">
        <v>418</v>
      </c>
      <c r="E320" s="14" t="s">
        <v>417</v>
      </c>
      <c r="F320" s="31">
        <v>7</v>
      </c>
    </row>
    <row r="321" spans="1:6">
      <c r="A321">
        <v>319</v>
      </c>
      <c r="B321" s="31">
        <v>19</v>
      </c>
      <c r="C321" s="14" t="s">
        <v>918</v>
      </c>
      <c r="D321" s="14" t="s">
        <v>418</v>
      </c>
      <c r="E321" s="14" t="s">
        <v>417</v>
      </c>
      <c r="F321" s="31">
        <v>7</v>
      </c>
    </row>
    <row r="322" spans="1:6">
      <c r="A322">
        <v>320</v>
      </c>
      <c r="B322" s="31">
        <v>20</v>
      </c>
      <c r="C322" s="14" t="s">
        <v>918</v>
      </c>
      <c r="D322" s="14" t="s">
        <v>418</v>
      </c>
      <c r="E322" s="14" t="s">
        <v>417</v>
      </c>
      <c r="F322" s="31">
        <v>7</v>
      </c>
    </row>
    <row r="323" spans="1:6">
      <c r="A323">
        <v>321</v>
      </c>
      <c r="B323" s="31">
        <v>21</v>
      </c>
      <c r="C323" s="14" t="s">
        <v>919</v>
      </c>
      <c r="D323" s="14" t="s">
        <v>418</v>
      </c>
      <c r="E323" s="14" t="s">
        <v>417</v>
      </c>
      <c r="F323" s="31">
        <v>7</v>
      </c>
    </row>
    <row r="324" spans="1:6">
      <c r="A324">
        <v>322</v>
      </c>
      <c r="B324" s="31">
        <v>22</v>
      </c>
      <c r="C324" s="14" t="s">
        <v>919</v>
      </c>
      <c r="D324" s="14" t="s">
        <v>418</v>
      </c>
      <c r="E324" s="14" t="s">
        <v>417</v>
      </c>
      <c r="F324" s="31">
        <v>7</v>
      </c>
    </row>
    <row r="325" spans="1:6">
      <c r="A325">
        <v>323</v>
      </c>
      <c r="B325" s="31">
        <v>23</v>
      </c>
      <c r="C325" s="14" t="s">
        <v>919</v>
      </c>
      <c r="D325" s="14" t="s">
        <v>418</v>
      </c>
      <c r="E325" s="14" t="s">
        <v>417</v>
      </c>
      <c r="F325" s="31">
        <v>7</v>
      </c>
    </row>
    <row r="326" spans="1:6">
      <c r="A326">
        <v>324</v>
      </c>
      <c r="B326" s="31">
        <v>24</v>
      </c>
      <c r="C326" s="14" t="s">
        <v>919</v>
      </c>
      <c r="D326" s="14" t="s">
        <v>418</v>
      </c>
      <c r="E326" s="14" t="s">
        <v>417</v>
      </c>
      <c r="F326" s="31">
        <v>7</v>
      </c>
    </row>
    <row r="327" spans="1:6">
      <c r="A327">
        <v>325</v>
      </c>
      <c r="B327" s="31">
        <v>25</v>
      </c>
      <c r="C327" s="14" t="s">
        <v>919</v>
      </c>
      <c r="D327" s="14" t="s">
        <v>418</v>
      </c>
      <c r="E327" s="14" t="s">
        <v>417</v>
      </c>
      <c r="F327" s="31">
        <v>7</v>
      </c>
    </row>
    <row r="328" spans="1:6">
      <c r="A328">
        <v>326</v>
      </c>
      <c r="B328" s="31">
        <v>26</v>
      </c>
      <c r="C328" s="14" t="s">
        <v>920</v>
      </c>
      <c r="D328" s="14" t="s">
        <v>418</v>
      </c>
      <c r="E328" s="14" t="s">
        <v>417</v>
      </c>
      <c r="F328" s="31">
        <v>7</v>
      </c>
    </row>
    <row r="329" spans="1:6">
      <c r="A329">
        <v>327</v>
      </c>
      <c r="B329" s="31">
        <v>27</v>
      </c>
      <c r="C329" s="14" t="s">
        <v>920</v>
      </c>
      <c r="D329" s="14" t="s">
        <v>418</v>
      </c>
      <c r="E329" s="14" t="s">
        <v>417</v>
      </c>
      <c r="F329" s="31">
        <v>7</v>
      </c>
    </row>
    <row r="330" spans="1:6">
      <c r="A330">
        <v>328</v>
      </c>
      <c r="B330" s="31">
        <v>28</v>
      </c>
      <c r="C330" s="14" t="s">
        <v>920</v>
      </c>
      <c r="D330" s="14" t="s">
        <v>418</v>
      </c>
      <c r="E330" s="14" t="s">
        <v>417</v>
      </c>
      <c r="F330" s="31">
        <v>7</v>
      </c>
    </row>
    <row r="331" spans="1:6">
      <c r="A331">
        <v>329</v>
      </c>
      <c r="B331" s="31">
        <v>29</v>
      </c>
      <c r="C331" s="14" t="s">
        <v>920</v>
      </c>
      <c r="D331" s="14" t="s">
        <v>418</v>
      </c>
      <c r="E331" s="14" t="s">
        <v>417</v>
      </c>
      <c r="F331" s="31">
        <v>7</v>
      </c>
    </row>
    <row r="332" spans="1:6">
      <c r="A332">
        <v>330</v>
      </c>
      <c r="B332" s="31">
        <v>30</v>
      </c>
      <c r="C332" s="14" t="s">
        <v>920</v>
      </c>
      <c r="D332" s="14" t="s">
        <v>418</v>
      </c>
      <c r="E332" s="14" t="s">
        <v>417</v>
      </c>
      <c r="F332" s="31">
        <v>7</v>
      </c>
    </row>
    <row r="333" spans="1:6">
      <c r="A333">
        <v>331</v>
      </c>
      <c r="B333" s="31">
        <v>31</v>
      </c>
      <c r="C333" s="14" t="s">
        <v>921</v>
      </c>
      <c r="D333" s="14" t="s">
        <v>418</v>
      </c>
      <c r="E333" s="14" t="s">
        <v>417</v>
      </c>
      <c r="F333" s="31">
        <v>7</v>
      </c>
    </row>
    <row r="334" spans="1:6">
      <c r="A334">
        <v>332</v>
      </c>
      <c r="B334" s="31">
        <v>32</v>
      </c>
      <c r="C334" s="14" t="s">
        <v>921</v>
      </c>
      <c r="D334" s="14" t="s">
        <v>418</v>
      </c>
      <c r="E334" s="14" t="s">
        <v>417</v>
      </c>
      <c r="F334" s="31">
        <v>7</v>
      </c>
    </row>
    <row r="335" spans="1:6">
      <c r="A335">
        <v>333</v>
      </c>
      <c r="B335" s="31">
        <v>33</v>
      </c>
      <c r="C335" s="14" t="s">
        <v>921</v>
      </c>
      <c r="D335" s="14" t="s">
        <v>418</v>
      </c>
      <c r="E335" s="14" t="s">
        <v>417</v>
      </c>
      <c r="F335" s="31">
        <v>7</v>
      </c>
    </row>
    <row r="336" spans="1:6">
      <c r="A336">
        <v>334</v>
      </c>
      <c r="B336" s="31">
        <v>34</v>
      </c>
      <c r="C336" s="14" t="s">
        <v>921</v>
      </c>
      <c r="D336" s="14" t="s">
        <v>418</v>
      </c>
      <c r="E336" s="14" t="s">
        <v>417</v>
      </c>
      <c r="F336" s="31">
        <v>7</v>
      </c>
    </row>
    <row r="337" spans="1:6">
      <c r="A337">
        <v>335</v>
      </c>
      <c r="B337" s="31">
        <v>35</v>
      </c>
      <c r="C337" s="14" t="s">
        <v>921</v>
      </c>
      <c r="D337" s="14" t="s">
        <v>418</v>
      </c>
      <c r="E337" s="14" t="s">
        <v>417</v>
      </c>
      <c r="F337" s="31">
        <v>7</v>
      </c>
    </row>
    <row r="338" spans="1:6">
      <c r="A338">
        <v>336</v>
      </c>
      <c r="B338" s="31">
        <v>36</v>
      </c>
      <c r="C338" s="14" t="s">
        <v>922</v>
      </c>
      <c r="D338" s="14" t="s">
        <v>418</v>
      </c>
      <c r="E338" s="14" t="s">
        <v>417</v>
      </c>
      <c r="F338" s="31">
        <v>7</v>
      </c>
    </row>
    <row r="339" spans="1:6">
      <c r="A339">
        <v>337</v>
      </c>
      <c r="B339" s="31">
        <v>37</v>
      </c>
      <c r="C339" s="14" t="s">
        <v>922</v>
      </c>
      <c r="D339" s="14" t="s">
        <v>418</v>
      </c>
      <c r="E339" s="14" t="s">
        <v>417</v>
      </c>
      <c r="F339" s="31">
        <v>7</v>
      </c>
    </row>
    <row r="340" spans="1:6">
      <c r="A340">
        <v>338</v>
      </c>
      <c r="B340" s="31">
        <v>38</v>
      </c>
      <c r="C340" s="14" t="s">
        <v>922</v>
      </c>
      <c r="D340" s="14" t="s">
        <v>418</v>
      </c>
      <c r="E340" s="14" t="s">
        <v>417</v>
      </c>
      <c r="F340" s="31">
        <v>7</v>
      </c>
    </row>
    <row r="341" spans="1:6">
      <c r="A341">
        <v>339</v>
      </c>
      <c r="B341" s="31">
        <v>39</v>
      </c>
      <c r="C341" s="14" t="s">
        <v>922</v>
      </c>
      <c r="D341" s="14" t="s">
        <v>418</v>
      </c>
      <c r="E341" s="14" t="s">
        <v>417</v>
      </c>
      <c r="F341" s="31">
        <v>7</v>
      </c>
    </row>
    <row r="342" spans="1:6">
      <c r="A342">
        <v>340</v>
      </c>
      <c r="B342" s="31">
        <v>40</v>
      </c>
      <c r="C342" s="14" t="s">
        <v>922</v>
      </c>
      <c r="D342" s="14" t="s">
        <v>418</v>
      </c>
      <c r="E342" s="14" t="s">
        <v>417</v>
      </c>
      <c r="F342" s="31">
        <v>7</v>
      </c>
    </row>
    <row r="343" spans="1:6">
      <c r="A343">
        <v>341</v>
      </c>
      <c r="B343" s="31">
        <v>41</v>
      </c>
      <c r="C343" s="14" t="s">
        <v>923</v>
      </c>
      <c r="D343" s="14" t="s">
        <v>418</v>
      </c>
      <c r="E343" s="14" t="s">
        <v>417</v>
      </c>
      <c r="F343" s="31">
        <v>7</v>
      </c>
    </row>
    <row r="344" spans="1:6">
      <c r="A344">
        <v>342</v>
      </c>
      <c r="B344" s="31">
        <v>42</v>
      </c>
      <c r="C344" s="14" t="s">
        <v>923</v>
      </c>
      <c r="D344" s="14" t="s">
        <v>418</v>
      </c>
      <c r="E344" s="14" t="s">
        <v>417</v>
      </c>
      <c r="F344" s="31">
        <v>7</v>
      </c>
    </row>
    <row r="345" spans="1:6">
      <c r="A345">
        <v>343</v>
      </c>
      <c r="B345" s="31">
        <v>43</v>
      </c>
      <c r="C345" s="14" t="s">
        <v>923</v>
      </c>
      <c r="D345" s="14" t="s">
        <v>418</v>
      </c>
      <c r="E345" s="14" t="s">
        <v>417</v>
      </c>
      <c r="F345" s="31">
        <v>7</v>
      </c>
    </row>
    <row r="346" spans="1:6">
      <c r="A346">
        <v>344</v>
      </c>
      <c r="B346" s="31">
        <v>44</v>
      </c>
      <c r="C346" s="14" t="s">
        <v>923</v>
      </c>
      <c r="D346" s="14" t="s">
        <v>418</v>
      </c>
      <c r="E346" s="14" t="s">
        <v>417</v>
      </c>
      <c r="F346" s="31">
        <v>7</v>
      </c>
    </row>
    <row r="347" spans="1:6">
      <c r="A347">
        <v>345</v>
      </c>
      <c r="B347" s="31">
        <v>45</v>
      </c>
      <c r="C347" s="14" t="s">
        <v>923</v>
      </c>
      <c r="D347" s="14" t="s">
        <v>418</v>
      </c>
      <c r="E347" s="14" t="s">
        <v>417</v>
      </c>
      <c r="F347" s="31">
        <v>7</v>
      </c>
    </row>
    <row r="348" spans="1:6">
      <c r="A348">
        <v>346</v>
      </c>
      <c r="B348" s="31">
        <v>46</v>
      </c>
      <c r="C348" s="14" t="s">
        <v>924</v>
      </c>
      <c r="D348" s="14" t="s">
        <v>418</v>
      </c>
      <c r="E348" s="14" t="s">
        <v>417</v>
      </c>
      <c r="F348" s="31">
        <v>7</v>
      </c>
    </row>
    <row r="349" spans="1:6">
      <c r="A349">
        <v>347</v>
      </c>
      <c r="B349" s="31">
        <v>47</v>
      </c>
      <c r="C349" s="14" t="s">
        <v>924</v>
      </c>
      <c r="D349" s="14" t="s">
        <v>418</v>
      </c>
      <c r="E349" s="14" t="s">
        <v>417</v>
      </c>
      <c r="F349" s="31">
        <v>7</v>
      </c>
    </row>
    <row r="350" spans="1:6">
      <c r="A350">
        <v>348</v>
      </c>
      <c r="B350" s="31">
        <v>48</v>
      </c>
      <c r="C350" s="14" t="s">
        <v>924</v>
      </c>
      <c r="D350" s="14" t="s">
        <v>418</v>
      </c>
      <c r="E350" s="14" t="s">
        <v>417</v>
      </c>
      <c r="F350" s="31">
        <v>7</v>
      </c>
    </row>
    <row r="351" spans="1:6">
      <c r="A351">
        <v>349</v>
      </c>
      <c r="B351" s="31">
        <v>49</v>
      </c>
      <c r="C351" s="14" t="s">
        <v>924</v>
      </c>
      <c r="D351" s="14" t="s">
        <v>418</v>
      </c>
      <c r="E351" s="14" t="s">
        <v>417</v>
      </c>
      <c r="F351" s="31">
        <v>7</v>
      </c>
    </row>
    <row r="352" spans="1:6">
      <c r="A352">
        <v>350</v>
      </c>
      <c r="B352" s="31">
        <v>50</v>
      </c>
      <c r="C352" s="14" t="s">
        <v>924</v>
      </c>
      <c r="D352" s="14" t="s">
        <v>418</v>
      </c>
      <c r="E352" s="14" t="s">
        <v>417</v>
      </c>
      <c r="F352" s="31">
        <v>7</v>
      </c>
    </row>
    <row r="353" spans="1:6">
      <c r="A353">
        <v>351</v>
      </c>
      <c r="B353" s="31">
        <v>1</v>
      </c>
      <c r="C353" s="14" t="s">
        <v>916</v>
      </c>
      <c r="D353" s="14" t="s">
        <v>418</v>
      </c>
      <c r="E353" s="14" t="s">
        <v>417</v>
      </c>
      <c r="F353" s="31">
        <v>8</v>
      </c>
    </row>
    <row r="354" spans="1:6">
      <c r="A354">
        <v>352</v>
      </c>
      <c r="B354" s="31">
        <v>2</v>
      </c>
      <c r="C354" s="14" t="s">
        <v>916</v>
      </c>
      <c r="D354" s="14" t="s">
        <v>418</v>
      </c>
      <c r="E354" s="14" t="s">
        <v>417</v>
      </c>
      <c r="F354" s="31">
        <v>8</v>
      </c>
    </row>
    <row r="355" spans="1:6">
      <c r="A355">
        <v>353</v>
      </c>
      <c r="B355" s="31">
        <v>3</v>
      </c>
      <c r="C355" s="14" t="s">
        <v>916</v>
      </c>
      <c r="D355" s="14" t="s">
        <v>418</v>
      </c>
      <c r="E355" s="14" t="s">
        <v>417</v>
      </c>
      <c r="F355" s="31">
        <v>8</v>
      </c>
    </row>
    <row r="356" spans="1:6">
      <c r="A356">
        <v>354</v>
      </c>
      <c r="B356" s="31">
        <v>4</v>
      </c>
      <c r="C356" s="14" t="s">
        <v>916</v>
      </c>
      <c r="D356" s="14" t="s">
        <v>418</v>
      </c>
      <c r="E356" s="14" t="s">
        <v>417</v>
      </c>
      <c r="F356" s="31">
        <v>8</v>
      </c>
    </row>
    <row r="357" spans="1:6">
      <c r="A357">
        <v>355</v>
      </c>
      <c r="B357" s="31">
        <v>5</v>
      </c>
      <c r="C357" s="14" t="s">
        <v>916</v>
      </c>
      <c r="D357" s="14" t="s">
        <v>418</v>
      </c>
      <c r="E357" s="14" t="s">
        <v>417</v>
      </c>
      <c r="F357" s="31">
        <v>8</v>
      </c>
    </row>
    <row r="358" spans="1:6">
      <c r="A358">
        <v>356</v>
      </c>
      <c r="B358" s="31">
        <v>6</v>
      </c>
      <c r="C358" s="14" t="s">
        <v>916</v>
      </c>
      <c r="D358" s="14" t="s">
        <v>418</v>
      </c>
      <c r="E358" s="14" t="s">
        <v>417</v>
      </c>
      <c r="F358" s="31">
        <v>8</v>
      </c>
    </row>
    <row r="359" spans="1:6">
      <c r="A359">
        <v>357</v>
      </c>
      <c r="B359" s="31">
        <v>7</v>
      </c>
      <c r="C359" s="14" t="s">
        <v>916</v>
      </c>
      <c r="D359" s="14" t="s">
        <v>418</v>
      </c>
      <c r="E359" s="14" t="s">
        <v>417</v>
      </c>
      <c r="F359" s="31">
        <v>8</v>
      </c>
    </row>
    <row r="360" spans="1:6">
      <c r="A360">
        <v>358</v>
      </c>
      <c r="B360" s="31">
        <v>8</v>
      </c>
      <c r="C360" s="14" t="s">
        <v>916</v>
      </c>
      <c r="D360" s="14" t="s">
        <v>418</v>
      </c>
      <c r="E360" s="14" t="s">
        <v>417</v>
      </c>
      <c r="F360" s="31">
        <v>8</v>
      </c>
    </row>
    <row r="361" spans="1:6">
      <c r="A361">
        <v>359</v>
      </c>
      <c r="B361" s="31">
        <v>9</v>
      </c>
      <c r="C361" s="14" t="s">
        <v>916</v>
      </c>
      <c r="D361" s="14" t="s">
        <v>418</v>
      </c>
      <c r="E361" s="14" t="s">
        <v>417</v>
      </c>
      <c r="F361" s="31">
        <v>8</v>
      </c>
    </row>
    <row r="362" spans="1:6">
      <c r="A362">
        <v>360</v>
      </c>
      <c r="B362" s="31">
        <v>10</v>
      </c>
      <c r="C362" s="14" t="s">
        <v>917</v>
      </c>
      <c r="D362" s="14" t="s">
        <v>418</v>
      </c>
      <c r="E362" s="14" t="s">
        <v>417</v>
      </c>
      <c r="F362" s="31">
        <v>8</v>
      </c>
    </row>
    <row r="363" spans="1:6">
      <c r="A363">
        <v>361</v>
      </c>
      <c r="B363" s="31">
        <v>11</v>
      </c>
      <c r="C363" s="14" t="s">
        <v>917</v>
      </c>
      <c r="D363" s="14" t="s">
        <v>418</v>
      </c>
      <c r="E363" s="14" t="s">
        <v>417</v>
      </c>
      <c r="F363" s="31">
        <v>8</v>
      </c>
    </row>
    <row r="364" spans="1:6">
      <c r="A364">
        <v>362</v>
      </c>
      <c r="B364" s="31">
        <v>12</v>
      </c>
      <c r="C364" s="14" t="s">
        <v>917</v>
      </c>
      <c r="D364" s="14" t="s">
        <v>418</v>
      </c>
      <c r="E364" s="14" t="s">
        <v>417</v>
      </c>
      <c r="F364" s="31">
        <v>8</v>
      </c>
    </row>
    <row r="365" spans="1:6">
      <c r="A365">
        <v>363</v>
      </c>
      <c r="B365" s="31">
        <v>13</v>
      </c>
      <c r="C365" s="14" t="s">
        <v>917</v>
      </c>
      <c r="D365" s="14" t="s">
        <v>418</v>
      </c>
      <c r="E365" s="14" t="s">
        <v>417</v>
      </c>
      <c r="F365" s="31">
        <v>8</v>
      </c>
    </row>
    <row r="366" spans="1:6">
      <c r="A366">
        <v>364</v>
      </c>
      <c r="B366" s="31">
        <v>14</v>
      </c>
      <c r="C366" s="14" t="s">
        <v>917</v>
      </c>
      <c r="D366" s="14" t="s">
        <v>418</v>
      </c>
      <c r="E366" s="14" t="s">
        <v>417</v>
      </c>
      <c r="F366" s="31">
        <v>8</v>
      </c>
    </row>
    <row r="367" spans="1:6">
      <c r="A367">
        <v>365</v>
      </c>
      <c r="B367" s="31">
        <v>15</v>
      </c>
      <c r="C367" s="14" t="s">
        <v>917</v>
      </c>
      <c r="D367" s="14" t="s">
        <v>418</v>
      </c>
      <c r="E367" s="14" t="s">
        <v>417</v>
      </c>
      <c r="F367" s="31">
        <v>8</v>
      </c>
    </row>
    <row r="368" spans="1:6">
      <c r="A368">
        <v>366</v>
      </c>
      <c r="B368" s="31">
        <v>16</v>
      </c>
      <c r="C368" s="14" t="s">
        <v>918</v>
      </c>
      <c r="D368" s="14" t="s">
        <v>418</v>
      </c>
      <c r="E368" s="14" t="s">
        <v>417</v>
      </c>
      <c r="F368" s="31">
        <v>8</v>
      </c>
    </row>
    <row r="369" spans="1:6">
      <c r="A369">
        <v>367</v>
      </c>
      <c r="B369" s="31">
        <v>17</v>
      </c>
      <c r="C369" s="14" t="s">
        <v>918</v>
      </c>
      <c r="D369" s="14" t="s">
        <v>418</v>
      </c>
      <c r="E369" s="14" t="s">
        <v>417</v>
      </c>
      <c r="F369" s="31">
        <v>8</v>
      </c>
    </row>
    <row r="370" spans="1:6">
      <c r="A370">
        <v>368</v>
      </c>
      <c r="B370" s="31">
        <v>18</v>
      </c>
      <c r="C370" s="14" t="s">
        <v>918</v>
      </c>
      <c r="D370" s="14" t="s">
        <v>418</v>
      </c>
      <c r="E370" s="14" t="s">
        <v>417</v>
      </c>
      <c r="F370" s="31">
        <v>8</v>
      </c>
    </row>
    <row r="371" spans="1:6">
      <c r="A371">
        <v>369</v>
      </c>
      <c r="B371" s="31">
        <v>19</v>
      </c>
      <c r="C371" s="14" t="s">
        <v>918</v>
      </c>
      <c r="D371" s="14" t="s">
        <v>418</v>
      </c>
      <c r="E371" s="14" t="s">
        <v>417</v>
      </c>
      <c r="F371" s="31">
        <v>8</v>
      </c>
    </row>
    <row r="372" spans="1:6">
      <c r="A372">
        <v>370</v>
      </c>
      <c r="B372" s="31">
        <v>20</v>
      </c>
      <c r="C372" s="14" t="s">
        <v>918</v>
      </c>
      <c r="D372" s="14" t="s">
        <v>418</v>
      </c>
      <c r="E372" s="14" t="s">
        <v>417</v>
      </c>
      <c r="F372" s="31">
        <v>8</v>
      </c>
    </row>
    <row r="373" spans="1:6">
      <c r="A373">
        <v>371</v>
      </c>
      <c r="B373" s="31">
        <v>21</v>
      </c>
      <c r="C373" s="14" t="s">
        <v>919</v>
      </c>
      <c r="D373" s="14" t="s">
        <v>418</v>
      </c>
      <c r="E373" s="14" t="s">
        <v>417</v>
      </c>
      <c r="F373" s="31">
        <v>8</v>
      </c>
    </row>
    <row r="374" spans="1:6">
      <c r="A374">
        <v>372</v>
      </c>
      <c r="B374" s="31">
        <v>22</v>
      </c>
      <c r="C374" s="14" t="s">
        <v>919</v>
      </c>
      <c r="D374" s="14" t="s">
        <v>418</v>
      </c>
      <c r="E374" s="14" t="s">
        <v>417</v>
      </c>
      <c r="F374" s="31">
        <v>8</v>
      </c>
    </row>
    <row r="375" spans="1:6">
      <c r="A375">
        <v>373</v>
      </c>
      <c r="B375" s="31">
        <v>23</v>
      </c>
      <c r="C375" s="14" t="s">
        <v>919</v>
      </c>
      <c r="D375" s="14" t="s">
        <v>418</v>
      </c>
      <c r="E375" s="14" t="s">
        <v>417</v>
      </c>
      <c r="F375" s="31">
        <v>8</v>
      </c>
    </row>
    <row r="376" spans="1:6">
      <c r="A376">
        <v>374</v>
      </c>
      <c r="B376" s="31">
        <v>24</v>
      </c>
      <c r="C376" s="14" t="s">
        <v>919</v>
      </c>
      <c r="D376" s="14" t="s">
        <v>418</v>
      </c>
      <c r="E376" s="14" t="s">
        <v>417</v>
      </c>
      <c r="F376" s="31">
        <v>8</v>
      </c>
    </row>
    <row r="377" spans="1:6">
      <c r="A377">
        <v>375</v>
      </c>
      <c r="B377" s="31">
        <v>25</v>
      </c>
      <c r="C377" s="14" t="s">
        <v>919</v>
      </c>
      <c r="D377" s="14" t="s">
        <v>418</v>
      </c>
      <c r="E377" s="14" t="s">
        <v>417</v>
      </c>
      <c r="F377" s="31">
        <v>8</v>
      </c>
    </row>
    <row r="378" spans="1:6">
      <c r="A378">
        <v>376</v>
      </c>
      <c r="B378" s="31">
        <v>26</v>
      </c>
      <c r="C378" s="14" t="s">
        <v>920</v>
      </c>
      <c r="D378" s="14" t="s">
        <v>418</v>
      </c>
      <c r="E378" s="14" t="s">
        <v>417</v>
      </c>
      <c r="F378" s="31">
        <v>8</v>
      </c>
    </row>
    <row r="379" spans="1:6">
      <c r="A379">
        <v>377</v>
      </c>
      <c r="B379" s="31">
        <v>27</v>
      </c>
      <c r="C379" s="14" t="s">
        <v>920</v>
      </c>
      <c r="D379" s="14" t="s">
        <v>418</v>
      </c>
      <c r="E379" s="14" t="s">
        <v>417</v>
      </c>
      <c r="F379" s="31">
        <v>8</v>
      </c>
    </row>
    <row r="380" spans="1:6">
      <c r="A380">
        <v>378</v>
      </c>
      <c r="B380" s="31">
        <v>28</v>
      </c>
      <c r="C380" s="14" t="s">
        <v>920</v>
      </c>
      <c r="D380" s="14" t="s">
        <v>418</v>
      </c>
      <c r="E380" s="14" t="s">
        <v>417</v>
      </c>
      <c r="F380" s="31">
        <v>8</v>
      </c>
    </row>
    <row r="381" spans="1:6">
      <c r="A381">
        <v>379</v>
      </c>
      <c r="B381" s="31">
        <v>29</v>
      </c>
      <c r="C381" s="14" t="s">
        <v>920</v>
      </c>
      <c r="D381" s="14" t="s">
        <v>418</v>
      </c>
      <c r="E381" s="14" t="s">
        <v>417</v>
      </c>
      <c r="F381" s="31">
        <v>8</v>
      </c>
    </row>
    <row r="382" spans="1:6">
      <c r="A382">
        <v>380</v>
      </c>
      <c r="B382" s="31">
        <v>30</v>
      </c>
      <c r="C382" s="14" t="s">
        <v>920</v>
      </c>
      <c r="D382" s="14" t="s">
        <v>418</v>
      </c>
      <c r="E382" s="14" t="s">
        <v>417</v>
      </c>
      <c r="F382" s="31">
        <v>8</v>
      </c>
    </row>
    <row r="383" spans="1:6">
      <c r="A383">
        <v>381</v>
      </c>
      <c r="B383" s="31">
        <v>31</v>
      </c>
      <c r="C383" s="14" t="s">
        <v>921</v>
      </c>
      <c r="D383" s="14" t="s">
        <v>418</v>
      </c>
      <c r="E383" s="14" t="s">
        <v>417</v>
      </c>
      <c r="F383" s="31">
        <v>8</v>
      </c>
    </row>
    <row r="384" spans="1:6">
      <c r="A384">
        <v>382</v>
      </c>
      <c r="B384" s="31">
        <v>32</v>
      </c>
      <c r="C384" s="14" t="s">
        <v>921</v>
      </c>
      <c r="D384" s="14" t="s">
        <v>418</v>
      </c>
      <c r="E384" s="14" t="s">
        <v>417</v>
      </c>
      <c r="F384" s="31">
        <v>8</v>
      </c>
    </row>
    <row r="385" spans="1:6">
      <c r="A385">
        <v>383</v>
      </c>
      <c r="B385" s="31">
        <v>33</v>
      </c>
      <c r="C385" s="14" t="s">
        <v>921</v>
      </c>
      <c r="D385" s="14" t="s">
        <v>418</v>
      </c>
      <c r="E385" s="14" t="s">
        <v>417</v>
      </c>
      <c r="F385" s="31">
        <v>8</v>
      </c>
    </row>
    <row r="386" spans="1:6">
      <c r="A386">
        <v>384</v>
      </c>
      <c r="B386" s="31">
        <v>34</v>
      </c>
      <c r="C386" s="14" t="s">
        <v>921</v>
      </c>
      <c r="D386" s="14" t="s">
        <v>418</v>
      </c>
      <c r="E386" s="14" t="s">
        <v>417</v>
      </c>
      <c r="F386" s="31">
        <v>8</v>
      </c>
    </row>
    <row r="387" spans="1:6">
      <c r="A387">
        <v>385</v>
      </c>
      <c r="B387" s="31">
        <v>35</v>
      </c>
      <c r="C387" s="14" t="s">
        <v>921</v>
      </c>
      <c r="D387" s="14" t="s">
        <v>418</v>
      </c>
      <c r="E387" s="14" t="s">
        <v>417</v>
      </c>
      <c r="F387" s="31">
        <v>8</v>
      </c>
    </row>
    <row r="388" spans="1:6">
      <c r="A388">
        <v>386</v>
      </c>
      <c r="B388" s="31">
        <v>36</v>
      </c>
      <c r="C388" s="14" t="s">
        <v>922</v>
      </c>
      <c r="D388" s="14" t="s">
        <v>418</v>
      </c>
      <c r="E388" s="14" t="s">
        <v>417</v>
      </c>
      <c r="F388" s="31">
        <v>8</v>
      </c>
    </row>
    <row r="389" spans="1:6">
      <c r="A389">
        <v>387</v>
      </c>
      <c r="B389" s="31">
        <v>37</v>
      </c>
      <c r="C389" s="14" t="s">
        <v>922</v>
      </c>
      <c r="D389" s="14" t="s">
        <v>418</v>
      </c>
      <c r="E389" s="14" t="s">
        <v>417</v>
      </c>
      <c r="F389" s="31">
        <v>8</v>
      </c>
    </row>
    <row r="390" spans="1:6">
      <c r="A390">
        <v>388</v>
      </c>
      <c r="B390" s="31">
        <v>38</v>
      </c>
      <c r="C390" s="14" t="s">
        <v>922</v>
      </c>
      <c r="D390" s="14" t="s">
        <v>418</v>
      </c>
      <c r="E390" s="14" t="s">
        <v>417</v>
      </c>
      <c r="F390" s="31">
        <v>8</v>
      </c>
    </row>
    <row r="391" spans="1:6">
      <c r="A391">
        <v>389</v>
      </c>
      <c r="B391" s="31">
        <v>39</v>
      </c>
      <c r="C391" s="14" t="s">
        <v>922</v>
      </c>
      <c r="D391" s="14" t="s">
        <v>418</v>
      </c>
      <c r="E391" s="14" t="s">
        <v>417</v>
      </c>
      <c r="F391" s="31">
        <v>8</v>
      </c>
    </row>
    <row r="392" spans="1:6">
      <c r="A392">
        <v>390</v>
      </c>
      <c r="B392" s="31">
        <v>40</v>
      </c>
      <c r="C392" s="14" t="s">
        <v>922</v>
      </c>
      <c r="D392" s="14" t="s">
        <v>418</v>
      </c>
      <c r="E392" s="14" t="s">
        <v>417</v>
      </c>
      <c r="F392" s="31">
        <v>8</v>
      </c>
    </row>
    <row r="393" spans="1:6">
      <c r="A393">
        <v>391</v>
      </c>
      <c r="B393" s="31">
        <v>41</v>
      </c>
      <c r="C393" s="14" t="s">
        <v>923</v>
      </c>
      <c r="D393" s="14" t="s">
        <v>418</v>
      </c>
      <c r="E393" s="14" t="s">
        <v>417</v>
      </c>
      <c r="F393" s="31">
        <v>8</v>
      </c>
    </row>
    <row r="394" spans="1:6">
      <c r="A394">
        <v>392</v>
      </c>
      <c r="B394" s="31">
        <v>42</v>
      </c>
      <c r="C394" s="14" t="s">
        <v>923</v>
      </c>
      <c r="D394" s="14" t="s">
        <v>418</v>
      </c>
      <c r="E394" s="14" t="s">
        <v>417</v>
      </c>
      <c r="F394" s="31">
        <v>8</v>
      </c>
    </row>
    <row r="395" spans="1:6">
      <c r="A395">
        <v>393</v>
      </c>
      <c r="B395" s="31">
        <v>43</v>
      </c>
      <c r="C395" s="14" t="s">
        <v>923</v>
      </c>
      <c r="D395" s="14" t="s">
        <v>418</v>
      </c>
      <c r="E395" s="14" t="s">
        <v>417</v>
      </c>
      <c r="F395" s="31">
        <v>8</v>
      </c>
    </row>
    <row r="396" spans="1:6">
      <c r="A396">
        <v>394</v>
      </c>
      <c r="B396" s="31">
        <v>44</v>
      </c>
      <c r="C396" s="14" t="s">
        <v>923</v>
      </c>
      <c r="D396" s="14" t="s">
        <v>418</v>
      </c>
      <c r="E396" s="14" t="s">
        <v>417</v>
      </c>
      <c r="F396" s="31">
        <v>8</v>
      </c>
    </row>
    <row r="397" spans="1:6">
      <c r="A397">
        <v>395</v>
      </c>
      <c r="B397" s="31">
        <v>45</v>
      </c>
      <c r="C397" s="14" t="s">
        <v>923</v>
      </c>
      <c r="D397" s="14" t="s">
        <v>418</v>
      </c>
      <c r="E397" s="14" t="s">
        <v>417</v>
      </c>
      <c r="F397" s="31">
        <v>8</v>
      </c>
    </row>
    <row r="398" spans="1:6">
      <c r="A398">
        <v>396</v>
      </c>
      <c r="B398" s="31">
        <v>46</v>
      </c>
      <c r="C398" s="14" t="s">
        <v>924</v>
      </c>
      <c r="D398" s="14" t="s">
        <v>418</v>
      </c>
      <c r="E398" s="14" t="s">
        <v>417</v>
      </c>
      <c r="F398" s="31">
        <v>8</v>
      </c>
    </row>
    <row r="399" spans="1:6">
      <c r="A399">
        <v>397</v>
      </c>
      <c r="B399" s="31">
        <v>47</v>
      </c>
      <c r="C399" s="14" t="s">
        <v>924</v>
      </c>
      <c r="D399" s="14" t="s">
        <v>418</v>
      </c>
      <c r="E399" s="14" t="s">
        <v>417</v>
      </c>
      <c r="F399" s="31">
        <v>8</v>
      </c>
    </row>
    <row r="400" spans="1:6">
      <c r="A400">
        <v>398</v>
      </c>
      <c r="B400" s="31">
        <v>48</v>
      </c>
      <c r="C400" s="14" t="s">
        <v>924</v>
      </c>
      <c r="D400" s="14" t="s">
        <v>418</v>
      </c>
      <c r="E400" s="14" t="s">
        <v>417</v>
      </c>
      <c r="F400" s="31">
        <v>8</v>
      </c>
    </row>
    <row r="401" spans="1:6">
      <c r="A401">
        <v>399</v>
      </c>
      <c r="B401" s="31">
        <v>49</v>
      </c>
      <c r="C401" s="14" t="s">
        <v>924</v>
      </c>
      <c r="D401" s="14" t="s">
        <v>418</v>
      </c>
      <c r="E401" s="14" t="s">
        <v>417</v>
      </c>
      <c r="F401" s="31">
        <v>8</v>
      </c>
    </row>
    <row r="402" spans="1:6">
      <c r="A402">
        <v>400</v>
      </c>
      <c r="B402" s="31">
        <v>50</v>
      </c>
      <c r="C402" s="14" t="s">
        <v>924</v>
      </c>
      <c r="D402" s="14" t="s">
        <v>418</v>
      </c>
      <c r="E402" s="14" t="s">
        <v>417</v>
      </c>
      <c r="F402" s="31">
        <v>8</v>
      </c>
    </row>
    <row r="403" spans="1:6">
      <c r="A403">
        <v>401</v>
      </c>
      <c r="B403" s="31">
        <v>1</v>
      </c>
      <c r="C403" s="14" t="s">
        <v>916</v>
      </c>
      <c r="D403" s="14" t="s">
        <v>418</v>
      </c>
      <c r="E403" s="14" t="s">
        <v>417</v>
      </c>
      <c r="F403" s="31">
        <v>9</v>
      </c>
    </row>
    <row r="404" spans="1:6">
      <c r="A404">
        <v>402</v>
      </c>
      <c r="B404" s="31">
        <v>2</v>
      </c>
      <c r="C404" s="14" t="s">
        <v>916</v>
      </c>
      <c r="D404" s="14" t="s">
        <v>418</v>
      </c>
      <c r="E404" s="14" t="s">
        <v>417</v>
      </c>
      <c r="F404" s="31">
        <v>9</v>
      </c>
    </row>
    <row r="405" spans="1:6">
      <c r="A405">
        <v>403</v>
      </c>
      <c r="B405" s="31">
        <v>3</v>
      </c>
      <c r="C405" s="14" t="s">
        <v>916</v>
      </c>
      <c r="D405" s="14" t="s">
        <v>418</v>
      </c>
      <c r="E405" s="14" t="s">
        <v>417</v>
      </c>
      <c r="F405" s="31">
        <v>9</v>
      </c>
    </row>
    <row r="406" spans="1:6">
      <c r="A406">
        <v>404</v>
      </c>
      <c r="B406" s="31">
        <v>4</v>
      </c>
      <c r="C406" s="14" t="s">
        <v>916</v>
      </c>
      <c r="D406" s="14" t="s">
        <v>418</v>
      </c>
      <c r="E406" s="14" t="s">
        <v>417</v>
      </c>
      <c r="F406" s="31">
        <v>9</v>
      </c>
    </row>
    <row r="407" spans="1:6">
      <c r="A407">
        <v>405</v>
      </c>
      <c r="B407" s="31">
        <v>5</v>
      </c>
      <c r="C407" s="14" t="s">
        <v>916</v>
      </c>
      <c r="D407" s="14" t="s">
        <v>418</v>
      </c>
      <c r="E407" s="14" t="s">
        <v>417</v>
      </c>
      <c r="F407" s="31">
        <v>9</v>
      </c>
    </row>
    <row r="408" spans="1:6">
      <c r="A408">
        <v>406</v>
      </c>
      <c r="B408" s="31">
        <v>6</v>
      </c>
      <c r="C408" s="14" t="s">
        <v>916</v>
      </c>
      <c r="D408" s="14" t="s">
        <v>418</v>
      </c>
      <c r="E408" s="14" t="s">
        <v>417</v>
      </c>
      <c r="F408" s="31">
        <v>9</v>
      </c>
    </row>
    <row r="409" spans="1:6">
      <c r="A409">
        <v>407</v>
      </c>
      <c r="B409" s="31">
        <v>7</v>
      </c>
      <c r="C409" s="14" t="s">
        <v>916</v>
      </c>
      <c r="D409" s="14" t="s">
        <v>418</v>
      </c>
      <c r="E409" s="14" t="s">
        <v>417</v>
      </c>
      <c r="F409" s="31">
        <v>9</v>
      </c>
    </row>
    <row r="410" spans="1:6">
      <c r="A410">
        <v>408</v>
      </c>
      <c r="B410" s="31">
        <v>8</v>
      </c>
      <c r="C410" s="14" t="s">
        <v>916</v>
      </c>
      <c r="D410" s="14" t="s">
        <v>418</v>
      </c>
      <c r="E410" s="14" t="s">
        <v>417</v>
      </c>
      <c r="F410" s="31">
        <v>9</v>
      </c>
    </row>
    <row r="411" spans="1:6">
      <c r="A411">
        <v>409</v>
      </c>
      <c r="B411" s="31">
        <v>9</v>
      </c>
      <c r="C411" s="14" t="s">
        <v>916</v>
      </c>
      <c r="D411" s="14" t="s">
        <v>418</v>
      </c>
      <c r="E411" s="14" t="s">
        <v>417</v>
      </c>
      <c r="F411" s="31">
        <v>9</v>
      </c>
    </row>
    <row r="412" spans="1:6">
      <c r="A412">
        <v>410</v>
      </c>
      <c r="B412" s="31">
        <v>10</v>
      </c>
      <c r="C412" s="14" t="s">
        <v>917</v>
      </c>
      <c r="D412" s="14" t="s">
        <v>418</v>
      </c>
      <c r="E412" s="14" t="s">
        <v>417</v>
      </c>
      <c r="F412" s="31">
        <v>9</v>
      </c>
    </row>
    <row r="413" spans="1:6">
      <c r="A413">
        <v>411</v>
      </c>
      <c r="B413" s="31">
        <v>11</v>
      </c>
      <c r="C413" s="14" t="s">
        <v>917</v>
      </c>
      <c r="D413" s="14" t="s">
        <v>418</v>
      </c>
      <c r="E413" s="14" t="s">
        <v>417</v>
      </c>
      <c r="F413" s="31">
        <v>9</v>
      </c>
    </row>
    <row r="414" spans="1:6">
      <c r="A414">
        <v>412</v>
      </c>
      <c r="B414" s="31">
        <v>12</v>
      </c>
      <c r="C414" s="14" t="s">
        <v>917</v>
      </c>
      <c r="D414" s="14" t="s">
        <v>418</v>
      </c>
      <c r="E414" s="14" t="s">
        <v>417</v>
      </c>
      <c r="F414" s="31">
        <v>9</v>
      </c>
    </row>
    <row r="415" spans="1:6">
      <c r="A415">
        <v>413</v>
      </c>
      <c r="B415" s="31">
        <v>13</v>
      </c>
      <c r="C415" s="14" t="s">
        <v>917</v>
      </c>
      <c r="D415" s="14" t="s">
        <v>418</v>
      </c>
      <c r="E415" s="14" t="s">
        <v>417</v>
      </c>
      <c r="F415" s="31">
        <v>9</v>
      </c>
    </row>
    <row r="416" spans="1:6">
      <c r="A416">
        <v>414</v>
      </c>
      <c r="B416" s="31">
        <v>14</v>
      </c>
      <c r="C416" s="14" t="s">
        <v>917</v>
      </c>
      <c r="D416" s="14" t="s">
        <v>418</v>
      </c>
      <c r="E416" s="14" t="s">
        <v>417</v>
      </c>
      <c r="F416" s="31">
        <v>9</v>
      </c>
    </row>
    <row r="417" spans="1:6">
      <c r="A417">
        <v>415</v>
      </c>
      <c r="B417" s="31">
        <v>15</v>
      </c>
      <c r="C417" s="14" t="s">
        <v>917</v>
      </c>
      <c r="D417" s="14" t="s">
        <v>418</v>
      </c>
      <c r="E417" s="14" t="s">
        <v>417</v>
      </c>
      <c r="F417" s="31">
        <v>9</v>
      </c>
    </row>
    <row r="418" spans="1:6">
      <c r="A418">
        <v>416</v>
      </c>
      <c r="B418" s="31">
        <v>16</v>
      </c>
      <c r="C418" s="14" t="s">
        <v>918</v>
      </c>
      <c r="D418" s="14" t="s">
        <v>418</v>
      </c>
      <c r="E418" s="14" t="s">
        <v>417</v>
      </c>
      <c r="F418" s="31">
        <v>9</v>
      </c>
    </row>
    <row r="419" spans="1:6">
      <c r="A419">
        <v>417</v>
      </c>
      <c r="B419" s="31">
        <v>17</v>
      </c>
      <c r="C419" s="14" t="s">
        <v>918</v>
      </c>
      <c r="D419" s="14" t="s">
        <v>418</v>
      </c>
      <c r="E419" s="14" t="s">
        <v>417</v>
      </c>
      <c r="F419" s="31">
        <v>9</v>
      </c>
    </row>
    <row r="420" spans="1:6">
      <c r="A420">
        <v>418</v>
      </c>
      <c r="B420" s="31">
        <v>18</v>
      </c>
      <c r="C420" s="14" t="s">
        <v>918</v>
      </c>
      <c r="D420" s="14" t="s">
        <v>418</v>
      </c>
      <c r="E420" s="14" t="s">
        <v>417</v>
      </c>
      <c r="F420" s="31">
        <v>9</v>
      </c>
    </row>
    <row r="421" spans="1:6">
      <c r="A421">
        <v>419</v>
      </c>
      <c r="B421" s="31">
        <v>19</v>
      </c>
      <c r="C421" s="14" t="s">
        <v>918</v>
      </c>
      <c r="D421" s="14" t="s">
        <v>418</v>
      </c>
      <c r="E421" s="14" t="s">
        <v>417</v>
      </c>
      <c r="F421" s="31">
        <v>9</v>
      </c>
    </row>
    <row r="422" spans="1:6">
      <c r="A422">
        <v>420</v>
      </c>
      <c r="B422" s="31">
        <v>20</v>
      </c>
      <c r="C422" s="14" t="s">
        <v>918</v>
      </c>
      <c r="D422" s="14" t="s">
        <v>418</v>
      </c>
      <c r="E422" s="14" t="s">
        <v>417</v>
      </c>
      <c r="F422" s="31">
        <v>9</v>
      </c>
    </row>
    <row r="423" spans="1:6">
      <c r="A423">
        <v>421</v>
      </c>
      <c r="B423" s="31">
        <v>21</v>
      </c>
      <c r="C423" s="14" t="s">
        <v>919</v>
      </c>
      <c r="D423" s="14" t="s">
        <v>418</v>
      </c>
      <c r="E423" s="14" t="s">
        <v>417</v>
      </c>
      <c r="F423" s="31">
        <v>9</v>
      </c>
    </row>
    <row r="424" spans="1:6">
      <c r="A424">
        <v>422</v>
      </c>
      <c r="B424" s="31">
        <v>22</v>
      </c>
      <c r="C424" s="14" t="s">
        <v>919</v>
      </c>
      <c r="D424" s="14" t="s">
        <v>418</v>
      </c>
      <c r="E424" s="14" t="s">
        <v>417</v>
      </c>
      <c r="F424" s="31">
        <v>9</v>
      </c>
    </row>
    <row r="425" spans="1:6">
      <c r="A425">
        <v>423</v>
      </c>
      <c r="B425" s="31">
        <v>23</v>
      </c>
      <c r="C425" s="14" t="s">
        <v>919</v>
      </c>
      <c r="D425" s="14" t="s">
        <v>418</v>
      </c>
      <c r="E425" s="14" t="s">
        <v>417</v>
      </c>
      <c r="F425" s="31">
        <v>9</v>
      </c>
    </row>
    <row r="426" spans="1:6">
      <c r="A426">
        <v>424</v>
      </c>
      <c r="B426" s="31">
        <v>24</v>
      </c>
      <c r="C426" s="14" t="s">
        <v>919</v>
      </c>
      <c r="D426" s="14" t="s">
        <v>418</v>
      </c>
      <c r="E426" s="14" t="s">
        <v>417</v>
      </c>
      <c r="F426" s="31">
        <v>9</v>
      </c>
    </row>
    <row r="427" spans="1:6">
      <c r="A427">
        <v>425</v>
      </c>
      <c r="B427" s="31">
        <v>25</v>
      </c>
      <c r="C427" s="14" t="s">
        <v>919</v>
      </c>
      <c r="D427" s="14" t="s">
        <v>418</v>
      </c>
      <c r="E427" s="14" t="s">
        <v>417</v>
      </c>
      <c r="F427" s="31">
        <v>9</v>
      </c>
    </row>
    <row r="428" spans="1:6">
      <c r="A428">
        <v>426</v>
      </c>
      <c r="B428" s="31">
        <v>26</v>
      </c>
      <c r="C428" s="14" t="s">
        <v>920</v>
      </c>
      <c r="D428" s="14" t="s">
        <v>418</v>
      </c>
      <c r="E428" s="14" t="s">
        <v>417</v>
      </c>
      <c r="F428" s="31">
        <v>9</v>
      </c>
    </row>
    <row r="429" spans="1:6">
      <c r="A429">
        <v>427</v>
      </c>
      <c r="B429" s="31">
        <v>27</v>
      </c>
      <c r="C429" s="14" t="s">
        <v>920</v>
      </c>
      <c r="D429" s="14" t="s">
        <v>418</v>
      </c>
      <c r="E429" s="14" t="s">
        <v>417</v>
      </c>
      <c r="F429" s="31">
        <v>9</v>
      </c>
    </row>
    <row r="430" spans="1:6">
      <c r="A430">
        <v>428</v>
      </c>
      <c r="B430" s="31">
        <v>28</v>
      </c>
      <c r="C430" s="14" t="s">
        <v>920</v>
      </c>
      <c r="D430" s="14" t="s">
        <v>418</v>
      </c>
      <c r="E430" s="14" t="s">
        <v>417</v>
      </c>
      <c r="F430" s="31">
        <v>9</v>
      </c>
    </row>
    <row r="431" spans="1:6">
      <c r="A431">
        <v>429</v>
      </c>
      <c r="B431" s="31">
        <v>29</v>
      </c>
      <c r="C431" s="14" t="s">
        <v>920</v>
      </c>
      <c r="D431" s="14" t="s">
        <v>418</v>
      </c>
      <c r="E431" s="14" t="s">
        <v>417</v>
      </c>
      <c r="F431" s="31">
        <v>9</v>
      </c>
    </row>
    <row r="432" spans="1:6">
      <c r="A432">
        <v>430</v>
      </c>
      <c r="B432" s="31">
        <v>30</v>
      </c>
      <c r="C432" s="14" t="s">
        <v>920</v>
      </c>
      <c r="D432" s="14" t="s">
        <v>418</v>
      </c>
      <c r="E432" s="14" t="s">
        <v>417</v>
      </c>
      <c r="F432" s="31">
        <v>9</v>
      </c>
    </row>
    <row r="433" spans="1:6">
      <c r="A433">
        <v>431</v>
      </c>
      <c r="B433" s="31">
        <v>31</v>
      </c>
      <c r="C433" s="14" t="s">
        <v>921</v>
      </c>
      <c r="D433" s="14" t="s">
        <v>418</v>
      </c>
      <c r="E433" s="14" t="s">
        <v>417</v>
      </c>
      <c r="F433" s="31">
        <v>9</v>
      </c>
    </row>
    <row r="434" spans="1:6">
      <c r="A434">
        <v>432</v>
      </c>
      <c r="B434" s="31">
        <v>32</v>
      </c>
      <c r="C434" s="14" t="s">
        <v>921</v>
      </c>
      <c r="D434" s="14" t="s">
        <v>418</v>
      </c>
      <c r="E434" s="14" t="s">
        <v>417</v>
      </c>
      <c r="F434" s="31">
        <v>9</v>
      </c>
    </row>
    <row r="435" spans="1:6">
      <c r="A435">
        <v>433</v>
      </c>
      <c r="B435" s="31">
        <v>33</v>
      </c>
      <c r="C435" s="14" t="s">
        <v>921</v>
      </c>
      <c r="D435" s="14" t="s">
        <v>418</v>
      </c>
      <c r="E435" s="14" t="s">
        <v>417</v>
      </c>
      <c r="F435" s="31">
        <v>9</v>
      </c>
    </row>
    <row r="436" spans="1:6">
      <c r="A436">
        <v>434</v>
      </c>
      <c r="B436" s="31">
        <v>34</v>
      </c>
      <c r="C436" s="14" t="s">
        <v>921</v>
      </c>
      <c r="D436" s="14" t="s">
        <v>418</v>
      </c>
      <c r="E436" s="14" t="s">
        <v>417</v>
      </c>
      <c r="F436" s="31">
        <v>9</v>
      </c>
    </row>
    <row r="437" spans="1:6">
      <c r="A437">
        <v>435</v>
      </c>
      <c r="B437" s="31">
        <v>35</v>
      </c>
      <c r="C437" s="14" t="s">
        <v>921</v>
      </c>
      <c r="D437" s="14" t="s">
        <v>418</v>
      </c>
      <c r="E437" s="14" t="s">
        <v>417</v>
      </c>
      <c r="F437" s="31">
        <v>9</v>
      </c>
    </row>
    <row r="438" spans="1:6">
      <c r="A438">
        <v>436</v>
      </c>
      <c r="B438" s="31">
        <v>36</v>
      </c>
      <c r="C438" s="14" t="s">
        <v>922</v>
      </c>
      <c r="D438" s="14" t="s">
        <v>418</v>
      </c>
      <c r="E438" s="14" t="s">
        <v>417</v>
      </c>
      <c r="F438" s="31">
        <v>9</v>
      </c>
    </row>
    <row r="439" spans="1:6">
      <c r="A439">
        <v>437</v>
      </c>
      <c r="B439" s="31">
        <v>37</v>
      </c>
      <c r="C439" s="14" t="s">
        <v>922</v>
      </c>
      <c r="D439" s="14" t="s">
        <v>418</v>
      </c>
      <c r="E439" s="14" t="s">
        <v>417</v>
      </c>
      <c r="F439" s="31">
        <v>9</v>
      </c>
    </row>
    <row r="440" spans="1:6">
      <c r="A440">
        <v>438</v>
      </c>
      <c r="B440" s="31">
        <v>38</v>
      </c>
      <c r="C440" s="14" t="s">
        <v>922</v>
      </c>
      <c r="D440" s="14" t="s">
        <v>418</v>
      </c>
      <c r="E440" s="14" t="s">
        <v>417</v>
      </c>
      <c r="F440" s="31">
        <v>9</v>
      </c>
    </row>
    <row r="441" spans="1:6">
      <c r="A441">
        <v>439</v>
      </c>
      <c r="B441" s="31">
        <v>39</v>
      </c>
      <c r="C441" s="14" t="s">
        <v>922</v>
      </c>
      <c r="D441" s="14" t="s">
        <v>418</v>
      </c>
      <c r="E441" s="14" t="s">
        <v>417</v>
      </c>
      <c r="F441" s="31">
        <v>9</v>
      </c>
    </row>
    <row r="442" spans="1:6">
      <c r="A442">
        <v>440</v>
      </c>
      <c r="B442" s="31">
        <v>40</v>
      </c>
      <c r="C442" s="14" t="s">
        <v>922</v>
      </c>
      <c r="D442" s="14" t="s">
        <v>418</v>
      </c>
      <c r="E442" s="14" t="s">
        <v>417</v>
      </c>
      <c r="F442" s="31">
        <v>9</v>
      </c>
    </row>
    <row r="443" spans="1:6">
      <c r="A443">
        <v>441</v>
      </c>
      <c r="B443" s="31">
        <v>41</v>
      </c>
      <c r="C443" s="14" t="s">
        <v>923</v>
      </c>
      <c r="D443" s="14" t="s">
        <v>418</v>
      </c>
      <c r="E443" s="14" t="s">
        <v>417</v>
      </c>
      <c r="F443" s="31">
        <v>9</v>
      </c>
    </row>
    <row r="444" spans="1:6">
      <c r="A444">
        <v>442</v>
      </c>
      <c r="B444" s="31">
        <v>42</v>
      </c>
      <c r="C444" s="14" t="s">
        <v>923</v>
      </c>
      <c r="D444" s="14" t="s">
        <v>418</v>
      </c>
      <c r="E444" s="14" t="s">
        <v>417</v>
      </c>
      <c r="F444" s="31">
        <v>9</v>
      </c>
    </row>
    <row r="445" spans="1:6">
      <c r="A445">
        <v>443</v>
      </c>
      <c r="B445" s="31">
        <v>43</v>
      </c>
      <c r="C445" s="14" t="s">
        <v>923</v>
      </c>
      <c r="D445" s="14" t="s">
        <v>418</v>
      </c>
      <c r="E445" s="14" t="s">
        <v>417</v>
      </c>
      <c r="F445" s="31">
        <v>9</v>
      </c>
    </row>
    <row r="446" spans="1:6">
      <c r="A446">
        <v>444</v>
      </c>
      <c r="B446" s="31">
        <v>44</v>
      </c>
      <c r="C446" s="14" t="s">
        <v>923</v>
      </c>
      <c r="D446" s="14" t="s">
        <v>418</v>
      </c>
      <c r="E446" s="14" t="s">
        <v>417</v>
      </c>
      <c r="F446" s="31">
        <v>9</v>
      </c>
    </row>
    <row r="447" spans="1:6">
      <c r="A447">
        <v>445</v>
      </c>
      <c r="B447" s="31">
        <v>45</v>
      </c>
      <c r="C447" s="14" t="s">
        <v>923</v>
      </c>
      <c r="D447" s="14" t="s">
        <v>418</v>
      </c>
      <c r="E447" s="14" t="s">
        <v>417</v>
      </c>
      <c r="F447" s="31">
        <v>9</v>
      </c>
    </row>
    <row r="448" spans="1:6">
      <c r="A448">
        <v>446</v>
      </c>
      <c r="B448" s="31">
        <v>46</v>
      </c>
      <c r="C448" s="14" t="s">
        <v>924</v>
      </c>
      <c r="D448" s="14" t="s">
        <v>418</v>
      </c>
      <c r="E448" s="14" t="s">
        <v>417</v>
      </c>
      <c r="F448" s="31">
        <v>9</v>
      </c>
    </row>
    <row r="449" spans="1:6">
      <c r="A449">
        <v>447</v>
      </c>
      <c r="B449" s="31">
        <v>47</v>
      </c>
      <c r="C449" s="14" t="s">
        <v>924</v>
      </c>
      <c r="D449" s="14" t="s">
        <v>418</v>
      </c>
      <c r="E449" s="14" t="s">
        <v>417</v>
      </c>
      <c r="F449" s="31">
        <v>9</v>
      </c>
    </row>
    <row r="450" spans="1:6">
      <c r="A450">
        <v>448</v>
      </c>
      <c r="B450" s="31">
        <v>48</v>
      </c>
      <c r="C450" s="14" t="s">
        <v>924</v>
      </c>
      <c r="D450" s="14" t="s">
        <v>418</v>
      </c>
      <c r="E450" s="14" t="s">
        <v>417</v>
      </c>
      <c r="F450" s="31">
        <v>9</v>
      </c>
    </row>
    <row r="451" spans="1:6">
      <c r="A451">
        <v>449</v>
      </c>
      <c r="B451" s="31">
        <v>49</v>
      </c>
      <c r="C451" s="14" t="s">
        <v>924</v>
      </c>
      <c r="D451" s="14" t="s">
        <v>418</v>
      </c>
      <c r="E451" s="14" t="s">
        <v>417</v>
      </c>
      <c r="F451" s="31">
        <v>9</v>
      </c>
    </row>
    <row r="452" spans="1:6">
      <c r="A452">
        <v>450</v>
      </c>
      <c r="B452" s="31">
        <v>50</v>
      </c>
      <c r="C452" s="14" t="s">
        <v>924</v>
      </c>
      <c r="D452" s="14" t="s">
        <v>418</v>
      </c>
      <c r="E452" s="14" t="s">
        <v>417</v>
      </c>
      <c r="F452" s="31">
        <v>9</v>
      </c>
    </row>
    <row r="453" spans="1:6">
      <c r="A453">
        <v>451</v>
      </c>
      <c r="B453" s="31">
        <v>1</v>
      </c>
      <c r="C453" s="14" t="s">
        <v>916</v>
      </c>
      <c r="D453" s="14" t="s">
        <v>418</v>
      </c>
      <c r="E453" s="14" t="s">
        <v>417</v>
      </c>
      <c r="F453" s="31">
        <v>10</v>
      </c>
    </row>
    <row r="454" spans="1:6">
      <c r="A454">
        <v>452</v>
      </c>
      <c r="B454" s="31">
        <v>2</v>
      </c>
      <c r="C454" s="14" t="s">
        <v>916</v>
      </c>
      <c r="D454" s="14" t="s">
        <v>418</v>
      </c>
      <c r="E454" s="14" t="s">
        <v>417</v>
      </c>
      <c r="F454" s="31">
        <v>10</v>
      </c>
    </row>
    <row r="455" spans="1:6">
      <c r="A455">
        <v>453</v>
      </c>
      <c r="B455" s="31">
        <v>3</v>
      </c>
      <c r="C455" s="14" t="s">
        <v>916</v>
      </c>
      <c r="D455" s="14" t="s">
        <v>418</v>
      </c>
      <c r="E455" s="14" t="s">
        <v>417</v>
      </c>
      <c r="F455" s="31">
        <v>10</v>
      </c>
    </row>
    <row r="456" spans="1:6">
      <c r="A456">
        <v>454</v>
      </c>
      <c r="B456" s="31">
        <v>4</v>
      </c>
      <c r="C456" s="14" t="s">
        <v>916</v>
      </c>
      <c r="D456" s="14" t="s">
        <v>418</v>
      </c>
      <c r="E456" s="14" t="s">
        <v>417</v>
      </c>
      <c r="F456" s="31">
        <v>10</v>
      </c>
    </row>
    <row r="457" spans="1:6">
      <c r="A457">
        <v>455</v>
      </c>
      <c r="B457" s="31">
        <v>5</v>
      </c>
      <c r="C457" s="14" t="s">
        <v>916</v>
      </c>
      <c r="D457" s="14" t="s">
        <v>418</v>
      </c>
      <c r="E457" s="14" t="s">
        <v>417</v>
      </c>
      <c r="F457" s="31">
        <v>10</v>
      </c>
    </row>
    <row r="458" spans="1:6">
      <c r="A458">
        <v>456</v>
      </c>
      <c r="B458" s="31">
        <v>6</v>
      </c>
      <c r="C458" s="14" t="s">
        <v>916</v>
      </c>
      <c r="D458" s="14" t="s">
        <v>418</v>
      </c>
      <c r="E458" s="14" t="s">
        <v>417</v>
      </c>
      <c r="F458" s="31">
        <v>10</v>
      </c>
    </row>
    <row r="459" spans="1:6">
      <c r="A459">
        <v>457</v>
      </c>
      <c r="B459" s="31">
        <v>7</v>
      </c>
      <c r="C459" s="14" t="s">
        <v>916</v>
      </c>
      <c r="D459" s="14" t="s">
        <v>418</v>
      </c>
      <c r="E459" s="14" t="s">
        <v>417</v>
      </c>
      <c r="F459" s="31">
        <v>10</v>
      </c>
    </row>
    <row r="460" spans="1:6">
      <c r="A460">
        <v>458</v>
      </c>
      <c r="B460" s="31">
        <v>8</v>
      </c>
      <c r="C460" s="14" t="s">
        <v>916</v>
      </c>
      <c r="D460" s="14" t="s">
        <v>418</v>
      </c>
      <c r="E460" s="14" t="s">
        <v>417</v>
      </c>
      <c r="F460" s="31">
        <v>10</v>
      </c>
    </row>
    <row r="461" spans="1:6">
      <c r="A461">
        <v>459</v>
      </c>
      <c r="B461" s="31">
        <v>9</v>
      </c>
      <c r="C461" s="14" t="s">
        <v>916</v>
      </c>
      <c r="D461" s="14" t="s">
        <v>418</v>
      </c>
      <c r="E461" s="14" t="s">
        <v>417</v>
      </c>
      <c r="F461" s="31">
        <v>10</v>
      </c>
    </row>
    <row r="462" spans="1:6">
      <c r="A462">
        <v>460</v>
      </c>
      <c r="B462" s="31">
        <v>10</v>
      </c>
      <c r="C462" s="14" t="s">
        <v>917</v>
      </c>
      <c r="D462" s="14" t="s">
        <v>418</v>
      </c>
      <c r="E462" s="14" t="s">
        <v>417</v>
      </c>
      <c r="F462" s="31">
        <v>10</v>
      </c>
    </row>
    <row r="463" spans="1:6">
      <c r="A463">
        <v>461</v>
      </c>
      <c r="B463" s="31">
        <v>11</v>
      </c>
      <c r="C463" s="14" t="s">
        <v>917</v>
      </c>
      <c r="D463" s="14" t="s">
        <v>418</v>
      </c>
      <c r="E463" s="14" t="s">
        <v>417</v>
      </c>
      <c r="F463" s="31">
        <v>10</v>
      </c>
    </row>
    <row r="464" spans="1:6">
      <c r="A464">
        <v>462</v>
      </c>
      <c r="B464" s="31">
        <v>12</v>
      </c>
      <c r="C464" s="14" t="s">
        <v>917</v>
      </c>
      <c r="D464" s="14" t="s">
        <v>418</v>
      </c>
      <c r="E464" s="14" t="s">
        <v>417</v>
      </c>
      <c r="F464" s="31">
        <v>10</v>
      </c>
    </row>
    <row r="465" spans="1:6">
      <c r="A465">
        <v>463</v>
      </c>
      <c r="B465" s="31">
        <v>13</v>
      </c>
      <c r="C465" s="14" t="s">
        <v>917</v>
      </c>
      <c r="D465" s="14" t="s">
        <v>418</v>
      </c>
      <c r="E465" s="14" t="s">
        <v>417</v>
      </c>
      <c r="F465" s="31">
        <v>10</v>
      </c>
    </row>
    <row r="466" spans="1:6">
      <c r="A466">
        <v>464</v>
      </c>
      <c r="B466" s="31">
        <v>14</v>
      </c>
      <c r="C466" s="14" t="s">
        <v>917</v>
      </c>
      <c r="D466" s="14" t="s">
        <v>418</v>
      </c>
      <c r="E466" s="14" t="s">
        <v>417</v>
      </c>
      <c r="F466" s="31">
        <v>10</v>
      </c>
    </row>
    <row r="467" spans="1:6">
      <c r="A467">
        <v>465</v>
      </c>
      <c r="B467" s="31">
        <v>15</v>
      </c>
      <c r="C467" s="14" t="s">
        <v>917</v>
      </c>
      <c r="D467" s="14" t="s">
        <v>418</v>
      </c>
      <c r="E467" s="14" t="s">
        <v>417</v>
      </c>
      <c r="F467" s="31">
        <v>10</v>
      </c>
    </row>
    <row r="468" spans="1:6">
      <c r="A468">
        <v>466</v>
      </c>
      <c r="B468" s="31">
        <v>16</v>
      </c>
      <c r="C468" s="14" t="s">
        <v>918</v>
      </c>
      <c r="D468" s="14" t="s">
        <v>418</v>
      </c>
      <c r="E468" s="14" t="s">
        <v>417</v>
      </c>
      <c r="F468" s="31">
        <v>10</v>
      </c>
    </row>
    <row r="469" spans="1:6">
      <c r="A469">
        <v>467</v>
      </c>
      <c r="B469" s="31">
        <v>17</v>
      </c>
      <c r="C469" s="14" t="s">
        <v>918</v>
      </c>
      <c r="D469" s="14" t="s">
        <v>418</v>
      </c>
      <c r="E469" s="14" t="s">
        <v>417</v>
      </c>
      <c r="F469" s="31">
        <v>10</v>
      </c>
    </row>
    <row r="470" spans="1:6">
      <c r="A470">
        <v>468</v>
      </c>
      <c r="B470" s="31">
        <v>18</v>
      </c>
      <c r="C470" s="14" t="s">
        <v>918</v>
      </c>
      <c r="D470" s="14" t="s">
        <v>418</v>
      </c>
      <c r="E470" s="14" t="s">
        <v>417</v>
      </c>
      <c r="F470" s="31">
        <v>10</v>
      </c>
    </row>
    <row r="471" spans="1:6">
      <c r="A471">
        <v>469</v>
      </c>
      <c r="B471" s="31">
        <v>19</v>
      </c>
      <c r="C471" s="14" t="s">
        <v>918</v>
      </c>
      <c r="D471" s="14" t="s">
        <v>418</v>
      </c>
      <c r="E471" s="14" t="s">
        <v>417</v>
      </c>
      <c r="F471" s="31">
        <v>10</v>
      </c>
    </row>
    <row r="472" spans="1:6">
      <c r="A472">
        <v>470</v>
      </c>
      <c r="B472" s="31">
        <v>20</v>
      </c>
      <c r="C472" s="14" t="s">
        <v>918</v>
      </c>
      <c r="D472" s="14" t="s">
        <v>418</v>
      </c>
      <c r="E472" s="14" t="s">
        <v>417</v>
      </c>
      <c r="F472" s="31">
        <v>10</v>
      </c>
    </row>
    <row r="473" spans="1:6">
      <c r="A473">
        <v>471</v>
      </c>
      <c r="B473" s="31">
        <v>21</v>
      </c>
      <c r="C473" s="14" t="s">
        <v>919</v>
      </c>
      <c r="D473" s="14" t="s">
        <v>418</v>
      </c>
      <c r="E473" s="14" t="s">
        <v>417</v>
      </c>
      <c r="F473" s="31">
        <v>10</v>
      </c>
    </row>
    <row r="474" spans="1:6">
      <c r="A474">
        <v>472</v>
      </c>
      <c r="B474" s="31">
        <v>22</v>
      </c>
      <c r="C474" s="14" t="s">
        <v>919</v>
      </c>
      <c r="D474" s="14" t="s">
        <v>418</v>
      </c>
      <c r="E474" s="14" t="s">
        <v>417</v>
      </c>
      <c r="F474" s="31">
        <v>10</v>
      </c>
    </row>
    <row r="475" spans="1:6">
      <c r="A475">
        <v>473</v>
      </c>
      <c r="B475" s="31">
        <v>23</v>
      </c>
      <c r="C475" s="14" t="s">
        <v>919</v>
      </c>
      <c r="D475" s="14" t="s">
        <v>418</v>
      </c>
      <c r="E475" s="14" t="s">
        <v>417</v>
      </c>
      <c r="F475" s="31">
        <v>10</v>
      </c>
    </row>
    <row r="476" spans="1:6">
      <c r="A476">
        <v>474</v>
      </c>
      <c r="B476" s="31">
        <v>24</v>
      </c>
      <c r="C476" s="14" t="s">
        <v>919</v>
      </c>
      <c r="D476" s="14" t="s">
        <v>418</v>
      </c>
      <c r="E476" s="14" t="s">
        <v>417</v>
      </c>
      <c r="F476" s="31">
        <v>10</v>
      </c>
    </row>
    <row r="477" spans="1:6">
      <c r="A477">
        <v>475</v>
      </c>
      <c r="B477" s="31">
        <v>25</v>
      </c>
      <c r="C477" s="14" t="s">
        <v>919</v>
      </c>
      <c r="D477" s="14" t="s">
        <v>418</v>
      </c>
      <c r="E477" s="14" t="s">
        <v>417</v>
      </c>
      <c r="F477" s="31">
        <v>10</v>
      </c>
    </row>
    <row r="478" spans="1:6">
      <c r="A478">
        <v>476</v>
      </c>
      <c r="B478" s="31">
        <v>26</v>
      </c>
      <c r="C478" s="14" t="s">
        <v>920</v>
      </c>
      <c r="D478" s="14" t="s">
        <v>418</v>
      </c>
      <c r="E478" s="14" t="s">
        <v>417</v>
      </c>
      <c r="F478" s="31">
        <v>10</v>
      </c>
    </row>
    <row r="479" spans="1:6">
      <c r="A479">
        <v>477</v>
      </c>
      <c r="B479" s="31">
        <v>27</v>
      </c>
      <c r="C479" s="14" t="s">
        <v>920</v>
      </c>
      <c r="D479" s="14" t="s">
        <v>418</v>
      </c>
      <c r="E479" s="14" t="s">
        <v>417</v>
      </c>
      <c r="F479" s="31">
        <v>10</v>
      </c>
    </row>
    <row r="480" spans="1:6">
      <c r="A480">
        <v>478</v>
      </c>
      <c r="B480" s="31">
        <v>28</v>
      </c>
      <c r="C480" s="14" t="s">
        <v>920</v>
      </c>
      <c r="D480" s="14" t="s">
        <v>418</v>
      </c>
      <c r="E480" s="14" t="s">
        <v>417</v>
      </c>
      <c r="F480" s="31">
        <v>10</v>
      </c>
    </row>
    <row r="481" spans="1:6">
      <c r="A481">
        <v>479</v>
      </c>
      <c r="B481" s="31">
        <v>29</v>
      </c>
      <c r="C481" s="14" t="s">
        <v>920</v>
      </c>
      <c r="D481" s="14" t="s">
        <v>418</v>
      </c>
      <c r="E481" s="14" t="s">
        <v>417</v>
      </c>
      <c r="F481" s="31">
        <v>10</v>
      </c>
    </row>
    <row r="482" spans="1:6">
      <c r="A482">
        <v>480</v>
      </c>
      <c r="B482" s="31">
        <v>30</v>
      </c>
      <c r="C482" s="14" t="s">
        <v>920</v>
      </c>
      <c r="D482" s="14" t="s">
        <v>418</v>
      </c>
      <c r="E482" s="14" t="s">
        <v>417</v>
      </c>
      <c r="F482" s="31">
        <v>10</v>
      </c>
    </row>
    <row r="483" spans="1:6">
      <c r="A483">
        <v>481</v>
      </c>
      <c r="B483" s="31">
        <v>31</v>
      </c>
      <c r="C483" s="14" t="s">
        <v>921</v>
      </c>
      <c r="D483" s="14" t="s">
        <v>418</v>
      </c>
      <c r="E483" s="14" t="s">
        <v>417</v>
      </c>
      <c r="F483" s="31">
        <v>10</v>
      </c>
    </row>
    <row r="484" spans="1:6">
      <c r="A484">
        <v>482</v>
      </c>
      <c r="B484" s="31">
        <v>32</v>
      </c>
      <c r="C484" s="14" t="s">
        <v>921</v>
      </c>
      <c r="D484" s="14" t="s">
        <v>418</v>
      </c>
      <c r="E484" s="14" t="s">
        <v>417</v>
      </c>
      <c r="F484" s="31">
        <v>10</v>
      </c>
    </row>
    <row r="485" spans="1:6">
      <c r="A485">
        <v>483</v>
      </c>
      <c r="B485" s="31">
        <v>33</v>
      </c>
      <c r="C485" s="14" t="s">
        <v>921</v>
      </c>
      <c r="D485" s="14" t="s">
        <v>418</v>
      </c>
      <c r="E485" s="14" t="s">
        <v>417</v>
      </c>
      <c r="F485" s="31">
        <v>10</v>
      </c>
    </row>
    <row r="486" spans="1:6">
      <c r="A486">
        <v>484</v>
      </c>
      <c r="B486" s="31">
        <v>34</v>
      </c>
      <c r="C486" s="14" t="s">
        <v>921</v>
      </c>
      <c r="D486" s="14" t="s">
        <v>418</v>
      </c>
      <c r="E486" s="14" t="s">
        <v>417</v>
      </c>
      <c r="F486" s="31">
        <v>10</v>
      </c>
    </row>
    <row r="487" spans="1:6">
      <c r="A487">
        <v>485</v>
      </c>
      <c r="B487" s="31">
        <v>35</v>
      </c>
      <c r="C487" s="14" t="s">
        <v>921</v>
      </c>
      <c r="D487" s="14" t="s">
        <v>418</v>
      </c>
      <c r="E487" s="14" t="s">
        <v>417</v>
      </c>
      <c r="F487" s="31">
        <v>10</v>
      </c>
    </row>
    <row r="488" spans="1:6">
      <c r="A488">
        <v>486</v>
      </c>
      <c r="B488" s="31">
        <v>36</v>
      </c>
      <c r="C488" s="14" t="s">
        <v>922</v>
      </c>
      <c r="D488" s="14" t="s">
        <v>418</v>
      </c>
      <c r="E488" s="14" t="s">
        <v>417</v>
      </c>
      <c r="F488" s="31">
        <v>10</v>
      </c>
    </row>
    <row r="489" spans="1:6">
      <c r="A489">
        <v>487</v>
      </c>
      <c r="B489" s="31">
        <v>37</v>
      </c>
      <c r="C489" s="14" t="s">
        <v>922</v>
      </c>
      <c r="D489" s="14" t="s">
        <v>418</v>
      </c>
      <c r="E489" s="14" t="s">
        <v>417</v>
      </c>
      <c r="F489" s="31">
        <v>10</v>
      </c>
    </row>
    <row r="490" spans="1:6">
      <c r="A490">
        <v>488</v>
      </c>
      <c r="B490" s="31">
        <v>38</v>
      </c>
      <c r="C490" s="14" t="s">
        <v>922</v>
      </c>
      <c r="D490" s="14" t="s">
        <v>418</v>
      </c>
      <c r="E490" s="14" t="s">
        <v>417</v>
      </c>
      <c r="F490" s="31">
        <v>10</v>
      </c>
    </row>
    <row r="491" spans="1:6">
      <c r="A491">
        <v>489</v>
      </c>
      <c r="B491" s="31">
        <v>39</v>
      </c>
      <c r="C491" s="14" t="s">
        <v>922</v>
      </c>
      <c r="D491" s="14" t="s">
        <v>418</v>
      </c>
      <c r="E491" s="14" t="s">
        <v>417</v>
      </c>
      <c r="F491" s="31">
        <v>10</v>
      </c>
    </row>
    <row r="492" spans="1:6">
      <c r="A492">
        <v>490</v>
      </c>
      <c r="B492" s="31">
        <v>40</v>
      </c>
      <c r="C492" s="14" t="s">
        <v>922</v>
      </c>
      <c r="D492" s="14" t="s">
        <v>418</v>
      </c>
      <c r="E492" s="14" t="s">
        <v>417</v>
      </c>
      <c r="F492" s="31">
        <v>10</v>
      </c>
    </row>
    <row r="493" spans="1:6">
      <c r="A493">
        <v>491</v>
      </c>
      <c r="B493" s="31">
        <v>41</v>
      </c>
      <c r="C493" s="14" t="s">
        <v>923</v>
      </c>
      <c r="D493" s="14" t="s">
        <v>418</v>
      </c>
      <c r="E493" s="14" t="s">
        <v>417</v>
      </c>
      <c r="F493" s="31">
        <v>10</v>
      </c>
    </row>
    <row r="494" spans="1:6">
      <c r="A494">
        <v>492</v>
      </c>
      <c r="B494" s="31">
        <v>42</v>
      </c>
      <c r="C494" s="14" t="s">
        <v>923</v>
      </c>
      <c r="D494" s="14" t="s">
        <v>418</v>
      </c>
      <c r="E494" s="14" t="s">
        <v>417</v>
      </c>
      <c r="F494" s="31">
        <v>10</v>
      </c>
    </row>
    <row r="495" spans="1:6">
      <c r="A495">
        <v>493</v>
      </c>
      <c r="B495" s="31">
        <v>43</v>
      </c>
      <c r="C495" s="14" t="s">
        <v>923</v>
      </c>
      <c r="D495" s="14" t="s">
        <v>418</v>
      </c>
      <c r="E495" s="14" t="s">
        <v>417</v>
      </c>
      <c r="F495" s="31">
        <v>10</v>
      </c>
    </row>
    <row r="496" spans="1:6">
      <c r="A496">
        <v>494</v>
      </c>
      <c r="B496" s="31">
        <v>44</v>
      </c>
      <c r="C496" s="14" t="s">
        <v>923</v>
      </c>
      <c r="D496" s="14" t="s">
        <v>418</v>
      </c>
      <c r="E496" s="14" t="s">
        <v>417</v>
      </c>
      <c r="F496" s="31">
        <v>10</v>
      </c>
    </row>
    <row r="497" spans="1:6">
      <c r="A497">
        <v>495</v>
      </c>
      <c r="B497" s="31">
        <v>45</v>
      </c>
      <c r="C497" s="14" t="s">
        <v>923</v>
      </c>
      <c r="D497" s="14" t="s">
        <v>418</v>
      </c>
      <c r="E497" s="14" t="s">
        <v>417</v>
      </c>
      <c r="F497" s="31">
        <v>10</v>
      </c>
    </row>
    <row r="498" spans="1:6">
      <c r="A498">
        <v>496</v>
      </c>
      <c r="B498" s="31">
        <v>46</v>
      </c>
      <c r="C498" s="14" t="s">
        <v>924</v>
      </c>
      <c r="D498" s="14" t="s">
        <v>418</v>
      </c>
      <c r="E498" s="14" t="s">
        <v>417</v>
      </c>
      <c r="F498" s="31">
        <v>10</v>
      </c>
    </row>
    <row r="499" spans="1:6">
      <c r="A499">
        <v>497</v>
      </c>
      <c r="B499" s="31">
        <v>47</v>
      </c>
      <c r="C499" s="14" t="s">
        <v>924</v>
      </c>
      <c r="D499" s="14" t="s">
        <v>418</v>
      </c>
      <c r="E499" s="14" t="s">
        <v>417</v>
      </c>
      <c r="F499" s="31">
        <v>10</v>
      </c>
    </row>
    <row r="500" spans="1:6">
      <c r="A500">
        <v>498</v>
      </c>
      <c r="B500" s="31">
        <v>48</v>
      </c>
      <c r="C500" s="14" t="s">
        <v>924</v>
      </c>
      <c r="D500" s="14" t="s">
        <v>418</v>
      </c>
      <c r="E500" s="14" t="s">
        <v>417</v>
      </c>
      <c r="F500" s="31">
        <v>10</v>
      </c>
    </row>
    <row r="501" spans="1:6">
      <c r="A501">
        <v>499</v>
      </c>
      <c r="B501" s="31">
        <v>49</v>
      </c>
      <c r="C501" s="14" t="s">
        <v>924</v>
      </c>
      <c r="D501" s="14" t="s">
        <v>418</v>
      </c>
      <c r="E501" s="14" t="s">
        <v>417</v>
      </c>
      <c r="F501" s="31">
        <v>10</v>
      </c>
    </row>
    <row r="502" spans="1:6">
      <c r="A502">
        <v>500</v>
      </c>
      <c r="B502" s="31">
        <v>50</v>
      </c>
      <c r="C502" s="14" t="s">
        <v>924</v>
      </c>
      <c r="D502" s="14" t="s">
        <v>418</v>
      </c>
      <c r="E502" s="14" t="s">
        <v>417</v>
      </c>
      <c r="F502" s="31">
        <v>10</v>
      </c>
    </row>
    <row r="503" spans="1:6">
      <c r="A503">
        <v>501</v>
      </c>
      <c r="B503" s="31">
        <v>1</v>
      </c>
      <c r="C503" s="14" t="s">
        <v>916</v>
      </c>
      <c r="D503" s="14" t="s">
        <v>418</v>
      </c>
      <c r="E503" s="14" t="s">
        <v>417</v>
      </c>
      <c r="F503" s="31">
        <v>11</v>
      </c>
    </row>
    <row r="504" spans="1:6">
      <c r="A504">
        <v>502</v>
      </c>
      <c r="B504" s="31">
        <v>2</v>
      </c>
      <c r="C504" s="14" t="s">
        <v>916</v>
      </c>
      <c r="D504" s="14" t="s">
        <v>418</v>
      </c>
      <c r="E504" s="14" t="s">
        <v>417</v>
      </c>
      <c r="F504" s="31">
        <v>11</v>
      </c>
    </row>
    <row r="505" spans="1:6">
      <c r="A505">
        <v>503</v>
      </c>
      <c r="B505" s="31">
        <v>3</v>
      </c>
      <c r="C505" s="14" t="s">
        <v>916</v>
      </c>
      <c r="D505" s="14" t="s">
        <v>418</v>
      </c>
      <c r="E505" s="14" t="s">
        <v>417</v>
      </c>
      <c r="F505" s="31">
        <v>11</v>
      </c>
    </row>
    <row r="506" spans="1:6">
      <c r="A506">
        <v>504</v>
      </c>
      <c r="B506" s="31">
        <v>4</v>
      </c>
      <c r="C506" s="14" t="s">
        <v>916</v>
      </c>
      <c r="D506" s="14" t="s">
        <v>418</v>
      </c>
      <c r="E506" s="14" t="s">
        <v>417</v>
      </c>
      <c r="F506" s="31">
        <v>11</v>
      </c>
    </row>
    <row r="507" spans="1:6">
      <c r="A507">
        <v>505</v>
      </c>
      <c r="B507" s="31">
        <v>5</v>
      </c>
      <c r="C507" s="14" t="s">
        <v>916</v>
      </c>
      <c r="D507" s="14" t="s">
        <v>418</v>
      </c>
      <c r="E507" s="14" t="s">
        <v>417</v>
      </c>
      <c r="F507" s="31">
        <v>11</v>
      </c>
    </row>
    <row r="508" spans="1:6">
      <c r="A508">
        <v>506</v>
      </c>
      <c r="B508" s="31">
        <v>6</v>
      </c>
      <c r="C508" s="14" t="s">
        <v>916</v>
      </c>
      <c r="D508" s="14" t="s">
        <v>418</v>
      </c>
      <c r="E508" s="14" t="s">
        <v>417</v>
      </c>
      <c r="F508" s="31">
        <v>11</v>
      </c>
    </row>
    <row r="509" spans="1:6">
      <c r="A509">
        <v>507</v>
      </c>
      <c r="B509" s="31">
        <v>7</v>
      </c>
      <c r="C509" s="14" t="s">
        <v>916</v>
      </c>
      <c r="D509" s="14" t="s">
        <v>418</v>
      </c>
      <c r="E509" s="14" t="s">
        <v>417</v>
      </c>
      <c r="F509" s="31">
        <v>11</v>
      </c>
    </row>
    <row r="510" spans="1:6">
      <c r="A510">
        <v>508</v>
      </c>
      <c r="B510" s="31">
        <v>8</v>
      </c>
      <c r="C510" s="14" t="s">
        <v>916</v>
      </c>
      <c r="D510" s="14" t="s">
        <v>418</v>
      </c>
      <c r="E510" s="14" t="s">
        <v>417</v>
      </c>
      <c r="F510" s="31">
        <v>11</v>
      </c>
    </row>
    <row r="511" spans="1:6">
      <c r="A511">
        <v>509</v>
      </c>
      <c r="B511" s="31">
        <v>9</v>
      </c>
      <c r="C511" s="14" t="s">
        <v>916</v>
      </c>
      <c r="D511" s="14" t="s">
        <v>418</v>
      </c>
      <c r="E511" s="14" t="s">
        <v>417</v>
      </c>
      <c r="F511" s="31">
        <v>11</v>
      </c>
    </row>
    <row r="512" spans="1:6">
      <c r="A512">
        <v>510</v>
      </c>
      <c r="B512" s="31">
        <v>10</v>
      </c>
      <c r="C512" s="14" t="s">
        <v>917</v>
      </c>
      <c r="D512" s="14" t="s">
        <v>418</v>
      </c>
      <c r="E512" s="14" t="s">
        <v>417</v>
      </c>
      <c r="F512" s="31">
        <v>11</v>
      </c>
    </row>
    <row r="513" spans="1:6">
      <c r="A513">
        <v>511</v>
      </c>
      <c r="B513" s="31">
        <v>11</v>
      </c>
      <c r="C513" s="14" t="s">
        <v>917</v>
      </c>
      <c r="D513" s="14" t="s">
        <v>418</v>
      </c>
      <c r="E513" s="14" t="s">
        <v>417</v>
      </c>
      <c r="F513" s="31">
        <v>11</v>
      </c>
    </row>
    <row r="514" spans="1:6">
      <c r="A514">
        <v>512</v>
      </c>
      <c r="B514" s="31">
        <v>12</v>
      </c>
      <c r="C514" s="14" t="s">
        <v>917</v>
      </c>
      <c r="D514" s="14" t="s">
        <v>418</v>
      </c>
      <c r="E514" s="14" t="s">
        <v>417</v>
      </c>
      <c r="F514" s="31">
        <v>11</v>
      </c>
    </row>
    <row r="515" spans="1:6">
      <c r="A515">
        <v>513</v>
      </c>
      <c r="B515" s="31">
        <v>13</v>
      </c>
      <c r="C515" s="14" t="s">
        <v>917</v>
      </c>
      <c r="D515" s="14" t="s">
        <v>418</v>
      </c>
      <c r="E515" s="14" t="s">
        <v>417</v>
      </c>
      <c r="F515" s="31">
        <v>11</v>
      </c>
    </row>
    <row r="516" spans="1:6">
      <c r="A516">
        <v>514</v>
      </c>
      <c r="B516" s="31">
        <v>14</v>
      </c>
      <c r="C516" s="14" t="s">
        <v>917</v>
      </c>
      <c r="D516" s="14" t="s">
        <v>418</v>
      </c>
      <c r="E516" s="14" t="s">
        <v>417</v>
      </c>
      <c r="F516" s="31">
        <v>11</v>
      </c>
    </row>
    <row r="517" spans="1:6">
      <c r="A517">
        <v>515</v>
      </c>
      <c r="B517" s="31">
        <v>15</v>
      </c>
      <c r="C517" s="14" t="s">
        <v>917</v>
      </c>
      <c r="D517" s="14" t="s">
        <v>418</v>
      </c>
      <c r="E517" s="14" t="s">
        <v>417</v>
      </c>
      <c r="F517" s="31">
        <v>11</v>
      </c>
    </row>
    <row r="518" spans="1:6">
      <c r="A518">
        <v>516</v>
      </c>
      <c r="B518" s="31">
        <v>16</v>
      </c>
      <c r="C518" s="14" t="s">
        <v>918</v>
      </c>
      <c r="D518" s="14" t="s">
        <v>418</v>
      </c>
      <c r="E518" s="14" t="s">
        <v>417</v>
      </c>
      <c r="F518" s="31">
        <v>11</v>
      </c>
    </row>
    <row r="519" spans="1:6">
      <c r="A519">
        <v>517</v>
      </c>
      <c r="B519" s="31">
        <v>17</v>
      </c>
      <c r="C519" s="14" t="s">
        <v>918</v>
      </c>
      <c r="D519" s="14" t="s">
        <v>418</v>
      </c>
      <c r="E519" s="14" t="s">
        <v>417</v>
      </c>
      <c r="F519" s="31">
        <v>11</v>
      </c>
    </row>
    <row r="520" spans="1:6">
      <c r="A520">
        <v>518</v>
      </c>
      <c r="B520" s="31">
        <v>18</v>
      </c>
      <c r="C520" s="14" t="s">
        <v>918</v>
      </c>
      <c r="D520" s="14" t="s">
        <v>418</v>
      </c>
      <c r="E520" s="14" t="s">
        <v>417</v>
      </c>
      <c r="F520" s="31">
        <v>11</v>
      </c>
    </row>
    <row r="521" spans="1:6">
      <c r="A521">
        <v>519</v>
      </c>
      <c r="B521" s="31">
        <v>19</v>
      </c>
      <c r="C521" s="14" t="s">
        <v>918</v>
      </c>
      <c r="D521" s="14" t="s">
        <v>418</v>
      </c>
      <c r="E521" s="14" t="s">
        <v>417</v>
      </c>
      <c r="F521" s="31">
        <v>11</v>
      </c>
    </row>
    <row r="522" spans="1:6">
      <c r="A522">
        <v>520</v>
      </c>
      <c r="B522" s="31">
        <v>20</v>
      </c>
      <c r="C522" s="14" t="s">
        <v>918</v>
      </c>
      <c r="D522" s="14" t="s">
        <v>418</v>
      </c>
      <c r="E522" s="14" t="s">
        <v>417</v>
      </c>
      <c r="F522" s="31">
        <v>11</v>
      </c>
    </row>
    <row r="523" spans="1:6">
      <c r="A523">
        <v>521</v>
      </c>
      <c r="B523" s="31">
        <v>21</v>
      </c>
      <c r="C523" s="14" t="s">
        <v>919</v>
      </c>
      <c r="D523" s="14" t="s">
        <v>418</v>
      </c>
      <c r="E523" s="14" t="s">
        <v>417</v>
      </c>
      <c r="F523" s="31">
        <v>11</v>
      </c>
    </row>
    <row r="524" spans="1:6">
      <c r="A524">
        <v>522</v>
      </c>
      <c r="B524" s="31">
        <v>22</v>
      </c>
      <c r="C524" s="14" t="s">
        <v>919</v>
      </c>
      <c r="D524" s="14" t="s">
        <v>418</v>
      </c>
      <c r="E524" s="14" t="s">
        <v>417</v>
      </c>
      <c r="F524" s="31">
        <v>11</v>
      </c>
    </row>
    <row r="525" spans="1:6">
      <c r="A525">
        <v>523</v>
      </c>
      <c r="B525" s="31">
        <v>23</v>
      </c>
      <c r="C525" s="14" t="s">
        <v>919</v>
      </c>
      <c r="D525" s="14" t="s">
        <v>418</v>
      </c>
      <c r="E525" s="14" t="s">
        <v>417</v>
      </c>
      <c r="F525" s="31">
        <v>11</v>
      </c>
    </row>
    <row r="526" spans="1:6">
      <c r="A526">
        <v>524</v>
      </c>
      <c r="B526" s="31">
        <v>24</v>
      </c>
      <c r="C526" s="14" t="s">
        <v>919</v>
      </c>
      <c r="D526" s="14" t="s">
        <v>418</v>
      </c>
      <c r="E526" s="14" t="s">
        <v>417</v>
      </c>
      <c r="F526" s="31">
        <v>11</v>
      </c>
    </row>
    <row r="527" spans="1:6">
      <c r="A527">
        <v>525</v>
      </c>
      <c r="B527" s="31">
        <v>25</v>
      </c>
      <c r="C527" s="14" t="s">
        <v>919</v>
      </c>
      <c r="D527" s="14" t="s">
        <v>418</v>
      </c>
      <c r="E527" s="14" t="s">
        <v>417</v>
      </c>
      <c r="F527" s="31">
        <v>11</v>
      </c>
    </row>
    <row r="528" spans="1:6">
      <c r="A528">
        <v>526</v>
      </c>
      <c r="B528" s="31">
        <v>26</v>
      </c>
      <c r="C528" s="14" t="s">
        <v>920</v>
      </c>
      <c r="D528" s="14" t="s">
        <v>418</v>
      </c>
      <c r="E528" s="14" t="s">
        <v>417</v>
      </c>
      <c r="F528" s="31">
        <v>11</v>
      </c>
    </row>
    <row r="529" spans="1:6">
      <c r="A529">
        <v>527</v>
      </c>
      <c r="B529" s="31">
        <v>27</v>
      </c>
      <c r="C529" s="14" t="s">
        <v>920</v>
      </c>
      <c r="D529" s="14" t="s">
        <v>418</v>
      </c>
      <c r="E529" s="14" t="s">
        <v>417</v>
      </c>
      <c r="F529" s="31">
        <v>11</v>
      </c>
    </row>
    <row r="530" spans="1:6">
      <c r="A530">
        <v>528</v>
      </c>
      <c r="B530" s="31">
        <v>28</v>
      </c>
      <c r="C530" s="14" t="s">
        <v>920</v>
      </c>
      <c r="D530" s="14" t="s">
        <v>418</v>
      </c>
      <c r="E530" s="14" t="s">
        <v>417</v>
      </c>
      <c r="F530" s="31">
        <v>11</v>
      </c>
    </row>
    <row r="531" spans="1:6">
      <c r="A531">
        <v>529</v>
      </c>
      <c r="B531" s="31">
        <v>29</v>
      </c>
      <c r="C531" s="14" t="s">
        <v>920</v>
      </c>
      <c r="D531" s="14" t="s">
        <v>418</v>
      </c>
      <c r="E531" s="14" t="s">
        <v>417</v>
      </c>
      <c r="F531" s="31">
        <v>11</v>
      </c>
    </row>
    <row r="532" spans="1:6">
      <c r="A532">
        <v>530</v>
      </c>
      <c r="B532" s="31">
        <v>30</v>
      </c>
      <c r="C532" s="14" t="s">
        <v>920</v>
      </c>
      <c r="D532" s="14" t="s">
        <v>418</v>
      </c>
      <c r="E532" s="14" t="s">
        <v>417</v>
      </c>
      <c r="F532" s="31">
        <v>11</v>
      </c>
    </row>
    <row r="533" spans="1:6">
      <c r="A533">
        <v>531</v>
      </c>
      <c r="B533" s="31">
        <v>31</v>
      </c>
      <c r="C533" s="14" t="s">
        <v>921</v>
      </c>
      <c r="D533" s="14" t="s">
        <v>418</v>
      </c>
      <c r="E533" s="14" t="s">
        <v>417</v>
      </c>
      <c r="F533" s="31">
        <v>11</v>
      </c>
    </row>
    <row r="534" spans="1:6">
      <c r="A534">
        <v>532</v>
      </c>
      <c r="B534" s="31">
        <v>32</v>
      </c>
      <c r="C534" s="14" t="s">
        <v>921</v>
      </c>
      <c r="D534" s="14" t="s">
        <v>418</v>
      </c>
      <c r="E534" s="14" t="s">
        <v>417</v>
      </c>
      <c r="F534" s="31">
        <v>11</v>
      </c>
    </row>
    <row r="535" spans="1:6">
      <c r="A535">
        <v>533</v>
      </c>
      <c r="B535" s="31">
        <v>33</v>
      </c>
      <c r="C535" s="14" t="s">
        <v>921</v>
      </c>
      <c r="D535" s="14" t="s">
        <v>418</v>
      </c>
      <c r="E535" s="14" t="s">
        <v>417</v>
      </c>
      <c r="F535" s="31">
        <v>11</v>
      </c>
    </row>
    <row r="536" spans="1:6">
      <c r="A536">
        <v>534</v>
      </c>
      <c r="B536" s="31">
        <v>34</v>
      </c>
      <c r="C536" s="14" t="s">
        <v>921</v>
      </c>
      <c r="D536" s="14" t="s">
        <v>418</v>
      </c>
      <c r="E536" s="14" t="s">
        <v>417</v>
      </c>
      <c r="F536" s="31">
        <v>11</v>
      </c>
    </row>
    <row r="537" spans="1:6">
      <c r="A537">
        <v>535</v>
      </c>
      <c r="B537" s="31">
        <v>35</v>
      </c>
      <c r="C537" s="14" t="s">
        <v>921</v>
      </c>
      <c r="D537" s="14" t="s">
        <v>418</v>
      </c>
      <c r="E537" s="14" t="s">
        <v>417</v>
      </c>
      <c r="F537" s="31">
        <v>11</v>
      </c>
    </row>
    <row r="538" spans="1:6">
      <c r="A538">
        <v>536</v>
      </c>
      <c r="B538" s="31">
        <v>36</v>
      </c>
      <c r="C538" s="14" t="s">
        <v>922</v>
      </c>
      <c r="D538" s="14" t="s">
        <v>418</v>
      </c>
      <c r="E538" s="14" t="s">
        <v>417</v>
      </c>
      <c r="F538" s="31">
        <v>11</v>
      </c>
    </row>
    <row r="539" spans="1:6">
      <c r="A539">
        <v>537</v>
      </c>
      <c r="B539" s="31">
        <v>37</v>
      </c>
      <c r="C539" s="14" t="s">
        <v>922</v>
      </c>
      <c r="D539" s="14" t="s">
        <v>418</v>
      </c>
      <c r="E539" s="14" t="s">
        <v>417</v>
      </c>
      <c r="F539" s="31">
        <v>11</v>
      </c>
    </row>
    <row r="540" spans="1:6">
      <c r="A540">
        <v>538</v>
      </c>
      <c r="B540" s="31">
        <v>38</v>
      </c>
      <c r="C540" s="14" t="s">
        <v>922</v>
      </c>
      <c r="D540" s="14" t="s">
        <v>418</v>
      </c>
      <c r="E540" s="14" t="s">
        <v>417</v>
      </c>
      <c r="F540" s="31">
        <v>11</v>
      </c>
    </row>
    <row r="541" spans="1:6">
      <c r="A541">
        <v>539</v>
      </c>
      <c r="B541" s="31">
        <v>39</v>
      </c>
      <c r="C541" s="14" t="s">
        <v>922</v>
      </c>
      <c r="D541" s="14" t="s">
        <v>418</v>
      </c>
      <c r="E541" s="14" t="s">
        <v>417</v>
      </c>
      <c r="F541" s="31">
        <v>11</v>
      </c>
    </row>
    <row r="542" spans="1:6">
      <c r="A542">
        <v>540</v>
      </c>
      <c r="B542" s="31">
        <v>40</v>
      </c>
      <c r="C542" s="14" t="s">
        <v>922</v>
      </c>
      <c r="D542" s="14" t="s">
        <v>418</v>
      </c>
      <c r="E542" s="14" t="s">
        <v>417</v>
      </c>
      <c r="F542" s="31">
        <v>11</v>
      </c>
    </row>
    <row r="543" spans="1:6">
      <c r="A543">
        <v>541</v>
      </c>
      <c r="B543" s="31">
        <v>41</v>
      </c>
      <c r="C543" s="14" t="s">
        <v>923</v>
      </c>
      <c r="D543" s="14" t="s">
        <v>418</v>
      </c>
      <c r="E543" s="14" t="s">
        <v>417</v>
      </c>
      <c r="F543" s="31">
        <v>11</v>
      </c>
    </row>
    <row r="544" spans="1:6">
      <c r="A544">
        <v>542</v>
      </c>
      <c r="B544" s="31">
        <v>42</v>
      </c>
      <c r="C544" s="14" t="s">
        <v>923</v>
      </c>
      <c r="D544" s="14" t="s">
        <v>418</v>
      </c>
      <c r="E544" s="14" t="s">
        <v>417</v>
      </c>
      <c r="F544" s="31">
        <v>11</v>
      </c>
    </row>
    <row r="545" spans="1:6">
      <c r="A545">
        <v>543</v>
      </c>
      <c r="B545" s="31">
        <v>43</v>
      </c>
      <c r="C545" s="14" t="s">
        <v>923</v>
      </c>
      <c r="D545" s="14" t="s">
        <v>418</v>
      </c>
      <c r="E545" s="14" t="s">
        <v>417</v>
      </c>
      <c r="F545" s="31">
        <v>11</v>
      </c>
    </row>
    <row r="546" spans="1:6">
      <c r="A546">
        <v>544</v>
      </c>
      <c r="B546" s="31">
        <v>44</v>
      </c>
      <c r="C546" s="14" t="s">
        <v>923</v>
      </c>
      <c r="D546" s="14" t="s">
        <v>418</v>
      </c>
      <c r="E546" s="14" t="s">
        <v>417</v>
      </c>
      <c r="F546" s="31">
        <v>11</v>
      </c>
    </row>
    <row r="547" spans="1:6">
      <c r="A547">
        <v>545</v>
      </c>
      <c r="B547" s="31">
        <v>45</v>
      </c>
      <c r="C547" s="14" t="s">
        <v>923</v>
      </c>
      <c r="D547" s="14" t="s">
        <v>418</v>
      </c>
      <c r="E547" s="14" t="s">
        <v>417</v>
      </c>
      <c r="F547" s="31">
        <v>11</v>
      </c>
    </row>
    <row r="548" spans="1:6">
      <c r="A548">
        <v>546</v>
      </c>
      <c r="B548" s="31">
        <v>46</v>
      </c>
      <c r="C548" s="14" t="s">
        <v>924</v>
      </c>
      <c r="D548" s="14" t="s">
        <v>418</v>
      </c>
      <c r="E548" s="14" t="s">
        <v>417</v>
      </c>
      <c r="F548" s="31">
        <v>11</v>
      </c>
    </row>
    <row r="549" spans="1:6">
      <c r="A549">
        <v>547</v>
      </c>
      <c r="B549" s="31">
        <v>47</v>
      </c>
      <c r="C549" s="14" t="s">
        <v>924</v>
      </c>
      <c r="D549" s="14" t="s">
        <v>418</v>
      </c>
      <c r="E549" s="14" t="s">
        <v>417</v>
      </c>
      <c r="F549" s="31">
        <v>11</v>
      </c>
    </row>
    <row r="550" spans="1:6">
      <c r="A550">
        <v>548</v>
      </c>
      <c r="B550" s="31">
        <v>48</v>
      </c>
      <c r="C550" s="14" t="s">
        <v>924</v>
      </c>
      <c r="D550" s="14" t="s">
        <v>418</v>
      </c>
      <c r="E550" s="14" t="s">
        <v>417</v>
      </c>
      <c r="F550" s="31">
        <v>11</v>
      </c>
    </row>
    <row r="551" spans="1:6">
      <c r="A551">
        <v>549</v>
      </c>
      <c r="B551" s="31">
        <v>49</v>
      </c>
      <c r="C551" s="14" t="s">
        <v>924</v>
      </c>
      <c r="D551" s="14" t="s">
        <v>418</v>
      </c>
      <c r="E551" s="14" t="s">
        <v>417</v>
      </c>
      <c r="F551" s="31">
        <v>11</v>
      </c>
    </row>
    <row r="552" spans="1:6">
      <c r="A552">
        <v>550</v>
      </c>
      <c r="B552" s="31">
        <v>50</v>
      </c>
      <c r="C552" s="14" t="s">
        <v>924</v>
      </c>
      <c r="D552" s="14" t="s">
        <v>418</v>
      </c>
      <c r="E552" s="14" t="s">
        <v>417</v>
      </c>
      <c r="F552" s="31">
        <v>11</v>
      </c>
    </row>
    <row r="553" spans="1:6">
      <c r="A553">
        <v>551</v>
      </c>
      <c r="B553" s="31">
        <v>1</v>
      </c>
      <c r="C553" s="14" t="s">
        <v>916</v>
      </c>
      <c r="D553" s="14" t="s">
        <v>418</v>
      </c>
      <c r="E553" s="14" t="s">
        <v>417</v>
      </c>
      <c r="F553" s="31">
        <v>12</v>
      </c>
    </row>
    <row r="554" spans="1:6">
      <c r="A554">
        <v>552</v>
      </c>
      <c r="B554" s="31">
        <v>2</v>
      </c>
      <c r="C554" s="14" t="s">
        <v>916</v>
      </c>
      <c r="D554" s="14" t="s">
        <v>418</v>
      </c>
      <c r="E554" s="14" t="s">
        <v>417</v>
      </c>
      <c r="F554" s="31">
        <v>12</v>
      </c>
    </row>
    <row r="555" spans="1:6">
      <c r="A555">
        <v>553</v>
      </c>
      <c r="B555" s="31">
        <v>3</v>
      </c>
      <c r="C555" s="14" t="s">
        <v>916</v>
      </c>
      <c r="D555" s="14" t="s">
        <v>418</v>
      </c>
      <c r="E555" s="14" t="s">
        <v>417</v>
      </c>
      <c r="F555" s="31">
        <v>12</v>
      </c>
    </row>
    <row r="556" spans="1:6">
      <c r="A556">
        <v>554</v>
      </c>
      <c r="B556" s="31">
        <v>4</v>
      </c>
      <c r="C556" s="14" t="s">
        <v>916</v>
      </c>
      <c r="D556" s="14" t="s">
        <v>418</v>
      </c>
      <c r="E556" s="14" t="s">
        <v>417</v>
      </c>
      <c r="F556" s="31">
        <v>12</v>
      </c>
    </row>
    <row r="557" spans="1:6">
      <c r="A557">
        <v>555</v>
      </c>
      <c r="B557" s="31">
        <v>5</v>
      </c>
      <c r="C557" s="14" t="s">
        <v>916</v>
      </c>
      <c r="D557" s="14" t="s">
        <v>418</v>
      </c>
      <c r="E557" s="14" t="s">
        <v>417</v>
      </c>
      <c r="F557" s="31">
        <v>12</v>
      </c>
    </row>
    <row r="558" spans="1:6">
      <c r="A558">
        <v>556</v>
      </c>
      <c r="B558" s="31">
        <v>6</v>
      </c>
      <c r="C558" s="14" t="s">
        <v>916</v>
      </c>
      <c r="D558" s="14" t="s">
        <v>418</v>
      </c>
      <c r="E558" s="14" t="s">
        <v>417</v>
      </c>
      <c r="F558" s="31">
        <v>12</v>
      </c>
    </row>
    <row r="559" spans="1:6">
      <c r="A559">
        <v>557</v>
      </c>
      <c r="B559" s="31">
        <v>7</v>
      </c>
      <c r="C559" s="14" t="s">
        <v>916</v>
      </c>
      <c r="D559" s="14" t="s">
        <v>418</v>
      </c>
      <c r="E559" s="14" t="s">
        <v>417</v>
      </c>
      <c r="F559" s="31">
        <v>12</v>
      </c>
    </row>
    <row r="560" spans="1:6">
      <c r="A560">
        <v>558</v>
      </c>
      <c r="B560" s="31">
        <v>8</v>
      </c>
      <c r="C560" s="14" t="s">
        <v>916</v>
      </c>
      <c r="D560" s="14" t="s">
        <v>418</v>
      </c>
      <c r="E560" s="14" t="s">
        <v>417</v>
      </c>
      <c r="F560" s="31">
        <v>12</v>
      </c>
    </row>
    <row r="561" spans="1:6">
      <c r="A561">
        <v>559</v>
      </c>
      <c r="B561" s="31">
        <v>9</v>
      </c>
      <c r="C561" s="14" t="s">
        <v>916</v>
      </c>
      <c r="D561" s="14" t="s">
        <v>418</v>
      </c>
      <c r="E561" s="14" t="s">
        <v>417</v>
      </c>
      <c r="F561" s="31">
        <v>12</v>
      </c>
    </row>
    <row r="562" spans="1:6">
      <c r="A562">
        <v>560</v>
      </c>
      <c r="B562" s="31">
        <v>10</v>
      </c>
      <c r="C562" s="14" t="s">
        <v>917</v>
      </c>
      <c r="D562" s="14" t="s">
        <v>418</v>
      </c>
      <c r="E562" s="14" t="s">
        <v>417</v>
      </c>
      <c r="F562" s="31">
        <v>12</v>
      </c>
    </row>
    <row r="563" spans="1:6">
      <c r="A563">
        <v>561</v>
      </c>
      <c r="B563" s="31">
        <v>11</v>
      </c>
      <c r="C563" s="14" t="s">
        <v>917</v>
      </c>
      <c r="D563" s="14" t="s">
        <v>418</v>
      </c>
      <c r="E563" s="14" t="s">
        <v>417</v>
      </c>
      <c r="F563" s="31">
        <v>12</v>
      </c>
    </row>
    <row r="564" spans="1:6">
      <c r="A564">
        <v>562</v>
      </c>
      <c r="B564" s="31">
        <v>12</v>
      </c>
      <c r="C564" s="14" t="s">
        <v>917</v>
      </c>
      <c r="D564" s="14" t="s">
        <v>418</v>
      </c>
      <c r="E564" s="14" t="s">
        <v>417</v>
      </c>
      <c r="F564" s="31">
        <v>12</v>
      </c>
    </row>
    <row r="565" spans="1:6">
      <c r="A565">
        <v>563</v>
      </c>
      <c r="B565" s="31">
        <v>13</v>
      </c>
      <c r="C565" s="14" t="s">
        <v>917</v>
      </c>
      <c r="D565" s="14" t="s">
        <v>418</v>
      </c>
      <c r="E565" s="14" t="s">
        <v>417</v>
      </c>
      <c r="F565" s="31">
        <v>12</v>
      </c>
    </row>
    <row r="566" spans="1:6">
      <c r="A566">
        <v>564</v>
      </c>
      <c r="B566" s="31">
        <v>14</v>
      </c>
      <c r="C566" s="14" t="s">
        <v>917</v>
      </c>
      <c r="D566" s="14" t="s">
        <v>418</v>
      </c>
      <c r="E566" s="14" t="s">
        <v>417</v>
      </c>
      <c r="F566" s="31">
        <v>12</v>
      </c>
    </row>
    <row r="567" spans="1:6">
      <c r="A567">
        <v>565</v>
      </c>
      <c r="B567" s="31">
        <v>15</v>
      </c>
      <c r="C567" s="14" t="s">
        <v>917</v>
      </c>
      <c r="D567" s="14" t="s">
        <v>418</v>
      </c>
      <c r="E567" s="14" t="s">
        <v>417</v>
      </c>
      <c r="F567" s="31">
        <v>12</v>
      </c>
    </row>
    <row r="568" spans="1:6">
      <c r="A568">
        <v>566</v>
      </c>
      <c r="B568" s="31">
        <v>16</v>
      </c>
      <c r="C568" s="14" t="s">
        <v>918</v>
      </c>
      <c r="D568" s="14" t="s">
        <v>418</v>
      </c>
      <c r="E568" s="14" t="s">
        <v>417</v>
      </c>
      <c r="F568" s="31">
        <v>12</v>
      </c>
    </row>
    <row r="569" spans="1:6">
      <c r="A569">
        <v>567</v>
      </c>
      <c r="B569" s="31">
        <v>17</v>
      </c>
      <c r="C569" s="14" t="s">
        <v>918</v>
      </c>
      <c r="D569" s="14" t="s">
        <v>418</v>
      </c>
      <c r="E569" s="14" t="s">
        <v>417</v>
      </c>
      <c r="F569" s="31">
        <v>12</v>
      </c>
    </row>
    <row r="570" spans="1:6">
      <c r="A570">
        <v>568</v>
      </c>
      <c r="B570" s="31">
        <v>18</v>
      </c>
      <c r="C570" s="14" t="s">
        <v>918</v>
      </c>
      <c r="D570" s="14" t="s">
        <v>418</v>
      </c>
      <c r="E570" s="14" t="s">
        <v>417</v>
      </c>
      <c r="F570" s="31">
        <v>12</v>
      </c>
    </row>
    <row r="571" spans="1:6">
      <c r="A571">
        <v>569</v>
      </c>
      <c r="B571" s="31">
        <v>19</v>
      </c>
      <c r="C571" s="14" t="s">
        <v>918</v>
      </c>
      <c r="D571" s="14" t="s">
        <v>418</v>
      </c>
      <c r="E571" s="14" t="s">
        <v>417</v>
      </c>
      <c r="F571" s="31">
        <v>12</v>
      </c>
    </row>
    <row r="572" spans="1:6">
      <c r="A572">
        <v>570</v>
      </c>
      <c r="B572" s="31">
        <v>20</v>
      </c>
      <c r="C572" s="14" t="s">
        <v>918</v>
      </c>
      <c r="D572" s="14" t="s">
        <v>418</v>
      </c>
      <c r="E572" s="14" t="s">
        <v>417</v>
      </c>
      <c r="F572" s="31">
        <v>12</v>
      </c>
    </row>
    <row r="573" spans="1:6">
      <c r="A573">
        <v>571</v>
      </c>
      <c r="B573" s="31">
        <v>21</v>
      </c>
      <c r="C573" s="14" t="s">
        <v>919</v>
      </c>
      <c r="D573" s="14" t="s">
        <v>418</v>
      </c>
      <c r="E573" s="14" t="s">
        <v>417</v>
      </c>
      <c r="F573" s="31">
        <v>12</v>
      </c>
    </row>
    <row r="574" spans="1:6">
      <c r="A574">
        <v>572</v>
      </c>
      <c r="B574" s="31">
        <v>22</v>
      </c>
      <c r="C574" s="14" t="s">
        <v>919</v>
      </c>
      <c r="D574" s="14" t="s">
        <v>418</v>
      </c>
      <c r="E574" s="14" t="s">
        <v>417</v>
      </c>
      <c r="F574" s="31">
        <v>12</v>
      </c>
    </row>
    <row r="575" spans="1:6">
      <c r="A575">
        <v>573</v>
      </c>
      <c r="B575" s="31">
        <v>23</v>
      </c>
      <c r="C575" s="14" t="s">
        <v>919</v>
      </c>
      <c r="D575" s="14" t="s">
        <v>418</v>
      </c>
      <c r="E575" s="14" t="s">
        <v>417</v>
      </c>
      <c r="F575" s="31">
        <v>12</v>
      </c>
    </row>
    <row r="576" spans="1:6">
      <c r="A576">
        <v>574</v>
      </c>
      <c r="B576" s="31">
        <v>24</v>
      </c>
      <c r="C576" s="14" t="s">
        <v>919</v>
      </c>
      <c r="D576" s="14" t="s">
        <v>418</v>
      </c>
      <c r="E576" s="14" t="s">
        <v>417</v>
      </c>
      <c r="F576" s="31">
        <v>12</v>
      </c>
    </row>
    <row r="577" spans="1:6">
      <c r="A577">
        <v>575</v>
      </c>
      <c r="B577" s="31">
        <v>25</v>
      </c>
      <c r="C577" s="14" t="s">
        <v>919</v>
      </c>
      <c r="D577" s="14" t="s">
        <v>418</v>
      </c>
      <c r="E577" s="14" t="s">
        <v>417</v>
      </c>
      <c r="F577" s="31">
        <v>12</v>
      </c>
    </row>
    <row r="578" spans="1:6">
      <c r="A578">
        <v>576</v>
      </c>
      <c r="B578" s="31">
        <v>26</v>
      </c>
      <c r="C578" s="14" t="s">
        <v>920</v>
      </c>
      <c r="D578" s="14" t="s">
        <v>418</v>
      </c>
      <c r="E578" s="14" t="s">
        <v>417</v>
      </c>
      <c r="F578" s="31">
        <v>12</v>
      </c>
    </row>
    <row r="579" spans="1:6">
      <c r="A579">
        <v>577</v>
      </c>
      <c r="B579" s="31">
        <v>27</v>
      </c>
      <c r="C579" s="14" t="s">
        <v>920</v>
      </c>
      <c r="D579" s="14" t="s">
        <v>418</v>
      </c>
      <c r="E579" s="14" t="s">
        <v>417</v>
      </c>
      <c r="F579" s="31">
        <v>12</v>
      </c>
    </row>
    <row r="580" spans="1:6">
      <c r="A580">
        <v>578</v>
      </c>
      <c r="B580" s="31">
        <v>28</v>
      </c>
      <c r="C580" s="14" t="s">
        <v>920</v>
      </c>
      <c r="D580" s="14" t="s">
        <v>418</v>
      </c>
      <c r="E580" s="14" t="s">
        <v>417</v>
      </c>
      <c r="F580" s="31">
        <v>12</v>
      </c>
    </row>
    <row r="581" spans="1:6">
      <c r="A581">
        <v>579</v>
      </c>
      <c r="B581" s="31">
        <v>29</v>
      </c>
      <c r="C581" s="14" t="s">
        <v>920</v>
      </c>
      <c r="D581" s="14" t="s">
        <v>418</v>
      </c>
      <c r="E581" s="14" t="s">
        <v>417</v>
      </c>
      <c r="F581" s="31">
        <v>12</v>
      </c>
    </row>
    <row r="582" spans="1:6">
      <c r="A582">
        <v>580</v>
      </c>
      <c r="B582" s="31">
        <v>30</v>
      </c>
      <c r="C582" s="14" t="s">
        <v>920</v>
      </c>
      <c r="D582" s="14" t="s">
        <v>418</v>
      </c>
      <c r="E582" s="14" t="s">
        <v>417</v>
      </c>
      <c r="F582" s="31">
        <v>12</v>
      </c>
    </row>
    <row r="583" spans="1:6">
      <c r="A583">
        <v>581</v>
      </c>
      <c r="B583" s="31">
        <v>31</v>
      </c>
      <c r="C583" s="14" t="s">
        <v>921</v>
      </c>
      <c r="D583" s="14" t="s">
        <v>418</v>
      </c>
      <c r="E583" s="14" t="s">
        <v>417</v>
      </c>
      <c r="F583" s="31">
        <v>12</v>
      </c>
    </row>
    <row r="584" spans="1:6">
      <c r="A584">
        <v>582</v>
      </c>
      <c r="B584" s="31">
        <v>32</v>
      </c>
      <c r="C584" s="14" t="s">
        <v>921</v>
      </c>
      <c r="D584" s="14" t="s">
        <v>418</v>
      </c>
      <c r="E584" s="14" t="s">
        <v>417</v>
      </c>
      <c r="F584" s="31">
        <v>12</v>
      </c>
    </row>
    <row r="585" spans="1:6">
      <c r="A585">
        <v>583</v>
      </c>
      <c r="B585" s="31">
        <v>33</v>
      </c>
      <c r="C585" s="14" t="s">
        <v>921</v>
      </c>
      <c r="D585" s="14" t="s">
        <v>418</v>
      </c>
      <c r="E585" s="14" t="s">
        <v>417</v>
      </c>
      <c r="F585" s="31">
        <v>12</v>
      </c>
    </row>
    <row r="586" spans="1:6">
      <c r="A586">
        <v>584</v>
      </c>
      <c r="B586" s="31">
        <v>34</v>
      </c>
      <c r="C586" s="14" t="s">
        <v>921</v>
      </c>
      <c r="D586" s="14" t="s">
        <v>418</v>
      </c>
      <c r="E586" s="14" t="s">
        <v>417</v>
      </c>
      <c r="F586" s="31">
        <v>12</v>
      </c>
    </row>
    <row r="587" spans="1:6">
      <c r="A587">
        <v>585</v>
      </c>
      <c r="B587" s="31">
        <v>35</v>
      </c>
      <c r="C587" s="14" t="s">
        <v>921</v>
      </c>
      <c r="D587" s="14" t="s">
        <v>418</v>
      </c>
      <c r="E587" s="14" t="s">
        <v>417</v>
      </c>
      <c r="F587" s="31">
        <v>12</v>
      </c>
    </row>
    <row r="588" spans="1:6">
      <c r="A588">
        <v>586</v>
      </c>
      <c r="B588" s="31">
        <v>36</v>
      </c>
      <c r="C588" s="14" t="s">
        <v>922</v>
      </c>
      <c r="D588" s="14" t="s">
        <v>418</v>
      </c>
      <c r="E588" s="14" t="s">
        <v>417</v>
      </c>
      <c r="F588" s="31">
        <v>12</v>
      </c>
    </row>
    <row r="589" spans="1:6">
      <c r="A589">
        <v>587</v>
      </c>
      <c r="B589" s="31">
        <v>37</v>
      </c>
      <c r="C589" s="14" t="s">
        <v>922</v>
      </c>
      <c r="D589" s="14" t="s">
        <v>418</v>
      </c>
      <c r="E589" s="14" t="s">
        <v>417</v>
      </c>
      <c r="F589" s="31">
        <v>12</v>
      </c>
    </row>
    <row r="590" spans="1:6">
      <c r="A590">
        <v>588</v>
      </c>
      <c r="B590" s="31">
        <v>38</v>
      </c>
      <c r="C590" s="14" t="s">
        <v>922</v>
      </c>
      <c r="D590" s="14" t="s">
        <v>418</v>
      </c>
      <c r="E590" s="14" t="s">
        <v>417</v>
      </c>
      <c r="F590" s="31">
        <v>12</v>
      </c>
    </row>
    <row r="591" spans="1:6">
      <c r="A591">
        <v>589</v>
      </c>
      <c r="B591" s="31">
        <v>39</v>
      </c>
      <c r="C591" s="14" t="s">
        <v>922</v>
      </c>
      <c r="D591" s="14" t="s">
        <v>418</v>
      </c>
      <c r="E591" s="14" t="s">
        <v>417</v>
      </c>
      <c r="F591" s="31">
        <v>12</v>
      </c>
    </row>
    <row r="592" spans="1:6">
      <c r="A592">
        <v>590</v>
      </c>
      <c r="B592" s="31">
        <v>40</v>
      </c>
      <c r="C592" s="14" t="s">
        <v>922</v>
      </c>
      <c r="D592" s="14" t="s">
        <v>418</v>
      </c>
      <c r="E592" s="14" t="s">
        <v>417</v>
      </c>
      <c r="F592" s="31">
        <v>12</v>
      </c>
    </row>
    <row r="593" spans="1:6">
      <c r="A593">
        <v>591</v>
      </c>
      <c r="B593" s="31">
        <v>41</v>
      </c>
      <c r="C593" s="14" t="s">
        <v>923</v>
      </c>
      <c r="D593" s="14" t="s">
        <v>418</v>
      </c>
      <c r="E593" s="14" t="s">
        <v>417</v>
      </c>
      <c r="F593" s="31">
        <v>12</v>
      </c>
    </row>
    <row r="594" spans="1:6">
      <c r="A594">
        <v>592</v>
      </c>
      <c r="B594" s="31">
        <v>42</v>
      </c>
      <c r="C594" s="14" t="s">
        <v>923</v>
      </c>
      <c r="D594" s="14" t="s">
        <v>418</v>
      </c>
      <c r="E594" s="14" t="s">
        <v>417</v>
      </c>
      <c r="F594" s="31">
        <v>12</v>
      </c>
    </row>
    <row r="595" spans="1:6">
      <c r="A595">
        <v>593</v>
      </c>
      <c r="B595" s="31">
        <v>43</v>
      </c>
      <c r="C595" s="14" t="s">
        <v>923</v>
      </c>
      <c r="D595" s="14" t="s">
        <v>418</v>
      </c>
      <c r="E595" s="14" t="s">
        <v>417</v>
      </c>
      <c r="F595" s="31">
        <v>12</v>
      </c>
    </row>
    <row r="596" spans="1:6">
      <c r="A596">
        <v>594</v>
      </c>
      <c r="B596" s="31">
        <v>44</v>
      </c>
      <c r="C596" s="14" t="s">
        <v>923</v>
      </c>
      <c r="D596" s="14" t="s">
        <v>418</v>
      </c>
      <c r="E596" s="14" t="s">
        <v>417</v>
      </c>
      <c r="F596" s="31">
        <v>12</v>
      </c>
    </row>
    <row r="597" spans="1:6">
      <c r="A597">
        <v>595</v>
      </c>
      <c r="B597" s="31">
        <v>45</v>
      </c>
      <c r="C597" s="14" t="s">
        <v>923</v>
      </c>
      <c r="D597" s="14" t="s">
        <v>418</v>
      </c>
      <c r="E597" s="14" t="s">
        <v>417</v>
      </c>
      <c r="F597" s="31">
        <v>12</v>
      </c>
    </row>
    <row r="598" spans="1:6">
      <c r="A598">
        <v>596</v>
      </c>
      <c r="B598" s="31">
        <v>46</v>
      </c>
      <c r="C598" s="14" t="s">
        <v>924</v>
      </c>
      <c r="D598" s="14" t="s">
        <v>418</v>
      </c>
      <c r="E598" s="14" t="s">
        <v>417</v>
      </c>
      <c r="F598" s="31">
        <v>12</v>
      </c>
    </row>
    <row r="599" spans="1:6">
      <c r="A599">
        <v>597</v>
      </c>
      <c r="B599" s="31">
        <v>47</v>
      </c>
      <c r="C599" s="14" t="s">
        <v>924</v>
      </c>
      <c r="D599" s="14" t="s">
        <v>418</v>
      </c>
      <c r="E599" s="14" t="s">
        <v>417</v>
      </c>
      <c r="F599" s="31">
        <v>12</v>
      </c>
    </row>
    <row r="600" spans="1:6">
      <c r="A600">
        <v>598</v>
      </c>
      <c r="B600" s="31">
        <v>48</v>
      </c>
      <c r="C600" s="14" t="s">
        <v>924</v>
      </c>
      <c r="D600" s="14" t="s">
        <v>418</v>
      </c>
      <c r="E600" s="14" t="s">
        <v>417</v>
      </c>
      <c r="F600" s="31">
        <v>12</v>
      </c>
    </row>
    <row r="601" spans="1:6">
      <c r="A601">
        <v>599</v>
      </c>
      <c r="B601" s="31">
        <v>49</v>
      </c>
      <c r="C601" s="14" t="s">
        <v>924</v>
      </c>
      <c r="D601" s="14" t="s">
        <v>418</v>
      </c>
      <c r="E601" s="14" t="s">
        <v>417</v>
      </c>
      <c r="F601" s="31">
        <v>12</v>
      </c>
    </row>
    <row r="602" spans="1:6">
      <c r="A602">
        <v>600</v>
      </c>
      <c r="B602" s="31">
        <v>50</v>
      </c>
      <c r="C602" s="14" t="s">
        <v>924</v>
      </c>
      <c r="D602" s="14" t="s">
        <v>418</v>
      </c>
      <c r="E602" s="14" t="s">
        <v>417</v>
      </c>
      <c r="F602" s="31">
        <v>12</v>
      </c>
    </row>
    <row r="603" spans="1:6">
      <c r="A603">
        <v>601</v>
      </c>
      <c r="B603" s="31">
        <v>1</v>
      </c>
      <c r="C603" s="14" t="s">
        <v>916</v>
      </c>
      <c r="D603" s="14" t="s">
        <v>418</v>
      </c>
      <c r="E603" s="14" t="s">
        <v>417</v>
      </c>
      <c r="F603" s="31">
        <v>13</v>
      </c>
    </row>
    <row r="604" spans="1:6">
      <c r="A604">
        <v>602</v>
      </c>
      <c r="B604" s="31">
        <v>2</v>
      </c>
      <c r="C604" s="14" t="s">
        <v>916</v>
      </c>
      <c r="D604" s="14" t="s">
        <v>418</v>
      </c>
      <c r="E604" s="14" t="s">
        <v>417</v>
      </c>
      <c r="F604" s="31">
        <v>13</v>
      </c>
    </row>
    <row r="605" spans="1:6">
      <c r="A605">
        <v>603</v>
      </c>
      <c r="B605" s="31">
        <v>3</v>
      </c>
      <c r="C605" s="14" t="s">
        <v>916</v>
      </c>
      <c r="D605" s="14" t="s">
        <v>418</v>
      </c>
      <c r="E605" s="14" t="s">
        <v>417</v>
      </c>
      <c r="F605" s="31">
        <v>13</v>
      </c>
    </row>
    <row r="606" spans="1:6">
      <c r="A606">
        <v>604</v>
      </c>
      <c r="B606" s="31">
        <v>4</v>
      </c>
      <c r="C606" s="14" t="s">
        <v>916</v>
      </c>
      <c r="D606" s="14" t="s">
        <v>418</v>
      </c>
      <c r="E606" s="14" t="s">
        <v>417</v>
      </c>
      <c r="F606" s="31">
        <v>13</v>
      </c>
    </row>
    <row r="607" spans="1:6">
      <c r="A607">
        <v>605</v>
      </c>
      <c r="B607" s="31">
        <v>5</v>
      </c>
      <c r="C607" s="14" t="s">
        <v>916</v>
      </c>
      <c r="D607" s="14" t="s">
        <v>418</v>
      </c>
      <c r="E607" s="14" t="s">
        <v>417</v>
      </c>
      <c r="F607" s="31">
        <v>13</v>
      </c>
    </row>
    <row r="608" spans="1:6">
      <c r="A608">
        <v>606</v>
      </c>
      <c r="B608" s="31">
        <v>6</v>
      </c>
      <c r="C608" s="14" t="s">
        <v>916</v>
      </c>
      <c r="D608" s="14" t="s">
        <v>418</v>
      </c>
      <c r="E608" s="14" t="s">
        <v>417</v>
      </c>
      <c r="F608" s="31">
        <v>13</v>
      </c>
    </row>
    <row r="609" spans="1:6">
      <c r="A609">
        <v>607</v>
      </c>
      <c r="B609" s="31">
        <v>7</v>
      </c>
      <c r="C609" s="14" t="s">
        <v>916</v>
      </c>
      <c r="D609" s="14" t="s">
        <v>418</v>
      </c>
      <c r="E609" s="14" t="s">
        <v>417</v>
      </c>
      <c r="F609" s="31">
        <v>13</v>
      </c>
    </row>
    <row r="610" spans="1:6">
      <c r="A610">
        <v>608</v>
      </c>
      <c r="B610" s="31">
        <v>8</v>
      </c>
      <c r="C610" s="14" t="s">
        <v>916</v>
      </c>
      <c r="D610" s="14" t="s">
        <v>418</v>
      </c>
      <c r="E610" s="14" t="s">
        <v>417</v>
      </c>
      <c r="F610" s="31">
        <v>13</v>
      </c>
    </row>
    <row r="611" spans="1:6">
      <c r="A611">
        <v>609</v>
      </c>
      <c r="B611" s="31">
        <v>9</v>
      </c>
      <c r="C611" s="14" t="s">
        <v>916</v>
      </c>
      <c r="D611" s="14" t="s">
        <v>418</v>
      </c>
      <c r="E611" s="14" t="s">
        <v>417</v>
      </c>
      <c r="F611" s="31">
        <v>13</v>
      </c>
    </row>
    <row r="612" spans="1:6">
      <c r="A612">
        <v>610</v>
      </c>
      <c r="B612" s="31">
        <v>10</v>
      </c>
      <c r="C612" s="14" t="s">
        <v>917</v>
      </c>
      <c r="D612" s="14" t="s">
        <v>418</v>
      </c>
      <c r="E612" s="14" t="s">
        <v>417</v>
      </c>
      <c r="F612" s="31">
        <v>13</v>
      </c>
    </row>
    <row r="613" spans="1:6">
      <c r="A613">
        <v>611</v>
      </c>
      <c r="B613" s="31">
        <v>11</v>
      </c>
      <c r="C613" s="14" t="s">
        <v>917</v>
      </c>
      <c r="D613" s="14" t="s">
        <v>418</v>
      </c>
      <c r="E613" s="14" t="s">
        <v>417</v>
      </c>
      <c r="F613" s="31">
        <v>13</v>
      </c>
    </row>
    <row r="614" spans="1:6">
      <c r="A614">
        <v>612</v>
      </c>
      <c r="B614" s="31">
        <v>12</v>
      </c>
      <c r="C614" s="14" t="s">
        <v>917</v>
      </c>
      <c r="D614" s="14" t="s">
        <v>418</v>
      </c>
      <c r="E614" s="14" t="s">
        <v>417</v>
      </c>
      <c r="F614" s="31">
        <v>13</v>
      </c>
    </row>
    <row r="615" spans="1:6">
      <c r="A615">
        <v>613</v>
      </c>
      <c r="B615" s="31">
        <v>13</v>
      </c>
      <c r="C615" s="14" t="s">
        <v>917</v>
      </c>
      <c r="D615" s="14" t="s">
        <v>418</v>
      </c>
      <c r="E615" s="14" t="s">
        <v>417</v>
      </c>
      <c r="F615" s="31">
        <v>13</v>
      </c>
    </row>
    <row r="616" spans="1:6">
      <c r="A616">
        <v>614</v>
      </c>
      <c r="B616" s="31">
        <v>14</v>
      </c>
      <c r="C616" s="14" t="s">
        <v>917</v>
      </c>
      <c r="D616" s="14" t="s">
        <v>418</v>
      </c>
      <c r="E616" s="14" t="s">
        <v>417</v>
      </c>
      <c r="F616" s="31">
        <v>13</v>
      </c>
    </row>
    <row r="617" spans="1:6">
      <c r="A617">
        <v>615</v>
      </c>
      <c r="B617" s="31">
        <v>15</v>
      </c>
      <c r="C617" s="14" t="s">
        <v>917</v>
      </c>
      <c r="D617" s="14" t="s">
        <v>418</v>
      </c>
      <c r="E617" s="14" t="s">
        <v>417</v>
      </c>
      <c r="F617" s="31">
        <v>13</v>
      </c>
    </row>
    <row r="618" spans="1:6">
      <c r="A618">
        <v>616</v>
      </c>
      <c r="B618" s="31">
        <v>16</v>
      </c>
      <c r="C618" s="14" t="s">
        <v>918</v>
      </c>
      <c r="D618" s="14" t="s">
        <v>418</v>
      </c>
      <c r="E618" s="14" t="s">
        <v>417</v>
      </c>
      <c r="F618" s="31">
        <v>13</v>
      </c>
    </row>
    <row r="619" spans="1:6">
      <c r="A619">
        <v>617</v>
      </c>
      <c r="B619" s="31">
        <v>17</v>
      </c>
      <c r="C619" s="14" t="s">
        <v>918</v>
      </c>
      <c r="D619" s="14" t="s">
        <v>418</v>
      </c>
      <c r="E619" s="14" t="s">
        <v>417</v>
      </c>
      <c r="F619" s="31">
        <v>13</v>
      </c>
    </row>
    <row r="620" spans="1:6">
      <c r="A620">
        <v>618</v>
      </c>
      <c r="B620" s="31">
        <v>18</v>
      </c>
      <c r="C620" s="14" t="s">
        <v>918</v>
      </c>
      <c r="D620" s="14" t="s">
        <v>418</v>
      </c>
      <c r="E620" s="14" t="s">
        <v>417</v>
      </c>
      <c r="F620" s="31">
        <v>13</v>
      </c>
    </row>
    <row r="621" spans="1:6">
      <c r="A621">
        <v>619</v>
      </c>
      <c r="B621" s="31">
        <v>19</v>
      </c>
      <c r="C621" s="14" t="s">
        <v>918</v>
      </c>
      <c r="D621" s="14" t="s">
        <v>418</v>
      </c>
      <c r="E621" s="14" t="s">
        <v>417</v>
      </c>
      <c r="F621" s="31">
        <v>13</v>
      </c>
    </row>
    <row r="622" spans="1:6">
      <c r="A622">
        <v>620</v>
      </c>
      <c r="B622" s="31">
        <v>20</v>
      </c>
      <c r="C622" s="14" t="s">
        <v>918</v>
      </c>
      <c r="D622" s="14" t="s">
        <v>418</v>
      </c>
      <c r="E622" s="14" t="s">
        <v>417</v>
      </c>
      <c r="F622" s="31">
        <v>13</v>
      </c>
    </row>
    <row r="623" spans="1:6">
      <c r="A623">
        <v>621</v>
      </c>
      <c r="B623" s="31">
        <v>21</v>
      </c>
      <c r="C623" s="14" t="s">
        <v>919</v>
      </c>
      <c r="D623" s="14" t="s">
        <v>418</v>
      </c>
      <c r="E623" s="14" t="s">
        <v>417</v>
      </c>
      <c r="F623" s="31">
        <v>13</v>
      </c>
    </row>
    <row r="624" spans="1:6">
      <c r="A624">
        <v>622</v>
      </c>
      <c r="B624" s="31">
        <v>22</v>
      </c>
      <c r="C624" s="14" t="s">
        <v>919</v>
      </c>
      <c r="D624" s="14" t="s">
        <v>418</v>
      </c>
      <c r="E624" s="14" t="s">
        <v>417</v>
      </c>
      <c r="F624" s="31">
        <v>13</v>
      </c>
    </row>
    <row r="625" spans="1:6">
      <c r="A625">
        <v>623</v>
      </c>
      <c r="B625" s="31">
        <v>23</v>
      </c>
      <c r="C625" s="14" t="s">
        <v>919</v>
      </c>
      <c r="D625" s="14" t="s">
        <v>418</v>
      </c>
      <c r="E625" s="14" t="s">
        <v>417</v>
      </c>
      <c r="F625" s="31">
        <v>13</v>
      </c>
    </row>
    <row r="626" spans="1:6">
      <c r="A626">
        <v>624</v>
      </c>
      <c r="B626" s="31">
        <v>24</v>
      </c>
      <c r="C626" s="14" t="s">
        <v>919</v>
      </c>
      <c r="D626" s="14" t="s">
        <v>418</v>
      </c>
      <c r="E626" s="14" t="s">
        <v>417</v>
      </c>
      <c r="F626" s="31">
        <v>13</v>
      </c>
    </row>
    <row r="627" spans="1:6">
      <c r="A627">
        <v>625</v>
      </c>
      <c r="B627" s="31">
        <v>25</v>
      </c>
      <c r="C627" s="14" t="s">
        <v>919</v>
      </c>
      <c r="D627" s="14" t="s">
        <v>418</v>
      </c>
      <c r="E627" s="14" t="s">
        <v>417</v>
      </c>
      <c r="F627" s="31">
        <v>13</v>
      </c>
    </row>
    <row r="628" spans="1:6">
      <c r="A628">
        <v>626</v>
      </c>
      <c r="B628" s="31">
        <v>26</v>
      </c>
      <c r="C628" s="14" t="s">
        <v>920</v>
      </c>
      <c r="D628" s="14" t="s">
        <v>418</v>
      </c>
      <c r="E628" s="14" t="s">
        <v>417</v>
      </c>
      <c r="F628" s="31">
        <v>13</v>
      </c>
    </row>
    <row r="629" spans="1:6">
      <c r="A629">
        <v>627</v>
      </c>
      <c r="B629" s="31">
        <v>27</v>
      </c>
      <c r="C629" s="14" t="s">
        <v>920</v>
      </c>
      <c r="D629" s="14" t="s">
        <v>418</v>
      </c>
      <c r="E629" s="14" t="s">
        <v>417</v>
      </c>
      <c r="F629" s="31">
        <v>13</v>
      </c>
    </row>
    <row r="630" spans="1:6">
      <c r="A630">
        <v>628</v>
      </c>
      <c r="B630" s="31">
        <v>28</v>
      </c>
      <c r="C630" s="14" t="s">
        <v>920</v>
      </c>
      <c r="D630" s="14" t="s">
        <v>418</v>
      </c>
      <c r="E630" s="14" t="s">
        <v>417</v>
      </c>
      <c r="F630" s="31">
        <v>13</v>
      </c>
    </row>
    <row r="631" spans="1:6">
      <c r="A631">
        <v>629</v>
      </c>
      <c r="B631" s="31">
        <v>29</v>
      </c>
      <c r="C631" s="14" t="s">
        <v>920</v>
      </c>
      <c r="D631" s="14" t="s">
        <v>418</v>
      </c>
      <c r="E631" s="14" t="s">
        <v>417</v>
      </c>
      <c r="F631" s="31">
        <v>13</v>
      </c>
    </row>
    <row r="632" spans="1:6">
      <c r="A632">
        <v>630</v>
      </c>
      <c r="B632" s="31">
        <v>30</v>
      </c>
      <c r="C632" s="14" t="s">
        <v>920</v>
      </c>
      <c r="D632" s="14" t="s">
        <v>418</v>
      </c>
      <c r="E632" s="14" t="s">
        <v>417</v>
      </c>
      <c r="F632" s="31">
        <v>13</v>
      </c>
    </row>
    <row r="633" spans="1:6">
      <c r="A633">
        <v>631</v>
      </c>
      <c r="B633" s="31">
        <v>31</v>
      </c>
      <c r="C633" s="14" t="s">
        <v>921</v>
      </c>
      <c r="D633" s="14" t="s">
        <v>418</v>
      </c>
      <c r="E633" s="14" t="s">
        <v>417</v>
      </c>
      <c r="F633" s="31">
        <v>13</v>
      </c>
    </row>
    <row r="634" spans="1:6">
      <c r="A634">
        <v>632</v>
      </c>
      <c r="B634" s="31">
        <v>32</v>
      </c>
      <c r="C634" s="14" t="s">
        <v>921</v>
      </c>
      <c r="D634" s="14" t="s">
        <v>418</v>
      </c>
      <c r="E634" s="14" t="s">
        <v>417</v>
      </c>
      <c r="F634" s="31">
        <v>13</v>
      </c>
    </row>
    <row r="635" spans="1:6">
      <c r="A635">
        <v>633</v>
      </c>
      <c r="B635" s="31">
        <v>33</v>
      </c>
      <c r="C635" s="14" t="s">
        <v>921</v>
      </c>
      <c r="D635" s="14" t="s">
        <v>418</v>
      </c>
      <c r="E635" s="14" t="s">
        <v>417</v>
      </c>
      <c r="F635" s="31">
        <v>13</v>
      </c>
    </row>
    <row r="636" spans="1:6">
      <c r="A636">
        <v>634</v>
      </c>
      <c r="B636" s="31">
        <v>34</v>
      </c>
      <c r="C636" s="14" t="s">
        <v>921</v>
      </c>
      <c r="D636" s="14" t="s">
        <v>418</v>
      </c>
      <c r="E636" s="14" t="s">
        <v>417</v>
      </c>
      <c r="F636" s="31">
        <v>13</v>
      </c>
    </row>
    <row r="637" spans="1:6">
      <c r="A637">
        <v>635</v>
      </c>
      <c r="B637" s="31">
        <v>35</v>
      </c>
      <c r="C637" s="14" t="s">
        <v>921</v>
      </c>
      <c r="D637" s="14" t="s">
        <v>418</v>
      </c>
      <c r="E637" s="14" t="s">
        <v>417</v>
      </c>
      <c r="F637" s="31">
        <v>13</v>
      </c>
    </row>
    <row r="638" spans="1:6">
      <c r="A638">
        <v>636</v>
      </c>
      <c r="B638" s="31">
        <v>36</v>
      </c>
      <c r="C638" s="14" t="s">
        <v>922</v>
      </c>
      <c r="D638" s="14" t="s">
        <v>418</v>
      </c>
      <c r="E638" s="14" t="s">
        <v>417</v>
      </c>
      <c r="F638" s="31">
        <v>13</v>
      </c>
    </row>
    <row r="639" spans="1:6">
      <c r="A639">
        <v>637</v>
      </c>
      <c r="B639" s="31">
        <v>37</v>
      </c>
      <c r="C639" s="14" t="s">
        <v>922</v>
      </c>
      <c r="D639" s="14" t="s">
        <v>418</v>
      </c>
      <c r="E639" s="14" t="s">
        <v>417</v>
      </c>
      <c r="F639" s="31">
        <v>13</v>
      </c>
    </row>
    <row r="640" spans="1:6">
      <c r="A640">
        <v>638</v>
      </c>
      <c r="B640" s="31">
        <v>38</v>
      </c>
      <c r="C640" s="14" t="s">
        <v>922</v>
      </c>
      <c r="D640" s="14" t="s">
        <v>418</v>
      </c>
      <c r="E640" s="14" t="s">
        <v>417</v>
      </c>
      <c r="F640" s="31">
        <v>13</v>
      </c>
    </row>
    <row r="641" spans="1:6">
      <c r="A641">
        <v>639</v>
      </c>
      <c r="B641" s="31">
        <v>39</v>
      </c>
      <c r="C641" s="14" t="s">
        <v>922</v>
      </c>
      <c r="D641" s="14" t="s">
        <v>418</v>
      </c>
      <c r="E641" s="14" t="s">
        <v>417</v>
      </c>
      <c r="F641" s="31">
        <v>13</v>
      </c>
    </row>
    <row r="642" spans="1:6">
      <c r="A642">
        <v>640</v>
      </c>
      <c r="B642" s="31">
        <v>40</v>
      </c>
      <c r="C642" s="14" t="s">
        <v>922</v>
      </c>
      <c r="D642" s="14" t="s">
        <v>418</v>
      </c>
      <c r="E642" s="14" t="s">
        <v>417</v>
      </c>
      <c r="F642" s="31">
        <v>13</v>
      </c>
    </row>
    <row r="643" spans="1:6">
      <c r="A643">
        <v>641</v>
      </c>
      <c r="B643" s="31">
        <v>41</v>
      </c>
      <c r="C643" s="14" t="s">
        <v>923</v>
      </c>
      <c r="D643" s="14" t="s">
        <v>418</v>
      </c>
      <c r="E643" s="14" t="s">
        <v>417</v>
      </c>
      <c r="F643" s="31">
        <v>13</v>
      </c>
    </row>
    <row r="644" spans="1:6">
      <c r="A644">
        <v>642</v>
      </c>
      <c r="B644" s="31">
        <v>42</v>
      </c>
      <c r="C644" s="14" t="s">
        <v>923</v>
      </c>
      <c r="D644" s="14" t="s">
        <v>418</v>
      </c>
      <c r="E644" s="14" t="s">
        <v>417</v>
      </c>
      <c r="F644" s="31">
        <v>13</v>
      </c>
    </row>
    <row r="645" spans="1:6">
      <c r="A645">
        <v>643</v>
      </c>
      <c r="B645" s="31">
        <v>43</v>
      </c>
      <c r="C645" s="14" t="s">
        <v>923</v>
      </c>
      <c r="D645" s="14" t="s">
        <v>418</v>
      </c>
      <c r="E645" s="14" t="s">
        <v>417</v>
      </c>
      <c r="F645" s="31">
        <v>13</v>
      </c>
    </row>
    <row r="646" spans="1:6">
      <c r="A646">
        <v>644</v>
      </c>
      <c r="B646" s="31">
        <v>44</v>
      </c>
      <c r="C646" s="14" t="s">
        <v>923</v>
      </c>
      <c r="D646" s="14" t="s">
        <v>418</v>
      </c>
      <c r="E646" s="14" t="s">
        <v>417</v>
      </c>
      <c r="F646" s="31">
        <v>13</v>
      </c>
    </row>
    <row r="647" spans="1:6">
      <c r="A647">
        <v>645</v>
      </c>
      <c r="B647" s="31">
        <v>45</v>
      </c>
      <c r="C647" s="14" t="s">
        <v>923</v>
      </c>
      <c r="D647" s="14" t="s">
        <v>418</v>
      </c>
      <c r="E647" s="14" t="s">
        <v>417</v>
      </c>
      <c r="F647" s="31">
        <v>13</v>
      </c>
    </row>
    <row r="648" spans="1:6">
      <c r="A648">
        <v>646</v>
      </c>
      <c r="B648" s="31">
        <v>46</v>
      </c>
      <c r="C648" s="14" t="s">
        <v>924</v>
      </c>
      <c r="D648" s="14" t="s">
        <v>418</v>
      </c>
      <c r="E648" s="14" t="s">
        <v>417</v>
      </c>
      <c r="F648" s="31">
        <v>13</v>
      </c>
    </row>
    <row r="649" spans="1:6">
      <c r="A649">
        <v>647</v>
      </c>
      <c r="B649" s="31">
        <v>47</v>
      </c>
      <c r="C649" s="14" t="s">
        <v>924</v>
      </c>
      <c r="D649" s="14" t="s">
        <v>418</v>
      </c>
      <c r="E649" s="14" t="s">
        <v>417</v>
      </c>
      <c r="F649" s="31">
        <v>13</v>
      </c>
    </row>
    <row r="650" spans="1:6">
      <c r="A650">
        <v>648</v>
      </c>
      <c r="B650" s="31">
        <v>48</v>
      </c>
      <c r="C650" s="14" t="s">
        <v>924</v>
      </c>
      <c r="D650" s="14" t="s">
        <v>418</v>
      </c>
      <c r="E650" s="14" t="s">
        <v>417</v>
      </c>
      <c r="F650" s="31">
        <v>13</v>
      </c>
    </row>
    <row r="651" spans="1:6">
      <c r="A651">
        <v>649</v>
      </c>
      <c r="B651" s="31">
        <v>49</v>
      </c>
      <c r="C651" s="14" t="s">
        <v>924</v>
      </c>
      <c r="D651" s="14" t="s">
        <v>418</v>
      </c>
      <c r="E651" s="14" t="s">
        <v>417</v>
      </c>
      <c r="F651" s="31">
        <v>13</v>
      </c>
    </row>
    <row r="652" spans="1:6">
      <c r="A652">
        <v>650</v>
      </c>
      <c r="B652" s="31">
        <v>50</v>
      </c>
      <c r="C652" s="14" t="s">
        <v>924</v>
      </c>
      <c r="D652" s="14" t="s">
        <v>418</v>
      </c>
      <c r="E652" s="14" t="s">
        <v>417</v>
      </c>
      <c r="F652" s="31">
        <v>13</v>
      </c>
    </row>
    <row r="653" spans="1:6">
      <c r="A653">
        <v>651</v>
      </c>
      <c r="B653" s="31">
        <v>1</v>
      </c>
      <c r="C653" s="14" t="s">
        <v>916</v>
      </c>
      <c r="D653" s="14" t="s">
        <v>418</v>
      </c>
      <c r="E653" s="14" t="s">
        <v>417</v>
      </c>
      <c r="F653" s="31">
        <v>14</v>
      </c>
    </row>
    <row r="654" spans="1:6">
      <c r="A654">
        <v>652</v>
      </c>
      <c r="B654" s="31">
        <v>2</v>
      </c>
      <c r="C654" s="14" t="s">
        <v>916</v>
      </c>
      <c r="D654" s="14" t="s">
        <v>418</v>
      </c>
      <c r="E654" s="14" t="s">
        <v>417</v>
      </c>
      <c r="F654" s="31">
        <v>14</v>
      </c>
    </row>
    <row r="655" spans="1:6">
      <c r="A655">
        <v>653</v>
      </c>
      <c r="B655" s="31">
        <v>3</v>
      </c>
      <c r="C655" s="14" t="s">
        <v>916</v>
      </c>
      <c r="D655" s="14" t="s">
        <v>418</v>
      </c>
      <c r="E655" s="14" t="s">
        <v>417</v>
      </c>
      <c r="F655" s="31">
        <v>14</v>
      </c>
    </row>
    <row r="656" spans="1:6">
      <c r="A656">
        <v>654</v>
      </c>
      <c r="B656" s="31">
        <v>4</v>
      </c>
      <c r="C656" s="14" t="s">
        <v>916</v>
      </c>
      <c r="D656" s="14" t="s">
        <v>418</v>
      </c>
      <c r="E656" s="14" t="s">
        <v>417</v>
      </c>
      <c r="F656" s="31">
        <v>14</v>
      </c>
    </row>
    <row r="657" spans="1:6">
      <c r="A657">
        <v>655</v>
      </c>
      <c r="B657" s="31">
        <v>5</v>
      </c>
      <c r="C657" s="14" t="s">
        <v>916</v>
      </c>
      <c r="D657" s="14" t="s">
        <v>418</v>
      </c>
      <c r="E657" s="14" t="s">
        <v>417</v>
      </c>
      <c r="F657" s="31">
        <v>14</v>
      </c>
    </row>
    <row r="658" spans="1:6">
      <c r="A658">
        <v>656</v>
      </c>
      <c r="B658" s="31">
        <v>6</v>
      </c>
      <c r="C658" s="14" t="s">
        <v>916</v>
      </c>
      <c r="D658" s="14" t="s">
        <v>418</v>
      </c>
      <c r="E658" s="14" t="s">
        <v>417</v>
      </c>
      <c r="F658" s="31">
        <v>14</v>
      </c>
    </row>
    <row r="659" spans="1:6">
      <c r="A659">
        <v>657</v>
      </c>
      <c r="B659" s="31">
        <v>7</v>
      </c>
      <c r="C659" s="14" t="s">
        <v>916</v>
      </c>
      <c r="D659" s="14" t="s">
        <v>418</v>
      </c>
      <c r="E659" s="14" t="s">
        <v>417</v>
      </c>
      <c r="F659" s="31">
        <v>14</v>
      </c>
    </row>
    <row r="660" spans="1:6">
      <c r="A660">
        <v>658</v>
      </c>
      <c r="B660" s="31">
        <v>8</v>
      </c>
      <c r="C660" s="14" t="s">
        <v>916</v>
      </c>
      <c r="D660" s="14" t="s">
        <v>418</v>
      </c>
      <c r="E660" s="14" t="s">
        <v>417</v>
      </c>
      <c r="F660" s="31">
        <v>14</v>
      </c>
    </row>
    <row r="661" spans="1:6">
      <c r="A661">
        <v>659</v>
      </c>
      <c r="B661" s="31">
        <v>9</v>
      </c>
      <c r="C661" s="14" t="s">
        <v>916</v>
      </c>
      <c r="D661" s="14" t="s">
        <v>418</v>
      </c>
      <c r="E661" s="14" t="s">
        <v>417</v>
      </c>
      <c r="F661" s="31">
        <v>14</v>
      </c>
    </row>
    <row r="662" spans="1:6">
      <c r="A662">
        <v>660</v>
      </c>
      <c r="B662" s="31">
        <v>10</v>
      </c>
      <c r="C662" s="14" t="s">
        <v>917</v>
      </c>
      <c r="D662" s="14" t="s">
        <v>418</v>
      </c>
      <c r="E662" s="14" t="s">
        <v>417</v>
      </c>
      <c r="F662" s="31">
        <v>14</v>
      </c>
    </row>
    <row r="663" spans="1:6">
      <c r="A663">
        <v>661</v>
      </c>
      <c r="B663" s="31">
        <v>11</v>
      </c>
      <c r="C663" s="14" t="s">
        <v>917</v>
      </c>
      <c r="D663" s="14" t="s">
        <v>418</v>
      </c>
      <c r="E663" s="14" t="s">
        <v>417</v>
      </c>
      <c r="F663" s="31">
        <v>14</v>
      </c>
    </row>
    <row r="664" spans="1:6">
      <c r="A664">
        <v>662</v>
      </c>
      <c r="B664" s="31">
        <v>12</v>
      </c>
      <c r="C664" s="14" t="s">
        <v>917</v>
      </c>
      <c r="D664" s="14" t="s">
        <v>418</v>
      </c>
      <c r="E664" s="14" t="s">
        <v>417</v>
      </c>
      <c r="F664" s="31">
        <v>14</v>
      </c>
    </row>
    <row r="665" spans="1:6">
      <c r="A665">
        <v>663</v>
      </c>
      <c r="B665" s="31">
        <v>13</v>
      </c>
      <c r="C665" s="14" t="s">
        <v>917</v>
      </c>
      <c r="D665" s="14" t="s">
        <v>418</v>
      </c>
      <c r="E665" s="14" t="s">
        <v>417</v>
      </c>
      <c r="F665" s="31">
        <v>14</v>
      </c>
    </row>
    <row r="666" spans="1:6">
      <c r="A666">
        <v>664</v>
      </c>
      <c r="B666" s="31">
        <v>14</v>
      </c>
      <c r="C666" s="14" t="s">
        <v>917</v>
      </c>
      <c r="D666" s="14" t="s">
        <v>418</v>
      </c>
      <c r="E666" s="14" t="s">
        <v>417</v>
      </c>
      <c r="F666" s="31">
        <v>14</v>
      </c>
    </row>
    <row r="667" spans="1:6">
      <c r="A667">
        <v>665</v>
      </c>
      <c r="B667" s="31">
        <v>15</v>
      </c>
      <c r="C667" s="14" t="s">
        <v>917</v>
      </c>
      <c r="D667" s="14" t="s">
        <v>418</v>
      </c>
      <c r="E667" s="14" t="s">
        <v>417</v>
      </c>
      <c r="F667" s="31">
        <v>14</v>
      </c>
    </row>
    <row r="668" spans="1:6">
      <c r="A668">
        <v>666</v>
      </c>
      <c r="B668" s="31">
        <v>16</v>
      </c>
      <c r="C668" s="14" t="s">
        <v>918</v>
      </c>
      <c r="D668" s="14" t="s">
        <v>418</v>
      </c>
      <c r="E668" s="14" t="s">
        <v>417</v>
      </c>
      <c r="F668" s="31">
        <v>14</v>
      </c>
    </row>
    <row r="669" spans="1:6">
      <c r="A669">
        <v>667</v>
      </c>
      <c r="B669" s="31">
        <v>17</v>
      </c>
      <c r="C669" s="14" t="s">
        <v>918</v>
      </c>
      <c r="D669" s="14" t="s">
        <v>418</v>
      </c>
      <c r="E669" s="14" t="s">
        <v>417</v>
      </c>
      <c r="F669" s="31">
        <v>14</v>
      </c>
    </row>
    <row r="670" spans="1:6">
      <c r="A670">
        <v>668</v>
      </c>
      <c r="B670" s="31">
        <v>18</v>
      </c>
      <c r="C670" s="14" t="s">
        <v>918</v>
      </c>
      <c r="D670" s="14" t="s">
        <v>418</v>
      </c>
      <c r="E670" s="14" t="s">
        <v>417</v>
      </c>
      <c r="F670" s="31">
        <v>14</v>
      </c>
    </row>
    <row r="671" spans="1:6">
      <c r="A671">
        <v>669</v>
      </c>
      <c r="B671" s="31">
        <v>19</v>
      </c>
      <c r="C671" s="14" t="s">
        <v>918</v>
      </c>
      <c r="D671" s="14" t="s">
        <v>418</v>
      </c>
      <c r="E671" s="14" t="s">
        <v>417</v>
      </c>
      <c r="F671" s="31">
        <v>14</v>
      </c>
    </row>
    <row r="672" spans="1:6">
      <c r="A672">
        <v>670</v>
      </c>
      <c r="B672" s="31">
        <v>20</v>
      </c>
      <c r="C672" s="14" t="s">
        <v>918</v>
      </c>
      <c r="D672" s="14" t="s">
        <v>418</v>
      </c>
      <c r="E672" s="14" t="s">
        <v>417</v>
      </c>
      <c r="F672" s="31">
        <v>14</v>
      </c>
    </row>
    <row r="673" spans="1:6">
      <c r="A673">
        <v>671</v>
      </c>
      <c r="B673" s="31">
        <v>21</v>
      </c>
      <c r="C673" s="14" t="s">
        <v>919</v>
      </c>
      <c r="D673" s="14" t="s">
        <v>418</v>
      </c>
      <c r="E673" s="14" t="s">
        <v>417</v>
      </c>
      <c r="F673" s="31">
        <v>14</v>
      </c>
    </row>
    <row r="674" spans="1:6">
      <c r="A674">
        <v>672</v>
      </c>
      <c r="B674" s="31">
        <v>22</v>
      </c>
      <c r="C674" s="14" t="s">
        <v>919</v>
      </c>
      <c r="D674" s="14" t="s">
        <v>418</v>
      </c>
      <c r="E674" s="14" t="s">
        <v>417</v>
      </c>
      <c r="F674" s="31">
        <v>14</v>
      </c>
    </row>
    <row r="675" spans="1:6">
      <c r="A675">
        <v>673</v>
      </c>
      <c r="B675" s="31">
        <v>23</v>
      </c>
      <c r="C675" s="14" t="s">
        <v>919</v>
      </c>
      <c r="D675" s="14" t="s">
        <v>418</v>
      </c>
      <c r="E675" s="14" t="s">
        <v>417</v>
      </c>
      <c r="F675" s="31">
        <v>14</v>
      </c>
    </row>
    <row r="676" spans="1:6">
      <c r="A676">
        <v>674</v>
      </c>
      <c r="B676" s="31">
        <v>24</v>
      </c>
      <c r="C676" s="14" t="s">
        <v>919</v>
      </c>
      <c r="D676" s="14" t="s">
        <v>418</v>
      </c>
      <c r="E676" s="14" t="s">
        <v>417</v>
      </c>
      <c r="F676" s="31">
        <v>14</v>
      </c>
    </row>
    <row r="677" spans="1:6">
      <c r="A677">
        <v>675</v>
      </c>
      <c r="B677" s="31">
        <v>25</v>
      </c>
      <c r="C677" s="14" t="s">
        <v>919</v>
      </c>
      <c r="D677" s="14" t="s">
        <v>418</v>
      </c>
      <c r="E677" s="14" t="s">
        <v>417</v>
      </c>
      <c r="F677" s="31">
        <v>14</v>
      </c>
    </row>
    <row r="678" spans="1:6">
      <c r="A678">
        <v>676</v>
      </c>
      <c r="B678" s="31">
        <v>26</v>
      </c>
      <c r="C678" s="14" t="s">
        <v>920</v>
      </c>
      <c r="D678" s="14" t="s">
        <v>418</v>
      </c>
      <c r="E678" s="14" t="s">
        <v>417</v>
      </c>
      <c r="F678" s="31">
        <v>14</v>
      </c>
    </row>
    <row r="679" spans="1:6">
      <c r="A679">
        <v>677</v>
      </c>
      <c r="B679" s="31">
        <v>27</v>
      </c>
      <c r="C679" s="14" t="s">
        <v>920</v>
      </c>
      <c r="D679" s="14" t="s">
        <v>418</v>
      </c>
      <c r="E679" s="14" t="s">
        <v>417</v>
      </c>
      <c r="F679" s="31">
        <v>14</v>
      </c>
    </row>
    <row r="680" spans="1:6">
      <c r="A680">
        <v>678</v>
      </c>
      <c r="B680" s="31">
        <v>28</v>
      </c>
      <c r="C680" s="14" t="s">
        <v>920</v>
      </c>
      <c r="D680" s="14" t="s">
        <v>418</v>
      </c>
      <c r="E680" s="14" t="s">
        <v>417</v>
      </c>
      <c r="F680" s="31">
        <v>14</v>
      </c>
    </row>
    <row r="681" spans="1:6">
      <c r="A681">
        <v>679</v>
      </c>
      <c r="B681" s="31">
        <v>29</v>
      </c>
      <c r="C681" s="14" t="s">
        <v>920</v>
      </c>
      <c r="D681" s="14" t="s">
        <v>418</v>
      </c>
      <c r="E681" s="14" t="s">
        <v>417</v>
      </c>
      <c r="F681" s="31">
        <v>14</v>
      </c>
    </row>
    <row r="682" spans="1:6">
      <c r="A682">
        <v>680</v>
      </c>
      <c r="B682" s="31">
        <v>30</v>
      </c>
      <c r="C682" s="14" t="s">
        <v>920</v>
      </c>
      <c r="D682" s="14" t="s">
        <v>418</v>
      </c>
      <c r="E682" s="14" t="s">
        <v>417</v>
      </c>
      <c r="F682" s="31">
        <v>14</v>
      </c>
    </row>
    <row r="683" spans="1:6">
      <c r="A683">
        <v>681</v>
      </c>
      <c r="B683" s="31">
        <v>31</v>
      </c>
      <c r="C683" s="14" t="s">
        <v>921</v>
      </c>
      <c r="D683" s="14" t="s">
        <v>418</v>
      </c>
      <c r="E683" s="14" t="s">
        <v>417</v>
      </c>
      <c r="F683" s="31">
        <v>14</v>
      </c>
    </row>
    <row r="684" spans="1:6">
      <c r="A684">
        <v>682</v>
      </c>
      <c r="B684" s="31">
        <v>32</v>
      </c>
      <c r="C684" s="14" t="s">
        <v>921</v>
      </c>
      <c r="D684" s="14" t="s">
        <v>418</v>
      </c>
      <c r="E684" s="14" t="s">
        <v>417</v>
      </c>
      <c r="F684" s="31">
        <v>14</v>
      </c>
    </row>
    <row r="685" spans="1:6">
      <c r="A685">
        <v>683</v>
      </c>
      <c r="B685" s="31">
        <v>33</v>
      </c>
      <c r="C685" s="14" t="s">
        <v>921</v>
      </c>
      <c r="D685" s="14" t="s">
        <v>418</v>
      </c>
      <c r="E685" s="14" t="s">
        <v>417</v>
      </c>
      <c r="F685" s="31">
        <v>14</v>
      </c>
    </row>
    <row r="686" spans="1:6">
      <c r="A686">
        <v>684</v>
      </c>
      <c r="B686" s="31">
        <v>34</v>
      </c>
      <c r="C686" s="14" t="s">
        <v>921</v>
      </c>
      <c r="D686" s="14" t="s">
        <v>418</v>
      </c>
      <c r="E686" s="14" t="s">
        <v>417</v>
      </c>
      <c r="F686" s="31">
        <v>14</v>
      </c>
    </row>
    <row r="687" spans="1:6">
      <c r="A687">
        <v>685</v>
      </c>
      <c r="B687" s="31">
        <v>35</v>
      </c>
      <c r="C687" s="14" t="s">
        <v>921</v>
      </c>
      <c r="D687" s="14" t="s">
        <v>418</v>
      </c>
      <c r="E687" s="14" t="s">
        <v>417</v>
      </c>
      <c r="F687" s="31">
        <v>14</v>
      </c>
    </row>
    <row r="688" spans="1:6">
      <c r="A688">
        <v>686</v>
      </c>
      <c r="B688" s="31">
        <v>36</v>
      </c>
      <c r="C688" s="14" t="s">
        <v>922</v>
      </c>
      <c r="D688" s="14" t="s">
        <v>418</v>
      </c>
      <c r="E688" s="14" t="s">
        <v>417</v>
      </c>
      <c r="F688" s="31">
        <v>14</v>
      </c>
    </row>
    <row r="689" spans="1:6">
      <c r="A689">
        <v>687</v>
      </c>
      <c r="B689" s="31">
        <v>37</v>
      </c>
      <c r="C689" s="14" t="s">
        <v>922</v>
      </c>
      <c r="D689" s="14" t="s">
        <v>418</v>
      </c>
      <c r="E689" s="14" t="s">
        <v>417</v>
      </c>
      <c r="F689" s="31">
        <v>14</v>
      </c>
    </row>
    <row r="690" spans="1:6">
      <c r="A690">
        <v>688</v>
      </c>
      <c r="B690" s="31">
        <v>38</v>
      </c>
      <c r="C690" s="14" t="s">
        <v>922</v>
      </c>
      <c r="D690" s="14" t="s">
        <v>418</v>
      </c>
      <c r="E690" s="14" t="s">
        <v>417</v>
      </c>
      <c r="F690" s="31">
        <v>14</v>
      </c>
    </row>
    <row r="691" spans="1:6">
      <c r="A691">
        <v>689</v>
      </c>
      <c r="B691" s="31">
        <v>39</v>
      </c>
      <c r="C691" s="14" t="s">
        <v>922</v>
      </c>
      <c r="D691" s="14" t="s">
        <v>418</v>
      </c>
      <c r="E691" s="14" t="s">
        <v>417</v>
      </c>
      <c r="F691" s="31">
        <v>14</v>
      </c>
    </row>
    <row r="692" spans="1:6">
      <c r="A692">
        <v>690</v>
      </c>
      <c r="B692" s="31">
        <v>40</v>
      </c>
      <c r="C692" s="14" t="s">
        <v>922</v>
      </c>
      <c r="D692" s="14" t="s">
        <v>418</v>
      </c>
      <c r="E692" s="14" t="s">
        <v>417</v>
      </c>
      <c r="F692" s="31">
        <v>14</v>
      </c>
    </row>
    <row r="693" spans="1:6">
      <c r="A693">
        <v>691</v>
      </c>
      <c r="B693" s="31">
        <v>41</v>
      </c>
      <c r="C693" s="14" t="s">
        <v>923</v>
      </c>
      <c r="D693" s="14" t="s">
        <v>418</v>
      </c>
      <c r="E693" s="14" t="s">
        <v>417</v>
      </c>
      <c r="F693" s="31">
        <v>14</v>
      </c>
    </row>
    <row r="694" spans="1:6">
      <c r="A694">
        <v>692</v>
      </c>
      <c r="B694" s="31">
        <v>42</v>
      </c>
      <c r="C694" s="14" t="s">
        <v>923</v>
      </c>
      <c r="D694" s="14" t="s">
        <v>418</v>
      </c>
      <c r="E694" s="14" t="s">
        <v>417</v>
      </c>
      <c r="F694" s="31">
        <v>14</v>
      </c>
    </row>
    <row r="695" spans="1:6">
      <c r="A695">
        <v>693</v>
      </c>
      <c r="B695" s="31">
        <v>43</v>
      </c>
      <c r="C695" s="14" t="s">
        <v>923</v>
      </c>
      <c r="D695" s="14" t="s">
        <v>418</v>
      </c>
      <c r="E695" s="14" t="s">
        <v>417</v>
      </c>
      <c r="F695" s="31">
        <v>14</v>
      </c>
    </row>
    <row r="696" spans="1:6">
      <c r="A696">
        <v>694</v>
      </c>
      <c r="B696" s="31">
        <v>44</v>
      </c>
      <c r="C696" s="14" t="s">
        <v>923</v>
      </c>
      <c r="D696" s="14" t="s">
        <v>418</v>
      </c>
      <c r="E696" s="14" t="s">
        <v>417</v>
      </c>
      <c r="F696" s="31">
        <v>14</v>
      </c>
    </row>
    <row r="697" spans="1:6">
      <c r="A697">
        <v>695</v>
      </c>
      <c r="B697" s="31">
        <v>45</v>
      </c>
      <c r="C697" s="14" t="s">
        <v>923</v>
      </c>
      <c r="D697" s="14" t="s">
        <v>418</v>
      </c>
      <c r="E697" s="14" t="s">
        <v>417</v>
      </c>
      <c r="F697" s="31">
        <v>14</v>
      </c>
    </row>
    <row r="698" spans="1:6">
      <c r="A698">
        <v>696</v>
      </c>
      <c r="B698" s="31">
        <v>46</v>
      </c>
      <c r="C698" s="14" t="s">
        <v>924</v>
      </c>
      <c r="D698" s="14" t="s">
        <v>418</v>
      </c>
      <c r="E698" s="14" t="s">
        <v>417</v>
      </c>
      <c r="F698" s="31">
        <v>14</v>
      </c>
    </row>
    <row r="699" spans="1:6">
      <c r="A699">
        <v>697</v>
      </c>
      <c r="B699" s="31">
        <v>47</v>
      </c>
      <c r="C699" s="14" t="s">
        <v>924</v>
      </c>
      <c r="D699" s="14" t="s">
        <v>418</v>
      </c>
      <c r="E699" s="14" t="s">
        <v>417</v>
      </c>
      <c r="F699" s="31">
        <v>14</v>
      </c>
    </row>
    <row r="700" spans="1:6">
      <c r="A700">
        <v>698</v>
      </c>
      <c r="B700" s="31">
        <v>48</v>
      </c>
      <c r="C700" s="14" t="s">
        <v>924</v>
      </c>
      <c r="D700" s="14" t="s">
        <v>418</v>
      </c>
      <c r="E700" s="14" t="s">
        <v>417</v>
      </c>
      <c r="F700" s="31">
        <v>14</v>
      </c>
    </row>
    <row r="701" spans="1:6">
      <c r="A701">
        <v>699</v>
      </c>
      <c r="B701" s="31">
        <v>49</v>
      </c>
      <c r="C701" s="14" t="s">
        <v>924</v>
      </c>
      <c r="D701" s="14" t="s">
        <v>418</v>
      </c>
      <c r="E701" s="14" t="s">
        <v>417</v>
      </c>
      <c r="F701" s="31">
        <v>14</v>
      </c>
    </row>
    <row r="702" spans="1:6">
      <c r="A702">
        <v>700</v>
      </c>
      <c r="B702" s="31">
        <v>50</v>
      </c>
      <c r="C702" s="14" t="s">
        <v>924</v>
      </c>
      <c r="D702" s="14" t="s">
        <v>418</v>
      </c>
      <c r="E702" s="14" t="s">
        <v>417</v>
      </c>
      <c r="F702" s="31">
        <v>14</v>
      </c>
    </row>
    <row r="703" spans="1:6">
      <c r="A703">
        <v>701</v>
      </c>
      <c r="B703" s="31">
        <v>1</v>
      </c>
      <c r="C703" s="14" t="s">
        <v>916</v>
      </c>
      <c r="D703" s="14" t="s">
        <v>418</v>
      </c>
      <c r="E703" s="14" t="s">
        <v>417</v>
      </c>
      <c r="F703" s="31">
        <v>15</v>
      </c>
    </row>
    <row r="704" spans="1:6">
      <c r="A704">
        <v>702</v>
      </c>
      <c r="B704" s="31">
        <v>2</v>
      </c>
      <c r="C704" s="14" t="s">
        <v>916</v>
      </c>
      <c r="D704" s="14" t="s">
        <v>418</v>
      </c>
      <c r="E704" s="14" t="s">
        <v>417</v>
      </c>
      <c r="F704" s="31">
        <v>15</v>
      </c>
    </row>
    <row r="705" spans="1:6">
      <c r="A705">
        <v>703</v>
      </c>
      <c r="B705" s="31">
        <v>3</v>
      </c>
      <c r="C705" s="14" t="s">
        <v>916</v>
      </c>
      <c r="D705" s="14" t="s">
        <v>418</v>
      </c>
      <c r="E705" s="14" t="s">
        <v>417</v>
      </c>
      <c r="F705" s="31">
        <v>15</v>
      </c>
    </row>
    <row r="706" spans="1:6">
      <c r="A706">
        <v>704</v>
      </c>
      <c r="B706" s="31">
        <v>4</v>
      </c>
      <c r="C706" s="14" t="s">
        <v>916</v>
      </c>
      <c r="D706" s="14" t="s">
        <v>418</v>
      </c>
      <c r="E706" s="14" t="s">
        <v>417</v>
      </c>
      <c r="F706" s="31">
        <v>15</v>
      </c>
    </row>
    <row r="707" spans="1:6">
      <c r="A707">
        <v>705</v>
      </c>
      <c r="B707" s="31">
        <v>5</v>
      </c>
      <c r="C707" s="14" t="s">
        <v>916</v>
      </c>
      <c r="D707" s="14" t="s">
        <v>418</v>
      </c>
      <c r="E707" s="14" t="s">
        <v>417</v>
      </c>
      <c r="F707" s="31">
        <v>15</v>
      </c>
    </row>
    <row r="708" spans="1:6">
      <c r="A708">
        <v>706</v>
      </c>
      <c r="B708" s="31">
        <v>6</v>
      </c>
      <c r="C708" s="14" t="s">
        <v>916</v>
      </c>
      <c r="D708" s="14" t="s">
        <v>418</v>
      </c>
      <c r="E708" s="14" t="s">
        <v>417</v>
      </c>
      <c r="F708" s="31">
        <v>15</v>
      </c>
    </row>
    <row r="709" spans="1:6">
      <c r="A709">
        <v>707</v>
      </c>
      <c r="B709" s="31">
        <v>7</v>
      </c>
      <c r="C709" s="14" t="s">
        <v>916</v>
      </c>
      <c r="D709" s="14" t="s">
        <v>418</v>
      </c>
      <c r="E709" s="14" t="s">
        <v>417</v>
      </c>
      <c r="F709" s="31">
        <v>15</v>
      </c>
    </row>
    <row r="710" spans="1:6">
      <c r="A710">
        <v>708</v>
      </c>
      <c r="B710" s="31">
        <v>8</v>
      </c>
      <c r="C710" s="14" t="s">
        <v>916</v>
      </c>
      <c r="D710" s="14" t="s">
        <v>418</v>
      </c>
      <c r="E710" s="14" t="s">
        <v>417</v>
      </c>
      <c r="F710" s="31">
        <v>15</v>
      </c>
    </row>
    <row r="711" spans="1:6">
      <c r="A711">
        <v>709</v>
      </c>
      <c r="B711" s="31">
        <v>9</v>
      </c>
      <c r="C711" s="14" t="s">
        <v>916</v>
      </c>
      <c r="D711" s="14" t="s">
        <v>418</v>
      </c>
      <c r="E711" s="14" t="s">
        <v>417</v>
      </c>
      <c r="F711" s="31">
        <v>15</v>
      </c>
    </row>
    <row r="712" spans="1:6">
      <c r="A712">
        <v>710</v>
      </c>
      <c r="B712" s="31">
        <v>10</v>
      </c>
      <c r="C712" s="14" t="s">
        <v>917</v>
      </c>
      <c r="D712" s="14" t="s">
        <v>418</v>
      </c>
      <c r="E712" s="14" t="s">
        <v>417</v>
      </c>
      <c r="F712" s="31">
        <v>15</v>
      </c>
    </row>
    <row r="713" spans="1:6">
      <c r="A713">
        <v>711</v>
      </c>
      <c r="B713" s="31">
        <v>11</v>
      </c>
      <c r="C713" s="14" t="s">
        <v>917</v>
      </c>
      <c r="D713" s="14" t="s">
        <v>418</v>
      </c>
      <c r="E713" s="14" t="s">
        <v>417</v>
      </c>
      <c r="F713" s="31">
        <v>15</v>
      </c>
    </row>
    <row r="714" spans="1:6">
      <c r="A714">
        <v>712</v>
      </c>
      <c r="B714" s="31">
        <v>12</v>
      </c>
      <c r="C714" s="14" t="s">
        <v>917</v>
      </c>
      <c r="D714" s="14" t="s">
        <v>418</v>
      </c>
      <c r="E714" s="14" t="s">
        <v>417</v>
      </c>
      <c r="F714" s="31">
        <v>15</v>
      </c>
    </row>
    <row r="715" spans="1:6">
      <c r="A715">
        <v>713</v>
      </c>
      <c r="B715" s="31">
        <v>13</v>
      </c>
      <c r="C715" s="14" t="s">
        <v>917</v>
      </c>
      <c r="D715" s="14" t="s">
        <v>418</v>
      </c>
      <c r="E715" s="14" t="s">
        <v>417</v>
      </c>
      <c r="F715" s="31">
        <v>15</v>
      </c>
    </row>
    <row r="716" spans="1:6">
      <c r="A716">
        <v>714</v>
      </c>
      <c r="B716" s="31">
        <v>14</v>
      </c>
      <c r="C716" s="14" t="s">
        <v>917</v>
      </c>
      <c r="D716" s="14" t="s">
        <v>418</v>
      </c>
      <c r="E716" s="14" t="s">
        <v>417</v>
      </c>
      <c r="F716" s="31">
        <v>15</v>
      </c>
    </row>
    <row r="717" spans="1:6">
      <c r="A717">
        <v>715</v>
      </c>
      <c r="B717" s="31">
        <v>15</v>
      </c>
      <c r="C717" s="14" t="s">
        <v>917</v>
      </c>
      <c r="D717" s="14" t="s">
        <v>418</v>
      </c>
      <c r="E717" s="14" t="s">
        <v>417</v>
      </c>
      <c r="F717" s="31">
        <v>15</v>
      </c>
    </row>
    <row r="718" spans="1:6">
      <c r="A718">
        <v>716</v>
      </c>
      <c r="B718" s="31">
        <v>16</v>
      </c>
      <c r="C718" s="14" t="s">
        <v>918</v>
      </c>
      <c r="D718" s="14" t="s">
        <v>418</v>
      </c>
      <c r="E718" s="14" t="s">
        <v>417</v>
      </c>
      <c r="F718" s="31">
        <v>15</v>
      </c>
    </row>
    <row r="719" spans="1:6">
      <c r="A719">
        <v>717</v>
      </c>
      <c r="B719" s="31">
        <v>17</v>
      </c>
      <c r="C719" s="14" t="s">
        <v>918</v>
      </c>
      <c r="D719" s="14" t="s">
        <v>418</v>
      </c>
      <c r="E719" s="14" t="s">
        <v>417</v>
      </c>
      <c r="F719" s="31">
        <v>15</v>
      </c>
    </row>
    <row r="720" spans="1:6">
      <c r="A720">
        <v>718</v>
      </c>
      <c r="B720" s="31">
        <v>18</v>
      </c>
      <c r="C720" s="14" t="s">
        <v>918</v>
      </c>
      <c r="D720" s="14" t="s">
        <v>418</v>
      </c>
      <c r="E720" s="14" t="s">
        <v>417</v>
      </c>
      <c r="F720" s="31">
        <v>15</v>
      </c>
    </row>
    <row r="721" spans="1:6">
      <c r="A721">
        <v>719</v>
      </c>
      <c r="B721" s="31">
        <v>19</v>
      </c>
      <c r="C721" s="14" t="s">
        <v>918</v>
      </c>
      <c r="D721" s="14" t="s">
        <v>418</v>
      </c>
      <c r="E721" s="14" t="s">
        <v>417</v>
      </c>
      <c r="F721" s="31">
        <v>15</v>
      </c>
    </row>
    <row r="722" spans="1:6">
      <c r="A722">
        <v>720</v>
      </c>
      <c r="B722" s="31">
        <v>20</v>
      </c>
      <c r="C722" s="14" t="s">
        <v>918</v>
      </c>
      <c r="D722" s="14" t="s">
        <v>418</v>
      </c>
      <c r="E722" s="14" t="s">
        <v>417</v>
      </c>
      <c r="F722" s="31">
        <v>15</v>
      </c>
    </row>
    <row r="723" spans="1:6">
      <c r="A723">
        <v>721</v>
      </c>
      <c r="B723" s="31">
        <v>21</v>
      </c>
      <c r="C723" s="14" t="s">
        <v>919</v>
      </c>
      <c r="D723" s="14" t="s">
        <v>418</v>
      </c>
      <c r="E723" s="14" t="s">
        <v>417</v>
      </c>
      <c r="F723" s="31">
        <v>15</v>
      </c>
    </row>
    <row r="724" spans="1:6">
      <c r="A724">
        <v>722</v>
      </c>
      <c r="B724" s="31">
        <v>22</v>
      </c>
      <c r="C724" s="14" t="s">
        <v>919</v>
      </c>
      <c r="D724" s="14" t="s">
        <v>418</v>
      </c>
      <c r="E724" s="14" t="s">
        <v>417</v>
      </c>
      <c r="F724" s="31">
        <v>15</v>
      </c>
    </row>
    <row r="725" spans="1:6">
      <c r="A725">
        <v>723</v>
      </c>
      <c r="B725" s="31">
        <v>23</v>
      </c>
      <c r="C725" s="14" t="s">
        <v>919</v>
      </c>
      <c r="D725" s="14" t="s">
        <v>418</v>
      </c>
      <c r="E725" s="14" t="s">
        <v>417</v>
      </c>
      <c r="F725" s="31">
        <v>15</v>
      </c>
    </row>
    <row r="726" spans="1:6">
      <c r="A726">
        <v>724</v>
      </c>
      <c r="B726" s="31">
        <v>24</v>
      </c>
      <c r="C726" s="14" t="s">
        <v>919</v>
      </c>
      <c r="D726" s="14" t="s">
        <v>418</v>
      </c>
      <c r="E726" s="14" t="s">
        <v>417</v>
      </c>
      <c r="F726" s="31">
        <v>15</v>
      </c>
    </row>
    <row r="727" spans="1:6">
      <c r="A727">
        <v>725</v>
      </c>
      <c r="B727" s="31">
        <v>25</v>
      </c>
      <c r="C727" s="14" t="s">
        <v>919</v>
      </c>
      <c r="D727" s="14" t="s">
        <v>418</v>
      </c>
      <c r="E727" s="14" t="s">
        <v>417</v>
      </c>
      <c r="F727" s="31">
        <v>15</v>
      </c>
    </row>
    <row r="728" spans="1:6">
      <c r="A728">
        <v>726</v>
      </c>
      <c r="B728" s="31">
        <v>26</v>
      </c>
      <c r="C728" s="14" t="s">
        <v>920</v>
      </c>
      <c r="D728" s="14" t="s">
        <v>418</v>
      </c>
      <c r="E728" s="14" t="s">
        <v>417</v>
      </c>
      <c r="F728" s="31">
        <v>15</v>
      </c>
    </row>
    <row r="729" spans="1:6">
      <c r="A729">
        <v>727</v>
      </c>
      <c r="B729" s="31">
        <v>27</v>
      </c>
      <c r="C729" s="14" t="s">
        <v>920</v>
      </c>
      <c r="D729" s="14" t="s">
        <v>418</v>
      </c>
      <c r="E729" s="14" t="s">
        <v>417</v>
      </c>
      <c r="F729" s="31">
        <v>15</v>
      </c>
    </row>
    <row r="730" spans="1:6">
      <c r="A730">
        <v>728</v>
      </c>
      <c r="B730" s="31">
        <v>28</v>
      </c>
      <c r="C730" s="14" t="s">
        <v>920</v>
      </c>
      <c r="D730" s="14" t="s">
        <v>418</v>
      </c>
      <c r="E730" s="14" t="s">
        <v>417</v>
      </c>
      <c r="F730" s="31">
        <v>15</v>
      </c>
    </row>
    <row r="731" spans="1:6">
      <c r="A731">
        <v>729</v>
      </c>
      <c r="B731" s="31">
        <v>29</v>
      </c>
      <c r="C731" s="14" t="s">
        <v>920</v>
      </c>
      <c r="D731" s="14" t="s">
        <v>418</v>
      </c>
      <c r="E731" s="14" t="s">
        <v>417</v>
      </c>
      <c r="F731" s="31">
        <v>15</v>
      </c>
    </row>
    <row r="732" spans="1:6">
      <c r="A732">
        <v>730</v>
      </c>
      <c r="B732" s="31">
        <v>30</v>
      </c>
      <c r="C732" s="14" t="s">
        <v>920</v>
      </c>
      <c r="D732" s="14" t="s">
        <v>418</v>
      </c>
      <c r="E732" s="14" t="s">
        <v>417</v>
      </c>
      <c r="F732" s="31">
        <v>15</v>
      </c>
    </row>
    <row r="733" spans="1:6">
      <c r="A733">
        <v>731</v>
      </c>
      <c r="B733" s="31">
        <v>31</v>
      </c>
      <c r="C733" s="14" t="s">
        <v>921</v>
      </c>
      <c r="D733" s="14" t="s">
        <v>418</v>
      </c>
      <c r="E733" s="14" t="s">
        <v>417</v>
      </c>
      <c r="F733" s="31">
        <v>15</v>
      </c>
    </row>
    <row r="734" spans="1:6">
      <c r="A734">
        <v>732</v>
      </c>
      <c r="B734" s="31">
        <v>32</v>
      </c>
      <c r="C734" s="14" t="s">
        <v>921</v>
      </c>
      <c r="D734" s="14" t="s">
        <v>418</v>
      </c>
      <c r="E734" s="14" t="s">
        <v>417</v>
      </c>
      <c r="F734" s="31">
        <v>15</v>
      </c>
    </row>
    <row r="735" spans="1:6">
      <c r="A735">
        <v>733</v>
      </c>
      <c r="B735" s="31">
        <v>33</v>
      </c>
      <c r="C735" s="14" t="s">
        <v>921</v>
      </c>
      <c r="D735" s="14" t="s">
        <v>418</v>
      </c>
      <c r="E735" s="14" t="s">
        <v>417</v>
      </c>
      <c r="F735" s="31">
        <v>15</v>
      </c>
    </row>
    <row r="736" spans="1:6">
      <c r="A736">
        <v>734</v>
      </c>
      <c r="B736" s="31">
        <v>34</v>
      </c>
      <c r="C736" s="14" t="s">
        <v>921</v>
      </c>
      <c r="D736" s="14" t="s">
        <v>418</v>
      </c>
      <c r="E736" s="14" t="s">
        <v>417</v>
      </c>
      <c r="F736" s="31">
        <v>15</v>
      </c>
    </row>
    <row r="737" spans="1:6">
      <c r="A737">
        <v>735</v>
      </c>
      <c r="B737" s="31">
        <v>35</v>
      </c>
      <c r="C737" s="14" t="s">
        <v>921</v>
      </c>
      <c r="D737" s="14" t="s">
        <v>418</v>
      </c>
      <c r="E737" s="14" t="s">
        <v>417</v>
      </c>
      <c r="F737" s="31">
        <v>15</v>
      </c>
    </row>
    <row r="738" spans="1:6">
      <c r="A738">
        <v>736</v>
      </c>
      <c r="B738" s="31">
        <v>36</v>
      </c>
      <c r="C738" s="14" t="s">
        <v>922</v>
      </c>
      <c r="D738" s="14" t="s">
        <v>418</v>
      </c>
      <c r="E738" s="14" t="s">
        <v>417</v>
      </c>
      <c r="F738" s="31">
        <v>15</v>
      </c>
    </row>
    <row r="739" spans="1:6">
      <c r="A739">
        <v>737</v>
      </c>
      <c r="B739" s="31">
        <v>37</v>
      </c>
      <c r="C739" s="14" t="s">
        <v>922</v>
      </c>
      <c r="D739" s="14" t="s">
        <v>418</v>
      </c>
      <c r="E739" s="14" t="s">
        <v>417</v>
      </c>
      <c r="F739" s="31">
        <v>15</v>
      </c>
    </row>
    <row r="740" spans="1:6">
      <c r="A740">
        <v>738</v>
      </c>
      <c r="B740" s="31">
        <v>38</v>
      </c>
      <c r="C740" s="14" t="s">
        <v>922</v>
      </c>
      <c r="D740" s="14" t="s">
        <v>418</v>
      </c>
      <c r="E740" s="14" t="s">
        <v>417</v>
      </c>
      <c r="F740" s="31">
        <v>15</v>
      </c>
    </row>
    <row r="741" spans="1:6">
      <c r="A741">
        <v>739</v>
      </c>
      <c r="B741" s="31">
        <v>39</v>
      </c>
      <c r="C741" s="14" t="s">
        <v>922</v>
      </c>
      <c r="D741" s="14" t="s">
        <v>418</v>
      </c>
      <c r="E741" s="14" t="s">
        <v>417</v>
      </c>
      <c r="F741" s="31">
        <v>15</v>
      </c>
    </row>
    <row r="742" spans="1:6">
      <c r="A742">
        <v>740</v>
      </c>
      <c r="B742" s="31">
        <v>40</v>
      </c>
      <c r="C742" s="14" t="s">
        <v>922</v>
      </c>
      <c r="D742" s="14" t="s">
        <v>418</v>
      </c>
      <c r="E742" s="14" t="s">
        <v>417</v>
      </c>
      <c r="F742" s="31">
        <v>15</v>
      </c>
    </row>
    <row r="743" spans="1:6">
      <c r="A743">
        <v>741</v>
      </c>
      <c r="B743" s="31">
        <v>41</v>
      </c>
      <c r="C743" s="14" t="s">
        <v>923</v>
      </c>
      <c r="D743" s="14" t="s">
        <v>418</v>
      </c>
      <c r="E743" s="14" t="s">
        <v>417</v>
      </c>
      <c r="F743" s="31">
        <v>15</v>
      </c>
    </row>
    <row r="744" spans="1:6">
      <c r="A744">
        <v>742</v>
      </c>
      <c r="B744" s="31">
        <v>42</v>
      </c>
      <c r="C744" s="14" t="s">
        <v>923</v>
      </c>
      <c r="D744" s="14" t="s">
        <v>418</v>
      </c>
      <c r="E744" s="14" t="s">
        <v>417</v>
      </c>
      <c r="F744" s="31">
        <v>15</v>
      </c>
    </row>
    <row r="745" spans="1:6">
      <c r="A745">
        <v>743</v>
      </c>
      <c r="B745" s="31">
        <v>43</v>
      </c>
      <c r="C745" s="14" t="s">
        <v>923</v>
      </c>
      <c r="D745" s="14" t="s">
        <v>418</v>
      </c>
      <c r="E745" s="14" t="s">
        <v>417</v>
      </c>
      <c r="F745" s="31">
        <v>15</v>
      </c>
    </row>
    <row r="746" spans="1:6">
      <c r="A746">
        <v>744</v>
      </c>
      <c r="B746" s="31">
        <v>44</v>
      </c>
      <c r="C746" s="14" t="s">
        <v>923</v>
      </c>
      <c r="D746" s="14" t="s">
        <v>418</v>
      </c>
      <c r="E746" s="14" t="s">
        <v>417</v>
      </c>
      <c r="F746" s="31">
        <v>15</v>
      </c>
    </row>
    <row r="747" spans="1:6">
      <c r="A747">
        <v>745</v>
      </c>
      <c r="B747" s="31">
        <v>45</v>
      </c>
      <c r="C747" s="14" t="s">
        <v>923</v>
      </c>
      <c r="D747" s="14" t="s">
        <v>418</v>
      </c>
      <c r="E747" s="14" t="s">
        <v>417</v>
      </c>
      <c r="F747" s="31">
        <v>15</v>
      </c>
    </row>
    <row r="748" spans="1:6">
      <c r="A748">
        <v>746</v>
      </c>
      <c r="B748" s="31">
        <v>46</v>
      </c>
      <c r="C748" s="14" t="s">
        <v>924</v>
      </c>
      <c r="D748" s="14" t="s">
        <v>418</v>
      </c>
      <c r="E748" s="14" t="s">
        <v>417</v>
      </c>
      <c r="F748" s="31">
        <v>15</v>
      </c>
    </row>
    <row r="749" spans="1:6">
      <c r="A749">
        <v>747</v>
      </c>
      <c r="B749" s="31">
        <v>47</v>
      </c>
      <c r="C749" s="14" t="s">
        <v>924</v>
      </c>
      <c r="D749" s="14" t="s">
        <v>418</v>
      </c>
      <c r="E749" s="14" t="s">
        <v>417</v>
      </c>
      <c r="F749" s="31">
        <v>15</v>
      </c>
    </row>
    <row r="750" spans="1:6">
      <c r="A750">
        <v>748</v>
      </c>
      <c r="B750" s="31">
        <v>48</v>
      </c>
      <c r="C750" s="14" t="s">
        <v>924</v>
      </c>
      <c r="D750" s="14" t="s">
        <v>418</v>
      </c>
      <c r="E750" s="14" t="s">
        <v>417</v>
      </c>
      <c r="F750" s="31">
        <v>15</v>
      </c>
    </row>
    <row r="751" spans="1:6">
      <c r="A751">
        <v>749</v>
      </c>
      <c r="B751" s="31">
        <v>49</v>
      </c>
      <c r="C751" s="14" t="s">
        <v>924</v>
      </c>
      <c r="D751" s="14" t="s">
        <v>418</v>
      </c>
      <c r="E751" s="14" t="s">
        <v>417</v>
      </c>
      <c r="F751" s="31">
        <v>15</v>
      </c>
    </row>
    <row r="752" spans="1:6">
      <c r="A752">
        <v>750</v>
      </c>
      <c r="B752" s="31">
        <v>50</v>
      </c>
      <c r="C752" s="14" t="s">
        <v>924</v>
      </c>
      <c r="D752" s="14" t="s">
        <v>418</v>
      </c>
      <c r="E752" s="14" t="s">
        <v>417</v>
      </c>
      <c r="F752" s="31">
        <v>15</v>
      </c>
    </row>
    <row r="753" spans="1:6">
      <c r="A753">
        <v>751</v>
      </c>
      <c r="B753" s="31">
        <v>1</v>
      </c>
      <c r="C753" s="14" t="s">
        <v>916</v>
      </c>
      <c r="D753" s="14" t="s">
        <v>418</v>
      </c>
      <c r="E753" s="14" t="s">
        <v>417</v>
      </c>
      <c r="F753" s="31">
        <v>16</v>
      </c>
    </row>
    <row r="754" spans="1:6">
      <c r="A754">
        <v>752</v>
      </c>
      <c r="B754" s="31">
        <v>2</v>
      </c>
      <c r="C754" s="14" t="s">
        <v>916</v>
      </c>
      <c r="D754" s="14" t="s">
        <v>418</v>
      </c>
      <c r="E754" s="14" t="s">
        <v>417</v>
      </c>
      <c r="F754" s="31">
        <v>16</v>
      </c>
    </row>
    <row r="755" spans="1:6">
      <c r="A755">
        <v>753</v>
      </c>
      <c r="B755" s="31">
        <v>3</v>
      </c>
      <c r="C755" s="14" t="s">
        <v>916</v>
      </c>
      <c r="D755" s="14" t="s">
        <v>418</v>
      </c>
      <c r="E755" s="14" t="s">
        <v>417</v>
      </c>
      <c r="F755" s="31">
        <v>16</v>
      </c>
    </row>
    <row r="756" spans="1:6">
      <c r="A756">
        <v>754</v>
      </c>
      <c r="B756" s="31">
        <v>4</v>
      </c>
      <c r="C756" s="14" t="s">
        <v>916</v>
      </c>
      <c r="D756" s="14" t="s">
        <v>418</v>
      </c>
      <c r="E756" s="14" t="s">
        <v>417</v>
      </c>
      <c r="F756" s="31">
        <v>16</v>
      </c>
    </row>
    <row r="757" spans="1:6">
      <c r="A757">
        <v>755</v>
      </c>
      <c r="B757" s="31">
        <v>5</v>
      </c>
      <c r="C757" s="14" t="s">
        <v>916</v>
      </c>
      <c r="D757" s="14" t="s">
        <v>418</v>
      </c>
      <c r="E757" s="14" t="s">
        <v>417</v>
      </c>
      <c r="F757" s="31">
        <v>16</v>
      </c>
    </row>
    <row r="758" spans="1:6">
      <c r="A758">
        <v>756</v>
      </c>
      <c r="B758" s="31">
        <v>6</v>
      </c>
      <c r="C758" s="14" t="s">
        <v>916</v>
      </c>
      <c r="D758" s="14" t="s">
        <v>418</v>
      </c>
      <c r="E758" s="14" t="s">
        <v>417</v>
      </c>
      <c r="F758" s="31">
        <v>16</v>
      </c>
    </row>
    <row r="759" spans="1:6">
      <c r="A759">
        <v>757</v>
      </c>
      <c r="B759" s="31">
        <v>7</v>
      </c>
      <c r="C759" s="14" t="s">
        <v>916</v>
      </c>
      <c r="D759" s="14" t="s">
        <v>418</v>
      </c>
      <c r="E759" s="14" t="s">
        <v>417</v>
      </c>
      <c r="F759" s="31">
        <v>16</v>
      </c>
    </row>
    <row r="760" spans="1:6">
      <c r="A760">
        <v>758</v>
      </c>
      <c r="B760" s="31">
        <v>8</v>
      </c>
      <c r="C760" s="14" t="s">
        <v>916</v>
      </c>
      <c r="D760" s="14" t="s">
        <v>418</v>
      </c>
      <c r="E760" s="14" t="s">
        <v>417</v>
      </c>
      <c r="F760" s="31">
        <v>16</v>
      </c>
    </row>
    <row r="761" spans="1:6">
      <c r="A761">
        <v>759</v>
      </c>
      <c r="B761" s="31">
        <v>9</v>
      </c>
      <c r="C761" s="14" t="s">
        <v>916</v>
      </c>
      <c r="D761" s="14" t="s">
        <v>418</v>
      </c>
      <c r="E761" s="14" t="s">
        <v>417</v>
      </c>
      <c r="F761" s="31">
        <v>16</v>
      </c>
    </row>
    <row r="762" spans="1:6">
      <c r="A762">
        <v>760</v>
      </c>
      <c r="B762" s="31">
        <v>10</v>
      </c>
      <c r="C762" s="14" t="s">
        <v>917</v>
      </c>
      <c r="D762" s="14" t="s">
        <v>418</v>
      </c>
      <c r="E762" s="14" t="s">
        <v>417</v>
      </c>
      <c r="F762" s="31">
        <v>16</v>
      </c>
    </row>
    <row r="763" spans="1:6">
      <c r="A763">
        <v>761</v>
      </c>
      <c r="B763" s="31">
        <v>11</v>
      </c>
      <c r="C763" s="14" t="s">
        <v>917</v>
      </c>
      <c r="D763" s="14" t="s">
        <v>418</v>
      </c>
      <c r="E763" s="14" t="s">
        <v>417</v>
      </c>
      <c r="F763" s="31">
        <v>16</v>
      </c>
    </row>
    <row r="764" spans="1:6">
      <c r="A764">
        <v>762</v>
      </c>
      <c r="B764" s="31">
        <v>12</v>
      </c>
      <c r="C764" s="14" t="s">
        <v>917</v>
      </c>
      <c r="D764" s="14" t="s">
        <v>418</v>
      </c>
      <c r="E764" s="14" t="s">
        <v>417</v>
      </c>
      <c r="F764" s="31">
        <v>16</v>
      </c>
    </row>
    <row r="765" spans="1:6">
      <c r="A765">
        <v>763</v>
      </c>
      <c r="B765" s="31">
        <v>13</v>
      </c>
      <c r="C765" s="14" t="s">
        <v>917</v>
      </c>
      <c r="D765" s="14" t="s">
        <v>418</v>
      </c>
      <c r="E765" s="14" t="s">
        <v>417</v>
      </c>
      <c r="F765" s="31">
        <v>16</v>
      </c>
    </row>
    <row r="766" spans="1:6">
      <c r="A766">
        <v>764</v>
      </c>
      <c r="B766" s="31">
        <v>14</v>
      </c>
      <c r="C766" s="14" t="s">
        <v>917</v>
      </c>
      <c r="D766" s="14" t="s">
        <v>418</v>
      </c>
      <c r="E766" s="14" t="s">
        <v>417</v>
      </c>
      <c r="F766" s="31">
        <v>16</v>
      </c>
    </row>
    <row r="767" spans="1:6">
      <c r="A767">
        <v>765</v>
      </c>
      <c r="B767" s="31">
        <v>15</v>
      </c>
      <c r="C767" s="14" t="s">
        <v>917</v>
      </c>
      <c r="D767" s="14" t="s">
        <v>418</v>
      </c>
      <c r="E767" s="14" t="s">
        <v>417</v>
      </c>
      <c r="F767" s="31">
        <v>16</v>
      </c>
    </row>
    <row r="768" spans="1:6">
      <c r="A768">
        <v>766</v>
      </c>
      <c r="B768" s="31">
        <v>16</v>
      </c>
      <c r="C768" s="14" t="s">
        <v>918</v>
      </c>
      <c r="D768" s="14" t="s">
        <v>418</v>
      </c>
      <c r="E768" s="14" t="s">
        <v>417</v>
      </c>
      <c r="F768" s="31">
        <v>16</v>
      </c>
    </row>
    <row r="769" spans="1:6">
      <c r="A769">
        <v>767</v>
      </c>
      <c r="B769" s="31">
        <v>17</v>
      </c>
      <c r="C769" s="14" t="s">
        <v>918</v>
      </c>
      <c r="D769" s="14" t="s">
        <v>418</v>
      </c>
      <c r="E769" s="14" t="s">
        <v>417</v>
      </c>
      <c r="F769" s="31">
        <v>16</v>
      </c>
    </row>
    <row r="770" spans="1:6">
      <c r="A770">
        <v>768</v>
      </c>
      <c r="B770" s="31">
        <v>18</v>
      </c>
      <c r="C770" s="14" t="s">
        <v>918</v>
      </c>
      <c r="D770" s="14" t="s">
        <v>418</v>
      </c>
      <c r="E770" s="14" t="s">
        <v>417</v>
      </c>
      <c r="F770" s="31">
        <v>16</v>
      </c>
    </row>
    <row r="771" spans="1:6">
      <c r="A771">
        <v>769</v>
      </c>
      <c r="B771" s="31">
        <v>19</v>
      </c>
      <c r="C771" s="14" t="s">
        <v>918</v>
      </c>
      <c r="D771" s="14" t="s">
        <v>418</v>
      </c>
      <c r="E771" s="14" t="s">
        <v>417</v>
      </c>
      <c r="F771" s="31">
        <v>16</v>
      </c>
    </row>
    <row r="772" spans="1:6">
      <c r="A772">
        <v>770</v>
      </c>
      <c r="B772" s="31">
        <v>20</v>
      </c>
      <c r="C772" s="14" t="s">
        <v>918</v>
      </c>
      <c r="D772" s="14" t="s">
        <v>418</v>
      </c>
      <c r="E772" s="14" t="s">
        <v>417</v>
      </c>
      <c r="F772" s="31">
        <v>16</v>
      </c>
    </row>
    <row r="773" spans="1:6">
      <c r="A773">
        <v>771</v>
      </c>
      <c r="B773" s="31">
        <v>21</v>
      </c>
      <c r="C773" s="14" t="s">
        <v>919</v>
      </c>
      <c r="D773" s="14" t="s">
        <v>418</v>
      </c>
      <c r="E773" s="14" t="s">
        <v>417</v>
      </c>
      <c r="F773" s="31">
        <v>16</v>
      </c>
    </row>
    <row r="774" spans="1:6">
      <c r="A774">
        <v>772</v>
      </c>
      <c r="B774" s="31">
        <v>22</v>
      </c>
      <c r="C774" s="14" t="s">
        <v>919</v>
      </c>
      <c r="D774" s="14" t="s">
        <v>418</v>
      </c>
      <c r="E774" s="14" t="s">
        <v>417</v>
      </c>
      <c r="F774" s="31">
        <v>16</v>
      </c>
    </row>
    <row r="775" spans="1:6">
      <c r="A775">
        <v>773</v>
      </c>
      <c r="B775" s="31">
        <v>23</v>
      </c>
      <c r="C775" s="14" t="s">
        <v>919</v>
      </c>
      <c r="D775" s="14" t="s">
        <v>418</v>
      </c>
      <c r="E775" s="14" t="s">
        <v>417</v>
      </c>
      <c r="F775" s="31">
        <v>16</v>
      </c>
    </row>
    <row r="776" spans="1:6">
      <c r="A776">
        <v>774</v>
      </c>
      <c r="B776" s="31">
        <v>24</v>
      </c>
      <c r="C776" s="14" t="s">
        <v>919</v>
      </c>
      <c r="D776" s="14" t="s">
        <v>418</v>
      </c>
      <c r="E776" s="14" t="s">
        <v>417</v>
      </c>
      <c r="F776" s="31">
        <v>16</v>
      </c>
    </row>
    <row r="777" spans="1:6">
      <c r="A777">
        <v>775</v>
      </c>
      <c r="B777" s="31">
        <v>25</v>
      </c>
      <c r="C777" s="14" t="s">
        <v>919</v>
      </c>
      <c r="D777" s="14" t="s">
        <v>418</v>
      </c>
      <c r="E777" s="14" t="s">
        <v>417</v>
      </c>
      <c r="F777" s="31">
        <v>16</v>
      </c>
    </row>
    <row r="778" spans="1:6">
      <c r="A778">
        <v>776</v>
      </c>
      <c r="B778" s="31">
        <v>26</v>
      </c>
      <c r="C778" s="14" t="s">
        <v>920</v>
      </c>
      <c r="D778" s="14" t="s">
        <v>418</v>
      </c>
      <c r="E778" s="14" t="s">
        <v>417</v>
      </c>
      <c r="F778" s="31">
        <v>16</v>
      </c>
    </row>
    <row r="779" spans="1:6">
      <c r="A779">
        <v>777</v>
      </c>
      <c r="B779" s="31">
        <v>27</v>
      </c>
      <c r="C779" s="14" t="s">
        <v>920</v>
      </c>
      <c r="D779" s="14" t="s">
        <v>418</v>
      </c>
      <c r="E779" s="14" t="s">
        <v>417</v>
      </c>
      <c r="F779" s="31">
        <v>16</v>
      </c>
    </row>
    <row r="780" spans="1:6">
      <c r="A780">
        <v>778</v>
      </c>
      <c r="B780" s="31">
        <v>28</v>
      </c>
      <c r="C780" s="14" t="s">
        <v>920</v>
      </c>
      <c r="D780" s="14" t="s">
        <v>418</v>
      </c>
      <c r="E780" s="14" t="s">
        <v>417</v>
      </c>
      <c r="F780" s="31">
        <v>16</v>
      </c>
    </row>
    <row r="781" spans="1:6">
      <c r="A781">
        <v>779</v>
      </c>
      <c r="B781" s="31">
        <v>29</v>
      </c>
      <c r="C781" s="14" t="s">
        <v>920</v>
      </c>
      <c r="D781" s="14" t="s">
        <v>418</v>
      </c>
      <c r="E781" s="14" t="s">
        <v>417</v>
      </c>
      <c r="F781" s="31">
        <v>16</v>
      </c>
    </row>
    <row r="782" spans="1:6">
      <c r="A782">
        <v>780</v>
      </c>
      <c r="B782" s="31">
        <v>30</v>
      </c>
      <c r="C782" s="14" t="s">
        <v>920</v>
      </c>
      <c r="D782" s="14" t="s">
        <v>418</v>
      </c>
      <c r="E782" s="14" t="s">
        <v>417</v>
      </c>
      <c r="F782" s="31">
        <v>16</v>
      </c>
    </row>
    <row r="783" spans="1:6">
      <c r="A783">
        <v>781</v>
      </c>
      <c r="B783" s="31">
        <v>31</v>
      </c>
      <c r="C783" s="14" t="s">
        <v>921</v>
      </c>
      <c r="D783" s="14" t="s">
        <v>418</v>
      </c>
      <c r="E783" s="14" t="s">
        <v>417</v>
      </c>
      <c r="F783" s="31">
        <v>16</v>
      </c>
    </row>
    <row r="784" spans="1:6">
      <c r="A784">
        <v>782</v>
      </c>
      <c r="B784" s="31">
        <v>32</v>
      </c>
      <c r="C784" s="14" t="s">
        <v>921</v>
      </c>
      <c r="D784" s="14" t="s">
        <v>418</v>
      </c>
      <c r="E784" s="14" t="s">
        <v>417</v>
      </c>
      <c r="F784" s="31">
        <v>16</v>
      </c>
    </row>
    <row r="785" spans="1:6">
      <c r="A785">
        <v>783</v>
      </c>
      <c r="B785" s="31">
        <v>33</v>
      </c>
      <c r="C785" s="14" t="s">
        <v>921</v>
      </c>
      <c r="D785" s="14" t="s">
        <v>418</v>
      </c>
      <c r="E785" s="14" t="s">
        <v>417</v>
      </c>
      <c r="F785" s="31">
        <v>16</v>
      </c>
    </row>
    <row r="786" spans="1:6">
      <c r="A786">
        <v>784</v>
      </c>
      <c r="B786" s="31">
        <v>34</v>
      </c>
      <c r="C786" s="14" t="s">
        <v>921</v>
      </c>
      <c r="D786" s="14" t="s">
        <v>418</v>
      </c>
      <c r="E786" s="14" t="s">
        <v>417</v>
      </c>
      <c r="F786" s="31">
        <v>16</v>
      </c>
    </row>
    <row r="787" spans="1:6">
      <c r="A787">
        <v>785</v>
      </c>
      <c r="B787" s="31">
        <v>35</v>
      </c>
      <c r="C787" s="14" t="s">
        <v>921</v>
      </c>
      <c r="D787" s="14" t="s">
        <v>418</v>
      </c>
      <c r="E787" s="14" t="s">
        <v>417</v>
      </c>
      <c r="F787" s="31">
        <v>16</v>
      </c>
    </row>
    <row r="788" spans="1:6">
      <c r="A788">
        <v>786</v>
      </c>
      <c r="B788" s="31">
        <v>36</v>
      </c>
      <c r="C788" s="14" t="s">
        <v>922</v>
      </c>
      <c r="D788" s="14" t="s">
        <v>418</v>
      </c>
      <c r="E788" s="14" t="s">
        <v>417</v>
      </c>
      <c r="F788" s="31">
        <v>16</v>
      </c>
    </row>
    <row r="789" spans="1:6">
      <c r="A789">
        <v>787</v>
      </c>
      <c r="B789" s="31">
        <v>37</v>
      </c>
      <c r="C789" s="14" t="s">
        <v>922</v>
      </c>
      <c r="D789" s="14" t="s">
        <v>418</v>
      </c>
      <c r="E789" s="14" t="s">
        <v>417</v>
      </c>
      <c r="F789" s="31">
        <v>16</v>
      </c>
    </row>
    <row r="790" spans="1:6">
      <c r="A790">
        <v>788</v>
      </c>
      <c r="B790" s="31">
        <v>38</v>
      </c>
      <c r="C790" s="14" t="s">
        <v>922</v>
      </c>
      <c r="D790" s="14" t="s">
        <v>418</v>
      </c>
      <c r="E790" s="14" t="s">
        <v>417</v>
      </c>
      <c r="F790" s="31">
        <v>16</v>
      </c>
    </row>
    <row r="791" spans="1:6">
      <c r="A791">
        <v>789</v>
      </c>
      <c r="B791" s="31">
        <v>39</v>
      </c>
      <c r="C791" s="14" t="s">
        <v>922</v>
      </c>
      <c r="D791" s="14" t="s">
        <v>418</v>
      </c>
      <c r="E791" s="14" t="s">
        <v>417</v>
      </c>
      <c r="F791" s="31">
        <v>16</v>
      </c>
    </row>
    <row r="792" spans="1:6">
      <c r="A792">
        <v>790</v>
      </c>
      <c r="B792" s="31">
        <v>40</v>
      </c>
      <c r="C792" s="14" t="s">
        <v>922</v>
      </c>
      <c r="D792" s="14" t="s">
        <v>418</v>
      </c>
      <c r="E792" s="14" t="s">
        <v>417</v>
      </c>
      <c r="F792" s="31">
        <v>16</v>
      </c>
    </row>
    <row r="793" spans="1:6">
      <c r="A793">
        <v>791</v>
      </c>
      <c r="B793" s="31">
        <v>41</v>
      </c>
      <c r="C793" s="14" t="s">
        <v>923</v>
      </c>
      <c r="D793" s="14" t="s">
        <v>418</v>
      </c>
      <c r="E793" s="14" t="s">
        <v>417</v>
      </c>
      <c r="F793" s="31">
        <v>16</v>
      </c>
    </row>
    <row r="794" spans="1:6">
      <c r="A794">
        <v>792</v>
      </c>
      <c r="B794" s="31">
        <v>42</v>
      </c>
      <c r="C794" s="14" t="s">
        <v>923</v>
      </c>
      <c r="D794" s="14" t="s">
        <v>418</v>
      </c>
      <c r="E794" s="14" t="s">
        <v>417</v>
      </c>
      <c r="F794" s="31">
        <v>16</v>
      </c>
    </row>
    <row r="795" spans="1:6">
      <c r="A795">
        <v>793</v>
      </c>
      <c r="B795" s="31">
        <v>43</v>
      </c>
      <c r="C795" s="14" t="s">
        <v>923</v>
      </c>
      <c r="D795" s="14" t="s">
        <v>418</v>
      </c>
      <c r="E795" s="14" t="s">
        <v>417</v>
      </c>
      <c r="F795" s="31">
        <v>16</v>
      </c>
    </row>
    <row r="796" spans="1:6">
      <c r="A796">
        <v>794</v>
      </c>
      <c r="B796" s="31">
        <v>44</v>
      </c>
      <c r="C796" s="14" t="s">
        <v>923</v>
      </c>
      <c r="D796" s="14" t="s">
        <v>418</v>
      </c>
      <c r="E796" s="14" t="s">
        <v>417</v>
      </c>
      <c r="F796" s="31">
        <v>16</v>
      </c>
    </row>
    <row r="797" spans="1:6">
      <c r="A797">
        <v>795</v>
      </c>
      <c r="B797" s="31">
        <v>45</v>
      </c>
      <c r="C797" s="14" t="s">
        <v>923</v>
      </c>
      <c r="D797" s="14" t="s">
        <v>418</v>
      </c>
      <c r="E797" s="14" t="s">
        <v>417</v>
      </c>
      <c r="F797" s="31">
        <v>16</v>
      </c>
    </row>
    <row r="798" spans="1:6">
      <c r="A798">
        <v>796</v>
      </c>
      <c r="B798" s="31">
        <v>46</v>
      </c>
      <c r="C798" s="14" t="s">
        <v>924</v>
      </c>
      <c r="D798" s="14" t="s">
        <v>418</v>
      </c>
      <c r="E798" s="14" t="s">
        <v>417</v>
      </c>
      <c r="F798" s="31">
        <v>16</v>
      </c>
    </row>
    <row r="799" spans="1:6">
      <c r="A799">
        <v>797</v>
      </c>
      <c r="B799" s="31">
        <v>47</v>
      </c>
      <c r="C799" s="14" t="s">
        <v>924</v>
      </c>
      <c r="D799" s="14" t="s">
        <v>418</v>
      </c>
      <c r="E799" s="14" t="s">
        <v>417</v>
      </c>
      <c r="F799" s="31">
        <v>16</v>
      </c>
    </row>
    <row r="800" spans="1:6">
      <c r="A800">
        <v>798</v>
      </c>
      <c r="B800" s="31">
        <v>48</v>
      </c>
      <c r="C800" s="14" t="s">
        <v>924</v>
      </c>
      <c r="D800" s="14" t="s">
        <v>418</v>
      </c>
      <c r="E800" s="14" t="s">
        <v>417</v>
      </c>
      <c r="F800" s="31">
        <v>16</v>
      </c>
    </row>
    <row r="801" spans="1:6">
      <c r="A801">
        <v>799</v>
      </c>
      <c r="B801" s="31">
        <v>49</v>
      </c>
      <c r="C801" s="14" t="s">
        <v>924</v>
      </c>
      <c r="D801" s="14" t="s">
        <v>418</v>
      </c>
      <c r="E801" s="14" t="s">
        <v>417</v>
      </c>
      <c r="F801" s="31">
        <v>16</v>
      </c>
    </row>
    <row r="802" spans="1:6">
      <c r="A802">
        <v>800</v>
      </c>
      <c r="B802" s="31">
        <v>50</v>
      </c>
      <c r="C802" s="14" t="s">
        <v>924</v>
      </c>
      <c r="D802" s="14" t="s">
        <v>418</v>
      </c>
      <c r="E802" s="14" t="s">
        <v>417</v>
      </c>
      <c r="F802" s="31">
        <v>16</v>
      </c>
    </row>
    <row r="803" spans="1:6">
      <c r="A803">
        <v>801</v>
      </c>
      <c r="B803" s="31">
        <v>1</v>
      </c>
      <c r="C803" s="14" t="s">
        <v>916</v>
      </c>
      <c r="D803" s="14" t="s">
        <v>418</v>
      </c>
      <c r="E803" s="14" t="s">
        <v>417</v>
      </c>
      <c r="F803" s="31">
        <v>17</v>
      </c>
    </row>
    <row r="804" spans="1:6">
      <c r="A804">
        <v>802</v>
      </c>
      <c r="B804" s="31">
        <v>2</v>
      </c>
      <c r="C804" s="14" t="s">
        <v>916</v>
      </c>
      <c r="D804" s="14" t="s">
        <v>418</v>
      </c>
      <c r="E804" s="14" t="s">
        <v>417</v>
      </c>
      <c r="F804" s="31">
        <v>17</v>
      </c>
    </row>
    <row r="805" spans="1:6">
      <c r="A805">
        <v>803</v>
      </c>
      <c r="B805" s="31">
        <v>3</v>
      </c>
      <c r="C805" s="14" t="s">
        <v>916</v>
      </c>
      <c r="D805" s="14" t="s">
        <v>418</v>
      </c>
      <c r="E805" s="14" t="s">
        <v>417</v>
      </c>
      <c r="F805" s="31">
        <v>17</v>
      </c>
    </row>
    <row r="806" spans="1:6">
      <c r="A806">
        <v>804</v>
      </c>
      <c r="B806" s="31">
        <v>4</v>
      </c>
      <c r="C806" s="14" t="s">
        <v>916</v>
      </c>
      <c r="D806" s="14" t="s">
        <v>418</v>
      </c>
      <c r="E806" s="14" t="s">
        <v>417</v>
      </c>
      <c r="F806" s="31">
        <v>17</v>
      </c>
    </row>
    <row r="807" spans="1:6">
      <c r="A807">
        <v>805</v>
      </c>
      <c r="B807" s="31">
        <v>5</v>
      </c>
      <c r="C807" s="14" t="s">
        <v>916</v>
      </c>
      <c r="D807" s="14" t="s">
        <v>418</v>
      </c>
      <c r="E807" s="14" t="s">
        <v>417</v>
      </c>
      <c r="F807" s="31">
        <v>17</v>
      </c>
    </row>
    <row r="808" spans="1:6">
      <c r="A808">
        <v>806</v>
      </c>
      <c r="B808" s="31">
        <v>6</v>
      </c>
      <c r="C808" s="14" t="s">
        <v>916</v>
      </c>
      <c r="D808" s="14" t="s">
        <v>418</v>
      </c>
      <c r="E808" s="14" t="s">
        <v>417</v>
      </c>
      <c r="F808" s="31">
        <v>17</v>
      </c>
    </row>
    <row r="809" spans="1:6">
      <c r="A809">
        <v>807</v>
      </c>
      <c r="B809" s="31">
        <v>7</v>
      </c>
      <c r="C809" s="14" t="s">
        <v>916</v>
      </c>
      <c r="D809" s="14" t="s">
        <v>418</v>
      </c>
      <c r="E809" s="14" t="s">
        <v>417</v>
      </c>
      <c r="F809" s="31">
        <v>17</v>
      </c>
    </row>
    <row r="810" spans="1:6">
      <c r="A810">
        <v>808</v>
      </c>
      <c r="B810" s="31">
        <v>8</v>
      </c>
      <c r="C810" s="14" t="s">
        <v>916</v>
      </c>
      <c r="D810" s="14" t="s">
        <v>418</v>
      </c>
      <c r="E810" s="14" t="s">
        <v>417</v>
      </c>
      <c r="F810" s="31">
        <v>17</v>
      </c>
    </row>
    <row r="811" spans="1:6">
      <c r="A811">
        <v>809</v>
      </c>
      <c r="B811" s="31">
        <v>9</v>
      </c>
      <c r="C811" s="14" t="s">
        <v>916</v>
      </c>
      <c r="D811" s="14" t="s">
        <v>418</v>
      </c>
      <c r="E811" s="14" t="s">
        <v>417</v>
      </c>
      <c r="F811" s="31">
        <v>17</v>
      </c>
    </row>
    <row r="812" spans="1:6">
      <c r="A812">
        <v>810</v>
      </c>
      <c r="B812" s="31">
        <v>10</v>
      </c>
      <c r="C812" s="14" t="s">
        <v>917</v>
      </c>
      <c r="D812" s="14" t="s">
        <v>418</v>
      </c>
      <c r="E812" s="14" t="s">
        <v>417</v>
      </c>
      <c r="F812" s="31">
        <v>17</v>
      </c>
    </row>
    <row r="813" spans="1:6">
      <c r="A813">
        <v>811</v>
      </c>
      <c r="B813" s="31">
        <v>11</v>
      </c>
      <c r="C813" s="14" t="s">
        <v>917</v>
      </c>
      <c r="D813" s="14" t="s">
        <v>418</v>
      </c>
      <c r="E813" s="14" t="s">
        <v>417</v>
      </c>
      <c r="F813" s="31">
        <v>17</v>
      </c>
    </row>
    <row r="814" spans="1:6">
      <c r="A814">
        <v>812</v>
      </c>
      <c r="B814" s="31">
        <v>12</v>
      </c>
      <c r="C814" s="14" t="s">
        <v>917</v>
      </c>
      <c r="D814" s="14" t="s">
        <v>418</v>
      </c>
      <c r="E814" s="14" t="s">
        <v>417</v>
      </c>
      <c r="F814" s="31">
        <v>17</v>
      </c>
    </row>
    <row r="815" spans="1:6">
      <c r="A815">
        <v>813</v>
      </c>
      <c r="B815" s="31">
        <v>13</v>
      </c>
      <c r="C815" s="14" t="s">
        <v>917</v>
      </c>
      <c r="D815" s="14" t="s">
        <v>418</v>
      </c>
      <c r="E815" s="14" t="s">
        <v>417</v>
      </c>
      <c r="F815" s="31">
        <v>17</v>
      </c>
    </row>
    <row r="816" spans="1:6">
      <c r="A816">
        <v>814</v>
      </c>
      <c r="B816" s="31">
        <v>14</v>
      </c>
      <c r="C816" s="14" t="s">
        <v>917</v>
      </c>
      <c r="D816" s="14" t="s">
        <v>418</v>
      </c>
      <c r="E816" s="14" t="s">
        <v>417</v>
      </c>
      <c r="F816" s="31">
        <v>17</v>
      </c>
    </row>
    <row r="817" spans="1:6">
      <c r="A817">
        <v>815</v>
      </c>
      <c r="B817" s="31">
        <v>15</v>
      </c>
      <c r="C817" s="14" t="s">
        <v>917</v>
      </c>
      <c r="D817" s="14" t="s">
        <v>418</v>
      </c>
      <c r="E817" s="14" t="s">
        <v>417</v>
      </c>
      <c r="F817" s="31">
        <v>17</v>
      </c>
    </row>
    <row r="818" spans="1:6">
      <c r="A818">
        <v>816</v>
      </c>
      <c r="B818" s="31">
        <v>16</v>
      </c>
      <c r="C818" s="14" t="s">
        <v>918</v>
      </c>
      <c r="D818" s="14" t="s">
        <v>418</v>
      </c>
      <c r="E818" s="14" t="s">
        <v>417</v>
      </c>
      <c r="F818" s="31">
        <v>17</v>
      </c>
    </row>
    <row r="819" spans="1:6">
      <c r="A819">
        <v>817</v>
      </c>
      <c r="B819" s="31">
        <v>17</v>
      </c>
      <c r="C819" s="14" t="s">
        <v>918</v>
      </c>
      <c r="D819" s="14" t="s">
        <v>418</v>
      </c>
      <c r="E819" s="14" t="s">
        <v>417</v>
      </c>
      <c r="F819" s="31">
        <v>17</v>
      </c>
    </row>
    <row r="820" spans="1:6">
      <c r="A820">
        <v>818</v>
      </c>
      <c r="B820" s="31">
        <v>18</v>
      </c>
      <c r="C820" s="14" t="s">
        <v>918</v>
      </c>
      <c r="D820" s="14" t="s">
        <v>418</v>
      </c>
      <c r="E820" s="14" t="s">
        <v>417</v>
      </c>
      <c r="F820" s="31">
        <v>17</v>
      </c>
    </row>
    <row r="821" spans="1:6">
      <c r="A821">
        <v>819</v>
      </c>
      <c r="B821" s="31">
        <v>19</v>
      </c>
      <c r="C821" s="14" t="s">
        <v>918</v>
      </c>
      <c r="D821" s="14" t="s">
        <v>418</v>
      </c>
      <c r="E821" s="14" t="s">
        <v>417</v>
      </c>
      <c r="F821" s="31">
        <v>17</v>
      </c>
    </row>
    <row r="822" spans="1:6">
      <c r="A822">
        <v>820</v>
      </c>
      <c r="B822" s="31">
        <v>20</v>
      </c>
      <c r="C822" s="14" t="s">
        <v>918</v>
      </c>
      <c r="D822" s="14" t="s">
        <v>418</v>
      </c>
      <c r="E822" s="14" t="s">
        <v>417</v>
      </c>
      <c r="F822" s="31">
        <v>17</v>
      </c>
    </row>
    <row r="823" spans="1:6">
      <c r="A823">
        <v>821</v>
      </c>
      <c r="B823" s="31">
        <v>21</v>
      </c>
      <c r="C823" s="14" t="s">
        <v>919</v>
      </c>
      <c r="D823" s="14" t="s">
        <v>418</v>
      </c>
      <c r="E823" s="14" t="s">
        <v>417</v>
      </c>
      <c r="F823" s="31">
        <v>17</v>
      </c>
    </row>
    <row r="824" spans="1:6">
      <c r="A824">
        <v>822</v>
      </c>
      <c r="B824" s="31">
        <v>22</v>
      </c>
      <c r="C824" s="14" t="s">
        <v>919</v>
      </c>
      <c r="D824" s="14" t="s">
        <v>418</v>
      </c>
      <c r="E824" s="14" t="s">
        <v>417</v>
      </c>
      <c r="F824" s="31">
        <v>17</v>
      </c>
    </row>
    <row r="825" spans="1:6">
      <c r="A825">
        <v>823</v>
      </c>
      <c r="B825" s="31">
        <v>23</v>
      </c>
      <c r="C825" s="14" t="s">
        <v>919</v>
      </c>
      <c r="D825" s="14" t="s">
        <v>418</v>
      </c>
      <c r="E825" s="14" t="s">
        <v>417</v>
      </c>
      <c r="F825" s="31">
        <v>17</v>
      </c>
    </row>
    <row r="826" spans="1:6">
      <c r="A826">
        <v>824</v>
      </c>
      <c r="B826" s="31">
        <v>24</v>
      </c>
      <c r="C826" s="14" t="s">
        <v>919</v>
      </c>
      <c r="D826" s="14" t="s">
        <v>418</v>
      </c>
      <c r="E826" s="14" t="s">
        <v>417</v>
      </c>
      <c r="F826" s="31">
        <v>17</v>
      </c>
    </row>
    <row r="827" spans="1:6">
      <c r="A827">
        <v>825</v>
      </c>
      <c r="B827" s="31">
        <v>25</v>
      </c>
      <c r="C827" s="14" t="s">
        <v>919</v>
      </c>
      <c r="D827" s="14" t="s">
        <v>418</v>
      </c>
      <c r="E827" s="14" t="s">
        <v>417</v>
      </c>
      <c r="F827" s="31">
        <v>17</v>
      </c>
    </row>
    <row r="828" spans="1:6">
      <c r="A828">
        <v>826</v>
      </c>
      <c r="B828" s="31">
        <v>26</v>
      </c>
      <c r="C828" s="14" t="s">
        <v>920</v>
      </c>
      <c r="D828" s="14" t="s">
        <v>418</v>
      </c>
      <c r="E828" s="14" t="s">
        <v>417</v>
      </c>
      <c r="F828" s="31">
        <v>17</v>
      </c>
    </row>
    <row r="829" spans="1:6">
      <c r="A829">
        <v>827</v>
      </c>
      <c r="B829" s="31">
        <v>27</v>
      </c>
      <c r="C829" s="14" t="s">
        <v>920</v>
      </c>
      <c r="D829" s="14" t="s">
        <v>418</v>
      </c>
      <c r="E829" s="14" t="s">
        <v>417</v>
      </c>
      <c r="F829" s="31">
        <v>17</v>
      </c>
    </row>
    <row r="830" spans="1:6">
      <c r="A830">
        <v>828</v>
      </c>
      <c r="B830" s="31">
        <v>28</v>
      </c>
      <c r="C830" s="14" t="s">
        <v>920</v>
      </c>
      <c r="D830" s="14" t="s">
        <v>418</v>
      </c>
      <c r="E830" s="14" t="s">
        <v>417</v>
      </c>
      <c r="F830" s="31">
        <v>17</v>
      </c>
    </row>
    <row r="831" spans="1:6">
      <c r="A831">
        <v>829</v>
      </c>
      <c r="B831" s="31">
        <v>29</v>
      </c>
      <c r="C831" s="14" t="s">
        <v>920</v>
      </c>
      <c r="D831" s="14" t="s">
        <v>418</v>
      </c>
      <c r="E831" s="14" t="s">
        <v>417</v>
      </c>
      <c r="F831" s="31">
        <v>17</v>
      </c>
    </row>
    <row r="832" spans="1:6">
      <c r="A832">
        <v>830</v>
      </c>
      <c r="B832" s="31">
        <v>30</v>
      </c>
      <c r="C832" s="14" t="s">
        <v>920</v>
      </c>
      <c r="D832" s="14" t="s">
        <v>418</v>
      </c>
      <c r="E832" s="14" t="s">
        <v>417</v>
      </c>
      <c r="F832" s="31">
        <v>17</v>
      </c>
    </row>
    <row r="833" spans="1:6">
      <c r="A833">
        <v>831</v>
      </c>
      <c r="B833" s="31">
        <v>31</v>
      </c>
      <c r="C833" s="14" t="s">
        <v>921</v>
      </c>
      <c r="D833" s="14" t="s">
        <v>418</v>
      </c>
      <c r="E833" s="14" t="s">
        <v>417</v>
      </c>
      <c r="F833" s="31">
        <v>17</v>
      </c>
    </row>
    <row r="834" spans="1:6">
      <c r="A834">
        <v>832</v>
      </c>
      <c r="B834" s="31">
        <v>32</v>
      </c>
      <c r="C834" s="14" t="s">
        <v>921</v>
      </c>
      <c r="D834" s="14" t="s">
        <v>418</v>
      </c>
      <c r="E834" s="14" t="s">
        <v>417</v>
      </c>
      <c r="F834" s="31">
        <v>17</v>
      </c>
    </row>
    <row r="835" spans="1:6">
      <c r="A835">
        <v>833</v>
      </c>
      <c r="B835" s="31">
        <v>33</v>
      </c>
      <c r="C835" s="14" t="s">
        <v>921</v>
      </c>
      <c r="D835" s="14" t="s">
        <v>418</v>
      </c>
      <c r="E835" s="14" t="s">
        <v>417</v>
      </c>
      <c r="F835" s="31">
        <v>17</v>
      </c>
    </row>
    <row r="836" spans="1:6">
      <c r="A836">
        <v>834</v>
      </c>
      <c r="B836" s="31">
        <v>34</v>
      </c>
      <c r="C836" s="14" t="s">
        <v>921</v>
      </c>
      <c r="D836" s="14" t="s">
        <v>418</v>
      </c>
      <c r="E836" s="14" t="s">
        <v>417</v>
      </c>
      <c r="F836" s="31">
        <v>17</v>
      </c>
    </row>
    <row r="837" spans="1:6">
      <c r="A837">
        <v>835</v>
      </c>
      <c r="B837" s="31">
        <v>35</v>
      </c>
      <c r="C837" s="14" t="s">
        <v>921</v>
      </c>
      <c r="D837" s="14" t="s">
        <v>418</v>
      </c>
      <c r="E837" s="14" t="s">
        <v>417</v>
      </c>
      <c r="F837" s="31">
        <v>17</v>
      </c>
    </row>
    <row r="838" spans="1:6">
      <c r="A838">
        <v>836</v>
      </c>
      <c r="B838" s="31">
        <v>36</v>
      </c>
      <c r="C838" s="14" t="s">
        <v>922</v>
      </c>
      <c r="D838" s="14" t="s">
        <v>418</v>
      </c>
      <c r="E838" s="14" t="s">
        <v>417</v>
      </c>
      <c r="F838" s="31">
        <v>17</v>
      </c>
    </row>
    <row r="839" spans="1:6">
      <c r="A839">
        <v>837</v>
      </c>
      <c r="B839" s="31">
        <v>37</v>
      </c>
      <c r="C839" s="14" t="s">
        <v>922</v>
      </c>
      <c r="D839" s="14" t="s">
        <v>418</v>
      </c>
      <c r="E839" s="14" t="s">
        <v>417</v>
      </c>
      <c r="F839" s="31">
        <v>17</v>
      </c>
    </row>
    <row r="840" spans="1:6">
      <c r="A840">
        <v>838</v>
      </c>
      <c r="B840" s="31">
        <v>38</v>
      </c>
      <c r="C840" s="14" t="s">
        <v>922</v>
      </c>
      <c r="D840" s="14" t="s">
        <v>418</v>
      </c>
      <c r="E840" s="14" t="s">
        <v>417</v>
      </c>
      <c r="F840" s="31">
        <v>17</v>
      </c>
    </row>
    <row r="841" spans="1:6">
      <c r="A841">
        <v>839</v>
      </c>
      <c r="B841" s="31">
        <v>39</v>
      </c>
      <c r="C841" s="14" t="s">
        <v>922</v>
      </c>
      <c r="D841" s="14" t="s">
        <v>418</v>
      </c>
      <c r="E841" s="14" t="s">
        <v>417</v>
      </c>
      <c r="F841" s="31">
        <v>17</v>
      </c>
    </row>
    <row r="842" spans="1:6">
      <c r="A842">
        <v>840</v>
      </c>
      <c r="B842" s="31">
        <v>40</v>
      </c>
      <c r="C842" s="14" t="s">
        <v>922</v>
      </c>
      <c r="D842" s="14" t="s">
        <v>418</v>
      </c>
      <c r="E842" s="14" t="s">
        <v>417</v>
      </c>
      <c r="F842" s="31">
        <v>17</v>
      </c>
    </row>
    <row r="843" spans="1:6">
      <c r="A843">
        <v>841</v>
      </c>
      <c r="B843" s="31">
        <v>41</v>
      </c>
      <c r="C843" s="14" t="s">
        <v>923</v>
      </c>
      <c r="D843" s="14" t="s">
        <v>418</v>
      </c>
      <c r="E843" s="14" t="s">
        <v>417</v>
      </c>
      <c r="F843" s="31">
        <v>17</v>
      </c>
    </row>
    <row r="844" spans="1:6">
      <c r="A844">
        <v>842</v>
      </c>
      <c r="B844" s="31">
        <v>42</v>
      </c>
      <c r="C844" s="14" t="s">
        <v>923</v>
      </c>
      <c r="D844" s="14" t="s">
        <v>418</v>
      </c>
      <c r="E844" s="14" t="s">
        <v>417</v>
      </c>
      <c r="F844" s="31">
        <v>17</v>
      </c>
    </row>
    <row r="845" spans="1:6">
      <c r="A845">
        <v>843</v>
      </c>
      <c r="B845" s="31">
        <v>43</v>
      </c>
      <c r="C845" s="14" t="s">
        <v>923</v>
      </c>
      <c r="D845" s="14" t="s">
        <v>418</v>
      </c>
      <c r="E845" s="14" t="s">
        <v>417</v>
      </c>
      <c r="F845" s="31">
        <v>17</v>
      </c>
    </row>
    <row r="846" spans="1:6">
      <c r="A846">
        <v>844</v>
      </c>
      <c r="B846" s="31">
        <v>44</v>
      </c>
      <c r="C846" s="14" t="s">
        <v>923</v>
      </c>
      <c r="D846" s="14" t="s">
        <v>418</v>
      </c>
      <c r="E846" s="14" t="s">
        <v>417</v>
      </c>
      <c r="F846" s="31">
        <v>17</v>
      </c>
    </row>
    <row r="847" spans="1:6">
      <c r="A847">
        <v>845</v>
      </c>
      <c r="B847" s="31">
        <v>45</v>
      </c>
      <c r="C847" s="14" t="s">
        <v>923</v>
      </c>
      <c r="D847" s="14" t="s">
        <v>418</v>
      </c>
      <c r="E847" s="14" t="s">
        <v>417</v>
      </c>
      <c r="F847" s="31">
        <v>17</v>
      </c>
    </row>
    <row r="848" spans="1:6">
      <c r="A848">
        <v>846</v>
      </c>
      <c r="B848" s="31">
        <v>46</v>
      </c>
      <c r="C848" s="14" t="s">
        <v>924</v>
      </c>
      <c r="D848" s="14" t="s">
        <v>418</v>
      </c>
      <c r="E848" s="14" t="s">
        <v>417</v>
      </c>
      <c r="F848" s="31">
        <v>17</v>
      </c>
    </row>
    <row r="849" spans="1:6">
      <c r="A849">
        <v>847</v>
      </c>
      <c r="B849" s="31">
        <v>47</v>
      </c>
      <c r="C849" s="14" t="s">
        <v>924</v>
      </c>
      <c r="D849" s="14" t="s">
        <v>418</v>
      </c>
      <c r="E849" s="14" t="s">
        <v>417</v>
      </c>
      <c r="F849" s="31">
        <v>17</v>
      </c>
    </row>
    <row r="850" spans="1:6">
      <c r="A850">
        <v>848</v>
      </c>
      <c r="B850" s="31">
        <v>48</v>
      </c>
      <c r="C850" s="14" t="s">
        <v>924</v>
      </c>
      <c r="D850" s="14" t="s">
        <v>418</v>
      </c>
      <c r="E850" s="14" t="s">
        <v>417</v>
      </c>
      <c r="F850" s="31">
        <v>17</v>
      </c>
    </row>
    <row r="851" spans="1:6">
      <c r="A851">
        <v>849</v>
      </c>
      <c r="B851" s="31">
        <v>49</v>
      </c>
      <c r="C851" s="14" t="s">
        <v>924</v>
      </c>
      <c r="D851" s="14" t="s">
        <v>418</v>
      </c>
      <c r="E851" s="14" t="s">
        <v>417</v>
      </c>
      <c r="F851" s="31">
        <v>17</v>
      </c>
    </row>
    <row r="852" spans="1:6">
      <c r="A852">
        <v>850</v>
      </c>
      <c r="B852" s="31">
        <v>50</v>
      </c>
      <c r="C852" s="14" t="s">
        <v>924</v>
      </c>
      <c r="D852" s="14" t="s">
        <v>418</v>
      </c>
      <c r="E852" s="14" t="s">
        <v>417</v>
      </c>
      <c r="F852" s="31">
        <v>17</v>
      </c>
    </row>
    <row r="853" spans="1:6">
      <c r="A853">
        <v>851</v>
      </c>
      <c r="B853" s="31">
        <v>1</v>
      </c>
      <c r="C853" s="14" t="s">
        <v>916</v>
      </c>
      <c r="D853" s="14" t="s">
        <v>418</v>
      </c>
      <c r="E853" s="14" t="s">
        <v>417</v>
      </c>
      <c r="F853" s="31">
        <v>18</v>
      </c>
    </row>
    <row r="854" spans="1:6">
      <c r="A854">
        <v>852</v>
      </c>
      <c r="B854" s="31">
        <v>2</v>
      </c>
      <c r="C854" s="14" t="s">
        <v>916</v>
      </c>
      <c r="D854" s="14" t="s">
        <v>418</v>
      </c>
      <c r="E854" s="14" t="s">
        <v>417</v>
      </c>
      <c r="F854" s="31">
        <v>18</v>
      </c>
    </row>
    <row r="855" spans="1:6">
      <c r="A855">
        <v>853</v>
      </c>
      <c r="B855" s="31">
        <v>3</v>
      </c>
      <c r="C855" s="14" t="s">
        <v>916</v>
      </c>
      <c r="D855" s="14" t="s">
        <v>418</v>
      </c>
      <c r="E855" s="14" t="s">
        <v>417</v>
      </c>
      <c r="F855" s="31">
        <v>18</v>
      </c>
    </row>
    <row r="856" spans="1:6">
      <c r="A856">
        <v>854</v>
      </c>
      <c r="B856" s="31">
        <v>4</v>
      </c>
      <c r="C856" s="14" t="s">
        <v>916</v>
      </c>
      <c r="D856" s="14" t="s">
        <v>418</v>
      </c>
      <c r="E856" s="14" t="s">
        <v>417</v>
      </c>
      <c r="F856" s="31">
        <v>18</v>
      </c>
    </row>
    <row r="857" spans="1:6">
      <c r="A857">
        <v>855</v>
      </c>
      <c r="B857" s="31">
        <v>5</v>
      </c>
      <c r="C857" s="14" t="s">
        <v>916</v>
      </c>
      <c r="D857" s="14" t="s">
        <v>418</v>
      </c>
      <c r="E857" s="14" t="s">
        <v>417</v>
      </c>
      <c r="F857" s="31">
        <v>18</v>
      </c>
    </row>
    <row r="858" spans="1:6">
      <c r="A858">
        <v>856</v>
      </c>
      <c r="B858" s="31">
        <v>6</v>
      </c>
      <c r="C858" s="14" t="s">
        <v>916</v>
      </c>
      <c r="D858" s="14" t="s">
        <v>418</v>
      </c>
      <c r="E858" s="14" t="s">
        <v>417</v>
      </c>
      <c r="F858" s="31">
        <v>18</v>
      </c>
    </row>
    <row r="859" spans="1:6">
      <c r="A859">
        <v>857</v>
      </c>
      <c r="B859" s="31">
        <v>7</v>
      </c>
      <c r="C859" s="14" t="s">
        <v>916</v>
      </c>
      <c r="D859" s="14" t="s">
        <v>418</v>
      </c>
      <c r="E859" s="14" t="s">
        <v>417</v>
      </c>
      <c r="F859" s="31">
        <v>18</v>
      </c>
    </row>
    <row r="860" spans="1:6">
      <c r="A860">
        <v>858</v>
      </c>
      <c r="B860" s="31">
        <v>8</v>
      </c>
      <c r="C860" s="14" t="s">
        <v>916</v>
      </c>
      <c r="D860" s="14" t="s">
        <v>418</v>
      </c>
      <c r="E860" s="14" t="s">
        <v>417</v>
      </c>
      <c r="F860" s="31">
        <v>18</v>
      </c>
    </row>
    <row r="861" spans="1:6">
      <c r="A861">
        <v>859</v>
      </c>
      <c r="B861" s="31">
        <v>9</v>
      </c>
      <c r="C861" s="14" t="s">
        <v>916</v>
      </c>
      <c r="D861" s="14" t="s">
        <v>418</v>
      </c>
      <c r="E861" s="14" t="s">
        <v>417</v>
      </c>
      <c r="F861" s="31">
        <v>18</v>
      </c>
    </row>
    <row r="862" spans="1:6">
      <c r="A862">
        <v>860</v>
      </c>
      <c r="B862" s="31">
        <v>10</v>
      </c>
      <c r="C862" s="14" t="s">
        <v>917</v>
      </c>
      <c r="D862" s="14" t="s">
        <v>418</v>
      </c>
      <c r="E862" s="14" t="s">
        <v>417</v>
      </c>
      <c r="F862" s="31">
        <v>18</v>
      </c>
    </row>
    <row r="863" spans="1:6">
      <c r="A863">
        <v>861</v>
      </c>
      <c r="B863" s="31">
        <v>11</v>
      </c>
      <c r="C863" s="14" t="s">
        <v>917</v>
      </c>
      <c r="D863" s="14" t="s">
        <v>418</v>
      </c>
      <c r="E863" s="14" t="s">
        <v>417</v>
      </c>
      <c r="F863" s="31">
        <v>18</v>
      </c>
    </row>
    <row r="864" spans="1:6">
      <c r="A864">
        <v>862</v>
      </c>
      <c r="B864" s="31">
        <v>12</v>
      </c>
      <c r="C864" s="14" t="s">
        <v>917</v>
      </c>
      <c r="D864" s="14" t="s">
        <v>418</v>
      </c>
      <c r="E864" s="14" t="s">
        <v>417</v>
      </c>
      <c r="F864" s="31">
        <v>18</v>
      </c>
    </row>
    <row r="865" spans="1:6">
      <c r="A865">
        <v>863</v>
      </c>
      <c r="B865" s="31">
        <v>13</v>
      </c>
      <c r="C865" s="14" t="s">
        <v>917</v>
      </c>
      <c r="D865" s="14" t="s">
        <v>418</v>
      </c>
      <c r="E865" s="14" t="s">
        <v>417</v>
      </c>
      <c r="F865" s="31">
        <v>18</v>
      </c>
    </row>
    <row r="866" spans="1:6">
      <c r="A866">
        <v>864</v>
      </c>
      <c r="B866" s="31">
        <v>14</v>
      </c>
      <c r="C866" s="14" t="s">
        <v>917</v>
      </c>
      <c r="D866" s="14" t="s">
        <v>418</v>
      </c>
      <c r="E866" s="14" t="s">
        <v>417</v>
      </c>
      <c r="F866" s="31">
        <v>18</v>
      </c>
    </row>
    <row r="867" spans="1:6">
      <c r="A867">
        <v>865</v>
      </c>
      <c r="B867" s="31">
        <v>15</v>
      </c>
      <c r="C867" s="14" t="s">
        <v>917</v>
      </c>
      <c r="D867" s="14" t="s">
        <v>418</v>
      </c>
      <c r="E867" s="14" t="s">
        <v>417</v>
      </c>
      <c r="F867" s="31">
        <v>18</v>
      </c>
    </row>
    <row r="868" spans="1:6">
      <c r="A868">
        <v>866</v>
      </c>
      <c r="B868" s="31">
        <v>16</v>
      </c>
      <c r="C868" s="14" t="s">
        <v>918</v>
      </c>
      <c r="D868" s="14" t="s">
        <v>418</v>
      </c>
      <c r="E868" s="14" t="s">
        <v>417</v>
      </c>
      <c r="F868" s="31">
        <v>18</v>
      </c>
    </row>
    <row r="869" spans="1:6">
      <c r="A869">
        <v>867</v>
      </c>
      <c r="B869" s="31">
        <v>17</v>
      </c>
      <c r="C869" s="14" t="s">
        <v>918</v>
      </c>
      <c r="D869" s="14" t="s">
        <v>418</v>
      </c>
      <c r="E869" s="14" t="s">
        <v>417</v>
      </c>
      <c r="F869" s="31">
        <v>18</v>
      </c>
    </row>
    <row r="870" spans="1:6">
      <c r="A870">
        <v>868</v>
      </c>
      <c r="B870" s="31">
        <v>18</v>
      </c>
      <c r="C870" s="14" t="s">
        <v>918</v>
      </c>
      <c r="D870" s="14" t="s">
        <v>418</v>
      </c>
      <c r="E870" s="14" t="s">
        <v>417</v>
      </c>
      <c r="F870" s="31">
        <v>18</v>
      </c>
    </row>
    <row r="871" spans="1:6">
      <c r="A871">
        <v>869</v>
      </c>
      <c r="B871" s="31">
        <v>19</v>
      </c>
      <c r="C871" s="14" t="s">
        <v>918</v>
      </c>
      <c r="D871" s="14" t="s">
        <v>418</v>
      </c>
      <c r="E871" s="14" t="s">
        <v>417</v>
      </c>
      <c r="F871" s="31">
        <v>18</v>
      </c>
    </row>
    <row r="872" spans="1:6">
      <c r="A872">
        <v>870</v>
      </c>
      <c r="B872" s="31">
        <v>20</v>
      </c>
      <c r="C872" s="14" t="s">
        <v>918</v>
      </c>
      <c r="D872" s="14" t="s">
        <v>418</v>
      </c>
      <c r="E872" s="14" t="s">
        <v>417</v>
      </c>
      <c r="F872" s="31">
        <v>18</v>
      </c>
    </row>
    <row r="873" spans="1:6">
      <c r="A873">
        <v>871</v>
      </c>
      <c r="B873" s="31">
        <v>21</v>
      </c>
      <c r="C873" s="14" t="s">
        <v>919</v>
      </c>
      <c r="D873" s="14" t="s">
        <v>418</v>
      </c>
      <c r="E873" s="14" t="s">
        <v>417</v>
      </c>
      <c r="F873" s="31">
        <v>18</v>
      </c>
    </row>
    <row r="874" spans="1:6">
      <c r="A874">
        <v>872</v>
      </c>
      <c r="B874" s="31">
        <v>22</v>
      </c>
      <c r="C874" s="14" t="s">
        <v>919</v>
      </c>
      <c r="D874" s="14" t="s">
        <v>418</v>
      </c>
      <c r="E874" s="14" t="s">
        <v>417</v>
      </c>
      <c r="F874" s="31">
        <v>18</v>
      </c>
    </row>
    <row r="875" spans="1:6">
      <c r="A875">
        <v>873</v>
      </c>
      <c r="B875" s="31">
        <v>23</v>
      </c>
      <c r="C875" s="14" t="s">
        <v>919</v>
      </c>
      <c r="D875" s="14" t="s">
        <v>418</v>
      </c>
      <c r="E875" s="14" t="s">
        <v>417</v>
      </c>
      <c r="F875" s="31">
        <v>18</v>
      </c>
    </row>
    <row r="876" spans="1:6">
      <c r="A876">
        <v>874</v>
      </c>
      <c r="B876" s="31">
        <v>24</v>
      </c>
      <c r="C876" s="14" t="s">
        <v>919</v>
      </c>
      <c r="D876" s="14" t="s">
        <v>418</v>
      </c>
      <c r="E876" s="14" t="s">
        <v>417</v>
      </c>
      <c r="F876" s="31">
        <v>18</v>
      </c>
    </row>
    <row r="877" spans="1:6">
      <c r="A877">
        <v>875</v>
      </c>
      <c r="B877" s="31">
        <v>25</v>
      </c>
      <c r="C877" s="14" t="s">
        <v>919</v>
      </c>
      <c r="D877" s="14" t="s">
        <v>418</v>
      </c>
      <c r="E877" s="14" t="s">
        <v>417</v>
      </c>
      <c r="F877" s="31">
        <v>18</v>
      </c>
    </row>
    <row r="878" spans="1:6">
      <c r="A878">
        <v>876</v>
      </c>
      <c r="B878" s="31">
        <v>26</v>
      </c>
      <c r="C878" s="14" t="s">
        <v>920</v>
      </c>
      <c r="D878" s="14" t="s">
        <v>418</v>
      </c>
      <c r="E878" s="14" t="s">
        <v>417</v>
      </c>
      <c r="F878" s="31">
        <v>18</v>
      </c>
    </row>
    <row r="879" spans="1:6">
      <c r="A879">
        <v>877</v>
      </c>
      <c r="B879" s="31">
        <v>27</v>
      </c>
      <c r="C879" s="14" t="s">
        <v>920</v>
      </c>
      <c r="D879" s="14" t="s">
        <v>418</v>
      </c>
      <c r="E879" s="14" t="s">
        <v>417</v>
      </c>
      <c r="F879" s="31">
        <v>18</v>
      </c>
    </row>
    <row r="880" spans="1:6">
      <c r="A880">
        <v>878</v>
      </c>
      <c r="B880" s="31">
        <v>28</v>
      </c>
      <c r="C880" s="14" t="s">
        <v>920</v>
      </c>
      <c r="D880" s="14" t="s">
        <v>418</v>
      </c>
      <c r="E880" s="14" t="s">
        <v>417</v>
      </c>
      <c r="F880" s="31">
        <v>18</v>
      </c>
    </row>
    <row r="881" spans="1:6">
      <c r="A881">
        <v>879</v>
      </c>
      <c r="B881" s="31">
        <v>29</v>
      </c>
      <c r="C881" s="14" t="s">
        <v>920</v>
      </c>
      <c r="D881" s="14" t="s">
        <v>418</v>
      </c>
      <c r="E881" s="14" t="s">
        <v>417</v>
      </c>
      <c r="F881" s="31">
        <v>18</v>
      </c>
    </row>
    <row r="882" spans="1:6">
      <c r="A882">
        <v>880</v>
      </c>
      <c r="B882" s="31">
        <v>30</v>
      </c>
      <c r="C882" s="14" t="s">
        <v>920</v>
      </c>
      <c r="D882" s="14" t="s">
        <v>418</v>
      </c>
      <c r="E882" s="14" t="s">
        <v>417</v>
      </c>
      <c r="F882" s="31">
        <v>18</v>
      </c>
    </row>
    <row r="883" spans="1:6">
      <c r="A883">
        <v>881</v>
      </c>
      <c r="B883" s="31">
        <v>31</v>
      </c>
      <c r="C883" s="14" t="s">
        <v>921</v>
      </c>
      <c r="D883" s="14" t="s">
        <v>418</v>
      </c>
      <c r="E883" s="14" t="s">
        <v>417</v>
      </c>
      <c r="F883" s="31">
        <v>18</v>
      </c>
    </row>
    <row r="884" spans="1:6">
      <c r="A884">
        <v>882</v>
      </c>
      <c r="B884" s="31">
        <v>32</v>
      </c>
      <c r="C884" s="14" t="s">
        <v>921</v>
      </c>
      <c r="D884" s="14" t="s">
        <v>418</v>
      </c>
      <c r="E884" s="14" t="s">
        <v>417</v>
      </c>
      <c r="F884" s="31">
        <v>18</v>
      </c>
    </row>
    <row r="885" spans="1:6">
      <c r="A885">
        <v>883</v>
      </c>
      <c r="B885" s="31">
        <v>33</v>
      </c>
      <c r="C885" s="14" t="s">
        <v>921</v>
      </c>
      <c r="D885" s="14" t="s">
        <v>418</v>
      </c>
      <c r="E885" s="14" t="s">
        <v>417</v>
      </c>
      <c r="F885" s="31">
        <v>18</v>
      </c>
    </row>
    <row r="886" spans="1:6">
      <c r="A886">
        <v>884</v>
      </c>
      <c r="B886" s="31">
        <v>34</v>
      </c>
      <c r="C886" s="14" t="s">
        <v>921</v>
      </c>
      <c r="D886" s="14" t="s">
        <v>418</v>
      </c>
      <c r="E886" s="14" t="s">
        <v>417</v>
      </c>
      <c r="F886" s="31">
        <v>18</v>
      </c>
    </row>
    <row r="887" spans="1:6">
      <c r="A887">
        <v>885</v>
      </c>
      <c r="B887" s="31">
        <v>35</v>
      </c>
      <c r="C887" s="14" t="s">
        <v>921</v>
      </c>
      <c r="D887" s="14" t="s">
        <v>418</v>
      </c>
      <c r="E887" s="14" t="s">
        <v>417</v>
      </c>
      <c r="F887" s="31">
        <v>18</v>
      </c>
    </row>
    <row r="888" spans="1:6">
      <c r="A888">
        <v>886</v>
      </c>
      <c r="B888" s="31">
        <v>36</v>
      </c>
      <c r="C888" s="14" t="s">
        <v>922</v>
      </c>
      <c r="D888" s="14" t="s">
        <v>418</v>
      </c>
      <c r="E888" s="14" t="s">
        <v>417</v>
      </c>
      <c r="F888" s="31">
        <v>18</v>
      </c>
    </row>
    <row r="889" spans="1:6">
      <c r="A889">
        <v>887</v>
      </c>
      <c r="B889" s="31">
        <v>37</v>
      </c>
      <c r="C889" s="14" t="s">
        <v>922</v>
      </c>
      <c r="D889" s="14" t="s">
        <v>418</v>
      </c>
      <c r="E889" s="14" t="s">
        <v>417</v>
      </c>
      <c r="F889" s="31">
        <v>18</v>
      </c>
    </row>
    <row r="890" spans="1:6">
      <c r="A890">
        <v>888</v>
      </c>
      <c r="B890" s="31">
        <v>38</v>
      </c>
      <c r="C890" s="14" t="s">
        <v>922</v>
      </c>
      <c r="D890" s="14" t="s">
        <v>418</v>
      </c>
      <c r="E890" s="14" t="s">
        <v>417</v>
      </c>
      <c r="F890" s="31">
        <v>18</v>
      </c>
    </row>
    <row r="891" spans="1:6">
      <c r="A891">
        <v>889</v>
      </c>
      <c r="B891" s="31">
        <v>39</v>
      </c>
      <c r="C891" s="14" t="s">
        <v>922</v>
      </c>
      <c r="D891" s="14" t="s">
        <v>418</v>
      </c>
      <c r="E891" s="14" t="s">
        <v>417</v>
      </c>
      <c r="F891" s="31">
        <v>18</v>
      </c>
    </row>
    <row r="892" spans="1:6">
      <c r="A892">
        <v>890</v>
      </c>
      <c r="B892" s="31">
        <v>40</v>
      </c>
      <c r="C892" s="14" t="s">
        <v>922</v>
      </c>
      <c r="D892" s="14" t="s">
        <v>418</v>
      </c>
      <c r="E892" s="14" t="s">
        <v>417</v>
      </c>
      <c r="F892" s="31">
        <v>18</v>
      </c>
    </row>
    <row r="893" spans="1:6">
      <c r="A893">
        <v>891</v>
      </c>
      <c r="B893" s="31">
        <v>41</v>
      </c>
      <c r="C893" s="14" t="s">
        <v>923</v>
      </c>
      <c r="D893" s="14" t="s">
        <v>418</v>
      </c>
      <c r="E893" s="14" t="s">
        <v>417</v>
      </c>
      <c r="F893" s="31">
        <v>18</v>
      </c>
    </row>
    <row r="894" spans="1:6">
      <c r="A894">
        <v>892</v>
      </c>
      <c r="B894" s="31">
        <v>42</v>
      </c>
      <c r="C894" s="14" t="s">
        <v>923</v>
      </c>
      <c r="D894" s="14" t="s">
        <v>418</v>
      </c>
      <c r="E894" s="14" t="s">
        <v>417</v>
      </c>
      <c r="F894" s="31">
        <v>18</v>
      </c>
    </row>
    <row r="895" spans="1:6">
      <c r="A895">
        <v>893</v>
      </c>
      <c r="B895" s="31">
        <v>43</v>
      </c>
      <c r="C895" s="14" t="s">
        <v>923</v>
      </c>
      <c r="D895" s="14" t="s">
        <v>418</v>
      </c>
      <c r="E895" s="14" t="s">
        <v>417</v>
      </c>
      <c r="F895" s="31">
        <v>18</v>
      </c>
    </row>
    <row r="896" spans="1:6">
      <c r="A896">
        <v>894</v>
      </c>
      <c r="B896" s="31">
        <v>44</v>
      </c>
      <c r="C896" s="14" t="s">
        <v>923</v>
      </c>
      <c r="D896" s="14" t="s">
        <v>418</v>
      </c>
      <c r="E896" s="14" t="s">
        <v>417</v>
      </c>
      <c r="F896" s="31">
        <v>18</v>
      </c>
    </row>
    <row r="897" spans="1:6">
      <c r="A897">
        <v>895</v>
      </c>
      <c r="B897" s="31">
        <v>45</v>
      </c>
      <c r="C897" s="14" t="s">
        <v>923</v>
      </c>
      <c r="D897" s="14" t="s">
        <v>418</v>
      </c>
      <c r="E897" s="14" t="s">
        <v>417</v>
      </c>
      <c r="F897" s="31">
        <v>18</v>
      </c>
    </row>
    <row r="898" spans="1:6">
      <c r="A898">
        <v>896</v>
      </c>
      <c r="B898" s="31">
        <v>46</v>
      </c>
      <c r="C898" s="14" t="s">
        <v>924</v>
      </c>
      <c r="D898" s="14" t="s">
        <v>418</v>
      </c>
      <c r="E898" s="14" t="s">
        <v>417</v>
      </c>
      <c r="F898" s="31">
        <v>18</v>
      </c>
    </row>
    <row r="899" spans="1:6">
      <c r="A899">
        <v>897</v>
      </c>
      <c r="B899" s="31">
        <v>47</v>
      </c>
      <c r="C899" s="14" t="s">
        <v>924</v>
      </c>
      <c r="D899" s="14" t="s">
        <v>418</v>
      </c>
      <c r="E899" s="14" t="s">
        <v>417</v>
      </c>
      <c r="F899" s="31">
        <v>18</v>
      </c>
    </row>
    <row r="900" spans="1:6">
      <c r="A900">
        <v>898</v>
      </c>
      <c r="B900" s="31">
        <v>48</v>
      </c>
      <c r="C900" s="14" t="s">
        <v>924</v>
      </c>
      <c r="D900" s="14" t="s">
        <v>418</v>
      </c>
      <c r="E900" s="14" t="s">
        <v>417</v>
      </c>
      <c r="F900" s="31">
        <v>18</v>
      </c>
    </row>
    <row r="901" spans="1:6">
      <c r="A901">
        <v>899</v>
      </c>
      <c r="B901" s="31">
        <v>49</v>
      </c>
      <c r="C901" s="14" t="s">
        <v>924</v>
      </c>
      <c r="D901" s="14" t="s">
        <v>418</v>
      </c>
      <c r="E901" s="14" t="s">
        <v>417</v>
      </c>
      <c r="F901" s="31">
        <v>18</v>
      </c>
    </row>
    <row r="902" spans="1:6">
      <c r="A902">
        <v>900</v>
      </c>
      <c r="B902" s="31">
        <v>50</v>
      </c>
      <c r="C902" s="14" t="s">
        <v>924</v>
      </c>
      <c r="D902" s="14" t="s">
        <v>418</v>
      </c>
      <c r="E902" s="14" t="s">
        <v>417</v>
      </c>
      <c r="F902" s="31">
        <v>18</v>
      </c>
    </row>
    <row r="903" spans="1:6">
      <c r="A903">
        <v>901</v>
      </c>
      <c r="B903" s="31">
        <v>1</v>
      </c>
      <c r="C903" s="14" t="s">
        <v>916</v>
      </c>
      <c r="D903" s="14" t="s">
        <v>418</v>
      </c>
      <c r="E903" s="14" t="s">
        <v>417</v>
      </c>
      <c r="F903" s="31">
        <v>19</v>
      </c>
    </row>
    <row r="904" spans="1:6">
      <c r="A904">
        <v>902</v>
      </c>
      <c r="B904" s="31">
        <v>2</v>
      </c>
      <c r="C904" s="14" t="s">
        <v>916</v>
      </c>
      <c r="D904" s="14" t="s">
        <v>418</v>
      </c>
      <c r="E904" s="14" t="s">
        <v>417</v>
      </c>
      <c r="F904" s="31">
        <v>19</v>
      </c>
    </row>
    <row r="905" spans="1:6">
      <c r="A905">
        <v>903</v>
      </c>
      <c r="B905" s="31">
        <v>3</v>
      </c>
      <c r="C905" s="14" t="s">
        <v>916</v>
      </c>
      <c r="D905" s="14" t="s">
        <v>418</v>
      </c>
      <c r="E905" s="14" t="s">
        <v>417</v>
      </c>
      <c r="F905" s="31">
        <v>19</v>
      </c>
    </row>
    <row r="906" spans="1:6">
      <c r="A906">
        <v>904</v>
      </c>
      <c r="B906" s="31">
        <v>4</v>
      </c>
      <c r="C906" s="14" t="s">
        <v>916</v>
      </c>
      <c r="D906" s="14" t="s">
        <v>418</v>
      </c>
      <c r="E906" s="14" t="s">
        <v>417</v>
      </c>
      <c r="F906" s="31">
        <v>19</v>
      </c>
    </row>
    <row r="907" spans="1:6">
      <c r="A907">
        <v>905</v>
      </c>
      <c r="B907" s="31">
        <v>5</v>
      </c>
      <c r="C907" s="14" t="s">
        <v>916</v>
      </c>
      <c r="D907" s="14" t="s">
        <v>418</v>
      </c>
      <c r="E907" s="14" t="s">
        <v>417</v>
      </c>
      <c r="F907" s="31">
        <v>19</v>
      </c>
    </row>
    <row r="908" spans="1:6">
      <c r="A908">
        <v>906</v>
      </c>
      <c r="B908" s="31">
        <v>6</v>
      </c>
      <c r="C908" s="14" t="s">
        <v>916</v>
      </c>
      <c r="D908" s="14" t="s">
        <v>418</v>
      </c>
      <c r="E908" s="14" t="s">
        <v>417</v>
      </c>
      <c r="F908" s="31">
        <v>19</v>
      </c>
    </row>
    <row r="909" spans="1:6">
      <c r="A909">
        <v>907</v>
      </c>
      <c r="B909" s="31">
        <v>7</v>
      </c>
      <c r="C909" s="14" t="s">
        <v>916</v>
      </c>
      <c r="D909" s="14" t="s">
        <v>418</v>
      </c>
      <c r="E909" s="14" t="s">
        <v>417</v>
      </c>
      <c r="F909" s="31">
        <v>19</v>
      </c>
    </row>
    <row r="910" spans="1:6">
      <c r="A910">
        <v>908</v>
      </c>
      <c r="B910" s="31">
        <v>8</v>
      </c>
      <c r="C910" s="14" t="s">
        <v>916</v>
      </c>
      <c r="D910" s="14" t="s">
        <v>418</v>
      </c>
      <c r="E910" s="14" t="s">
        <v>417</v>
      </c>
      <c r="F910" s="31">
        <v>19</v>
      </c>
    </row>
    <row r="911" spans="1:6">
      <c r="A911">
        <v>909</v>
      </c>
      <c r="B911" s="31">
        <v>9</v>
      </c>
      <c r="C911" s="14" t="s">
        <v>916</v>
      </c>
      <c r="D911" s="14" t="s">
        <v>418</v>
      </c>
      <c r="E911" s="14" t="s">
        <v>417</v>
      </c>
      <c r="F911" s="31">
        <v>19</v>
      </c>
    </row>
    <row r="912" spans="1:6">
      <c r="A912">
        <v>910</v>
      </c>
      <c r="B912" s="31">
        <v>10</v>
      </c>
      <c r="C912" s="14" t="s">
        <v>917</v>
      </c>
      <c r="D912" s="14" t="s">
        <v>418</v>
      </c>
      <c r="E912" s="14" t="s">
        <v>417</v>
      </c>
      <c r="F912" s="31">
        <v>19</v>
      </c>
    </row>
    <row r="913" spans="1:6">
      <c r="A913">
        <v>911</v>
      </c>
      <c r="B913" s="31">
        <v>11</v>
      </c>
      <c r="C913" s="14" t="s">
        <v>917</v>
      </c>
      <c r="D913" s="14" t="s">
        <v>418</v>
      </c>
      <c r="E913" s="14" t="s">
        <v>417</v>
      </c>
      <c r="F913" s="31">
        <v>19</v>
      </c>
    </row>
    <row r="914" spans="1:6">
      <c r="A914">
        <v>912</v>
      </c>
      <c r="B914" s="31">
        <v>12</v>
      </c>
      <c r="C914" s="14" t="s">
        <v>917</v>
      </c>
      <c r="D914" s="14" t="s">
        <v>418</v>
      </c>
      <c r="E914" s="14" t="s">
        <v>417</v>
      </c>
      <c r="F914" s="31">
        <v>19</v>
      </c>
    </row>
    <row r="915" spans="1:6">
      <c r="A915">
        <v>913</v>
      </c>
      <c r="B915" s="31">
        <v>13</v>
      </c>
      <c r="C915" s="14" t="s">
        <v>917</v>
      </c>
      <c r="D915" s="14" t="s">
        <v>418</v>
      </c>
      <c r="E915" s="14" t="s">
        <v>417</v>
      </c>
      <c r="F915" s="31">
        <v>19</v>
      </c>
    </row>
    <row r="916" spans="1:6">
      <c r="A916">
        <v>914</v>
      </c>
      <c r="B916" s="31">
        <v>14</v>
      </c>
      <c r="C916" s="14" t="s">
        <v>917</v>
      </c>
      <c r="D916" s="14" t="s">
        <v>418</v>
      </c>
      <c r="E916" s="14" t="s">
        <v>417</v>
      </c>
      <c r="F916" s="31">
        <v>19</v>
      </c>
    </row>
    <row r="917" spans="1:6">
      <c r="A917">
        <v>915</v>
      </c>
      <c r="B917" s="31">
        <v>15</v>
      </c>
      <c r="C917" s="14" t="s">
        <v>917</v>
      </c>
      <c r="D917" s="14" t="s">
        <v>418</v>
      </c>
      <c r="E917" s="14" t="s">
        <v>417</v>
      </c>
      <c r="F917" s="31">
        <v>19</v>
      </c>
    </row>
    <row r="918" spans="1:6">
      <c r="A918">
        <v>916</v>
      </c>
      <c r="B918" s="31">
        <v>16</v>
      </c>
      <c r="C918" s="14" t="s">
        <v>918</v>
      </c>
      <c r="D918" s="14" t="s">
        <v>418</v>
      </c>
      <c r="E918" s="14" t="s">
        <v>417</v>
      </c>
      <c r="F918" s="31">
        <v>19</v>
      </c>
    </row>
    <row r="919" spans="1:6">
      <c r="A919">
        <v>917</v>
      </c>
      <c r="B919" s="31">
        <v>17</v>
      </c>
      <c r="C919" s="14" t="s">
        <v>918</v>
      </c>
      <c r="D919" s="14" t="s">
        <v>418</v>
      </c>
      <c r="E919" s="14" t="s">
        <v>417</v>
      </c>
      <c r="F919" s="31">
        <v>19</v>
      </c>
    </row>
    <row r="920" spans="1:6">
      <c r="A920">
        <v>918</v>
      </c>
      <c r="B920" s="31">
        <v>18</v>
      </c>
      <c r="C920" s="14" t="s">
        <v>918</v>
      </c>
      <c r="D920" s="14" t="s">
        <v>418</v>
      </c>
      <c r="E920" s="14" t="s">
        <v>417</v>
      </c>
      <c r="F920" s="31">
        <v>19</v>
      </c>
    </row>
    <row r="921" spans="1:6">
      <c r="A921">
        <v>919</v>
      </c>
      <c r="B921" s="31">
        <v>19</v>
      </c>
      <c r="C921" s="14" t="s">
        <v>918</v>
      </c>
      <c r="D921" s="14" t="s">
        <v>418</v>
      </c>
      <c r="E921" s="14" t="s">
        <v>417</v>
      </c>
      <c r="F921" s="31">
        <v>19</v>
      </c>
    </row>
    <row r="922" spans="1:6">
      <c r="A922">
        <v>920</v>
      </c>
      <c r="B922" s="31">
        <v>20</v>
      </c>
      <c r="C922" s="14" t="s">
        <v>918</v>
      </c>
      <c r="D922" s="14" t="s">
        <v>418</v>
      </c>
      <c r="E922" s="14" t="s">
        <v>417</v>
      </c>
      <c r="F922" s="31">
        <v>19</v>
      </c>
    </row>
    <row r="923" spans="1:6">
      <c r="A923">
        <v>921</v>
      </c>
      <c r="B923" s="31">
        <v>21</v>
      </c>
      <c r="C923" s="14" t="s">
        <v>919</v>
      </c>
      <c r="D923" s="14" t="s">
        <v>418</v>
      </c>
      <c r="E923" s="14" t="s">
        <v>417</v>
      </c>
      <c r="F923" s="31">
        <v>19</v>
      </c>
    </row>
    <row r="924" spans="1:6">
      <c r="A924">
        <v>922</v>
      </c>
      <c r="B924" s="31">
        <v>22</v>
      </c>
      <c r="C924" s="14" t="s">
        <v>919</v>
      </c>
      <c r="D924" s="14" t="s">
        <v>418</v>
      </c>
      <c r="E924" s="14" t="s">
        <v>417</v>
      </c>
      <c r="F924" s="31">
        <v>19</v>
      </c>
    </row>
    <row r="925" spans="1:6">
      <c r="A925">
        <v>923</v>
      </c>
      <c r="B925" s="31">
        <v>23</v>
      </c>
      <c r="C925" s="14" t="s">
        <v>919</v>
      </c>
      <c r="D925" s="14" t="s">
        <v>418</v>
      </c>
      <c r="E925" s="14" t="s">
        <v>417</v>
      </c>
      <c r="F925" s="31">
        <v>19</v>
      </c>
    </row>
    <row r="926" spans="1:6">
      <c r="A926">
        <v>924</v>
      </c>
      <c r="B926" s="31">
        <v>24</v>
      </c>
      <c r="C926" s="14" t="s">
        <v>919</v>
      </c>
      <c r="D926" s="14" t="s">
        <v>418</v>
      </c>
      <c r="E926" s="14" t="s">
        <v>417</v>
      </c>
      <c r="F926" s="31">
        <v>19</v>
      </c>
    </row>
    <row r="927" spans="1:6">
      <c r="A927">
        <v>925</v>
      </c>
      <c r="B927" s="31">
        <v>25</v>
      </c>
      <c r="C927" s="14" t="s">
        <v>919</v>
      </c>
      <c r="D927" s="14" t="s">
        <v>418</v>
      </c>
      <c r="E927" s="14" t="s">
        <v>417</v>
      </c>
      <c r="F927" s="31">
        <v>19</v>
      </c>
    </row>
    <row r="928" spans="1:6">
      <c r="A928">
        <v>926</v>
      </c>
      <c r="B928" s="31">
        <v>26</v>
      </c>
      <c r="C928" s="14" t="s">
        <v>920</v>
      </c>
      <c r="D928" s="14" t="s">
        <v>418</v>
      </c>
      <c r="E928" s="14" t="s">
        <v>417</v>
      </c>
      <c r="F928" s="31">
        <v>19</v>
      </c>
    </row>
    <row r="929" spans="1:6">
      <c r="A929">
        <v>927</v>
      </c>
      <c r="B929" s="31">
        <v>27</v>
      </c>
      <c r="C929" s="14" t="s">
        <v>920</v>
      </c>
      <c r="D929" s="14" t="s">
        <v>418</v>
      </c>
      <c r="E929" s="14" t="s">
        <v>417</v>
      </c>
      <c r="F929" s="31">
        <v>19</v>
      </c>
    </row>
    <row r="930" spans="1:6">
      <c r="A930">
        <v>928</v>
      </c>
      <c r="B930" s="31">
        <v>28</v>
      </c>
      <c r="C930" s="14" t="s">
        <v>920</v>
      </c>
      <c r="D930" s="14" t="s">
        <v>418</v>
      </c>
      <c r="E930" s="14" t="s">
        <v>417</v>
      </c>
      <c r="F930" s="31">
        <v>19</v>
      </c>
    </row>
    <row r="931" spans="1:6">
      <c r="A931">
        <v>929</v>
      </c>
      <c r="B931" s="31">
        <v>29</v>
      </c>
      <c r="C931" s="14" t="s">
        <v>920</v>
      </c>
      <c r="D931" s="14" t="s">
        <v>418</v>
      </c>
      <c r="E931" s="14" t="s">
        <v>417</v>
      </c>
      <c r="F931" s="31">
        <v>19</v>
      </c>
    </row>
    <row r="932" spans="1:6">
      <c r="A932">
        <v>930</v>
      </c>
      <c r="B932" s="31">
        <v>30</v>
      </c>
      <c r="C932" s="14" t="s">
        <v>920</v>
      </c>
      <c r="D932" s="14" t="s">
        <v>418</v>
      </c>
      <c r="E932" s="14" t="s">
        <v>417</v>
      </c>
      <c r="F932" s="31">
        <v>19</v>
      </c>
    </row>
    <row r="933" spans="1:6">
      <c r="A933">
        <v>931</v>
      </c>
      <c r="B933" s="31">
        <v>31</v>
      </c>
      <c r="C933" s="14" t="s">
        <v>921</v>
      </c>
      <c r="D933" s="14" t="s">
        <v>418</v>
      </c>
      <c r="E933" s="14" t="s">
        <v>417</v>
      </c>
      <c r="F933" s="31">
        <v>19</v>
      </c>
    </row>
    <row r="934" spans="1:6">
      <c r="A934">
        <v>932</v>
      </c>
      <c r="B934" s="31">
        <v>32</v>
      </c>
      <c r="C934" s="14" t="s">
        <v>921</v>
      </c>
      <c r="D934" s="14" t="s">
        <v>418</v>
      </c>
      <c r="E934" s="14" t="s">
        <v>417</v>
      </c>
      <c r="F934" s="31">
        <v>19</v>
      </c>
    </row>
    <row r="935" spans="1:6">
      <c r="A935">
        <v>933</v>
      </c>
      <c r="B935" s="31">
        <v>33</v>
      </c>
      <c r="C935" s="14" t="s">
        <v>921</v>
      </c>
      <c r="D935" s="14" t="s">
        <v>418</v>
      </c>
      <c r="E935" s="14" t="s">
        <v>417</v>
      </c>
      <c r="F935" s="31">
        <v>19</v>
      </c>
    </row>
    <row r="936" spans="1:6">
      <c r="A936">
        <v>934</v>
      </c>
      <c r="B936" s="31">
        <v>34</v>
      </c>
      <c r="C936" s="14" t="s">
        <v>921</v>
      </c>
      <c r="D936" s="14" t="s">
        <v>418</v>
      </c>
      <c r="E936" s="14" t="s">
        <v>417</v>
      </c>
      <c r="F936" s="31">
        <v>19</v>
      </c>
    </row>
    <row r="937" spans="1:6">
      <c r="A937">
        <v>935</v>
      </c>
      <c r="B937" s="31">
        <v>35</v>
      </c>
      <c r="C937" s="14" t="s">
        <v>921</v>
      </c>
      <c r="D937" s="14" t="s">
        <v>418</v>
      </c>
      <c r="E937" s="14" t="s">
        <v>417</v>
      </c>
      <c r="F937" s="31">
        <v>19</v>
      </c>
    </row>
    <row r="938" spans="1:6">
      <c r="A938">
        <v>936</v>
      </c>
      <c r="B938" s="31">
        <v>36</v>
      </c>
      <c r="C938" s="14" t="s">
        <v>922</v>
      </c>
      <c r="D938" s="14" t="s">
        <v>418</v>
      </c>
      <c r="E938" s="14" t="s">
        <v>417</v>
      </c>
      <c r="F938" s="31">
        <v>19</v>
      </c>
    </row>
    <row r="939" spans="1:6">
      <c r="A939">
        <v>937</v>
      </c>
      <c r="B939" s="31">
        <v>37</v>
      </c>
      <c r="C939" s="14" t="s">
        <v>922</v>
      </c>
      <c r="D939" s="14" t="s">
        <v>418</v>
      </c>
      <c r="E939" s="14" t="s">
        <v>417</v>
      </c>
      <c r="F939" s="31">
        <v>19</v>
      </c>
    </row>
    <row r="940" spans="1:6">
      <c r="A940">
        <v>938</v>
      </c>
      <c r="B940" s="31">
        <v>38</v>
      </c>
      <c r="C940" s="14" t="s">
        <v>922</v>
      </c>
      <c r="D940" s="14" t="s">
        <v>418</v>
      </c>
      <c r="E940" s="14" t="s">
        <v>417</v>
      </c>
      <c r="F940" s="31">
        <v>19</v>
      </c>
    </row>
    <row r="941" spans="1:6">
      <c r="A941">
        <v>939</v>
      </c>
      <c r="B941" s="31">
        <v>39</v>
      </c>
      <c r="C941" s="14" t="s">
        <v>922</v>
      </c>
      <c r="D941" s="14" t="s">
        <v>418</v>
      </c>
      <c r="E941" s="14" t="s">
        <v>417</v>
      </c>
      <c r="F941" s="31">
        <v>19</v>
      </c>
    </row>
    <row r="942" spans="1:6">
      <c r="A942">
        <v>940</v>
      </c>
      <c r="B942" s="31">
        <v>40</v>
      </c>
      <c r="C942" s="14" t="s">
        <v>922</v>
      </c>
      <c r="D942" s="14" t="s">
        <v>418</v>
      </c>
      <c r="E942" s="14" t="s">
        <v>417</v>
      </c>
      <c r="F942" s="31">
        <v>19</v>
      </c>
    </row>
    <row r="943" spans="1:6">
      <c r="A943">
        <v>941</v>
      </c>
      <c r="B943" s="31">
        <v>41</v>
      </c>
      <c r="C943" s="14" t="s">
        <v>923</v>
      </c>
      <c r="D943" s="14" t="s">
        <v>418</v>
      </c>
      <c r="E943" s="14" t="s">
        <v>417</v>
      </c>
      <c r="F943" s="31">
        <v>19</v>
      </c>
    </row>
    <row r="944" spans="1:6">
      <c r="A944">
        <v>942</v>
      </c>
      <c r="B944" s="31">
        <v>42</v>
      </c>
      <c r="C944" s="14" t="s">
        <v>923</v>
      </c>
      <c r="D944" s="14" t="s">
        <v>418</v>
      </c>
      <c r="E944" s="14" t="s">
        <v>417</v>
      </c>
      <c r="F944" s="31">
        <v>19</v>
      </c>
    </row>
    <row r="945" spans="1:6">
      <c r="A945">
        <v>943</v>
      </c>
      <c r="B945" s="31">
        <v>43</v>
      </c>
      <c r="C945" s="14" t="s">
        <v>923</v>
      </c>
      <c r="D945" s="14" t="s">
        <v>418</v>
      </c>
      <c r="E945" s="14" t="s">
        <v>417</v>
      </c>
      <c r="F945" s="31">
        <v>19</v>
      </c>
    </row>
    <row r="946" spans="1:6">
      <c r="A946">
        <v>944</v>
      </c>
      <c r="B946" s="31">
        <v>44</v>
      </c>
      <c r="C946" s="14" t="s">
        <v>923</v>
      </c>
      <c r="D946" s="14" t="s">
        <v>418</v>
      </c>
      <c r="E946" s="14" t="s">
        <v>417</v>
      </c>
      <c r="F946" s="31">
        <v>19</v>
      </c>
    </row>
    <row r="947" spans="1:6">
      <c r="A947">
        <v>945</v>
      </c>
      <c r="B947" s="31">
        <v>45</v>
      </c>
      <c r="C947" s="14" t="s">
        <v>923</v>
      </c>
      <c r="D947" s="14" t="s">
        <v>418</v>
      </c>
      <c r="E947" s="14" t="s">
        <v>417</v>
      </c>
      <c r="F947" s="31">
        <v>19</v>
      </c>
    </row>
    <row r="948" spans="1:6">
      <c r="A948">
        <v>946</v>
      </c>
      <c r="B948" s="31">
        <v>46</v>
      </c>
      <c r="C948" s="14" t="s">
        <v>924</v>
      </c>
      <c r="D948" s="14" t="s">
        <v>418</v>
      </c>
      <c r="E948" s="14" t="s">
        <v>417</v>
      </c>
      <c r="F948" s="31">
        <v>19</v>
      </c>
    </row>
    <row r="949" spans="1:6">
      <c r="A949">
        <v>947</v>
      </c>
      <c r="B949" s="31">
        <v>47</v>
      </c>
      <c r="C949" s="14" t="s">
        <v>924</v>
      </c>
      <c r="D949" s="14" t="s">
        <v>418</v>
      </c>
      <c r="E949" s="14" t="s">
        <v>417</v>
      </c>
      <c r="F949" s="31">
        <v>19</v>
      </c>
    </row>
    <row r="950" spans="1:6">
      <c r="A950">
        <v>948</v>
      </c>
      <c r="B950" s="31">
        <v>48</v>
      </c>
      <c r="C950" s="14" t="s">
        <v>924</v>
      </c>
      <c r="D950" s="14" t="s">
        <v>418</v>
      </c>
      <c r="E950" s="14" t="s">
        <v>417</v>
      </c>
      <c r="F950" s="31">
        <v>19</v>
      </c>
    </row>
    <row r="951" spans="1:6">
      <c r="A951">
        <v>949</v>
      </c>
      <c r="B951" s="31">
        <v>49</v>
      </c>
      <c r="C951" s="14" t="s">
        <v>924</v>
      </c>
      <c r="D951" s="14" t="s">
        <v>418</v>
      </c>
      <c r="E951" s="14" t="s">
        <v>417</v>
      </c>
      <c r="F951" s="31">
        <v>19</v>
      </c>
    </row>
    <row r="952" spans="1:6">
      <c r="A952">
        <v>950</v>
      </c>
      <c r="B952" s="31">
        <v>50</v>
      </c>
      <c r="C952" s="14" t="s">
        <v>924</v>
      </c>
      <c r="D952" s="14" t="s">
        <v>418</v>
      </c>
      <c r="E952" s="14" t="s">
        <v>417</v>
      </c>
      <c r="F952" s="31">
        <v>19</v>
      </c>
    </row>
    <row r="953" spans="1:6">
      <c r="A953">
        <v>951</v>
      </c>
      <c r="B953" s="31">
        <v>1</v>
      </c>
      <c r="C953" s="14" t="s">
        <v>916</v>
      </c>
      <c r="D953" s="14" t="s">
        <v>418</v>
      </c>
      <c r="E953" s="14" t="s">
        <v>417</v>
      </c>
      <c r="F953" s="31">
        <v>20</v>
      </c>
    </row>
    <row r="954" spans="1:6">
      <c r="A954">
        <v>952</v>
      </c>
      <c r="B954" s="31">
        <v>2</v>
      </c>
      <c r="C954" s="14" t="s">
        <v>916</v>
      </c>
      <c r="D954" s="14" t="s">
        <v>418</v>
      </c>
      <c r="E954" s="14" t="s">
        <v>417</v>
      </c>
      <c r="F954" s="31">
        <v>20</v>
      </c>
    </row>
    <row r="955" spans="1:6">
      <c r="A955">
        <v>953</v>
      </c>
      <c r="B955" s="31">
        <v>3</v>
      </c>
      <c r="C955" s="14" t="s">
        <v>916</v>
      </c>
      <c r="D955" s="14" t="s">
        <v>418</v>
      </c>
      <c r="E955" s="14" t="s">
        <v>417</v>
      </c>
      <c r="F955" s="31">
        <v>20</v>
      </c>
    </row>
    <row r="956" spans="1:6">
      <c r="A956">
        <v>954</v>
      </c>
      <c r="B956" s="31">
        <v>4</v>
      </c>
      <c r="C956" s="14" t="s">
        <v>916</v>
      </c>
      <c r="D956" s="14" t="s">
        <v>418</v>
      </c>
      <c r="E956" s="14" t="s">
        <v>417</v>
      </c>
      <c r="F956" s="31">
        <v>20</v>
      </c>
    </row>
    <row r="957" spans="1:6">
      <c r="A957">
        <v>955</v>
      </c>
      <c r="B957" s="31">
        <v>5</v>
      </c>
      <c r="C957" s="14" t="s">
        <v>916</v>
      </c>
      <c r="D957" s="14" t="s">
        <v>418</v>
      </c>
      <c r="E957" s="14" t="s">
        <v>417</v>
      </c>
      <c r="F957" s="31">
        <v>20</v>
      </c>
    </row>
    <row r="958" spans="1:6">
      <c r="A958">
        <v>956</v>
      </c>
      <c r="B958" s="31">
        <v>6</v>
      </c>
      <c r="C958" s="14" t="s">
        <v>916</v>
      </c>
      <c r="D958" s="14" t="s">
        <v>418</v>
      </c>
      <c r="E958" s="14" t="s">
        <v>417</v>
      </c>
      <c r="F958" s="31">
        <v>20</v>
      </c>
    </row>
    <row r="959" spans="1:6">
      <c r="A959">
        <v>957</v>
      </c>
      <c r="B959" s="31">
        <v>7</v>
      </c>
      <c r="C959" s="14" t="s">
        <v>916</v>
      </c>
      <c r="D959" s="14" t="s">
        <v>418</v>
      </c>
      <c r="E959" s="14" t="s">
        <v>417</v>
      </c>
      <c r="F959" s="31">
        <v>20</v>
      </c>
    </row>
    <row r="960" spans="1:6">
      <c r="A960">
        <v>958</v>
      </c>
      <c r="B960" s="31">
        <v>8</v>
      </c>
      <c r="C960" s="14" t="s">
        <v>916</v>
      </c>
      <c r="D960" s="14" t="s">
        <v>418</v>
      </c>
      <c r="E960" s="14" t="s">
        <v>417</v>
      </c>
      <c r="F960" s="31">
        <v>20</v>
      </c>
    </row>
    <row r="961" spans="1:6">
      <c r="A961">
        <v>959</v>
      </c>
      <c r="B961" s="31">
        <v>9</v>
      </c>
      <c r="C961" s="14" t="s">
        <v>916</v>
      </c>
      <c r="D961" s="14" t="s">
        <v>418</v>
      </c>
      <c r="E961" s="14" t="s">
        <v>417</v>
      </c>
      <c r="F961" s="31">
        <v>20</v>
      </c>
    </row>
    <row r="962" spans="1:6">
      <c r="A962">
        <v>960</v>
      </c>
      <c r="B962" s="31">
        <v>10</v>
      </c>
      <c r="C962" s="14" t="s">
        <v>917</v>
      </c>
      <c r="D962" s="14" t="s">
        <v>418</v>
      </c>
      <c r="E962" s="14" t="s">
        <v>417</v>
      </c>
      <c r="F962" s="31">
        <v>20</v>
      </c>
    </row>
    <row r="963" spans="1:6">
      <c r="A963">
        <v>961</v>
      </c>
      <c r="B963" s="31">
        <v>11</v>
      </c>
      <c r="C963" s="14" t="s">
        <v>917</v>
      </c>
      <c r="D963" s="14" t="s">
        <v>418</v>
      </c>
      <c r="E963" s="14" t="s">
        <v>417</v>
      </c>
      <c r="F963" s="31">
        <v>20</v>
      </c>
    </row>
    <row r="964" spans="1:6">
      <c r="A964">
        <v>962</v>
      </c>
      <c r="B964" s="31">
        <v>12</v>
      </c>
      <c r="C964" s="14" t="s">
        <v>917</v>
      </c>
      <c r="D964" s="14" t="s">
        <v>418</v>
      </c>
      <c r="E964" s="14" t="s">
        <v>417</v>
      </c>
      <c r="F964" s="31">
        <v>20</v>
      </c>
    </row>
    <row r="965" spans="1:6">
      <c r="A965">
        <v>963</v>
      </c>
      <c r="B965" s="31">
        <v>13</v>
      </c>
      <c r="C965" s="14" t="s">
        <v>917</v>
      </c>
      <c r="D965" s="14" t="s">
        <v>418</v>
      </c>
      <c r="E965" s="14" t="s">
        <v>417</v>
      </c>
      <c r="F965" s="31">
        <v>20</v>
      </c>
    </row>
    <row r="966" spans="1:6">
      <c r="A966">
        <v>964</v>
      </c>
      <c r="B966" s="31">
        <v>14</v>
      </c>
      <c r="C966" s="14" t="s">
        <v>917</v>
      </c>
      <c r="D966" s="14" t="s">
        <v>418</v>
      </c>
      <c r="E966" s="14" t="s">
        <v>417</v>
      </c>
      <c r="F966" s="31">
        <v>20</v>
      </c>
    </row>
    <row r="967" spans="1:6">
      <c r="A967">
        <v>965</v>
      </c>
      <c r="B967" s="31">
        <v>15</v>
      </c>
      <c r="C967" s="14" t="s">
        <v>917</v>
      </c>
      <c r="D967" s="14" t="s">
        <v>418</v>
      </c>
      <c r="E967" s="14" t="s">
        <v>417</v>
      </c>
      <c r="F967" s="31">
        <v>20</v>
      </c>
    </row>
    <row r="968" spans="1:6">
      <c r="A968">
        <v>966</v>
      </c>
      <c r="B968" s="31">
        <v>16</v>
      </c>
      <c r="C968" s="14" t="s">
        <v>918</v>
      </c>
      <c r="D968" s="14" t="s">
        <v>418</v>
      </c>
      <c r="E968" s="14" t="s">
        <v>417</v>
      </c>
      <c r="F968" s="31">
        <v>20</v>
      </c>
    </row>
    <row r="969" spans="1:6">
      <c r="A969">
        <v>967</v>
      </c>
      <c r="B969" s="31">
        <v>17</v>
      </c>
      <c r="C969" s="14" t="s">
        <v>918</v>
      </c>
      <c r="D969" s="14" t="s">
        <v>418</v>
      </c>
      <c r="E969" s="14" t="s">
        <v>417</v>
      </c>
      <c r="F969" s="31">
        <v>20</v>
      </c>
    </row>
    <row r="970" spans="1:6">
      <c r="A970">
        <v>968</v>
      </c>
      <c r="B970" s="31">
        <v>18</v>
      </c>
      <c r="C970" s="14" t="s">
        <v>918</v>
      </c>
      <c r="D970" s="14" t="s">
        <v>418</v>
      </c>
      <c r="E970" s="14" t="s">
        <v>417</v>
      </c>
      <c r="F970" s="31">
        <v>20</v>
      </c>
    </row>
    <row r="971" spans="1:6">
      <c r="A971">
        <v>969</v>
      </c>
      <c r="B971" s="31">
        <v>19</v>
      </c>
      <c r="C971" s="14" t="s">
        <v>918</v>
      </c>
      <c r="D971" s="14" t="s">
        <v>418</v>
      </c>
      <c r="E971" s="14" t="s">
        <v>417</v>
      </c>
      <c r="F971" s="31">
        <v>20</v>
      </c>
    </row>
    <row r="972" spans="1:6">
      <c r="A972">
        <v>970</v>
      </c>
      <c r="B972" s="31">
        <v>20</v>
      </c>
      <c r="C972" s="14" t="s">
        <v>918</v>
      </c>
      <c r="D972" s="14" t="s">
        <v>418</v>
      </c>
      <c r="E972" s="14" t="s">
        <v>417</v>
      </c>
      <c r="F972" s="31">
        <v>20</v>
      </c>
    </row>
    <row r="973" spans="1:6">
      <c r="A973">
        <v>971</v>
      </c>
      <c r="B973" s="31">
        <v>21</v>
      </c>
      <c r="C973" s="14" t="s">
        <v>919</v>
      </c>
      <c r="D973" s="14" t="s">
        <v>418</v>
      </c>
      <c r="E973" s="14" t="s">
        <v>417</v>
      </c>
      <c r="F973" s="31">
        <v>20</v>
      </c>
    </row>
    <row r="974" spans="1:6">
      <c r="A974">
        <v>972</v>
      </c>
      <c r="B974" s="31">
        <v>22</v>
      </c>
      <c r="C974" s="14" t="s">
        <v>919</v>
      </c>
      <c r="D974" s="14" t="s">
        <v>418</v>
      </c>
      <c r="E974" s="14" t="s">
        <v>417</v>
      </c>
      <c r="F974" s="31">
        <v>20</v>
      </c>
    </row>
    <row r="975" spans="1:6">
      <c r="A975">
        <v>973</v>
      </c>
      <c r="B975" s="31">
        <v>23</v>
      </c>
      <c r="C975" s="14" t="s">
        <v>919</v>
      </c>
      <c r="D975" s="14" t="s">
        <v>418</v>
      </c>
      <c r="E975" s="14" t="s">
        <v>417</v>
      </c>
      <c r="F975" s="31">
        <v>20</v>
      </c>
    </row>
    <row r="976" spans="1:6">
      <c r="A976">
        <v>974</v>
      </c>
      <c r="B976" s="31">
        <v>24</v>
      </c>
      <c r="C976" s="14" t="s">
        <v>919</v>
      </c>
      <c r="D976" s="14" t="s">
        <v>418</v>
      </c>
      <c r="E976" s="14" t="s">
        <v>417</v>
      </c>
      <c r="F976" s="31">
        <v>20</v>
      </c>
    </row>
    <row r="977" spans="1:6">
      <c r="A977">
        <v>975</v>
      </c>
      <c r="B977" s="31">
        <v>25</v>
      </c>
      <c r="C977" s="14" t="s">
        <v>919</v>
      </c>
      <c r="D977" s="14" t="s">
        <v>418</v>
      </c>
      <c r="E977" s="14" t="s">
        <v>417</v>
      </c>
      <c r="F977" s="31">
        <v>20</v>
      </c>
    </row>
    <row r="978" spans="1:6">
      <c r="A978">
        <v>976</v>
      </c>
      <c r="B978" s="31">
        <v>26</v>
      </c>
      <c r="C978" s="14" t="s">
        <v>920</v>
      </c>
      <c r="D978" s="14" t="s">
        <v>418</v>
      </c>
      <c r="E978" s="14" t="s">
        <v>417</v>
      </c>
      <c r="F978" s="31">
        <v>20</v>
      </c>
    </row>
    <row r="979" spans="1:6">
      <c r="A979">
        <v>977</v>
      </c>
      <c r="B979" s="31">
        <v>27</v>
      </c>
      <c r="C979" s="14" t="s">
        <v>920</v>
      </c>
      <c r="D979" s="14" t="s">
        <v>418</v>
      </c>
      <c r="E979" s="14" t="s">
        <v>417</v>
      </c>
      <c r="F979" s="31">
        <v>20</v>
      </c>
    </row>
    <row r="980" spans="1:6">
      <c r="A980">
        <v>978</v>
      </c>
      <c r="B980" s="31">
        <v>28</v>
      </c>
      <c r="C980" s="14" t="s">
        <v>920</v>
      </c>
      <c r="D980" s="14" t="s">
        <v>418</v>
      </c>
      <c r="E980" s="14" t="s">
        <v>417</v>
      </c>
      <c r="F980" s="31">
        <v>20</v>
      </c>
    </row>
    <row r="981" spans="1:6">
      <c r="A981">
        <v>979</v>
      </c>
      <c r="B981" s="31">
        <v>29</v>
      </c>
      <c r="C981" s="14" t="s">
        <v>920</v>
      </c>
      <c r="D981" s="14" t="s">
        <v>418</v>
      </c>
      <c r="E981" s="14" t="s">
        <v>417</v>
      </c>
      <c r="F981" s="31">
        <v>20</v>
      </c>
    </row>
    <row r="982" spans="1:6">
      <c r="A982">
        <v>980</v>
      </c>
      <c r="B982" s="31">
        <v>30</v>
      </c>
      <c r="C982" s="14" t="s">
        <v>920</v>
      </c>
      <c r="D982" s="14" t="s">
        <v>418</v>
      </c>
      <c r="E982" s="14" t="s">
        <v>417</v>
      </c>
      <c r="F982" s="31">
        <v>20</v>
      </c>
    </row>
    <row r="983" spans="1:6">
      <c r="A983">
        <v>981</v>
      </c>
      <c r="B983" s="31">
        <v>31</v>
      </c>
      <c r="C983" s="14" t="s">
        <v>921</v>
      </c>
      <c r="D983" s="14" t="s">
        <v>418</v>
      </c>
      <c r="E983" s="14" t="s">
        <v>417</v>
      </c>
      <c r="F983" s="31">
        <v>20</v>
      </c>
    </row>
    <row r="984" spans="1:6">
      <c r="A984">
        <v>982</v>
      </c>
      <c r="B984" s="31">
        <v>32</v>
      </c>
      <c r="C984" s="14" t="s">
        <v>921</v>
      </c>
      <c r="D984" s="14" t="s">
        <v>418</v>
      </c>
      <c r="E984" s="14" t="s">
        <v>417</v>
      </c>
      <c r="F984" s="31">
        <v>20</v>
      </c>
    </row>
    <row r="985" spans="1:6">
      <c r="A985">
        <v>983</v>
      </c>
      <c r="B985" s="31">
        <v>33</v>
      </c>
      <c r="C985" s="14" t="s">
        <v>921</v>
      </c>
      <c r="D985" s="14" t="s">
        <v>418</v>
      </c>
      <c r="E985" s="14" t="s">
        <v>417</v>
      </c>
      <c r="F985" s="31">
        <v>20</v>
      </c>
    </row>
    <row r="986" spans="1:6">
      <c r="A986">
        <v>984</v>
      </c>
      <c r="B986" s="31">
        <v>34</v>
      </c>
      <c r="C986" s="14" t="s">
        <v>921</v>
      </c>
      <c r="D986" s="14" t="s">
        <v>418</v>
      </c>
      <c r="E986" s="14" t="s">
        <v>417</v>
      </c>
      <c r="F986" s="31">
        <v>20</v>
      </c>
    </row>
    <row r="987" spans="1:6">
      <c r="A987">
        <v>985</v>
      </c>
      <c r="B987" s="31">
        <v>35</v>
      </c>
      <c r="C987" s="14" t="s">
        <v>921</v>
      </c>
      <c r="D987" s="14" t="s">
        <v>418</v>
      </c>
      <c r="E987" s="14" t="s">
        <v>417</v>
      </c>
      <c r="F987" s="31">
        <v>20</v>
      </c>
    </row>
    <row r="988" spans="1:6">
      <c r="A988">
        <v>986</v>
      </c>
      <c r="B988" s="31">
        <v>36</v>
      </c>
      <c r="C988" s="14" t="s">
        <v>922</v>
      </c>
      <c r="D988" s="14" t="s">
        <v>418</v>
      </c>
      <c r="E988" s="14" t="s">
        <v>417</v>
      </c>
      <c r="F988" s="31">
        <v>20</v>
      </c>
    </row>
    <row r="989" spans="1:6">
      <c r="A989">
        <v>987</v>
      </c>
      <c r="B989" s="31">
        <v>37</v>
      </c>
      <c r="C989" s="14" t="s">
        <v>922</v>
      </c>
      <c r="D989" s="14" t="s">
        <v>418</v>
      </c>
      <c r="E989" s="14" t="s">
        <v>417</v>
      </c>
      <c r="F989" s="31">
        <v>20</v>
      </c>
    </row>
    <row r="990" spans="1:6">
      <c r="A990">
        <v>988</v>
      </c>
      <c r="B990" s="31">
        <v>38</v>
      </c>
      <c r="C990" s="14" t="s">
        <v>922</v>
      </c>
      <c r="D990" s="14" t="s">
        <v>418</v>
      </c>
      <c r="E990" s="14" t="s">
        <v>417</v>
      </c>
      <c r="F990" s="31">
        <v>20</v>
      </c>
    </row>
    <row r="991" spans="1:6">
      <c r="A991">
        <v>989</v>
      </c>
      <c r="B991" s="31">
        <v>39</v>
      </c>
      <c r="C991" s="14" t="s">
        <v>922</v>
      </c>
      <c r="D991" s="14" t="s">
        <v>418</v>
      </c>
      <c r="E991" s="14" t="s">
        <v>417</v>
      </c>
      <c r="F991" s="31">
        <v>20</v>
      </c>
    </row>
    <row r="992" spans="1:6">
      <c r="A992">
        <v>990</v>
      </c>
      <c r="B992" s="31">
        <v>40</v>
      </c>
      <c r="C992" s="14" t="s">
        <v>922</v>
      </c>
      <c r="D992" s="14" t="s">
        <v>418</v>
      </c>
      <c r="E992" s="14" t="s">
        <v>417</v>
      </c>
      <c r="F992" s="31">
        <v>20</v>
      </c>
    </row>
    <row r="993" spans="1:6">
      <c r="A993">
        <v>991</v>
      </c>
      <c r="B993" s="31">
        <v>41</v>
      </c>
      <c r="C993" s="14" t="s">
        <v>923</v>
      </c>
      <c r="D993" s="14" t="s">
        <v>418</v>
      </c>
      <c r="E993" s="14" t="s">
        <v>417</v>
      </c>
      <c r="F993" s="31">
        <v>20</v>
      </c>
    </row>
    <row r="994" spans="1:6">
      <c r="A994">
        <v>992</v>
      </c>
      <c r="B994" s="31">
        <v>42</v>
      </c>
      <c r="C994" s="14" t="s">
        <v>923</v>
      </c>
      <c r="D994" s="14" t="s">
        <v>418</v>
      </c>
      <c r="E994" s="14" t="s">
        <v>417</v>
      </c>
      <c r="F994" s="31">
        <v>20</v>
      </c>
    </row>
    <row r="995" spans="1:6">
      <c r="A995">
        <v>993</v>
      </c>
      <c r="B995" s="31">
        <v>43</v>
      </c>
      <c r="C995" s="14" t="s">
        <v>923</v>
      </c>
      <c r="D995" s="14" t="s">
        <v>418</v>
      </c>
      <c r="E995" s="14" t="s">
        <v>417</v>
      </c>
      <c r="F995" s="31">
        <v>20</v>
      </c>
    </row>
    <row r="996" spans="1:6">
      <c r="A996">
        <v>994</v>
      </c>
      <c r="B996" s="31">
        <v>44</v>
      </c>
      <c r="C996" s="14" t="s">
        <v>923</v>
      </c>
      <c r="D996" s="14" t="s">
        <v>418</v>
      </c>
      <c r="E996" s="14" t="s">
        <v>417</v>
      </c>
      <c r="F996" s="31">
        <v>20</v>
      </c>
    </row>
    <row r="997" spans="1:6">
      <c r="A997">
        <v>995</v>
      </c>
      <c r="B997" s="31">
        <v>45</v>
      </c>
      <c r="C997" s="14" t="s">
        <v>923</v>
      </c>
      <c r="D997" s="14" t="s">
        <v>418</v>
      </c>
      <c r="E997" s="14" t="s">
        <v>417</v>
      </c>
      <c r="F997" s="31">
        <v>20</v>
      </c>
    </row>
    <row r="998" spans="1:6">
      <c r="A998">
        <v>996</v>
      </c>
      <c r="B998" s="31">
        <v>46</v>
      </c>
      <c r="C998" s="14" t="s">
        <v>924</v>
      </c>
      <c r="D998" s="14" t="s">
        <v>418</v>
      </c>
      <c r="E998" s="14" t="s">
        <v>417</v>
      </c>
      <c r="F998" s="31">
        <v>20</v>
      </c>
    </row>
    <row r="999" spans="1:6">
      <c r="A999">
        <v>997</v>
      </c>
      <c r="B999" s="31">
        <v>47</v>
      </c>
      <c r="C999" s="14" t="s">
        <v>924</v>
      </c>
      <c r="D999" s="14" t="s">
        <v>418</v>
      </c>
      <c r="E999" s="14" t="s">
        <v>417</v>
      </c>
      <c r="F999" s="31">
        <v>20</v>
      </c>
    </row>
    <row r="1000" spans="1:6">
      <c r="A1000">
        <v>998</v>
      </c>
      <c r="B1000" s="31">
        <v>48</v>
      </c>
      <c r="C1000" s="14" t="s">
        <v>924</v>
      </c>
      <c r="D1000" s="14" t="s">
        <v>418</v>
      </c>
      <c r="E1000" s="14" t="s">
        <v>417</v>
      </c>
      <c r="F1000" s="31">
        <v>20</v>
      </c>
    </row>
    <row r="1001" spans="1:6">
      <c r="A1001">
        <v>999</v>
      </c>
      <c r="B1001" s="31">
        <v>49</v>
      </c>
      <c r="C1001" s="14" t="s">
        <v>924</v>
      </c>
      <c r="D1001" s="14" t="s">
        <v>418</v>
      </c>
      <c r="E1001" s="14" t="s">
        <v>417</v>
      </c>
      <c r="F1001" s="31">
        <v>20</v>
      </c>
    </row>
    <row r="1002" spans="1:6">
      <c r="A1002">
        <v>1000</v>
      </c>
      <c r="B1002" s="31">
        <v>50</v>
      </c>
      <c r="C1002" s="14" t="s">
        <v>924</v>
      </c>
      <c r="D1002" s="14" t="s">
        <v>418</v>
      </c>
      <c r="E1002" s="14" t="s">
        <v>417</v>
      </c>
      <c r="F1002" s="31">
        <v>20</v>
      </c>
    </row>
    <row r="1003" spans="1:6">
      <c r="A1003">
        <v>1001</v>
      </c>
      <c r="B1003" s="31">
        <v>1</v>
      </c>
      <c r="C1003" s="14" t="s">
        <v>916</v>
      </c>
      <c r="D1003" s="14" t="s">
        <v>417</v>
      </c>
      <c r="E1003" s="14" t="s">
        <v>417</v>
      </c>
      <c r="F1003" s="31">
        <v>21</v>
      </c>
    </row>
    <row r="1004" spans="1:6">
      <c r="A1004">
        <v>1002</v>
      </c>
      <c r="B1004" s="31">
        <v>2</v>
      </c>
      <c r="C1004" s="14" t="s">
        <v>916</v>
      </c>
      <c r="D1004" s="14" t="s">
        <v>417</v>
      </c>
      <c r="E1004" s="14" t="s">
        <v>417</v>
      </c>
      <c r="F1004" s="31">
        <v>21</v>
      </c>
    </row>
    <row r="1005" spans="1:6">
      <c r="A1005">
        <v>1003</v>
      </c>
      <c r="B1005" s="31">
        <v>3</v>
      </c>
      <c r="C1005" s="14" t="s">
        <v>916</v>
      </c>
      <c r="D1005" s="14" t="s">
        <v>417</v>
      </c>
      <c r="E1005" s="14" t="s">
        <v>417</v>
      </c>
      <c r="F1005" s="31">
        <v>21</v>
      </c>
    </row>
    <row r="1006" spans="1:6">
      <c r="A1006">
        <v>1004</v>
      </c>
      <c r="B1006" s="31">
        <v>4</v>
      </c>
      <c r="C1006" s="14" t="s">
        <v>916</v>
      </c>
      <c r="D1006" s="14" t="s">
        <v>417</v>
      </c>
      <c r="E1006" s="14" t="s">
        <v>417</v>
      </c>
      <c r="F1006" s="31">
        <v>21</v>
      </c>
    </row>
    <row r="1007" spans="1:6">
      <c r="A1007">
        <v>1005</v>
      </c>
      <c r="B1007" s="31">
        <v>5</v>
      </c>
      <c r="C1007" s="14" t="s">
        <v>916</v>
      </c>
      <c r="D1007" s="14" t="s">
        <v>417</v>
      </c>
      <c r="E1007" s="14" t="s">
        <v>417</v>
      </c>
      <c r="F1007" s="31">
        <v>21</v>
      </c>
    </row>
    <row r="1008" spans="1:6">
      <c r="A1008">
        <v>1006</v>
      </c>
      <c r="B1008" s="31">
        <v>6</v>
      </c>
      <c r="C1008" s="14" t="s">
        <v>916</v>
      </c>
      <c r="D1008" s="14" t="s">
        <v>417</v>
      </c>
      <c r="E1008" s="14" t="s">
        <v>417</v>
      </c>
      <c r="F1008" s="31">
        <v>21</v>
      </c>
    </row>
    <row r="1009" spans="1:6">
      <c r="A1009">
        <v>1007</v>
      </c>
      <c r="B1009" s="31">
        <v>7</v>
      </c>
      <c r="C1009" s="14" t="s">
        <v>916</v>
      </c>
      <c r="D1009" s="14" t="s">
        <v>417</v>
      </c>
      <c r="E1009" s="14" t="s">
        <v>417</v>
      </c>
      <c r="F1009" s="31">
        <v>21</v>
      </c>
    </row>
    <row r="1010" spans="1:6">
      <c r="A1010">
        <v>1008</v>
      </c>
      <c r="B1010" s="31">
        <v>8</v>
      </c>
      <c r="C1010" s="14" t="s">
        <v>916</v>
      </c>
      <c r="D1010" s="14" t="s">
        <v>417</v>
      </c>
      <c r="E1010" s="14" t="s">
        <v>417</v>
      </c>
      <c r="F1010" s="31">
        <v>21</v>
      </c>
    </row>
    <row r="1011" spans="1:6">
      <c r="A1011">
        <v>1009</v>
      </c>
      <c r="B1011" s="31">
        <v>9</v>
      </c>
      <c r="C1011" s="14" t="s">
        <v>916</v>
      </c>
      <c r="D1011" s="14" t="s">
        <v>417</v>
      </c>
      <c r="E1011" s="14" t="s">
        <v>417</v>
      </c>
      <c r="F1011" s="31">
        <v>21</v>
      </c>
    </row>
    <row r="1012" spans="1:6">
      <c r="A1012">
        <v>1010</v>
      </c>
      <c r="B1012" s="31">
        <v>10</v>
      </c>
      <c r="C1012" s="14" t="s">
        <v>917</v>
      </c>
      <c r="D1012" s="14" t="s">
        <v>417</v>
      </c>
      <c r="E1012" s="14" t="s">
        <v>417</v>
      </c>
      <c r="F1012" s="31">
        <v>21</v>
      </c>
    </row>
    <row r="1013" spans="1:6">
      <c r="A1013">
        <v>1011</v>
      </c>
      <c r="B1013" s="31">
        <v>11</v>
      </c>
      <c r="C1013" s="14" t="s">
        <v>917</v>
      </c>
      <c r="D1013" s="14" t="s">
        <v>417</v>
      </c>
      <c r="E1013" s="14" t="s">
        <v>417</v>
      </c>
      <c r="F1013" s="31">
        <v>21</v>
      </c>
    </row>
    <row r="1014" spans="1:6">
      <c r="A1014">
        <v>1012</v>
      </c>
      <c r="B1014" s="31">
        <v>12</v>
      </c>
      <c r="C1014" s="14" t="s">
        <v>917</v>
      </c>
      <c r="D1014" s="14" t="s">
        <v>417</v>
      </c>
      <c r="E1014" s="14" t="s">
        <v>417</v>
      </c>
      <c r="F1014" s="31">
        <v>21</v>
      </c>
    </row>
    <row r="1015" spans="1:6">
      <c r="A1015">
        <v>1013</v>
      </c>
      <c r="B1015" s="31">
        <v>13</v>
      </c>
      <c r="C1015" s="14" t="s">
        <v>917</v>
      </c>
      <c r="D1015" s="14" t="s">
        <v>417</v>
      </c>
      <c r="E1015" s="14" t="s">
        <v>417</v>
      </c>
      <c r="F1015" s="31">
        <v>21</v>
      </c>
    </row>
    <row r="1016" spans="1:6">
      <c r="A1016">
        <v>1014</v>
      </c>
      <c r="B1016" s="31">
        <v>14</v>
      </c>
      <c r="C1016" s="14" t="s">
        <v>917</v>
      </c>
      <c r="D1016" s="14" t="s">
        <v>417</v>
      </c>
      <c r="E1016" s="14" t="s">
        <v>417</v>
      </c>
      <c r="F1016" s="31">
        <v>21</v>
      </c>
    </row>
    <row r="1017" spans="1:6">
      <c r="A1017">
        <v>1015</v>
      </c>
      <c r="B1017" s="31">
        <v>15</v>
      </c>
      <c r="C1017" s="14" t="s">
        <v>917</v>
      </c>
      <c r="D1017" s="14" t="s">
        <v>417</v>
      </c>
      <c r="E1017" s="14" t="s">
        <v>417</v>
      </c>
      <c r="F1017" s="31">
        <v>21</v>
      </c>
    </row>
    <row r="1018" spans="1:6">
      <c r="A1018">
        <v>1016</v>
      </c>
      <c r="B1018" s="31">
        <v>16</v>
      </c>
      <c r="C1018" s="14" t="s">
        <v>918</v>
      </c>
      <c r="D1018" s="14" t="s">
        <v>417</v>
      </c>
      <c r="E1018" s="14" t="s">
        <v>417</v>
      </c>
      <c r="F1018" s="31">
        <v>21</v>
      </c>
    </row>
    <row r="1019" spans="1:6">
      <c r="A1019">
        <v>1017</v>
      </c>
      <c r="B1019" s="31">
        <v>17</v>
      </c>
      <c r="C1019" s="14" t="s">
        <v>918</v>
      </c>
      <c r="D1019" s="14" t="s">
        <v>417</v>
      </c>
      <c r="E1019" s="14" t="s">
        <v>417</v>
      </c>
      <c r="F1019" s="31">
        <v>21</v>
      </c>
    </row>
    <row r="1020" spans="1:6">
      <c r="A1020">
        <v>1018</v>
      </c>
      <c r="B1020" s="31">
        <v>18</v>
      </c>
      <c r="C1020" s="14" t="s">
        <v>918</v>
      </c>
      <c r="D1020" s="14" t="s">
        <v>417</v>
      </c>
      <c r="E1020" s="14" t="s">
        <v>417</v>
      </c>
      <c r="F1020" s="31">
        <v>21</v>
      </c>
    </row>
    <row r="1021" spans="1:6">
      <c r="A1021">
        <v>1019</v>
      </c>
      <c r="B1021" s="31">
        <v>19</v>
      </c>
      <c r="C1021" s="14" t="s">
        <v>918</v>
      </c>
      <c r="D1021" s="14" t="s">
        <v>417</v>
      </c>
      <c r="E1021" s="14" t="s">
        <v>417</v>
      </c>
      <c r="F1021" s="31">
        <v>21</v>
      </c>
    </row>
    <row r="1022" spans="1:6">
      <c r="A1022">
        <v>1020</v>
      </c>
      <c r="B1022" s="31">
        <v>20</v>
      </c>
      <c r="C1022" s="14" t="s">
        <v>918</v>
      </c>
      <c r="D1022" s="14" t="s">
        <v>417</v>
      </c>
      <c r="E1022" s="14" t="s">
        <v>417</v>
      </c>
      <c r="F1022" s="31">
        <v>21</v>
      </c>
    </row>
    <row r="1023" spans="1:6">
      <c r="A1023">
        <v>1021</v>
      </c>
      <c r="B1023" s="31">
        <v>21</v>
      </c>
      <c r="C1023" s="14" t="s">
        <v>919</v>
      </c>
      <c r="D1023" s="14" t="s">
        <v>417</v>
      </c>
      <c r="E1023" s="14" t="s">
        <v>417</v>
      </c>
      <c r="F1023" s="31">
        <v>21</v>
      </c>
    </row>
    <row r="1024" spans="1:6">
      <c r="A1024">
        <v>1022</v>
      </c>
      <c r="B1024" s="31">
        <v>22</v>
      </c>
      <c r="C1024" s="14" t="s">
        <v>919</v>
      </c>
      <c r="D1024" s="14" t="s">
        <v>417</v>
      </c>
      <c r="E1024" s="14" t="s">
        <v>417</v>
      </c>
      <c r="F1024" s="31">
        <v>21</v>
      </c>
    </row>
    <row r="1025" spans="1:6">
      <c r="A1025">
        <v>1023</v>
      </c>
      <c r="B1025" s="31">
        <v>23</v>
      </c>
      <c r="C1025" s="14" t="s">
        <v>919</v>
      </c>
      <c r="D1025" s="14" t="s">
        <v>417</v>
      </c>
      <c r="E1025" s="14" t="s">
        <v>417</v>
      </c>
      <c r="F1025" s="31">
        <v>21</v>
      </c>
    </row>
    <row r="1026" spans="1:6">
      <c r="A1026">
        <v>1024</v>
      </c>
      <c r="B1026" s="31">
        <v>24</v>
      </c>
      <c r="C1026" s="14" t="s">
        <v>919</v>
      </c>
      <c r="D1026" s="14" t="s">
        <v>417</v>
      </c>
      <c r="E1026" s="14" t="s">
        <v>417</v>
      </c>
      <c r="F1026" s="31">
        <v>21</v>
      </c>
    </row>
    <row r="1027" spans="1:6">
      <c r="A1027">
        <v>1025</v>
      </c>
      <c r="B1027" s="31">
        <v>25</v>
      </c>
      <c r="C1027" s="14" t="s">
        <v>919</v>
      </c>
      <c r="D1027" s="14" t="s">
        <v>417</v>
      </c>
      <c r="E1027" s="14" t="s">
        <v>417</v>
      </c>
      <c r="F1027" s="31">
        <v>21</v>
      </c>
    </row>
    <row r="1028" spans="1:6">
      <c r="A1028">
        <v>1026</v>
      </c>
      <c r="B1028" s="31">
        <v>26</v>
      </c>
      <c r="C1028" s="14" t="s">
        <v>920</v>
      </c>
      <c r="D1028" s="14" t="s">
        <v>417</v>
      </c>
      <c r="E1028" s="14" t="s">
        <v>417</v>
      </c>
      <c r="F1028" s="31">
        <v>21</v>
      </c>
    </row>
    <row r="1029" spans="1:6">
      <c r="A1029">
        <v>1027</v>
      </c>
      <c r="B1029" s="31">
        <v>27</v>
      </c>
      <c r="C1029" s="14" t="s">
        <v>920</v>
      </c>
      <c r="D1029" s="14" t="s">
        <v>417</v>
      </c>
      <c r="E1029" s="14" t="s">
        <v>417</v>
      </c>
      <c r="F1029" s="31">
        <v>21</v>
      </c>
    </row>
    <row r="1030" spans="1:6">
      <c r="A1030">
        <v>1028</v>
      </c>
      <c r="B1030" s="31">
        <v>28</v>
      </c>
      <c r="C1030" s="14" t="s">
        <v>920</v>
      </c>
      <c r="D1030" s="14" t="s">
        <v>417</v>
      </c>
      <c r="E1030" s="14" t="s">
        <v>417</v>
      </c>
      <c r="F1030" s="31">
        <v>21</v>
      </c>
    </row>
    <row r="1031" spans="1:6">
      <c r="A1031">
        <v>1029</v>
      </c>
      <c r="B1031" s="31">
        <v>29</v>
      </c>
      <c r="C1031" s="14" t="s">
        <v>920</v>
      </c>
      <c r="D1031" s="14" t="s">
        <v>417</v>
      </c>
      <c r="E1031" s="14" t="s">
        <v>417</v>
      </c>
      <c r="F1031" s="31">
        <v>21</v>
      </c>
    </row>
    <row r="1032" spans="1:6">
      <c r="A1032">
        <v>1030</v>
      </c>
      <c r="B1032" s="31">
        <v>30</v>
      </c>
      <c r="C1032" s="14" t="s">
        <v>920</v>
      </c>
      <c r="D1032" s="14" t="s">
        <v>417</v>
      </c>
      <c r="E1032" s="14" t="s">
        <v>417</v>
      </c>
      <c r="F1032" s="31">
        <v>21</v>
      </c>
    </row>
    <row r="1033" spans="1:6">
      <c r="A1033">
        <v>1031</v>
      </c>
      <c r="B1033" s="31">
        <v>31</v>
      </c>
      <c r="C1033" s="14" t="s">
        <v>921</v>
      </c>
      <c r="D1033" s="14" t="s">
        <v>417</v>
      </c>
      <c r="E1033" s="14" t="s">
        <v>417</v>
      </c>
      <c r="F1033" s="31">
        <v>21</v>
      </c>
    </row>
    <row r="1034" spans="1:6">
      <c r="A1034">
        <v>1032</v>
      </c>
      <c r="B1034" s="31">
        <v>32</v>
      </c>
      <c r="C1034" s="14" t="s">
        <v>921</v>
      </c>
      <c r="D1034" s="14" t="s">
        <v>417</v>
      </c>
      <c r="E1034" s="14" t="s">
        <v>417</v>
      </c>
      <c r="F1034" s="31">
        <v>21</v>
      </c>
    </row>
    <row r="1035" spans="1:6">
      <c r="A1035">
        <v>1033</v>
      </c>
      <c r="B1035" s="31">
        <v>33</v>
      </c>
      <c r="C1035" s="14" t="s">
        <v>921</v>
      </c>
      <c r="D1035" s="14" t="s">
        <v>417</v>
      </c>
      <c r="E1035" s="14" t="s">
        <v>417</v>
      </c>
      <c r="F1035" s="31">
        <v>21</v>
      </c>
    </row>
    <row r="1036" spans="1:6">
      <c r="A1036">
        <v>1034</v>
      </c>
      <c r="B1036" s="31">
        <v>34</v>
      </c>
      <c r="C1036" s="14" t="s">
        <v>921</v>
      </c>
      <c r="D1036" s="14" t="s">
        <v>417</v>
      </c>
      <c r="E1036" s="14" t="s">
        <v>417</v>
      </c>
      <c r="F1036" s="31">
        <v>21</v>
      </c>
    </row>
    <row r="1037" spans="1:6">
      <c r="A1037">
        <v>1035</v>
      </c>
      <c r="B1037" s="31">
        <v>35</v>
      </c>
      <c r="C1037" s="14" t="s">
        <v>921</v>
      </c>
      <c r="D1037" s="14" t="s">
        <v>417</v>
      </c>
      <c r="E1037" s="14" t="s">
        <v>417</v>
      </c>
      <c r="F1037" s="31">
        <v>21</v>
      </c>
    </row>
    <row r="1038" spans="1:6">
      <c r="A1038">
        <v>1036</v>
      </c>
      <c r="B1038" s="31">
        <v>36</v>
      </c>
      <c r="C1038" s="14" t="s">
        <v>922</v>
      </c>
      <c r="D1038" s="14" t="s">
        <v>417</v>
      </c>
      <c r="E1038" s="14" t="s">
        <v>417</v>
      </c>
      <c r="F1038" s="31">
        <v>21</v>
      </c>
    </row>
    <row r="1039" spans="1:6">
      <c r="A1039">
        <v>1037</v>
      </c>
      <c r="B1039" s="31">
        <v>37</v>
      </c>
      <c r="C1039" s="14" t="s">
        <v>922</v>
      </c>
      <c r="D1039" s="14" t="s">
        <v>417</v>
      </c>
      <c r="E1039" s="14" t="s">
        <v>417</v>
      </c>
      <c r="F1039" s="31">
        <v>21</v>
      </c>
    </row>
    <row r="1040" spans="1:6">
      <c r="A1040">
        <v>1038</v>
      </c>
      <c r="B1040" s="31">
        <v>38</v>
      </c>
      <c r="C1040" s="14" t="s">
        <v>922</v>
      </c>
      <c r="D1040" s="14" t="s">
        <v>417</v>
      </c>
      <c r="E1040" s="14" t="s">
        <v>417</v>
      </c>
      <c r="F1040" s="31">
        <v>21</v>
      </c>
    </row>
    <row r="1041" spans="1:6">
      <c r="A1041">
        <v>1039</v>
      </c>
      <c r="B1041" s="31">
        <v>39</v>
      </c>
      <c r="C1041" s="14" t="s">
        <v>922</v>
      </c>
      <c r="D1041" s="14" t="s">
        <v>417</v>
      </c>
      <c r="E1041" s="14" t="s">
        <v>417</v>
      </c>
      <c r="F1041" s="31">
        <v>21</v>
      </c>
    </row>
    <row r="1042" spans="1:6">
      <c r="A1042">
        <v>1040</v>
      </c>
      <c r="B1042" s="31">
        <v>40</v>
      </c>
      <c r="C1042" s="14" t="s">
        <v>922</v>
      </c>
      <c r="D1042" s="14" t="s">
        <v>417</v>
      </c>
      <c r="E1042" s="14" t="s">
        <v>417</v>
      </c>
      <c r="F1042" s="31">
        <v>21</v>
      </c>
    </row>
    <row r="1043" spans="1:6">
      <c r="A1043">
        <v>1041</v>
      </c>
      <c r="B1043" s="31">
        <v>41</v>
      </c>
      <c r="C1043" s="14" t="s">
        <v>923</v>
      </c>
      <c r="D1043" s="14" t="s">
        <v>417</v>
      </c>
      <c r="E1043" s="14" t="s">
        <v>417</v>
      </c>
      <c r="F1043" s="31">
        <v>21</v>
      </c>
    </row>
    <row r="1044" spans="1:6">
      <c r="A1044">
        <v>1042</v>
      </c>
      <c r="B1044" s="31">
        <v>42</v>
      </c>
      <c r="C1044" s="14" t="s">
        <v>923</v>
      </c>
      <c r="D1044" s="14" t="s">
        <v>417</v>
      </c>
      <c r="E1044" s="14" t="s">
        <v>417</v>
      </c>
      <c r="F1044" s="31">
        <v>21</v>
      </c>
    </row>
    <row r="1045" spans="1:6">
      <c r="A1045">
        <v>1043</v>
      </c>
      <c r="B1045" s="31">
        <v>43</v>
      </c>
      <c r="C1045" s="14" t="s">
        <v>923</v>
      </c>
      <c r="D1045" s="14" t="s">
        <v>417</v>
      </c>
      <c r="E1045" s="14" t="s">
        <v>417</v>
      </c>
      <c r="F1045" s="31">
        <v>21</v>
      </c>
    </row>
    <row r="1046" spans="1:6">
      <c r="A1046">
        <v>1044</v>
      </c>
      <c r="B1046" s="31">
        <v>44</v>
      </c>
      <c r="C1046" s="14" t="s">
        <v>923</v>
      </c>
      <c r="D1046" s="14" t="s">
        <v>417</v>
      </c>
      <c r="E1046" s="14" t="s">
        <v>417</v>
      </c>
      <c r="F1046" s="31">
        <v>21</v>
      </c>
    </row>
    <row r="1047" spans="1:6">
      <c r="A1047">
        <v>1045</v>
      </c>
      <c r="B1047" s="31">
        <v>45</v>
      </c>
      <c r="C1047" s="14" t="s">
        <v>923</v>
      </c>
      <c r="D1047" s="14" t="s">
        <v>417</v>
      </c>
      <c r="E1047" s="14" t="s">
        <v>417</v>
      </c>
      <c r="F1047" s="31">
        <v>21</v>
      </c>
    </row>
    <row r="1048" spans="1:6">
      <c r="A1048">
        <v>1046</v>
      </c>
      <c r="B1048" s="31">
        <v>46</v>
      </c>
      <c r="C1048" s="14" t="s">
        <v>924</v>
      </c>
      <c r="D1048" s="14" t="s">
        <v>417</v>
      </c>
      <c r="E1048" s="14" t="s">
        <v>417</v>
      </c>
      <c r="F1048" s="31">
        <v>21</v>
      </c>
    </row>
    <row r="1049" spans="1:6">
      <c r="A1049">
        <v>1047</v>
      </c>
      <c r="B1049" s="31">
        <v>47</v>
      </c>
      <c r="C1049" s="14" t="s">
        <v>924</v>
      </c>
      <c r="D1049" s="14" t="s">
        <v>417</v>
      </c>
      <c r="E1049" s="14" t="s">
        <v>417</v>
      </c>
      <c r="F1049" s="31">
        <v>21</v>
      </c>
    </row>
    <row r="1050" spans="1:6">
      <c r="A1050">
        <v>1048</v>
      </c>
      <c r="B1050" s="31">
        <v>48</v>
      </c>
      <c r="C1050" s="14" t="s">
        <v>924</v>
      </c>
      <c r="D1050" s="14" t="s">
        <v>417</v>
      </c>
      <c r="E1050" s="14" t="s">
        <v>417</v>
      </c>
      <c r="F1050" s="31">
        <v>21</v>
      </c>
    </row>
    <row r="1051" spans="1:6">
      <c r="A1051">
        <v>1049</v>
      </c>
      <c r="B1051" s="31">
        <v>49</v>
      </c>
      <c r="C1051" s="14" t="s">
        <v>924</v>
      </c>
      <c r="D1051" s="14" t="s">
        <v>417</v>
      </c>
      <c r="E1051" s="14" t="s">
        <v>417</v>
      </c>
      <c r="F1051" s="31">
        <v>21</v>
      </c>
    </row>
    <row r="1052" spans="1:6">
      <c r="A1052">
        <v>1050</v>
      </c>
      <c r="B1052" s="31">
        <v>50</v>
      </c>
      <c r="C1052" s="14" t="s">
        <v>924</v>
      </c>
      <c r="D1052" s="14" t="s">
        <v>417</v>
      </c>
      <c r="E1052" s="14" t="s">
        <v>417</v>
      </c>
      <c r="F1052" s="31">
        <v>21</v>
      </c>
    </row>
    <row r="1053" spans="1:6">
      <c r="A1053">
        <v>1051</v>
      </c>
      <c r="B1053" s="31">
        <v>1</v>
      </c>
      <c r="C1053" s="14" t="s">
        <v>916</v>
      </c>
      <c r="D1053" s="14" t="s">
        <v>417</v>
      </c>
      <c r="E1053" s="14" t="s">
        <v>417</v>
      </c>
      <c r="F1053" s="31">
        <v>22</v>
      </c>
    </row>
    <row r="1054" spans="1:6">
      <c r="A1054">
        <v>1052</v>
      </c>
      <c r="B1054" s="31">
        <v>2</v>
      </c>
      <c r="C1054" s="14" t="s">
        <v>916</v>
      </c>
      <c r="D1054" s="14" t="s">
        <v>417</v>
      </c>
      <c r="E1054" s="14" t="s">
        <v>417</v>
      </c>
      <c r="F1054" s="31">
        <v>22</v>
      </c>
    </row>
    <row r="1055" spans="1:6">
      <c r="A1055">
        <v>1053</v>
      </c>
      <c r="B1055" s="31">
        <v>3</v>
      </c>
      <c r="C1055" s="14" t="s">
        <v>916</v>
      </c>
      <c r="D1055" s="14" t="s">
        <v>417</v>
      </c>
      <c r="E1055" s="14" t="s">
        <v>417</v>
      </c>
      <c r="F1055" s="31">
        <v>22</v>
      </c>
    </row>
    <row r="1056" spans="1:6">
      <c r="A1056">
        <v>1054</v>
      </c>
      <c r="B1056" s="31">
        <v>4</v>
      </c>
      <c r="C1056" s="14" t="s">
        <v>916</v>
      </c>
      <c r="D1056" s="14" t="s">
        <v>417</v>
      </c>
      <c r="E1056" s="14" t="s">
        <v>417</v>
      </c>
      <c r="F1056" s="31">
        <v>22</v>
      </c>
    </row>
    <row r="1057" spans="1:6">
      <c r="A1057">
        <v>1055</v>
      </c>
      <c r="B1057" s="31">
        <v>5</v>
      </c>
      <c r="C1057" s="14" t="s">
        <v>916</v>
      </c>
      <c r="D1057" s="14" t="s">
        <v>417</v>
      </c>
      <c r="E1057" s="14" t="s">
        <v>417</v>
      </c>
      <c r="F1057" s="31">
        <v>22</v>
      </c>
    </row>
    <row r="1058" spans="1:6">
      <c r="A1058">
        <v>1056</v>
      </c>
      <c r="B1058" s="31">
        <v>6</v>
      </c>
      <c r="C1058" s="14" t="s">
        <v>916</v>
      </c>
      <c r="D1058" s="14" t="s">
        <v>417</v>
      </c>
      <c r="E1058" s="14" t="s">
        <v>417</v>
      </c>
      <c r="F1058" s="31">
        <v>22</v>
      </c>
    </row>
    <row r="1059" spans="1:6">
      <c r="A1059">
        <v>1057</v>
      </c>
      <c r="B1059" s="31">
        <v>7</v>
      </c>
      <c r="C1059" s="14" t="s">
        <v>916</v>
      </c>
      <c r="D1059" s="14" t="s">
        <v>417</v>
      </c>
      <c r="E1059" s="14" t="s">
        <v>417</v>
      </c>
      <c r="F1059" s="31">
        <v>22</v>
      </c>
    </row>
    <row r="1060" spans="1:6">
      <c r="A1060">
        <v>1058</v>
      </c>
      <c r="B1060" s="31">
        <v>8</v>
      </c>
      <c r="C1060" s="14" t="s">
        <v>916</v>
      </c>
      <c r="D1060" s="14" t="s">
        <v>417</v>
      </c>
      <c r="E1060" s="14" t="s">
        <v>417</v>
      </c>
      <c r="F1060" s="31">
        <v>22</v>
      </c>
    </row>
    <row r="1061" spans="1:6">
      <c r="A1061">
        <v>1059</v>
      </c>
      <c r="B1061" s="31">
        <v>9</v>
      </c>
      <c r="C1061" s="14" t="s">
        <v>916</v>
      </c>
      <c r="D1061" s="14" t="s">
        <v>417</v>
      </c>
      <c r="E1061" s="14" t="s">
        <v>417</v>
      </c>
      <c r="F1061" s="31">
        <v>22</v>
      </c>
    </row>
    <row r="1062" spans="1:6">
      <c r="A1062">
        <v>1060</v>
      </c>
      <c r="B1062" s="31">
        <v>10</v>
      </c>
      <c r="C1062" s="14" t="s">
        <v>917</v>
      </c>
      <c r="D1062" s="14" t="s">
        <v>417</v>
      </c>
      <c r="E1062" s="14" t="s">
        <v>417</v>
      </c>
      <c r="F1062" s="31">
        <v>22</v>
      </c>
    </row>
    <row r="1063" spans="1:6">
      <c r="A1063">
        <v>1061</v>
      </c>
      <c r="B1063" s="31">
        <v>11</v>
      </c>
      <c r="C1063" s="14" t="s">
        <v>917</v>
      </c>
      <c r="D1063" s="14" t="s">
        <v>417</v>
      </c>
      <c r="E1063" s="14" t="s">
        <v>417</v>
      </c>
      <c r="F1063" s="31">
        <v>22</v>
      </c>
    </row>
    <row r="1064" spans="1:6">
      <c r="A1064">
        <v>1062</v>
      </c>
      <c r="B1064" s="31">
        <v>12</v>
      </c>
      <c r="C1064" s="14" t="s">
        <v>917</v>
      </c>
      <c r="D1064" s="14" t="s">
        <v>417</v>
      </c>
      <c r="E1064" s="14" t="s">
        <v>417</v>
      </c>
      <c r="F1064" s="31">
        <v>22</v>
      </c>
    </row>
    <row r="1065" spans="1:6">
      <c r="A1065">
        <v>1063</v>
      </c>
      <c r="B1065" s="31">
        <v>13</v>
      </c>
      <c r="C1065" s="14" t="s">
        <v>917</v>
      </c>
      <c r="D1065" s="14" t="s">
        <v>417</v>
      </c>
      <c r="E1065" s="14" t="s">
        <v>417</v>
      </c>
      <c r="F1065" s="31">
        <v>22</v>
      </c>
    </row>
    <row r="1066" spans="1:6">
      <c r="A1066">
        <v>1064</v>
      </c>
      <c r="B1066" s="31">
        <v>14</v>
      </c>
      <c r="C1066" s="14" t="s">
        <v>917</v>
      </c>
      <c r="D1066" s="14" t="s">
        <v>417</v>
      </c>
      <c r="E1066" s="14" t="s">
        <v>417</v>
      </c>
      <c r="F1066" s="31">
        <v>22</v>
      </c>
    </row>
    <row r="1067" spans="1:6">
      <c r="A1067">
        <v>1065</v>
      </c>
      <c r="B1067" s="31">
        <v>15</v>
      </c>
      <c r="C1067" s="14" t="s">
        <v>917</v>
      </c>
      <c r="D1067" s="14" t="s">
        <v>417</v>
      </c>
      <c r="E1067" s="14" t="s">
        <v>417</v>
      </c>
      <c r="F1067" s="31">
        <v>22</v>
      </c>
    </row>
    <row r="1068" spans="1:6">
      <c r="A1068">
        <v>1066</v>
      </c>
      <c r="B1068" s="31">
        <v>16</v>
      </c>
      <c r="C1068" s="14" t="s">
        <v>918</v>
      </c>
      <c r="D1068" s="14" t="s">
        <v>417</v>
      </c>
      <c r="E1068" s="14" t="s">
        <v>417</v>
      </c>
      <c r="F1068" s="31">
        <v>22</v>
      </c>
    </row>
    <row r="1069" spans="1:6">
      <c r="A1069">
        <v>1067</v>
      </c>
      <c r="B1069" s="31">
        <v>17</v>
      </c>
      <c r="C1069" s="14" t="s">
        <v>918</v>
      </c>
      <c r="D1069" s="14" t="s">
        <v>417</v>
      </c>
      <c r="E1069" s="14" t="s">
        <v>417</v>
      </c>
      <c r="F1069" s="31">
        <v>22</v>
      </c>
    </row>
    <row r="1070" spans="1:6">
      <c r="A1070">
        <v>1068</v>
      </c>
      <c r="B1070" s="31">
        <v>18</v>
      </c>
      <c r="C1070" s="14" t="s">
        <v>918</v>
      </c>
      <c r="D1070" s="14" t="s">
        <v>417</v>
      </c>
      <c r="E1070" s="14" t="s">
        <v>417</v>
      </c>
      <c r="F1070" s="31">
        <v>22</v>
      </c>
    </row>
    <row r="1071" spans="1:6">
      <c r="A1071">
        <v>1069</v>
      </c>
      <c r="B1071" s="31">
        <v>19</v>
      </c>
      <c r="C1071" s="14" t="s">
        <v>918</v>
      </c>
      <c r="D1071" s="14" t="s">
        <v>417</v>
      </c>
      <c r="E1071" s="14" t="s">
        <v>417</v>
      </c>
      <c r="F1071" s="31">
        <v>22</v>
      </c>
    </row>
    <row r="1072" spans="1:6">
      <c r="A1072">
        <v>1070</v>
      </c>
      <c r="B1072" s="31">
        <v>20</v>
      </c>
      <c r="C1072" s="14" t="s">
        <v>918</v>
      </c>
      <c r="D1072" s="14" t="s">
        <v>417</v>
      </c>
      <c r="E1072" s="14" t="s">
        <v>417</v>
      </c>
      <c r="F1072" s="31">
        <v>22</v>
      </c>
    </row>
    <row r="1073" spans="1:6">
      <c r="A1073">
        <v>1071</v>
      </c>
      <c r="B1073" s="31">
        <v>21</v>
      </c>
      <c r="C1073" s="14" t="s">
        <v>919</v>
      </c>
      <c r="D1073" s="14" t="s">
        <v>417</v>
      </c>
      <c r="E1073" s="14" t="s">
        <v>417</v>
      </c>
      <c r="F1073" s="31">
        <v>22</v>
      </c>
    </row>
    <row r="1074" spans="1:6">
      <c r="A1074">
        <v>1072</v>
      </c>
      <c r="B1074" s="31">
        <v>22</v>
      </c>
      <c r="C1074" s="14" t="s">
        <v>919</v>
      </c>
      <c r="D1074" s="14" t="s">
        <v>417</v>
      </c>
      <c r="E1074" s="14" t="s">
        <v>417</v>
      </c>
      <c r="F1074" s="31">
        <v>22</v>
      </c>
    </row>
    <row r="1075" spans="1:6">
      <c r="A1075">
        <v>1073</v>
      </c>
      <c r="B1075" s="31">
        <v>23</v>
      </c>
      <c r="C1075" s="14" t="s">
        <v>919</v>
      </c>
      <c r="D1075" s="14" t="s">
        <v>417</v>
      </c>
      <c r="E1075" s="14" t="s">
        <v>417</v>
      </c>
      <c r="F1075" s="31">
        <v>22</v>
      </c>
    </row>
    <row r="1076" spans="1:6">
      <c r="A1076">
        <v>1074</v>
      </c>
      <c r="B1076" s="31">
        <v>24</v>
      </c>
      <c r="C1076" s="14" t="s">
        <v>919</v>
      </c>
      <c r="D1076" s="14" t="s">
        <v>417</v>
      </c>
      <c r="E1076" s="14" t="s">
        <v>417</v>
      </c>
      <c r="F1076" s="31">
        <v>22</v>
      </c>
    </row>
    <row r="1077" spans="1:6">
      <c r="A1077">
        <v>1075</v>
      </c>
      <c r="B1077" s="31">
        <v>25</v>
      </c>
      <c r="C1077" s="14" t="s">
        <v>919</v>
      </c>
      <c r="D1077" s="14" t="s">
        <v>417</v>
      </c>
      <c r="E1077" s="14" t="s">
        <v>417</v>
      </c>
      <c r="F1077" s="31">
        <v>22</v>
      </c>
    </row>
    <row r="1078" spans="1:6">
      <c r="A1078">
        <v>1076</v>
      </c>
      <c r="B1078" s="31">
        <v>26</v>
      </c>
      <c r="C1078" s="14" t="s">
        <v>920</v>
      </c>
      <c r="D1078" s="14" t="s">
        <v>417</v>
      </c>
      <c r="E1078" s="14" t="s">
        <v>417</v>
      </c>
      <c r="F1078" s="31">
        <v>22</v>
      </c>
    </row>
    <row r="1079" spans="1:6">
      <c r="A1079">
        <v>1077</v>
      </c>
      <c r="B1079" s="31">
        <v>27</v>
      </c>
      <c r="C1079" s="14" t="s">
        <v>920</v>
      </c>
      <c r="D1079" s="14" t="s">
        <v>417</v>
      </c>
      <c r="E1079" s="14" t="s">
        <v>417</v>
      </c>
      <c r="F1079" s="31">
        <v>22</v>
      </c>
    </row>
    <row r="1080" spans="1:6">
      <c r="A1080">
        <v>1078</v>
      </c>
      <c r="B1080" s="31">
        <v>28</v>
      </c>
      <c r="C1080" s="14" t="s">
        <v>920</v>
      </c>
      <c r="D1080" s="14" t="s">
        <v>417</v>
      </c>
      <c r="E1080" s="14" t="s">
        <v>417</v>
      </c>
      <c r="F1080" s="31">
        <v>22</v>
      </c>
    </row>
    <row r="1081" spans="1:6">
      <c r="A1081">
        <v>1079</v>
      </c>
      <c r="B1081" s="31">
        <v>29</v>
      </c>
      <c r="C1081" s="14" t="s">
        <v>920</v>
      </c>
      <c r="D1081" s="14" t="s">
        <v>417</v>
      </c>
      <c r="E1081" s="14" t="s">
        <v>417</v>
      </c>
      <c r="F1081" s="31">
        <v>22</v>
      </c>
    </row>
    <row r="1082" spans="1:6">
      <c r="A1082">
        <v>1080</v>
      </c>
      <c r="B1082" s="31">
        <v>30</v>
      </c>
      <c r="C1082" s="14" t="s">
        <v>920</v>
      </c>
      <c r="D1082" s="14" t="s">
        <v>417</v>
      </c>
      <c r="E1082" s="14" t="s">
        <v>417</v>
      </c>
      <c r="F1082" s="31">
        <v>22</v>
      </c>
    </row>
    <row r="1083" spans="1:6">
      <c r="A1083">
        <v>1081</v>
      </c>
      <c r="B1083" s="31">
        <v>31</v>
      </c>
      <c r="C1083" s="14" t="s">
        <v>921</v>
      </c>
      <c r="D1083" s="14" t="s">
        <v>417</v>
      </c>
      <c r="E1083" s="14" t="s">
        <v>417</v>
      </c>
      <c r="F1083" s="31">
        <v>22</v>
      </c>
    </row>
    <row r="1084" spans="1:6">
      <c r="A1084">
        <v>1082</v>
      </c>
      <c r="B1084" s="31">
        <v>32</v>
      </c>
      <c r="C1084" s="14" t="s">
        <v>921</v>
      </c>
      <c r="D1084" s="14" t="s">
        <v>417</v>
      </c>
      <c r="E1084" s="14" t="s">
        <v>417</v>
      </c>
      <c r="F1084" s="31">
        <v>22</v>
      </c>
    </row>
    <row r="1085" spans="1:6">
      <c r="A1085">
        <v>1083</v>
      </c>
      <c r="B1085" s="31">
        <v>33</v>
      </c>
      <c r="C1085" s="14" t="s">
        <v>921</v>
      </c>
      <c r="D1085" s="14" t="s">
        <v>417</v>
      </c>
      <c r="E1085" s="14" t="s">
        <v>417</v>
      </c>
      <c r="F1085" s="31">
        <v>22</v>
      </c>
    </row>
    <row r="1086" spans="1:6">
      <c r="A1086">
        <v>1084</v>
      </c>
      <c r="B1086" s="31">
        <v>34</v>
      </c>
      <c r="C1086" s="14" t="s">
        <v>921</v>
      </c>
      <c r="D1086" s="14" t="s">
        <v>417</v>
      </c>
      <c r="E1086" s="14" t="s">
        <v>417</v>
      </c>
      <c r="F1086" s="31">
        <v>22</v>
      </c>
    </row>
    <row r="1087" spans="1:6">
      <c r="A1087">
        <v>1085</v>
      </c>
      <c r="B1087" s="31">
        <v>35</v>
      </c>
      <c r="C1087" s="14" t="s">
        <v>921</v>
      </c>
      <c r="D1087" s="14" t="s">
        <v>417</v>
      </c>
      <c r="E1087" s="14" t="s">
        <v>417</v>
      </c>
      <c r="F1087" s="31">
        <v>22</v>
      </c>
    </row>
    <row r="1088" spans="1:6">
      <c r="A1088">
        <v>1086</v>
      </c>
      <c r="B1088" s="31">
        <v>36</v>
      </c>
      <c r="C1088" s="14" t="s">
        <v>922</v>
      </c>
      <c r="D1088" s="14" t="s">
        <v>417</v>
      </c>
      <c r="E1088" s="14" t="s">
        <v>417</v>
      </c>
      <c r="F1088" s="31">
        <v>22</v>
      </c>
    </row>
    <row r="1089" spans="1:6">
      <c r="A1089">
        <v>1087</v>
      </c>
      <c r="B1089" s="31">
        <v>37</v>
      </c>
      <c r="C1089" s="14" t="s">
        <v>922</v>
      </c>
      <c r="D1089" s="14" t="s">
        <v>417</v>
      </c>
      <c r="E1089" s="14" t="s">
        <v>417</v>
      </c>
      <c r="F1089" s="31">
        <v>22</v>
      </c>
    </row>
    <row r="1090" spans="1:6">
      <c r="A1090">
        <v>1088</v>
      </c>
      <c r="B1090" s="31">
        <v>38</v>
      </c>
      <c r="C1090" s="14" t="s">
        <v>922</v>
      </c>
      <c r="D1090" s="14" t="s">
        <v>417</v>
      </c>
      <c r="E1090" s="14" t="s">
        <v>417</v>
      </c>
      <c r="F1090" s="31">
        <v>22</v>
      </c>
    </row>
    <row r="1091" spans="1:6">
      <c r="A1091">
        <v>1089</v>
      </c>
      <c r="B1091" s="31">
        <v>39</v>
      </c>
      <c r="C1091" s="14" t="s">
        <v>922</v>
      </c>
      <c r="D1091" s="14" t="s">
        <v>417</v>
      </c>
      <c r="E1091" s="14" t="s">
        <v>417</v>
      </c>
      <c r="F1091" s="31">
        <v>22</v>
      </c>
    </row>
    <row r="1092" spans="1:6">
      <c r="A1092">
        <v>1090</v>
      </c>
      <c r="B1092" s="31">
        <v>40</v>
      </c>
      <c r="C1092" s="14" t="s">
        <v>922</v>
      </c>
      <c r="D1092" s="14" t="s">
        <v>417</v>
      </c>
      <c r="E1092" s="14" t="s">
        <v>417</v>
      </c>
      <c r="F1092" s="31">
        <v>22</v>
      </c>
    </row>
    <row r="1093" spans="1:6">
      <c r="A1093">
        <v>1091</v>
      </c>
      <c r="B1093" s="31">
        <v>41</v>
      </c>
      <c r="C1093" s="14" t="s">
        <v>923</v>
      </c>
      <c r="D1093" s="14" t="s">
        <v>417</v>
      </c>
      <c r="E1093" s="14" t="s">
        <v>417</v>
      </c>
      <c r="F1093" s="31">
        <v>22</v>
      </c>
    </row>
    <row r="1094" spans="1:6">
      <c r="A1094">
        <v>1092</v>
      </c>
      <c r="B1094" s="31">
        <v>42</v>
      </c>
      <c r="C1094" s="14" t="s">
        <v>923</v>
      </c>
      <c r="D1094" s="14" t="s">
        <v>417</v>
      </c>
      <c r="E1094" s="14" t="s">
        <v>417</v>
      </c>
      <c r="F1094" s="31">
        <v>22</v>
      </c>
    </row>
    <row r="1095" spans="1:6">
      <c r="A1095">
        <v>1093</v>
      </c>
      <c r="B1095" s="31">
        <v>43</v>
      </c>
      <c r="C1095" s="14" t="s">
        <v>923</v>
      </c>
      <c r="D1095" s="14" t="s">
        <v>417</v>
      </c>
      <c r="E1095" s="14" t="s">
        <v>417</v>
      </c>
      <c r="F1095" s="31">
        <v>22</v>
      </c>
    </row>
    <row r="1096" spans="1:6">
      <c r="A1096">
        <v>1094</v>
      </c>
      <c r="B1096" s="31">
        <v>44</v>
      </c>
      <c r="C1096" s="14" t="s">
        <v>923</v>
      </c>
      <c r="D1096" s="14" t="s">
        <v>417</v>
      </c>
      <c r="E1096" s="14" t="s">
        <v>417</v>
      </c>
      <c r="F1096" s="31">
        <v>22</v>
      </c>
    </row>
    <row r="1097" spans="1:6">
      <c r="A1097">
        <v>1095</v>
      </c>
      <c r="B1097" s="31">
        <v>45</v>
      </c>
      <c r="C1097" s="14" t="s">
        <v>923</v>
      </c>
      <c r="D1097" s="14" t="s">
        <v>417</v>
      </c>
      <c r="E1097" s="14" t="s">
        <v>417</v>
      </c>
      <c r="F1097" s="31">
        <v>22</v>
      </c>
    </row>
    <row r="1098" spans="1:6">
      <c r="A1098">
        <v>1096</v>
      </c>
      <c r="B1098" s="31">
        <v>46</v>
      </c>
      <c r="C1098" s="14" t="s">
        <v>924</v>
      </c>
      <c r="D1098" s="14" t="s">
        <v>417</v>
      </c>
      <c r="E1098" s="14" t="s">
        <v>417</v>
      </c>
      <c r="F1098" s="31">
        <v>22</v>
      </c>
    </row>
    <row r="1099" spans="1:6">
      <c r="A1099">
        <v>1097</v>
      </c>
      <c r="B1099" s="31">
        <v>47</v>
      </c>
      <c r="C1099" s="14" t="s">
        <v>924</v>
      </c>
      <c r="D1099" s="14" t="s">
        <v>417</v>
      </c>
      <c r="E1099" s="14" t="s">
        <v>417</v>
      </c>
      <c r="F1099" s="31">
        <v>22</v>
      </c>
    </row>
    <row r="1100" spans="1:6">
      <c r="A1100">
        <v>1098</v>
      </c>
      <c r="B1100" s="31">
        <v>48</v>
      </c>
      <c r="C1100" s="14" t="s">
        <v>924</v>
      </c>
      <c r="D1100" s="14" t="s">
        <v>417</v>
      </c>
      <c r="E1100" s="14" t="s">
        <v>417</v>
      </c>
      <c r="F1100" s="31">
        <v>22</v>
      </c>
    </row>
    <row r="1101" spans="1:6">
      <c r="A1101">
        <v>1099</v>
      </c>
      <c r="B1101" s="31">
        <v>49</v>
      </c>
      <c r="C1101" s="14" t="s">
        <v>924</v>
      </c>
      <c r="D1101" s="14" t="s">
        <v>417</v>
      </c>
      <c r="E1101" s="14" t="s">
        <v>417</v>
      </c>
      <c r="F1101" s="31">
        <v>22</v>
      </c>
    </row>
    <row r="1102" spans="1:6">
      <c r="A1102">
        <v>1100</v>
      </c>
      <c r="B1102" s="31">
        <v>50</v>
      </c>
      <c r="C1102" s="14" t="s">
        <v>924</v>
      </c>
      <c r="D1102" s="14" t="s">
        <v>417</v>
      </c>
      <c r="E1102" s="14" t="s">
        <v>417</v>
      </c>
      <c r="F1102" s="31">
        <v>22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B52"/>
  <sheetViews>
    <sheetView workbookViewId="0">
      <selection activeCell="G48" sqref="G48"/>
    </sheetView>
  </sheetViews>
  <sheetFormatPr defaultRowHeight="13.5"/>
  <sheetData>
    <row r="1" spans="1:2">
      <c r="A1" t="s">
        <v>1</v>
      </c>
      <c r="B1" t="s">
        <v>460</v>
      </c>
    </row>
    <row r="3" spans="1:2">
      <c r="A3">
        <v>1</v>
      </c>
      <c r="B3">
        <v>5</v>
      </c>
    </row>
    <row r="4" spans="1:2">
      <c r="A4">
        <v>2</v>
      </c>
      <c r="B4">
        <v>10</v>
      </c>
    </row>
    <row r="5" spans="1:2">
      <c r="A5">
        <v>3</v>
      </c>
      <c r="B5">
        <v>15</v>
      </c>
    </row>
    <row r="6" spans="1:2">
      <c r="A6">
        <v>4</v>
      </c>
      <c r="B6">
        <v>20</v>
      </c>
    </row>
    <row r="7" spans="1:2">
      <c r="A7">
        <v>5</v>
      </c>
      <c r="B7">
        <v>25</v>
      </c>
    </row>
    <row r="8" spans="1:2">
      <c r="A8">
        <v>6</v>
      </c>
      <c r="B8">
        <v>30</v>
      </c>
    </row>
    <row r="9" spans="1:2">
      <c r="A9">
        <v>7</v>
      </c>
      <c r="B9">
        <v>35</v>
      </c>
    </row>
    <row r="10" spans="1:2">
      <c r="A10">
        <v>8</v>
      </c>
      <c r="B10">
        <v>40</v>
      </c>
    </row>
    <row r="11" spans="1:2">
      <c r="A11">
        <v>9</v>
      </c>
      <c r="B11">
        <v>45</v>
      </c>
    </row>
    <row r="12" spans="1:2">
      <c r="A12">
        <v>10</v>
      </c>
      <c r="B12">
        <v>50</v>
      </c>
    </row>
    <row r="13" spans="1:2">
      <c r="A13">
        <v>11</v>
      </c>
      <c r="B13">
        <v>55</v>
      </c>
    </row>
    <row r="14" spans="1:2">
      <c r="A14">
        <v>12</v>
      </c>
      <c r="B14">
        <v>60</v>
      </c>
    </row>
    <row r="15" spans="1:2">
      <c r="A15">
        <v>13</v>
      </c>
      <c r="B15">
        <v>65</v>
      </c>
    </row>
    <row r="16" spans="1:2">
      <c r="A16">
        <v>14</v>
      </c>
      <c r="B16">
        <v>70</v>
      </c>
    </row>
    <row r="17" spans="1:2">
      <c r="A17">
        <v>15</v>
      </c>
      <c r="B17">
        <v>75</v>
      </c>
    </row>
    <row r="18" spans="1:2">
      <c r="A18">
        <v>16</v>
      </c>
      <c r="B18">
        <v>80</v>
      </c>
    </row>
    <row r="19" spans="1:2">
      <c r="A19">
        <v>17</v>
      </c>
      <c r="B19">
        <v>85</v>
      </c>
    </row>
    <row r="20" spans="1:2">
      <c r="A20">
        <v>18</v>
      </c>
      <c r="B20">
        <v>90</v>
      </c>
    </row>
    <row r="21" spans="1:2">
      <c r="A21">
        <v>19</v>
      </c>
      <c r="B21">
        <v>95</v>
      </c>
    </row>
    <row r="22" spans="1:2">
      <c r="A22">
        <v>20</v>
      </c>
      <c r="B22">
        <v>100</v>
      </c>
    </row>
    <row r="23" spans="1:2">
      <c r="A23">
        <v>21</v>
      </c>
      <c r="B23">
        <v>105</v>
      </c>
    </row>
    <row r="24" spans="1:2">
      <c r="A24">
        <v>22</v>
      </c>
      <c r="B24">
        <v>110</v>
      </c>
    </row>
    <row r="25" spans="1:2">
      <c r="A25">
        <v>23</v>
      </c>
      <c r="B25">
        <v>115</v>
      </c>
    </row>
    <row r="26" spans="1:2">
      <c r="A26">
        <v>24</v>
      </c>
      <c r="B26">
        <v>120</v>
      </c>
    </row>
    <row r="27" spans="1:2">
      <c r="A27">
        <v>25</v>
      </c>
      <c r="B27">
        <v>125</v>
      </c>
    </row>
    <row r="28" spans="1:2">
      <c r="A28">
        <v>26</v>
      </c>
      <c r="B28">
        <v>130</v>
      </c>
    </row>
    <row r="29" spans="1:2">
      <c r="A29">
        <v>27</v>
      </c>
      <c r="B29">
        <v>135</v>
      </c>
    </row>
    <row r="30" spans="1:2">
      <c r="A30">
        <v>28</v>
      </c>
      <c r="B30">
        <v>140</v>
      </c>
    </row>
    <row r="31" spans="1:2">
      <c r="A31">
        <v>29</v>
      </c>
      <c r="B31">
        <v>145</v>
      </c>
    </row>
    <row r="32" spans="1:2">
      <c r="A32">
        <v>30</v>
      </c>
      <c r="B32">
        <v>150</v>
      </c>
    </row>
    <row r="33" spans="1:2">
      <c r="A33">
        <v>31</v>
      </c>
      <c r="B33">
        <v>155</v>
      </c>
    </row>
    <row r="34" spans="1:2">
      <c r="A34">
        <v>32</v>
      </c>
      <c r="B34">
        <v>160</v>
      </c>
    </row>
    <row r="35" spans="1:2">
      <c r="A35">
        <v>33</v>
      </c>
      <c r="B35">
        <v>165</v>
      </c>
    </row>
    <row r="36" spans="1:2">
      <c r="A36">
        <v>34</v>
      </c>
      <c r="B36">
        <v>170</v>
      </c>
    </row>
    <row r="37" spans="1:2">
      <c r="A37">
        <v>35</v>
      </c>
      <c r="B37">
        <v>175</v>
      </c>
    </row>
    <row r="38" spans="1:2">
      <c r="A38">
        <v>36</v>
      </c>
      <c r="B38">
        <v>180</v>
      </c>
    </row>
    <row r="39" spans="1:2">
      <c r="A39">
        <v>37</v>
      </c>
      <c r="B39">
        <v>185</v>
      </c>
    </row>
    <row r="40" spans="1:2">
      <c r="A40">
        <v>38</v>
      </c>
      <c r="B40">
        <v>190</v>
      </c>
    </row>
    <row r="41" spans="1:2">
      <c r="A41">
        <v>39</v>
      </c>
      <c r="B41">
        <v>195</v>
      </c>
    </row>
    <row r="42" spans="1:2">
      <c r="A42">
        <v>40</v>
      </c>
      <c r="B42">
        <v>200</v>
      </c>
    </row>
    <row r="43" spans="1:2">
      <c r="A43">
        <v>41</v>
      </c>
      <c r="B43">
        <v>205</v>
      </c>
    </row>
    <row r="44" spans="1:2">
      <c r="A44">
        <v>42</v>
      </c>
      <c r="B44">
        <v>210</v>
      </c>
    </row>
    <row r="45" spans="1:2">
      <c r="A45">
        <v>43</v>
      </c>
      <c r="B45">
        <v>215</v>
      </c>
    </row>
    <row r="46" spans="1:2">
      <c r="A46">
        <v>44</v>
      </c>
      <c r="B46">
        <v>220</v>
      </c>
    </row>
    <row r="47" spans="1:2">
      <c r="A47">
        <v>45</v>
      </c>
      <c r="B47">
        <v>225</v>
      </c>
    </row>
    <row r="48" spans="1:2">
      <c r="A48">
        <v>46</v>
      </c>
      <c r="B48">
        <v>230</v>
      </c>
    </row>
    <row r="49" spans="1:2">
      <c r="A49">
        <v>47</v>
      </c>
      <c r="B49">
        <v>235</v>
      </c>
    </row>
    <row r="50" spans="1:2">
      <c r="A50">
        <v>48</v>
      </c>
      <c r="B50">
        <v>240</v>
      </c>
    </row>
    <row r="51" spans="1:2">
      <c r="A51">
        <v>49</v>
      </c>
      <c r="B51">
        <v>245</v>
      </c>
    </row>
    <row r="52" spans="1:2">
      <c r="A52">
        <v>50</v>
      </c>
      <c r="B52">
        <v>250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E24"/>
  <sheetViews>
    <sheetView workbookViewId="0">
      <selection activeCell="E14" sqref="E14"/>
    </sheetView>
  </sheetViews>
  <sheetFormatPr defaultRowHeight="13.5"/>
  <cols>
    <col min="3" max="4" width="15.75" customWidth="1"/>
    <col min="5" max="5" width="84.125" customWidth="1"/>
  </cols>
  <sheetData>
    <row r="1" spans="1:5">
      <c r="A1" t="s">
        <v>492</v>
      </c>
      <c r="B1" t="s">
        <v>501</v>
      </c>
      <c r="C1" s="167" t="s">
        <v>503</v>
      </c>
      <c r="D1" s="199" t="s">
        <v>735</v>
      </c>
      <c r="E1" t="s">
        <v>542</v>
      </c>
    </row>
    <row r="2" spans="1:5">
      <c r="C2" s="167"/>
      <c r="D2" s="199"/>
    </row>
    <row r="3" spans="1:5">
      <c r="A3" s="167">
        <v>1</v>
      </c>
      <c r="B3">
        <f>所有人造型表!A17</f>
        <v>8301</v>
      </c>
      <c r="C3" s="167">
        <v>1</v>
      </c>
      <c r="D3" s="199">
        <v>120</v>
      </c>
      <c r="E3" s="160" t="s">
        <v>661</v>
      </c>
    </row>
    <row r="4" spans="1:5" ht="14.25">
      <c r="A4" s="167">
        <v>2</v>
      </c>
      <c r="B4">
        <f>所有人造型表!A18</f>
        <v>8302</v>
      </c>
      <c r="C4" s="167">
        <v>1</v>
      </c>
      <c r="D4" s="199">
        <v>120</v>
      </c>
      <c r="E4" s="160" t="s">
        <v>662</v>
      </c>
    </row>
    <row r="5" spans="1:5">
      <c r="A5" s="167">
        <v>3</v>
      </c>
      <c r="B5">
        <f>所有人造型表!A19</f>
        <v>8303</v>
      </c>
      <c r="C5" s="167">
        <v>1</v>
      </c>
      <c r="D5" s="199">
        <v>120</v>
      </c>
      <c r="E5" s="161" t="s">
        <v>663</v>
      </c>
    </row>
    <row r="6" spans="1:5">
      <c r="A6" s="167">
        <v>4</v>
      </c>
      <c r="B6">
        <f>所有人造型表!A20</f>
        <v>8304</v>
      </c>
      <c r="C6" s="167">
        <v>2</v>
      </c>
      <c r="D6" s="199">
        <f>魔法等级!B4</f>
        <v>160</v>
      </c>
      <c r="E6" s="160" t="s">
        <v>664</v>
      </c>
    </row>
    <row r="7" spans="1:5" ht="14.25">
      <c r="A7" s="167">
        <v>5</v>
      </c>
      <c r="B7">
        <f>所有人造型表!A21</f>
        <v>8305</v>
      </c>
      <c r="C7" s="167">
        <v>3</v>
      </c>
      <c r="D7" s="199">
        <f>魔法等级!B5</f>
        <v>220</v>
      </c>
      <c r="E7" s="161" t="s">
        <v>665</v>
      </c>
    </row>
    <row r="8" spans="1:5">
      <c r="A8" s="167">
        <v>6</v>
      </c>
      <c r="B8">
        <f>所有人造型表!A22</f>
        <v>8306</v>
      </c>
      <c r="C8" s="167">
        <v>4</v>
      </c>
      <c r="D8" s="199">
        <f>魔法等级!B6</f>
        <v>300</v>
      </c>
      <c r="E8" s="160" t="s">
        <v>666</v>
      </c>
    </row>
    <row r="9" spans="1:5">
      <c r="A9" s="167">
        <v>7</v>
      </c>
      <c r="B9">
        <f>所有人造型表!A23</f>
        <v>8307</v>
      </c>
      <c r="C9" s="167">
        <v>5</v>
      </c>
      <c r="D9" s="199">
        <f>魔法等级!B7</f>
        <v>400</v>
      </c>
      <c r="E9" s="160" t="s">
        <v>667</v>
      </c>
    </row>
    <row r="10" spans="1:5">
      <c r="A10" s="167">
        <v>8</v>
      </c>
      <c r="B10">
        <f>所有人造型表!A24</f>
        <v>8308</v>
      </c>
      <c r="C10" s="167">
        <v>6</v>
      </c>
      <c r="D10" s="199">
        <f>魔法等级!B8</f>
        <v>540</v>
      </c>
      <c r="E10" s="161" t="s">
        <v>668</v>
      </c>
    </row>
    <row r="11" spans="1:5">
      <c r="A11" s="188">
        <v>9</v>
      </c>
      <c r="B11">
        <f>所有人造型表!A25</f>
        <v>8309</v>
      </c>
      <c r="C11" s="199">
        <v>7</v>
      </c>
      <c r="D11" s="199">
        <f>魔法等级!B9</f>
        <v>690</v>
      </c>
      <c r="E11" s="160" t="s">
        <v>926</v>
      </c>
    </row>
    <row r="12" spans="1:5">
      <c r="A12" s="188">
        <v>10</v>
      </c>
      <c r="B12">
        <f>所有人造型表!A26</f>
        <v>8310</v>
      </c>
      <c r="C12" s="199">
        <v>8</v>
      </c>
      <c r="D12" s="199">
        <f>魔法等级!B10</f>
        <v>890</v>
      </c>
      <c r="E12" s="160" t="s">
        <v>1014</v>
      </c>
    </row>
    <row r="13" spans="1:5">
      <c r="A13" s="188">
        <v>11</v>
      </c>
      <c r="B13">
        <f>所有人造型表!A27</f>
        <v>8311</v>
      </c>
      <c r="C13" s="199">
        <v>9</v>
      </c>
      <c r="D13" s="199">
        <f>魔法等级!B11</f>
        <v>1140</v>
      </c>
      <c r="E13" s="160" t="s">
        <v>1015</v>
      </c>
    </row>
    <row r="14" spans="1:5">
      <c r="A14" s="188">
        <v>12</v>
      </c>
      <c r="B14">
        <f>所有人造型表!A28</f>
        <v>8312</v>
      </c>
      <c r="C14" s="199">
        <v>10</v>
      </c>
      <c r="D14" s="199">
        <f>魔法等级!B12</f>
        <v>1460</v>
      </c>
      <c r="E14" s="160" t="s">
        <v>951</v>
      </c>
    </row>
    <row r="15" spans="1:5">
      <c r="A15" s="188">
        <v>13</v>
      </c>
      <c r="B15">
        <f>所有人造型表!A29</f>
        <v>8313</v>
      </c>
      <c r="C15" s="199">
        <v>11</v>
      </c>
      <c r="D15" s="199">
        <f>魔法等级!B13</f>
        <v>1880</v>
      </c>
      <c r="E15" s="160" t="s">
        <v>696</v>
      </c>
    </row>
    <row r="16" spans="1:5">
      <c r="A16" s="188">
        <v>14</v>
      </c>
      <c r="B16">
        <f>所有人造型表!A30</f>
        <v>8314</v>
      </c>
      <c r="C16" s="199">
        <v>12</v>
      </c>
      <c r="D16" s="199">
        <f>魔法等级!B14</f>
        <v>2420</v>
      </c>
      <c r="E16" s="160" t="s">
        <v>697</v>
      </c>
    </row>
    <row r="17" spans="1:5">
      <c r="A17" s="188">
        <v>15</v>
      </c>
      <c r="B17">
        <f>所有人造型表!A31</f>
        <v>8315</v>
      </c>
      <c r="C17" s="199">
        <v>13</v>
      </c>
      <c r="D17" s="199">
        <f>魔法等级!B15</f>
        <v>3120</v>
      </c>
      <c r="E17" s="160" t="s">
        <v>698</v>
      </c>
    </row>
    <row r="18" spans="1:5">
      <c r="A18" s="188">
        <v>16</v>
      </c>
      <c r="B18">
        <f>所有人造型表!A32</f>
        <v>8316</v>
      </c>
      <c r="C18" s="199">
        <v>14</v>
      </c>
      <c r="D18" s="199">
        <f>魔法等级!B16</f>
        <v>4020</v>
      </c>
      <c r="E18" s="160" t="s">
        <v>699</v>
      </c>
    </row>
    <row r="19" spans="1:5">
      <c r="A19" s="188">
        <v>17</v>
      </c>
      <c r="B19">
        <f>所有人造型表!A33</f>
        <v>8317</v>
      </c>
      <c r="C19" s="199">
        <v>15</v>
      </c>
      <c r="D19" s="199">
        <f>魔法等级!B17</f>
        <v>5180</v>
      </c>
      <c r="E19" s="160" t="s">
        <v>700</v>
      </c>
    </row>
    <row r="20" spans="1:5">
      <c r="A20" s="188">
        <v>18</v>
      </c>
      <c r="B20">
        <f>所有人造型表!A34</f>
        <v>8318</v>
      </c>
      <c r="C20" s="199">
        <v>16</v>
      </c>
      <c r="D20" s="199">
        <f>魔法等级!B18</f>
        <v>6680</v>
      </c>
      <c r="E20" s="160" t="s">
        <v>701</v>
      </c>
    </row>
    <row r="21" spans="1:5">
      <c r="A21" s="188">
        <v>19</v>
      </c>
      <c r="B21">
        <f>所有人造型表!A35</f>
        <v>8319</v>
      </c>
      <c r="C21" s="199">
        <v>17</v>
      </c>
      <c r="D21" s="199">
        <f>魔法等级!B19</f>
        <v>8620</v>
      </c>
      <c r="E21" s="160" t="s">
        <v>702</v>
      </c>
    </row>
    <row r="22" spans="1:5">
      <c r="A22" s="188">
        <v>20</v>
      </c>
      <c r="B22">
        <f>所有人造型表!A36</f>
        <v>8320</v>
      </c>
      <c r="C22" s="199">
        <v>18</v>
      </c>
      <c r="D22" s="199">
        <f>魔法等级!B20</f>
        <v>11130</v>
      </c>
      <c r="E22" s="160" t="s">
        <v>703</v>
      </c>
    </row>
    <row r="23" spans="1:5">
      <c r="A23" s="188">
        <v>21</v>
      </c>
      <c r="B23">
        <f>所有人造型表!A37</f>
        <v>8321</v>
      </c>
      <c r="C23" s="199">
        <v>19</v>
      </c>
      <c r="D23" s="199">
        <f>魔法等级!B21</f>
        <v>14380</v>
      </c>
      <c r="E23" s="160" t="s">
        <v>704</v>
      </c>
    </row>
    <row r="24" spans="1:5">
      <c r="A24" s="188">
        <v>22</v>
      </c>
      <c r="B24">
        <f>所有人造型表!A38</f>
        <v>8322</v>
      </c>
      <c r="C24" s="199">
        <v>20</v>
      </c>
      <c r="D24" s="199">
        <f>魔法等级!B22</f>
        <v>18590</v>
      </c>
      <c r="E24" s="160" t="s">
        <v>705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G7" sqref="G7"/>
    </sheetView>
  </sheetViews>
  <sheetFormatPr defaultRowHeight="13.5"/>
  <cols>
    <col min="2" max="2" width="11" customWidth="1"/>
  </cols>
  <sheetData>
    <row r="1" spans="1:4">
      <c r="A1" t="s">
        <v>671</v>
      </c>
      <c r="B1" t="s">
        <v>672</v>
      </c>
      <c r="C1" t="s">
        <v>219</v>
      </c>
      <c r="D1" t="s">
        <v>194</v>
      </c>
    </row>
    <row r="3" spans="1:4">
      <c r="A3">
        <f>道具!A18</f>
        <v>8311</v>
      </c>
      <c r="B3" t="str">
        <f>道具!B18</f>
        <v>黄水晶</v>
      </c>
      <c r="C3">
        <v>1</v>
      </c>
      <c r="D3">
        <v>1</v>
      </c>
    </row>
    <row r="4" spans="1:4">
      <c r="A4">
        <f>道具!A19</f>
        <v>8312</v>
      </c>
      <c r="B4" t="str">
        <f>道具!B19</f>
        <v>褐水晶</v>
      </c>
      <c r="C4">
        <v>1</v>
      </c>
      <c r="D4">
        <v>5</v>
      </c>
    </row>
    <row r="5" spans="1:4">
      <c r="A5">
        <f>道具!A20</f>
        <v>8313</v>
      </c>
      <c r="B5" t="str">
        <f>道具!B20</f>
        <v>红水晶</v>
      </c>
      <c r="C5">
        <v>1</v>
      </c>
      <c r="D5">
        <v>11</v>
      </c>
    </row>
    <row r="6" spans="1:4">
      <c r="A6">
        <f>道具!A21</f>
        <v>8314</v>
      </c>
      <c r="B6" t="str">
        <f>道具!B21</f>
        <v>绿水晶</v>
      </c>
      <c r="C6">
        <v>1</v>
      </c>
      <c r="D6">
        <v>18</v>
      </c>
    </row>
    <row r="7" spans="1:4">
      <c r="A7">
        <f>道具!A22</f>
        <v>8315</v>
      </c>
      <c r="B7" t="str">
        <f>道具!B22</f>
        <v>白水晶</v>
      </c>
      <c r="C7">
        <v>1</v>
      </c>
      <c r="D7">
        <v>28</v>
      </c>
    </row>
    <row r="8" spans="1:4">
      <c r="A8">
        <f>道具!A23</f>
        <v>8316</v>
      </c>
      <c r="B8" t="str">
        <f>道具!B23</f>
        <v>紫水晶</v>
      </c>
      <c r="C8">
        <v>1</v>
      </c>
      <c r="D8">
        <v>35</v>
      </c>
    </row>
    <row r="9" spans="1:4">
      <c r="A9">
        <f>道具!A24</f>
        <v>8317</v>
      </c>
      <c r="B9" t="str">
        <f>道具!B24</f>
        <v>黑水晶</v>
      </c>
      <c r="C9">
        <v>1</v>
      </c>
      <c r="D9">
        <v>40</v>
      </c>
    </row>
    <row r="10" spans="1:4">
      <c r="A10">
        <f>道具!A25</f>
        <v>8318</v>
      </c>
      <c r="B10" t="str">
        <f>道具!B25</f>
        <v xml:space="preserve">蓝水晶 </v>
      </c>
      <c r="C10">
        <v>1</v>
      </c>
      <c r="D10">
        <v>45</v>
      </c>
    </row>
    <row r="11" spans="1:4">
      <c r="A11">
        <f>[3]门价格!$Z$3</f>
        <v>192001</v>
      </c>
      <c r="B11" t="s">
        <v>673</v>
      </c>
      <c r="C11">
        <v>2</v>
      </c>
      <c r="D11">
        <v>1</v>
      </c>
    </row>
    <row r="12" spans="1:4">
      <c r="A12">
        <f>[3]magic_mix!$F$3</f>
        <v>191001</v>
      </c>
      <c r="B12" t="s">
        <v>674</v>
      </c>
      <c r="C12">
        <v>2</v>
      </c>
      <c r="D12">
        <v>1</v>
      </c>
    </row>
    <row r="13" spans="1:4">
      <c r="A13">
        <f>[3]magic_mix!$F$84</f>
        <v>195008</v>
      </c>
      <c r="B13" t="s">
        <v>675</v>
      </c>
      <c r="C13">
        <v>2</v>
      </c>
      <c r="D13">
        <v>1</v>
      </c>
    </row>
    <row r="14" spans="1:4">
      <c r="A14">
        <f>[3]magic_mix!$F$146</f>
        <v>197002</v>
      </c>
      <c r="B14" t="s">
        <v>676</v>
      </c>
      <c r="C14">
        <v>2</v>
      </c>
      <c r="D14">
        <v>1</v>
      </c>
    </row>
    <row r="15" spans="1:4">
      <c r="A15">
        <f>[3]墙纸!$Z$7</f>
        <v>194005</v>
      </c>
      <c r="B15" t="s">
        <v>677</v>
      </c>
      <c r="C15">
        <v>2</v>
      </c>
      <c r="D15">
        <v>1</v>
      </c>
    </row>
    <row r="16" spans="1:4">
      <c r="A16">
        <f>[3]地砖!$Z$3</f>
        <v>193001</v>
      </c>
      <c r="B16" t="s">
        <v>678</v>
      </c>
      <c r="C16">
        <v>2</v>
      </c>
      <c r="D16">
        <v>1</v>
      </c>
    </row>
    <row r="17" spans="1:4">
      <c r="A17">
        <f>[3]家具!$Z$3</f>
        <v>195001</v>
      </c>
      <c r="B17" t="s">
        <v>679</v>
      </c>
      <c r="C17">
        <v>2</v>
      </c>
      <c r="D17">
        <v>1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9"/>
  <sheetViews>
    <sheetView workbookViewId="0">
      <selection activeCell="G16" sqref="G16"/>
    </sheetView>
  </sheetViews>
  <sheetFormatPr defaultRowHeight="13.5"/>
  <cols>
    <col min="1" max="1" width="13" customWidth="1"/>
    <col min="2" max="2" width="16.25" customWidth="1"/>
    <col min="3" max="3" width="11.25" customWidth="1"/>
    <col min="4" max="4" width="16.625" customWidth="1"/>
    <col min="5" max="5" width="13.875" customWidth="1"/>
  </cols>
  <sheetData>
    <row r="1" spans="1:7">
      <c r="A1" s="187" t="s">
        <v>680</v>
      </c>
      <c r="B1" s="189" t="s">
        <v>687</v>
      </c>
      <c r="C1" s="189" t="s">
        <v>184</v>
      </c>
      <c r="D1" s="189" t="s">
        <v>185</v>
      </c>
      <c r="E1" s="55" t="s">
        <v>686</v>
      </c>
      <c r="F1" s="55" t="s">
        <v>184</v>
      </c>
      <c r="G1" s="55" t="s">
        <v>185</v>
      </c>
    </row>
    <row r="2" spans="1:7">
      <c r="B2" s="13"/>
      <c r="C2" s="13"/>
      <c r="D2" s="13"/>
      <c r="E2" s="13"/>
      <c r="F2" s="13"/>
      <c r="G2" s="13"/>
    </row>
    <row r="3" spans="1:7">
      <c r="A3" s="187">
        <v>1</v>
      </c>
      <c r="B3" s="187" t="s">
        <v>681</v>
      </c>
      <c r="C3" s="190">
        <v>0</v>
      </c>
      <c r="D3" s="13">
        <v>0</v>
      </c>
      <c r="E3" s="211" t="str">
        <f>B3</f>
        <v>coin:50;</v>
      </c>
      <c r="F3" s="13">
        <v>0</v>
      </c>
      <c r="G3" s="13">
        <v>0</v>
      </c>
    </row>
    <row r="4" spans="1:7">
      <c r="A4" s="187">
        <v>2</v>
      </c>
      <c r="B4" s="187" t="s">
        <v>682</v>
      </c>
      <c r="C4" s="28">
        <v>0</v>
      </c>
      <c r="D4" s="13">
        <v>0</v>
      </c>
      <c r="E4" s="211" t="str">
        <f t="shared" ref="E4" si="0">B4</f>
        <v>coin:100;</v>
      </c>
      <c r="F4" s="13">
        <v>0</v>
      </c>
      <c r="G4" s="13">
        <v>0</v>
      </c>
    </row>
    <row r="5" spans="1:7">
      <c r="A5" s="187">
        <v>3</v>
      </c>
      <c r="B5" s="211" t="s">
        <v>683</v>
      </c>
      <c r="C5" s="28">
        <v>0</v>
      </c>
      <c r="D5" s="13">
        <v>0</v>
      </c>
      <c r="E5" s="211">
        <v>0</v>
      </c>
      <c r="F5" t="s">
        <v>494</v>
      </c>
      <c r="G5" s="13">
        <v>0</v>
      </c>
    </row>
    <row r="6" spans="1:7">
      <c r="A6" s="187">
        <v>4</v>
      </c>
      <c r="B6" s="187" t="s">
        <v>684</v>
      </c>
      <c r="C6" s="28">
        <v>0</v>
      </c>
      <c r="D6" s="13">
        <v>0</v>
      </c>
      <c r="E6" s="212">
        <v>0</v>
      </c>
      <c r="F6" t="s">
        <v>603</v>
      </c>
      <c r="G6" s="13">
        <v>0</v>
      </c>
    </row>
    <row r="7" spans="1:7">
      <c r="A7" s="187">
        <v>5</v>
      </c>
      <c r="B7" s="187" t="s">
        <v>685</v>
      </c>
      <c r="C7" s="28">
        <v>0</v>
      </c>
      <c r="D7" s="13">
        <v>0</v>
      </c>
      <c r="E7" s="212">
        <v>0</v>
      </c>
      <c r="F7" t="s">
        <v>689</v>
      </c>
      <c r="G7" s="13">
        <v>0</v>
      </c>
    </row>
    <row r="8" spans="1:7">
      <c r="A8" s="187"/>
      <c r="B8" s="187"/>
    </row>
    <row r="9" spans="1:7">
      <c r="A9" s="187"/>
      <c r="B9" s="187"/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73"/>
  <sheetViews>
    <sheetView workbookViewId="0">
      <selection activeCell="A2" sqref="A2"/>
    </sheetView>
  </sheetViews>
  <sheetFormatPr defaultRowHeight="13.5"/>
  <cols>
    <col min="4" max="4" width="12.375" customWidth="1"/>
    <col min="6" max="6" width="16.5" customWidth="1"/>
    <col min="7" max="7" width="19.375" customWidth="1"/>
    <col min="16" max="16" width="16.25" customWidth="1"/>
    <col min="23" max="23" width="20.375" customWidth="1"/>
    <col min="24" max="24" width="24" customWidth="1"/>
    <col min="26" max="26" width="18.5" customWidth="1"/>
  </cols>
  <sheetData>
    <row r="1" spans="1:26">
      <c r="A1" t="s">
        <v>1</v>
      </c>
      <c r="B1" t="s">
        <v>3</v>
      </c>
      <c r="C1" t="str">
        <f>人物等级!D1</f>
        <v>升级经验</v>
      </c>
      <c r="D1" t="s">
        <v>2</v>
      </c>
      <c r="E1" s="91" t="s">
        <v>22</v>
      </c>
      <c r="F1" t="s">
        <v>365</v>
      </c>
      <c r="G1" t="s">
        <v>364</v>
      </c>
      <c r="P1" t="s">
        <v>30</v>
      </c>
      <c r="Q1" s="96" t="s">
        <v>366</v>
      </c>
      <c r="R1" s="96" t="s">
        <v>367</v>
      </c>
      <c r="S1" t="s">
        <v>368</v>
      </c>
      <c r="T1" t="s">
        <v>369</v>
      </c>
      <c r="V1" t="str">
        <f>A1</f>
        <v>等级</v>
      </c>
      <c r="W1" t="s">
        <v>370</v>
      </c>
      <c r="X1" t="s">
        <v>371</v>
      </c>
      <c r="Y1" t="str">
        <f>C1</f>
        <v>升级经验</v>
      </c>
      <c r="Z1" t="s">
        <v>372</v>
      </c>
    </row>
    <row r="2" spans="1:26">
      <c r="A2" s="100">
        <v>1</v>
      </c>
      <c r="B2">
        <f>人物等级!C4</f>
        <v>110</v>
      </c>
      <c r="C2">
        <f>人物等级!D2</f>
        <v>50</v>
      </c>
      <c r="D2">
        <f>$F$2*E2*课程!$N$3</f>
        <v>2880</v>
      </c>
      <c r="E2">
        <v>2</v>
      </c>
      <c r="F2">
        <v>144</v>
      </c>
      <c r="G2">
        <f>C2/D2</f>
        <v>1.7361111111111112E-2</v>
      </c>
      <c r="P2" s="100">
        <v>1</v>
      </c>
      <c r="Q2">
        <v>110</v>
      </c>
      <c r="R2">
        <v>8</v>
      </c>
      <c r="S2">
        <f>R2*R2</f>
        <v>64</v>
      </c>
      <c r="T2">
        <f t="shared" ref="T2:T65" si="0">(Q2+S2)*$I$2*$J$2</f>
        <v>0</v>
      </c>
      <c r="V2">
        <f t="shared" ref="V2:V65" si="1">A2</f>
        <v>1</v>
      </c>
      <c r="W2">
        <f>[5]魔法回复获得统计!F2</f>
        <v>167.04</v>
      </c>
      <c r="X2">
        <f>(W2/6)*10</f>
        <v>278.39999999999998</v>
      </c>
      <c r="Y2">
        <f t="shared" ref="Y2:Y65" si="2">C2</f>
        <v>50</v>
      </c>
      <c r="Z2">
        <f>Y2/X2</f>
        <v>0.1795977011494253</v>
      </c>
    </row>
    <row r="3" spans="1:26">
      <c r="A3" s="100">
        <v>2</v>
      </c>
      <c r="B3">
        <f>人物等级!C5</f>
        <v>240</v>
      </c>
      <c r="C3">
        <f>人物等级!D3</f>
        <v>60</v>
      </c>
      <c r="D3">
        <f>$F$2*E3*课程!$N$3</f>
        <v>2880</v>
      </c>
      <c r="E3">
        <v>2</v>
      </c>
      <c r="G3">
        <f>C3/D3</f>
        <v>2.0833333333333332E-2</v>
      </c>
      <c r="P3" s="100">
        <v>2</v>
      </c>
      <c r="Q3">
        <v>120</v>
      </c>
      <c r="R3">
        <v>8</v>
      </c>
      <c r="S3">
        <f t="shared" ref="S3:S66" si="3">R3*R3</f>
        <v>64</v>
      </c>
      <c r="T3">
        <f t="shared" si="0"/>
        <v>0</v>
      </c>
      <c r="V3">
        <f t="shared" si="1"/>
        <v>2</v>
      </c>
      <c r="W3">
        <f>[5]魔法回复获得统计!F3</f>
        <v>176.64000000000001</v>
      </c>
      <c r="X3">
        <f t="shared" ref="X3:X66" si="4">(W3/6)*10</f>
        <v>294.40000000000003</v>
      </c>
      <c r="Y3">
        <f t="shared" si="2"/>
        <v>60</v>
      </c>
      <c r="Z3">
        <f t="shared" ref="Z3:Z66" si="5">Y3/X3</f>
        <v>0.20380434782608695</v>
      </c>
    </row>
    <row r="4" spans="1:26">
      <c r="A4" s="100">
        <v>3</v>
      </c>
      <c r="B4">
        <f>人物等级!C6</f>
        <v>460</v>
      </c>
      <c r="C4">
        <f>人物等级!D4</f>
        <v>130</v>
      </c>
      <c r="D4">
        <f>$F$2*E4*课程!$N$3</f>
        <v>4320</v>
      </c>
      <c r="E4">
        <v>3</v>
      </c>
      <c r="G4">
        <f t="shared" ref="G4:G67" si="6">C4/D4</f>
        <v>3.0092592592592591E-2</v>
      </c>
      <c r="P4" s="100">
        <v>3</v>
      </c>
      <c r="Q4">
        <v>130</v>
      </c>
      <c r="R4">
        <v>8</v>
      </c>
      <c r="S4">
        <f t="shared" si="3"/>
        <v>64</v>
      </c>
      <c r="T4">
        <f t="shared" si="0"/>
        <v>0</v>
      </c>
      <c r="V4">
        <f t="shared" si="1"/>
        <v>3</v>
      </c>
      <c r="W4">
        <f>[5]魔法回复获得统计!F4</f>
        <v>186.24</v>
      </c>
      <c r="X4">
        <f t="shared" si="4"/>
        <v>310.40000000000003</v>
      </c>
      <c r="Y4">
        <f t="shared" si="2"/>
        <v>130</v>
      </c>
      <c r="Z4">
        <f t="shared" si="5"/>
        <v>0.41881443298969068</v>
      </c>
    </row>
    <row r="5" spans="1:26">
      <c r="A5" s="100">
        <v>4</v>
      </c>
      <c r="B5">
        <f>人物等级!C7</f>
        <v>810</v>
      </c>
      <c r="C5">
        <f>人物等级!D5</f>
        <v>220</v>
      </c>
      <c r="D5">
        <f>$F$2*E5*课程!$N$3</f>
        <v>4320</v>
      </c>
      <c r="E5">
        <v>3</v>
      </c>
      <c r="G5">
        <f t="shared" si="6"/>
        <v>5.0925925925925923E-2</v>
      </c>
      <c r="P5" s="100">
        <v>4</v>
      </c>
      <c r="Q5">
        <v>140</v>
      </c>
      <c r="R5">
        <v>8</v>
      </c>
      <c r="S5">
        <f t="shared" si="3"/>
        <v>64</v>
      </c>
      <c r="T5">
        <f t="shared" si="0"/>
        <v>0</v>
      </c>
      <c r="V5">
        <f t="shared" si="1"/>
        <v>4</v>
      </c>
      <c r="W5">
        <f>[5]魔法回复获得统计!F5</f>
        <v>195.84</v>
      </c>
      <c r="X5">
        <f t="shared" si="4"/>
        <v>326.39999999999998</v>
      </c>
      <c r="Y5">
        <f t="shared" si="2"/>
        <v>220</v>
      </c>
      <c r="Z5">
        <f t="shared" si="5"/>
        <v>0.6740196078431373</v>
      </c>
    </row>
    <row r="6" spans="1:26">
      <c r="A6" s="100">
        <v>5</v>
      </c>
      <c r="B6">
        <f>人物等级!C8</f>
        <v>1330</v>
      </c>
      <c r="C6">
        <f>人物等级!D6</f>
        <v>350</v>
      </c>
      <c r="D6">
        <f>$F$2*E6*课程!$N$3</f>
        <v>5760</v>
      </c>
      <c r="E6">
        <v>4</v>
      </c>
      <c r="G6">
        <f t="shared" si="6"/>
        <v>6.0763888888888888E-2</v>
      </c>
      <c r="P6" s="100">
        <v>5</v>
      </c>
      <c r="Q6">
        <v>150</v>
      </c>
      <c r="R6">
        <v>8</v>
      </c>
      <c r="S6">
        <f t="shared" si="3"/>
        <v>64</v>
      </c>
      <c r="T6">
        <f t="shared" si="0"/>
        <v>0</v>
      </c>
      <c r="V6">
        <f t="shared" si="1"/>
        <v>5</v>
      </c>
      <c r="W6">
        <f>[5]魔法回复获得统计!F6</f>
        <v>205.44</v>
      </c>
      <c r="X6">
        <f t="shared" si="4"/>
        <v>342.40000000000003</v>
      </c>
      <c r="Y6">
        <f t="shared" si="2"/>
        <v>350</v>
      </c>
      <c r="Z6">
        <f t="shared" si="5"/>
        <v>1.0221962616822429</v>
      </c>
    </row>
    <row r="7" spans="1:26">
      <c r="A7" s="100">
        <v>6</v>
      </c>
      <c r="B7">
        <f>人物等级!C9</f>
        <v>2080</v>
      </c>
      <c r="C7">
        <f>人物等级!D7</f>
        <v>520</v>
      </c>
      <c r="D7">
        <f>$F$2*E7*课程!$N$3</f>
        <v>5760</v>
      </c>
      <c r="E7">
        <v>4</v>
      </c>
      <c r="G7">
        <f t="shared" si="6"/>
        <v>9.0277777777777776E-2</v>
      </c>
      <c r="P7" s="100">
        <v>6</v>
      </c>
      <c r="Q7">
        <v>160</v>
      </c>
      <c r="R7">
        <v>9</v>
      </c>
      <c r="S7">
        <f t="shared" si="3"/>
        <v>81</v>
      </c>
      <c r="T7">
        <f t="shared" si="0"/>
        <v>0</v>
      </c>
      <c r="V7">
        <f t="shared" si="1"/>
        <v>6</v>
      </c>
      <c r="W7">
        <f>[5]魔法回复获得统计!F7</f>
        <v>231.36</v>
      </c>
      <c r="X7">
        <f t="shared" si="4"/>
        <v>385.6</v>
      </c>
      <c r="Y7">
        <f t="shared" si="2"/>
        <v>520</v>
      </c>
      <c r="Z7">
        <f t="shared" si="5"/>
        <v>1.3485477178423235</v>
      </c>
    </row>
    <row r="8" spans="1:26">
      <c r="A8" s="100">
        <v>7</v>
      </c>
      <c r="B8">
        <f>人物等级!C10</f>
        <v>3120</v>
      </c>
      <c r="C8">
        <f>人物等级!D8</f>
        <v>750</v>
      </c>
      <c r="D8">
        <f>$F$2*E8*课程!$N$3</f>
        <v>7200</v>
      </c>
      <c r="E8">
        <v>5</v>
      </c>
      <c r="G8">
        <f t="shared" si="6"/>
        <v>0.10416666666666667</v>
      </c>
      <c r="P8" s="100">
        <v>7</v>
      </c>
      <c r="Q8">
        <v>170</v>
      </c>
      <c r="R8">
        <v>9</v>
      </c>
      <c r="S8">
        <f t="shared" si="3"/>
        <v>81</v>
      </c>
      <c r="T8">
        <f t="shared" si="0"/>
        <v>0</v>
      </c>
      <c r="V8">
        <f t="shared" si="1"/>
        <v>7</v>
      </c>
      <c r="W8">
        <f>[5]魔法回复获得统计!F8</f>
        <v>240.96000000000004</v>
      </c>
      <c r="X8">
        <f t="shared" si="4"/>
        <v>401.6</v>
      </c>
      <c r="Y8">
        <f t="shared" si="2"/>
        <v>750</v>
      </c>
      <c r="Z8">
        <f t="shared" si="5"/>
        <v>1.8675298804780875</v>
      </c>
    </row>
    <row r="9" spans="1:26">
      <c r="A9" s="100">
        <v>8</v>
      </c>
      <c r="B9">
        <f>人物等级!C11</f>
        <v>4510</v>
      </c>
      <c r="C9">
        <f>人物等级!D9</f>
        <v>1040</v>
      </c>
      <c r="D9">
        <f>$F$2*E9*课程!$N$3</f>
        <v>7200</v>
      </c>
      <c r="E9">
        <v>5</v>
      </c>
      <c r="G9">
        <f t="shared" si="6"/>
        <v>0.14444444444444443</v>
      </c>
      <c r="P9" s="100">
        <v>8</v>
      </c>
      <c r="Q9">
        <v>180</v>
      </c>
      <c r="R9">
        <v>9</v>
      </c>
      <c r="S9">
        <f t="shared" si="3"/>
        <v>81</v>
      </c>
      <c r="T9">
        <f t="shared" si="0"/>
        <v>0</v>
      </c>
      <c r="V9">
        <f t="shared" si="1"/>
        <v>8</v>
      </c>
      <c r="W9">
        <f>[5]魔法回复获得统计!F9</f>
        <v>250.56</v>
      </c>
      <c r="X9">
        <f t="shared" si="4"/>
        <v>417.59999999999997</v>
      </c>
      <c r="Y9">
        <f t="shared" si="2"/>
        <v>1040</v>
      </c>
      <c r="Z9">
        <f t="shared" si="5"/>
        <v>2.4904214559386975</v>
      </c>
    </row>
    <row r="10" spans="1:26">
      <c r="A10" s="100">
        <v>9</v>
      </c>
      <c r="B10">
        <f>人物等级!C12</f>
        <v>6330</v>
      </c>
      <c r="C10">
        <f>人物等级!D10</f>
        <v>1390</v>
      </c>
      <c r="D10">
        <f>$F$2*E10*课程!$N$3</f>
        <v>8640</v>
      </c>
      <c r="E10">
        <v>6</v>
      </c>
      <c r="G10">
        <f t="shared" si="6"/>
        <v>0.16087962962962962</v>
      </c>
      <c r="P10" s="100">
        <v>9</v>
      </c>
      <c r="Q10">
        <v>190</v>
      </c>
      <c r="R10">
        <v>9</v>
      </c>
      <c r="S10">
        <f t="shared" si="3"/>
        <v>81</v>
      </c>
      <c r="T10">
        <f t="shared" si="0"/>
        <v>0</v>
      </c>
      <c r="V10">
        <f t="shared" si="1"/>
        <v>9</v>
      </c>
      <c r="W10">
        <f>[5]魔法回复获得统计!F10</f>
        <v>260.15999999999997</v>
      </c>
      <c r="X10">
        <f t="shared" si="4"/>
        <v>433.59999999999991</v>
      </c>
      <c r="Y10">
        <f t="shared" si="2"/>
        <v>1390</v>
      </c>
      <c r="Z10">
        <f t="shared" si="5"/>
        <v>3.2057195571955726</v>
      </c>
    </row>
    <row r="11" spans="1:26">
      <c r="A11" s="100">
        <v>10</v>
      </c>
      <c r="B11">
        <f>人物等级!C13</f>
        <v>8650</v>
      </c>
      <c r="C11">
        <f>人物等级!D11</f>
        <v>1820</v>
      </c>
      <c r="D11">
        <f>$F$2*E11*课程!$N$3</f>
        <v>8640</v>
      </c>
      <c r="E11">
        <v>6</v>
      </c>
      <c r="G11">
        <f t="shared" si="6"/>
        <v>0.21064814814814814</v>
      </c>
      <c r="P11" s="100">
        <v>10</v>
      </c>
      <c r="Q11">
        <v>200</v>
      </c>
      <c r="R11">
        <v>9</v>
      </c>
      <c r="S11">
        <f t="shared" si="3"/>
        <v>81</v>
      </c>
      <c r="T11">
        <f t="shared" si="0"/>
        <v>0</v>
      </c>
      <c r="V11">
        <f t="shared" si="1"/>
        <v>10</v>
      </c>
      <c r="W11">
        <f>[5]魔法回复获得统计!F11</f>
        <v>269.76</v>
      </c>
      <c r="X11">
        <f t="shared" si="4"/>
        <v>449.6</v>
      </c>
      <c r="Y11">
        <f t="shared" si="2"/>
        <v>1820</v>
      </c>
      <c r="Z11">
        <f t="shared" si="5"/>
        <v>4.0480427046263348</v>
      </c>
    </row>
    <row r="12" spans="1:26">
      <c r="A12" s="99">
        <v>11</v>
      </c>
      <c r="B12">
        <f>人物等级!C14</f>
        <v>11570</v>
      </c>
      <c r="C12">
        <f>人物等级!D12</f>
        <v>2320</v>
      </c>
      <c r="D12">
        <f>$F$2*E12*课程!$N$3</f>
        <v>10080</v>
      </c>
      <c r="E12">
        <v>7</v>
      </c>
      <c r="G12">
        <f t="shared" si="6"/>
        <v>0.23015873015873015</v>
      </c>
      <c r="P12" s="99">
        <v>11</v>
      </c>
      <c r="Q12">
        <v>210</v>
      </c>
      <c r="R12">
        <v>10</v>
      </c>
      <c r="S12">
        <f t="shared" si="3"/>
        <v>100</v>
      </c>
      <c r="T12">
        <f t="shared" si="0"/>
        <v>0</v>
      </c>
      <c r="V12">
        <f t="shared" si="1"/>
        <v>11</v>
      </c>
      <c r="W12">
        <f>[5]魔法回复获得统计!F12</f>
        <v>317.76</v>
      </c>
      <c r="X12">
        <f t="shared" si="4"/>
        <v>529.6</v>
      </c>
      <c r="Y12">
        <f t="shared" si="2"/>
        <v>2320</v>
      </c>
      <c r="Z12">
        <f t="shared" si="5"/>
        <v>4.380664652567976</v>
      </c>
    </row>
    <row r="13" spans="1:26">
      <c r="A13" s="99">
        <v>12</v>
      </c>
      <c r="B13">
        <f>人物等级!C15</f>
        <v>15190</v>
      </c>
      <c r="C13">
        <f>人物等级!D13</f>
        <v>2920</v>
      </c>
      <c r="D13">
        <f>$F$2*E13*课程!$N$3</f>
        <v>10080</v>
      </c>
      <c r="E13">
        <v>7</v>
      </c>
      <c r="G13">
        <f t="shared" si="6"/>
        <v>0.28968253968253971</v>
      </c>
      <c r="P13" s="99">
        <v>12</v>
      </c>
      <c r="Q13">
        <v>220</v>
      </c>
      <c r="R13">
        <v>10</v>
      </c>
      <c r="S13">
        <f t="shared" si="3"/>
        <v>100</v>
      </c>
      <c r="T13">
        <f t="shared" si="0"/>
        <v>0</v>
      </c>
      <c r="V13">
        <f t="shared" si="1"/>
        <v>12</v>
      </c>
      <c r="W13">
        <f>[5]魔法回复获得统计!F13</f>
        <v>327.36</v>
      </c>
      <c r="X13">
        <f t="shared" si="4"/>
        <v>545.6</v>
      </c>
      <c r="Y13">
        <f t="shared" si="2"/>
        <v>2920</v>
      </c>
      <c r="Z13">
        <f t="shared" si="5"/>
        <v>5.3519061583577709</v>
      </c>
    </row>
    <row r="14" spans="1:26">
      <c r="A14" s="99">
        <v>13</v>
      </c>
      <c r="B14">
        <f>人物等级!C16</f>
        <v>19620</v>
      </c>
      <c r="C14">
        <f>人物等级!D14</f>
        <v>3620</v>
      </c>
      <c r="D14">
        <f>$F$2*E14*课程!$N$3</f>
        <v>10080</v>
      </c>
      <c r="E14">
        <v>7</v>
      </c>
      <c r="G14">
        <f t="shared" si="6"/>
        <v>0.35912698412698413</v>
      </c>
      <c r="P14" s="99">
        <v>13</v>
      </c>
      <c r="Q14">
        <v>230</v>
      </c>
      <c r="R14">
        <v>10</v>
      </c>
      <c r="S14">
        <f t="shared" si="3"/>
        <v>100</v>
      </c>
      <c r="T14">
        <f t="shared" si="0"/>
        <v>0</v>
      </c>
      <c r="V14">
        <f t="shared" si="1"/>
        <v>13</v>
      </c>
      <c r="W14">
        <f>[5]魔法回复获得统计!F14</f>
        <v>336.96000000000004</v>
      </c>
      <c r="X14">
        <f t="shared" si="4"/>
        <v>561.6</v>
      </c>
      <c r="Y14">
        <f t="shared" si="2"/>
        <v>3620</v>
      </c>
      <c r="Z14">
        <f t="shared" si="5"/>
        <v>6.4458689458689458</v>
      </c>
    </row>
    <row r="15" spans="1:26">
      <c r="A15" s="99">
        <v>14</v>
      </c>
      <c r="B15">
        <f>人物等级!C17</f>
        <v>24970</v>
      </c>
      <c r="C15">
        <f>人物等级!D15</f>
        <v>4430</v>
      </c>
      <c r="D15">
        <f>$F$2*E15*课程!$N$3</f>
        <v>11520</v>
      </c>
      <c r="E15">
        <v>8</v>
      </c>
      <c r="G15">
        <f t="shared" si="6"/>
        <v>0.3845486111111111</v>
      </c>
      <c r="P15" s="99">
        <v>14</v>
      </c>
      <c r="Q15">
        <v>240</v>
      </c>
      <c r="R15">
        <v>11</v>
      </c>
      <c r="S15">
        <f t="shared" si="3"/>
        <v>121</v>
      </c>
      <c r="T15">
        <f t="shared" si="0"/>
        <v>0</v>
      </c>
      <c r="V15">
        <f t="shared" si="1"/>
        <v>14</v>
      </c>
      <c r="W15">
        <f>[5]魔法回复获得统计!F15</f>
        <v>368.64</v>
      </c>
      <c r="X15">
        <f t="shared" si="4"/>
        <v>614.4</v>
      </c>
      <c r="Y15">
        <f t="shared" si="2"/>
        <v>4430</v>
      </c>
      <c r="Z15">
        <f t="shared" si="5"/>
        <v>7.2102864583333339</v>
      </c>
    </row>
    <row r="16" spans="1:26">
      <c r="A16" s="99">
        <v>15</v>
      </c>
      <c r="B16">
        <f>人物等级!C18</f>
        <v>31370</v>
      </c>
      <c r="C16">
        <f>人物等级!D16</f>
        <v>5350</v>
      </c>
      <c r="D16">
        <f>$F$2*E16*课程!$N$3</f>
        <v>11520</v>
      </c>
      <c r="E16">
        <v>8</v>
      </c>
      <c r="G16">
        <f t="shared" si="6"/>
        <v>0.46440972222222221</v>
      </c>
      <c r="P16" s="99">
        <v>15</v>
      </c>
      <c r="Q16">
        <v>250</v>
      </c>
      <c r="R16">
        <v>11</v>
      </c>
      <c r="S16">
        <f t="shared" si="3"/>
        <v>121</v>
      </c>
      <c r="T16">
        <f t="shared" si="0"/>
        <v>0</v>
      </c>
      <c r="V16">
        <f t="shared" si="1"/>
        <v>15</v>
      </c>
      <c r="W16">
        <f>[5]魔法回复获得统计!F16</f>
        <v>378.24</v>
      </c>
      <c r="X16">
        <f t="shared" si="4"/>
        <v>630.4</v>
      </c>
      <c r="Y16">
        <f t="shared" si="2"/>
        <v>5350</v>
      </c>
      <c r="Z16">
        <f t="shared" si="5"/>
        <v>8.4866751269035543</v>
      </c>
    </row>
    <row r="17" spans="1:26">
      <c r="A17" s="101">
        <v>16</v>
      </c>
      <c r="B17">
        <f>人物等级!C19</f>
        <v>38950</v>
      </c>
      <c r="C17">
        <f>人物等级!D17</f>
        <v>6400</v>
      </c>
      <c r="D17">
        <f>$F$2*E17*课程!$N$3</f>
        <v>11520</v>
      </c>
      <c r="E17">
        <v>8</v>
      </c>
      <c r="G17">
        <f t="shared" si="6"/>
        <v>0.55555555555555558</v>
      </c>
      <c r="P17" s="101">
        <v>16</v>
      </c>
      <c r="Q17">
        <v>260</v>
      </c>
      <c r="R17">
        <v>11</v>
      </c>
      <c r="S17">
        <f t="shared" si="3"/>
        <v>121</v>
      </c>
      <c r="T17">
        <f t="shared" si="0"/>
        <v>0</v>
      </c>
      <c r="V17">
        <f t="shared" si="1"/>
        <v>16</v>
      </c>
      <c r="W17">
        <f>[5]魔法回复获得统计!F17</f>
        <v>411.84000000000003</v>
      </c>
      <c r="X17">
        <f t="shared" si="4"/>
        <v>686.4</v>
      </c>
      <c r="Y17">
        <f t="shared" si="2"/>
        <v>6400</v>
      </c>
      <c r="Z17">
        <f t="shared" si="5"/>
        <v>9.3240093240093245</v>
      </c>
    </row>
    <row r="18" spans="1:26">
      <c r="A18" s="101">
        <v>17</v>
      </c>
      <c r="B18">
        <f>人物等级!C20</f>
        <v>47860</v>
      </c>
      <c r="C18">
        <f>人物等级!D18</f>
        <v>7580</v>
      </c>
      <c r="D18">
        <f>$F$2*E18*课程!$N$3</f>
        <v>11520</v>
      </c>
      <c r="E18">
        <v>8</v>
      </c>
      <c r="G18">
        <f t="shared" si="6"/>
        <v>0.65798611111111116</v>
      </c>
      <c r="P18" s="101">
        <v>17</v>
      </c>
      <c r="Q18">
        <v>270</v>
      </c>
      <c r="R18">
        <v>11</v>
      </c>
      <c r="S18">
        <f t="shared" si="3"/>
        <v>121</v>
      </c>
      <c r="T18">
        <f t="shared" si="0"/>
        <v>0</v>
      </c>
      <c r="V18">
        <f t="shared" si="1"/>
        <v>17</v>
      </c>
      <c r="W18">
        <f>[5]魔法回复获得统计!F18</f>
        <v>421.43999999999994</v>
      </c>
      <c r="X18">
        <f t="shared" si="4"/>
        <v>702.4</v>
      </c>
      <c r="Y18">
        <f t="shared" si="2"/>
        <v>7580</v>
      </c>
      <c r="Z18">
        <f t="shared" si="5"/>
        <v>10.791571753986332</v>
      </c>
    </row>
    <row r="19" spans="1:26">
      <c r="A19" s="101">
        <v>18</v>
      </c>
      <c r="B19">
        <f>人物等级!C21</f>
        <v>58260</v>
      </c>
      <c r="C19">
        <f>人物等级!D19</f>
        <v>8910</v>
      </c>
      <c r="D19">
        <f>$F$2*E19*课程!$N$3</f>
        <v>12960</v>
      </c>
      <c r="E19">
        <v>9</v>
      </c>
      <c r="G19">
        <f t="shared" si="6"/>
        <v>0.6875</v>
      </c>
      <c r="P19" s="101">
        <v>18</v>
      </c>
      <c r="Q19">
        <v>280</v>
      </c>
      <c r="R19">
        <v>12</v>
      </c>
      <c r="S19">
        <f t="shared" si="3"/>
        <v>144</v>
      </c>
      <c r="T19">
        <f t="shared" si="0"/>
        <v>0</v>
      </c>
      <c r="V19">
        <f t="shared" si="1"/>
        <v>18</v>
      </c>
      <c r="W19">
        <f>[5]魔法回复获得统计!F19</f>
        <v>456.96</v>
      </c>
      <c r="X19">
        <f t="shared" si="4"/>
        <v>761.59999999999991</v>
      </c>
      <c r="Y19">
        <f t="shared" si="2"/>
        <v>8910</v>
      </c>
      <c r="Z19">
        <f t="shared" si="5"/>
        <v>11.699054621848742</v>
      </c>
    </row>
    <row r="20" spans="1:26">
      <c r="A20" s="101">
        <v>19</v>
      </c>
      <c r="B20">
        <f>人物等级!C22</f>
        <v>70310</v>
      </c>
      <c r="C20">
        <f>人物等级!D20</f>
        <v>10400</v>
      </c>
      <c r="D20">
        <f>$F$2*E20*课程!$N$3</f>
        <v>12960</v>
      </c>
      <c r="E20">
        <v>9</v>
      </c>
      <c r="G20">
        <f t="shared" si="6"/>
        <v>0.80246913580246915</v>
      </c>
      <c r="P20" s="101">
        <v>19</v>
      </c>
      <c r="Q20">
        <v>290</v>
      </c>
      <c r="R20">
        <v>12</v>
      </c>
      <c r="S20">
        <f t="shared" si="3"/>
        <v>144</v>
      </c>
      <c r="T20">
        <f t="shared" si="0"/>
        <v>0</v>
      </c>
      <c r="V20">
        <f t="shared" si="1"/>
        <v>19</v>
      </c>
      <c r="W20">
        <f>[5]魔法回复获得统计!F20</f>
        <v>466.56000000000006</v>
      </c>
      <c r="X20">
        <f t="shared" si="4"/>
        <v>777.6</v>
      </c>
      <c r="Y20">
        <f t="shared" si="2"/>
        <v>10400</v>
      </c>
      <c r="Z20">
        <f t="shared" si="5"/>
        <v>13.374485596707819</v>
      </c>
    </row>
    <row r="21" spans="1:26">
      <c r="A21" s="101">
        <v>20</v>
      </c>
      <c r="B21">
        <f>人物等级!C23</f>
        <v>84190</v>
      </c>
      <c r="C21">
        <f>人物等级!D21</f>
        <v>12050</v>
      </c>
      <c r="D21">
        <f>$F$2*E21*课程!$N$3</f>
        <v>12960</v>
      </c>
      <c r="E21">
        <v>9</v>
      </c>
      <c r="G21">
        <f t="shared" si="6"/>
        <v>0.92978395061728392</v>
      </c>
      <c r="P21" s="101">
        <v>20</v>
      </c>
      <c r="Q21">
        <v>300</v>
      </c>
      <c r="R21">
        <v>12</v>
      </c>
      <c r="S21">
        <f t="shared" si="3"/>
        <v>144</v>
      </c>
      <c r="T21">
        <f t="shared" si="0"/>
        <v>0</v>
      </c>
      <c r="V21">
        <f t="shared" si="1"/>
        <v>20</v>
      </c>
      <c r="W21">
        <f>[5]魔法回复获得统计!F21</f>
        <v>476.15999999999997</v>
      </c>
      <c r="X21">
        <f t="shared" si="4"/>
        <v>793.6</v>
      </c>
      <c r="Y21">
        <f t="shared" si="2"/>
        <v>12050</v>
      </c>
      <c r="Z21">
        <f t="shared" si="5"/>
        <v>15.183971774193548</v>
      </c>
    </row>
    <row r="22" spans="1:26">
      <c r="A22" s="102">
        <v>21</v>
      </c>
      <c r="B22">
        <f>人物等级!C24</f>
        <v>100090</v>
      </c>
      <c r="C22">
        <f>人物等级!D22</f>
        <v>13880</v>
      </c>
      <c r="D22">
        <f>$F$2*E22*课程!$N$3</f>
        <v>14400</v>
      </c>
      <c r="E22">
        <v>10</v>
      </c>
      <c r="G22">
        <f t="shared" si="6"/>
        <v>0.96388888888888891</v>
      </c>
      <c r="P22" s="102">
        <v>21</v>
      </c>
      <c r="Q22">
        <v>310</v>
      </c>
      <c r="R22">
        <v>12</v>
      </c>
      <c r="S22">
        <f t="shared" si="3"/>
        <v>144</v>
      </c>
      <c r="T22">
        <f t="shared" si="0"/>
        <v>0</v>
      </c>
      <c r="V22">
        <f t="shared" si="1"/>
        <v>21</v>
      </c>
      <c r="W22">
        <f>[5]魔法回复获得统计!F22</f>
        <v>513.6</v>
      </c>
      <c r="X22">
        <f t="shared" si="4"/>
        <v>856.00000000000011</v>
      </c>
      <c r="Y22">
        <f t="shared" si="2"/>
        <v>13880</v>
      </c>
      <c r="Z22">
        <f t="shared" si="5"/>
        <v>16.214953271028037</v>
      </c>
    </row>
    <row r="23" spans="1:26">
      <c r="A23" s="102">
        <v>22</v>
      </c>
      <c r="B23">
        <f>人物等级!C25</f>
        <v>118210</v>
      </c>
      <c r="C23">
        <f>人物等级!D23</f>
        <v>15900</v>
      </c>
      <c r="D23">
        <f>$F$2*E23*课程!$N$3</f>
        <v>14400</v>
      </c>
      <c r="E23">
        <v>10</v>
      </c>
      <c r="G23">
        <f t="shared" si="6"/>
        <v>1.1041666666666667</v>
      </c>
      <c r="P23" s="102">
        <v>22</v>
      </c>
      <c r="Q23">
        <v>320</v>
      </c>
      <c r="R23">
        <v>12</v>
      </c>
      <c r="S23">
        <f t="shared" si="3"/>
        <v>144</v>
      </c>
      <c r="T23">
        <f t="shared" si="0"/>
        <v>0</v>
      </c>
      <c r="V23">
        <f t="shared" si="1"/>
        <v>22</v>
      </c>
      <c r="W23">
        <f>[5]魔法回复获得统计!F23</f>
        <v>523.20000000000005</v>
      </c>
      <c r="X23">
        <f t="shared" si="4"/>
        <v>872</v>
      </c>
      <c r="Y23">
        <f t="shared" si="2"/>
        <v>15900</v>
      </c>
      <c r="Z23">
        <f t="shared" si="5"/>
        <v>18.23394495412844</v>
      </c>
    </row>
    <row r="24" spans="1:26">
      <c r="A24" s="102">
        <v>23</v>
      </c>
      <c r="B24">
        <f>人物等级!C26</f>
        <v>138760</v>
      </c>
      <c r="C24">
        <f>人物等级!D24</f>
        <v>18120</v>
      </c>
      <c r="D24">
        <f>$F$2*E24*课程!$N$3</f>
        <v>14400</v>
      </c>
      <c r="E24">
        <v>10</v>
      </c>
      <c r="G24">
        <f t="shared" si="6"/>
        <v>1.2583333333333333</v>
      </c>
      <c r="P24" s="102">
        <v>23</v>
      </c>
      <c r="Q24">
        <v>330</v>
      </c>
      <c r="R24">
        <v>13</v>
      </c>
      <c r="S24">
        <f t="shared" si="3"/>
        <v>169</v>
      </c>
      <c r="T24">
        <f t="shared" si="0"/>
        <v>0</v>
      </c>
      <c r="V24">
        <f t="shared" si="1"/>
        <v>23</v>
      </c>
      <c r="W24">
        <f>[5]魔法回复获得统计!F24</f>
        <v>562.56000000000006</v>
      </c>
      <c r="X24">
        <f t="shared" si="4"/>
        <v>937.6</v>
      </c>
      <c r="Y24">
        <f t="shared" si="2"/>
        <v>18120</v>
      </c>
      <c r="Z24">
        <f t="shared" si="5"/>
        <v>19.3259385665529</v>
      </c>
    </row>
    <row r="25" spans="1:26">
      <c r="A25" s="102">
        <v>24</v>
      </c>
      <c r="B25">
        <f>人物等级!C27</f>
        <v>161970</v>
      </c>
      <c r="C25">
        <f>人物等级!D25</f>
        <v>20550</v>
      </c>
      <c r="D25">
        <f>$F$2*E25*课程!$N$3</f>
        <v>14400</v>
      </c>
      <c r="E25">
        <v>10</v>
      </c>
      <c r="G25">
        <f t="shared" si="6"/>
        <v>1.4270833333333333</v>
      </c>
      <c r="P25" s="102">
        <v>24</v>
      </c>
      <c r="Q25">
        <v>340</v>
      </c>
      <c r="R25">
        <v>13</v>
      </c>
      <c r="S25">
        <f t="shared" si="3"/>
        <v>169</v>
      </c>
      <c r="T25">
        <f t="shared" si="0"/>
        <v>0</v>
      </c>
      <c r="V25">
        <f t="shared" si="1"/>
        <v>24</v>
      </c>
      <c r="W25">
        <f>[5]魔法回复获得统计!F25</f>
        <v>572.16</v>
      </c>
      <c r="X25">
        <f t="shared" si="4"/>
        <v>953.6</v>
      </c>
      <c r="Y25">
        <f t="shared" si="2"/>
        <v>20550</v>
      </c>
      <c r="Z25">
        <f t="shared" si="5"/>
        <v>21.54991610738255</v>
      </c>
    </row>
    <row r="26" spans="1:26">
      <c r="A26" s="102">
        <v>25</v>
      </c>
      <c r="B26">
        <f>人物等级!C28</f>
        <v>188080</v>
      </c>
      <c r="C26">
        <f>人物等级!D26</f>
        <v>23210</v>
      </c>
      <c r="D26">
        <f>$F$2*E26*课程!$N$3</f>
        <v>15840</v>
      </c>
      <c r="E26">
        <v>11</v>
      </c>
      <c r="G26">
        <f t="shared" si="6"/>
        <v>1.4652777777777777</v>
      </c>
      <c r="P26" s="102">
        <v>25</v>
      </c>
      <c r="Q26">
        <v>350</v>
      </c>
      <c r="R26">
        <v>13</v>
      </c>
      <c r="S26">
        <f t="shared" si="3"/>
        <v>169</v>
      </c>
      <c r="T26">
        <f t="shared" si="0"/>
        <v>0</v>
      </c>
      <c r="V26">
        <f t="shared" si="1"/>
        <v>25</v>
      </c>
      <c r="W26">
        <f>[5]魔法回复获得统计!F26</f>
        <v>581.76</v>
      </c>
      <c r="X26">
        <f t="shared" si="4"/>
        <v>969.59999999999991</v>
      </c>
      <c r="Y26">
        <f t="shared" si="2"/>
        <v>23210</v>
      </c>
      <c r="Z26">
        <f t="shared" si="5"/>
        <v>23.937706270627064</v>
      </c>
    </row>
    <row r="27" spans="1:26">
      <c r="A27" s="103">
        <v>26</v>
      </c>
      <c r="B27">
        <f>人物等级!C29</f>
        <v>217330</v>
      </c>
      <c r="C27">
        <f>人物等级!D27</f>
        <v>26110</v>
      </c>
      <c r="D27">
        <f>$F$2*E27*课程!$N$3</f>
        <v>15840</v>
      </c>
      <c r="E27">
        <v>11</v>
      </c>
      <c r="G27">
        <f t="shared" si="6"/>
        <v>1.6483585858585859</v>
      </c>
      <c r="P27" s="103">
        <v>26</v>
      </c>
      <c r="Q27">
        <v>360</v>
      </c>
      <c r="R27">
        <v>13</v>
      </c>
      <c r="S27">
        <f t="shared" si="3"/>
        <v>169</v>
      </c>
      <c r="T27">
        <f t="shared" si="0"/>
        <v>0</v>
      </c>
      <c r="V27">
        <f t="shared" si="1"/>
        <v>26</v>
      </c>
      <c r="W27">
        <f>[5]魔法回复获得统计!F27</f>
        <v>623.04</v>
      </c>
      <c r="X27">
        <f t="shared" si="4"/>
        <v>1038.3999999999999</v>
      </c>
      <c r="Y27">
        <f t="shared" si="2"/>
        <v>26110</v>
      </c>
      <c r="Z27">
        <f t="shared" si="5"/>
        <v>25.144453004622498</v>
      </c>
    </row>
    <row r="28" spans="1:26">
      <c r="A28" s="103">
        <v>27</v>
      </c>
      <c r="B28">
        <f>人物等级!C30</f>
        <v>249990</v>
      </c>
      <c r="C28">
        <f>人物等级!D28</f>
        <v>29250</v>
      </c>
      <c r="D28">
        <f>$F$2*E28*课程!$N$3</f>
        <v>15840</v>
      </c>
      <c r="E28">
        <v>11</v>
      </c>
      <c r="G28">
        <f t="shared" si="6"/>
        <v>1.8465909090909092</v>
      </c>
      <c r="P28" s="103">
        <v>27</v>
      </c>
      <c r="Q28">
        <v>370</v>
      </c>
      <c r="R28">
        <v>13</v>
      </c>
      <c r="S28">
        <f t="shared" si="3"/>
        <v>169</v>
      </c>
      <c r="T28">
        <f t="shared" si="0"/>
        <v>0</v>
      </c>
      <c r="V28">
        <f t="shared" si="1"/>
        <v>27</v>
      </c>
      <c r="W28">
        <f>[5]魔法回复获得统计!F28</f>
        <v>632.64</v>
      </c>
      <c r="X28">
        <f t="shared" si="4"/>
        <v>1054.4000000000001</v>
      </c>
      <c r="Y28">
        <f t="shared" si="2"/>
        <v>29250</v>
      </c>
      <c r="Z28">
        <f t="shared" si="5"/>
        <v>27.740895295902881</v>
      </c>
    </row>
    <row r="29" spans="1:26">
      <c r="A29" s="103">
        <v>28</v>
      </c>
      <c r="B29">
        <f>人物等级!C31</f>
        <v>286350</v>
      </c>
      <c r="C29">
        <f>人物等级!D29</f>
        <v>32660</v>
      </c>
      <c r="D29">
        <f>$F$2*E29*课程!$N$3</f>
        <v>15840</v>
      </c>
      <c r="E29">
        <v>11</v>
      </c>
      <c r="G29">
        <f t="shared" si="6"/>
        <v>2.0618686868686869</v>
      </c>
      <c r="P29" s="103">
        <v>28</v>
      </c>
      <c r="Q29">
        <v>380</v>
      </c>
      <c r="R29">
        <v>14</v>
      </c>
      <c r="S29">
        <f t="shared" si="3"/>
        <v>196</v>
      </c>
      <c r="T29">
        <f t="shared" si="0"/>
        <v>0</v>
      </c>
      <c r="V29">
        <f t="shared" si="1"/>
        <v>28</v>
      </c>
      <c r="W29">
        <f>[5]魔法回复获得统计!F29</f>
        <v>675.84</v>
      </c>
      <c r="X29">
        <f t="shared" si="4"/>
        <v>1126.4000000000001</v>
      </c>
      <c r="Y29">
        <f t="shared" si="2"/>
        <v>32660</v>
      </c>
      <c r="Z29">
        <f t="shared" si="5"/>
        <v>28.995028409090907</v>
      </c>
    </row>
    <row r="30" spans="1:26">
      <c r="A30" s="103">
        <v>29</v>
      </c>
      <c r="B30">
        <f>人物等级!C32</f>
        <v>328350</v>
      </c>
      <c r="C30">
        <f>人物等级!D30</f>
        <v>36360</v>
      </c>
      <c r="D30">
        <f>$F$2*E30*课程!$N$3</f>
        <v>15840</v>
      </c>
      <c r="E30">
        <v>11</v>
      </c>
      <c r="G30">
        <f t="shared" si="6"/>
        <v>2.2954545454545454</v>
      </c>
      <c r="P30" s="103">
        <v>29</v>
      </c>
      <c r="Q30">
        <v>390</v>
      </c>
      <c r="R30">
        <v>14</v>
      </c>
      <c r="S30">
        <f t="shared" si="3"/>
        <v>196</v>
      </c>
      <c r="T30">
        <f t="shared" si="0"/>
        <v>0</v>
      </c>
      <c r="V30">
        <f t="shared" si="1"/>
        <v>29</v>
      </c>
      <c r="W30">
        <f>[5]魔法回复获得统计!F30</f>
        <v>685.44</v>
      </c>
      <c r="X30">
        <f t="shared" si="4"/>
        <v>1142.4000000000001</v>
      </c>
      <c r="Y30">
        <f t="shared" si="2"/>
        <v>36360</v>
      </c>
      <c r="Z30">
        <f t="shared" si="5"/>
        <v>31.827731092436974</v>
      </c>
    </row>
    <row r="31" spans="1:26">
      <c r="A31" s="103">
        <v>30</v>
      </c>
      <c r="B31">
        <f>人物等级!C33</f>
        <v>375230</v>
      </c>
      <c r="C31">
        <f>人物等级!D31</f>
        <v>42000</v>
      </c>
      <c r="D31">
        <f>$F$2*E31*课程!$N$3</f>
        <v>17280</v>
      </c>
      <c r="E31">
        <v>12</v>
      </c>
      <c r="G31">
        <f t="shared" si="6"/>
        <v>2.4305555555555554</v>
      </c>
      <c r="P31" s="103">
        <v>30</v>
      </c>
      <c r="Q31">
        <v>400</v>
      </c>
      <c r="R31">
        <v>14</v>
      </c>
      <c r="S31">
        <f t="shared" si="3"/>
        <v>196</v>
      </c>
      <c r="T31">
        <f t="shared" si="0"/>
        <v>0</v>
      </c>
      <c r="V31">
        <f t="shared" si="1"/>
        <v>30</v>
      </c>
      <c r="W31">
        <f>[5]魔法回复获得统计!F31</f>
        <v>695.04</v>
      </c>
      <c r="X31">
        <f t="shared" si="4"/>
        <v>1158.3999999999999</v>
      </c>
      <c r="Y31">
        <f t="shared" si="2"/>
        <v>42000</v>
      </c>
      <c r="Z31">
        <f t="shared" si="5"/>
        <v>36.25690607734807</v>
      </c>
    </row>
    <row r="32" spans="1:26">
      <c r="A32" s="104">
        <v>31</v>
      </c>
      <c r="B32">
        <f>人物等级!C34</f>
        <v>427410</v>
      </c>
      <c r="C32">
        <f>人物等级!D32</f>
        <v>46880</v>
      </c>
      <c r="D32">
        <f>$F$2*E32*课程!$N$3</f>
        <v>17280</v>
      </c>
      <c r="E32">
        <v>12</v>
      </c>
      <c r="G32">
        <f t="shared" si="6"/>
        <v>2.7129629629629628</v>
      </c>
      <c r="P32" s="104">
        <v>31</v>
      </c>
      <c r="Q32">
        <v>410</v>
      </c>
      <c r="R32">
        <v>14</v>
      </c>
      <c r="S32">
        <f t="shared" si="3"/>
        <v>196</v>
      </c>
      <c r="T32">
        <f t="shared" si="0"/>
        <v>0</v>
      </c>
      <c r="V32">
        <f t="shared" si="1"/>
        <v>31</v>
      </c>
      <c r="W32">
        <f>[5]魔法回复获得统计!F32</f>
        <v>740.16</v>
      </c>
      <c r="X32">
        <f t="shared" si="4"/>
        <v>1233.5999999999999</v>
      </c>
      <c r="Y32">
        <f t="shared" si="2"/>
        <v>46880</v>
      </c>
      <c r="Z32">
        <f t="shared" si="5"/>
        <v>38.002594033722438</v>
      </c>
    </row>
    <row r="33" spans="1:26">
      <c r="A33" s="104">
        <v>32</v>
      </c>
      <c r="B33">
        <f>人物等级!C35</f>
        <v>485340</v>
      </c>
      <c r="C33">
        <f>人物等级!D33</f>
        <v>52180</v>
      </c>
      <c r="D33">
        <f>$F$2*E33*课程!$N$3</f>
        <v>17280</v>
      </c>
      <c r="E33">
        <v>12</v>
      </c>
      <c r="G33">
        <f t="shared" si="6"/>
        <v>3.019675925925926</v>
      </c>
      <c r="P33" s="104">
        <v>32</v>
      </c>
      <c r="Q33">
        <v>420</v>
      </c>
      <c r="R33">
        <v>14</v>
      </c>
      <c r="S33">
        <f t="shared" si="3"/>
        <v>196</v>
      </c>
      <c r="T33">
        <f t="shared" si="0"/>
        <v>0</v>
      </c>
      <c r="V33">
        <f t="shared" si="1"/>
        <v>32</v>
      </c>
      <c r="W33">
        <f>[5]魔法回复获得统计!F33</f>
        <v>749.76</v>
      </c>
      <c r="X33">
        <f t="shared" si="4"/>
        <v>1249.5999999999999</v>
      </c>
      <c r="Y33">
        <f t="shared" si="2"/>
        <v>52180</v>
      </c>
      <c r="Z33">
        <f t="shared" si="5"/>
        <v>41.757362355953909</v>
      </c>
    </row>
    <row r="34" spans="1:26">
      <c r="A34" s="104">
        <v>33</v>
      </c>
      <c r="B34">
        <f>人物等级!C36</f>
        <v>549490</v>
      </c>
      <c r="C34">
        <f>人物等级!D34</f>
        <v>57930</v>
      </c>
      <c r="D34">
        <f>$F$2*E34*课程!$N$3</f>
        <v>17280</v>
      </c>
      <c r="E34">
        <v>12</v>
      </c>
      <c r="G34">
        <f t="shared" si="6"/>
        <v>3.3524305555555554</v>
      </c>
      <c r="P34" s="104">
        <v>33</v>
      </c>
      <c r="Q34">
        <v>430</v>
      </c>
      <c r="R34">
        <v>15</v>
      </c>
      <c r="S34">
        <f t="shared" si="3"/>
        <v>225</v>
      </c>
      <c r="T34">
        <f t="shared" si="0"/>
        <v>0</v>
      </c>
      <c r="V34">
        <f t="shared" si="1"/>
        <v>33</v>
      </c>
      <c r="W34">
        <f>[5]魔法回复获得统计!F34</f>
        <v>796.80000000000007</v>
      </c>
      <c r="X34">
        <f t="shared" si="4"/>
        <v>1328</v>
      </c>
      <c r="Y34">
        <f t="shared" si="2"/>
        <v>57930</v>
      </c>
      <c r="Z34">
        <f t="shared" si="5"/>
        <v>43.621987951807228</v>
      </c>
    </row>
    <row r="35" spans="1:26">
      <c r="A35" s="104">
        <v>34</v>
      </c>
      <c r="B35">
        <f>人物等级!C37</f>
        <v>620360</v>
      </c>
      <c r="C35">
        <f>人物等级!D35</f>
        <v>64150</v>
      </c>
      <c r="D35">
        <f>$F$2*E35*课程!$N$3</f>
        <v>17280</v>
      </c>
      <c r="E35">
        <v>12</v>
      </c>
      <c r="G35">
        <f t="shared" si="6"/>
        <v>3.7123842592592591</v>
      </c>
      <c r="P35" s="104">
        <v>34</v>
      </c>
      <c r="Q35">
        <v>440</v>
      </c>
      <c r="R35">
        <v>15</v>
      </c>
      <c r="S35">
        <f t="shared" si="3"/>
        <v>225</v>
      </c>
      <c r="T35">
        <f t="shared" si="0"/>
        <v>0</v>
      </c>
      <c r="V35">
        <f t="shared" si="1"/>
        <v>34</v>
      </c>
      <c r="W35">
        <f>[5]魔法回复获得统计!F35</f>
        <v>806.40000000000009</v>
      </c>
      <c r="X35">
        <f t="shared" si="4"/>
        <v>1344</v>
      </c>
      <c r="Y35">
        <f t="shared" si="2"/>
        <v>64150</v>
      </c>
      <c r="Z35">
        <f t="shared" si="5"/>
        <v>47.730654761904759</v>
      </c>
    </row>
    <row r="36" spans="1:26">
      <c r="A36" s="104">
        <v>35</v>
      </c>
      <c r="B36">
        <f>人物等级!C38</f>
        <v>698480</v>
      </c>
      <c r="C36">
        <f>人物等级!D36</f>
        <v>70870</v>
      </c>
      <c r="D36">
        <f>$F$2*E36*课程!$N$3</f>
        <v>17280</v>
      </c>
      <c r="E36">
        <v>12</v>
      </c>
      <c r="G36">
        <f t="shared" si="6"/>
        <v>4.1012731481481479</v>
      </c>
      <c r="P36" s="104">
        <v>35</v>
      </c>
      <c r="Q36">
        <v>450</v>
      </c>
      <c r="R36">
        <v>15</v>
      </c>
      <c r="S36">
        <f t="shared" si="3"/>
        <v>225</v>
      </c>
      <c r="T36">
        <f t="shared" si="0"/>
        <v>0</v>
      </c>
      <c r="V36">
        <f t="shared" si="1"/>
        <v>35</v>
      </c>
      <c r="W36">
        <f>[5]魔法回复获得统计!F36</f>
        <v>816</v>
      </c>
      <c r="X36">
        <f t="shared" si="4"/>
        <v>1360</v>
      </c>
      <c r="Y36">
        <f t="shared" si="2"/>
        <v>70870</v>
      </c>
      <c r="Z36">
        <f t="shared" si="5"/>
        <v>52.110294117647058</v>
      </c>
    </row>
    <row r="37" spans="1:26">
      <c r="A37" s="105">
        <v>36</v>
      </c>
      <c r="B37">
        <f>人物等级!C39</f>
        <v>784420</v>
      </c>
      <c r="C37">
        <f>人物等级!D37</f>
        <v>78120</v>
      </c>
      <c r="D37">
        <f>$F$2*E37*课程!$N$3</f>
        <v>17280</v>
      </c>
      <c r="E37">
        <v>12</v>
      </c>
      <c r="G37">
        <f t="shared" si="6"/>
        <v>4.520833333333333</v>
      </c>
      <c r="P37" s="105">
        <v>36</v>
      </c>
      <c r="Q37">
        <v>460</v>
      </c>
      <c r="R37">
        <v>15</v>
      </c>
      <c r="S37">
        <f t="shared" si="3"/>
        <v>225</v>
      </c>
      <c r="T37">
        <f t="shared" si="0"/>
        <v>0</v>
      </c>
      <c r="V37">
        <f t="shared" si="1"/>
        <v>36</v>
      </c>
      <c r="W37">
        <f>[5]魔法回复获得统计!F37</f>
        <v>864.96</v>
      </c>
      <c r="X37">
        <f t="shared" si="4"/>
        <v>1441.6</v>
      </c>
      <c r="Y37">
        <f t="shared" si="2"/>
        <v>78120</v>
      </c>
      <c r="Z37">
        <f t="shared" si="5"/>
        <v>54.189789123196455</v>
      </c>
    </row>
    <row r="38" spans="1:26">
      <c r="A38" s="105">
        <v>37</v>
      </c>
      <c r="B38">
        <f>人物等级!C40</f>
        <v>878770</v>
      </c>
      <c r="C38">
        <f>人物等级!D38</f>
        <v>85940</v>
      </c>
      <c r="D38">
        <f>$F$2*E38*课程!$N$3</f>
        <v>17280</v>
      </c>
      <c r="E38">
        <v>12</v>
      </c>
      <c r="G38">
        <f t="shared" si="6"/>
        <v>4.9733796296296298</v>
      </c>
      <c r="P38" s="105">
        <v>37</v>
      </c>
      <c r="Q38">
        <v>470</v>
      </c>
      <c r="R38">
        <v>15</v>
      </c>
      <c r="S38">
        <f t="shared" si="3"/>
        <v>225</v>
      </c>
      <c r="T38">
        <f t="shared" si="0"/>
        <v>0</v>
      </c>
      <c r="V38">
        <f t="shared" si="1"/>
        <v>37</v>
      </c>
      <c r="W38">
        <f>[5]魔法回复获得统计!F38</f>
        <v>915.84000000000015</v>
      </c>
      <c r="X38">
        <f t="shared" si="4"/>
        <v>1526.4</v>
      </c>
      <c r="Y38">
        <f t="shared" si="2"/>
        <v>85940</v>
      </c>
      <c r="Z38">
        <f t="shared" si="5"/>
        <v>56.302410901467503</v>
      </c>
    </row>
    <row r="39" spans="1:26">
      <c r="A39" s="105">
        <v>38</v>
      </c>
      <c r="B39">
        <f>人物等级!C41</f>
        <v>982150</v>
      </c>
      <c r="C39">
        <f>人物等级!D39</f>
        <v>94350</v>
      </c>
      <c r="D39">
        <f>$F$2*E39*课程!$N$3</f>
        <v>18720</v>
      </c>
      <c r="E39">
        <v>13</v>
      </c>
      <c r="G39">
        <f t="shared" si="6"/>
        <v>5.0400641025641022</v>
      </c>
      <c r="P39" s="105">
        <v>38</v>
      </c>
      <c r="Q39">
        <v>480</v>
      </c>
      <c r="R39">
        <v>16</v>
      </c>
      <c r="S39">
        <f t="shared" si="3"/>
        <v>256</v>
      </c>
      <c r="T39">
        <f t="shared" si="0"/>
        <v>0</v>
      </c>
      <c r="V39">
        <f t="shared" si="1"/>
        <v>38</v>
      </c>
      <c r="W39">
        <f>[5]魔法回复获得统计!F39</f>
        <v>925.44</v>
      </c>
      <c r="X39">
        <f t="shared" si="4"/>
        <v>1542.4</v>
      </c>
      <c r="Y39">
        <f t="shared" si="2"/>
        <v>94350</v>
      </c>
      <c r="Z39">
        <f t="shared" si="5"/>
        <v>61.170902489626549</v>
      </c>
    </row>
    <row r="40" spans="1:26">
      <c r="A40" s="105">
        <v>39</v>
      </c>
      <c r="B40">
        <f>人物等级!C42</f>
        <v>1095230</v>
      </c>
      <c r="C40">
        <f>人物等级!D40</f>
        <v>103380</v>
      </c>
      <c r="D40">
        <f>$F$2*E40*课程!$N$3</f>
        <v>18720</v>
      </c>
      <c r="E40">
        <v>13</v>
      </c>
      <c r="G40">
        <f t="shared" si="6"/>
        <v>5.5224358974358978</v>
      </c>
      <c r="P40" s="105">
        <v>39</v>
      </c>
      <c r="Q40">
        <v>490</v>
      </c>
      <c r="R40">
        <v>16</v>
      </c>
      <c r="S40">
        <f t="shared" si="3"/>
        <v>256</v>
      </c>
      <c r="T40">
        <f t="shared" si="0"/>
        <v>0</v>
      </c>
      <c r="V40">
        <f t="shared" si="1"/>
        <v>39</v>
      </c>
      <c r="W40">
        <f>[5]魔法回复获得统计!F40</f>
        <v>935.04</v>
      </c>
      <c r="X40">
        <f t="shared" si="4"/>
        <v>1558.4</v>
      </c>
      <c r="Y40">
        <f t="shared" si="2"/>
        <v>103380</v>
      </c>
      <c r="Z40">
        <f t="shared" si="5"/>
        <v>66.337268993839828</v>
      </c>
    </row>
    <row r="41" spans="1:26">
      <c r="A41" s="105">
        <v>40</v>
      </c>
      <c r="B41">
        <f>人物等级!C43</f>
        <v>1218710</v>
      </c>
      <c r="C41">
        <f>人物等级!D41</f>
        <v>113080</v>
      </c>
      <c r="D41">
        <f>$F$2*E41*课程!$N$3</f>
        <v>18720</v>
      </c>
      <c r="E41">
        <v>13</v>
      </c>
      <c r="G41">
        <f t="shared" si="6"/>
        <v>6.0405982905982905</v>
      </c>
      <c r="P41" s="105">
        <v>40</v>
      </c>
      <c r="Q41">
        <v>500</v>
      </c>
      <c r="R41">
        <v>16</v>
      </c>
      <c r="S41">
        <f t="shared" si="3"/>
        <v>256</v>
      </c>
      <c r="T41">
        <f t="shared" si="0"/>
        <v>0</v>
      </c>
      <c r="V41">
        <f t="shared" si="1"/>
        <v>40</v>
      </c>
      <c r="W41">
        <f>[5]魔法回复获得统计!F41</f>
        <v>944.64</v>
      </c>
      <c r="X41">
        <f t="shared" si="4"/>
        <v>1574.4</v>
      </c>
      <c r="Y41">
        <f t="shared" si="2"/>
        <v>113080</v>
      </c>
      <c r="Z41">
        <f t="shared" si="5"/>
        <v>71.824186991869908</v>
      </c>
    </row>
    <row r="42" spans="1:26">
      <c r="A42" s="106">
        <v>41</v>
      </c>
      <c r="B42">
        <f>人物等级!C44</f>
        <v>1353320</v>
      </c>
      <c r="C42">
        <f>人物等级!D42</f>
        <v>123480</v>
      </c>
      <c r="D42">
        <f>$F$2*E42*课程!$N$3</f>
        <v>18720</v>
      </c>
      <c r="E42">
        <v>13</v>
      </c>
      <c r="G42">
        <f t="shared" si="6"/>
        <v>6.5961538461538458</v>
      </c>
      <c r="P42" s="106">
        <v>41</v>
      </c>
      <c r="Q42">
        <v>510</v>
      </c>
      <c r="R42">
        <v>16</v>
      </c>
      <c r="S42">
        <f t="shared" si="3"/>
        <v>256</v>
      </c>
      <c r="T42">
        <f t="shared" si="0"/>
        <v>0</v>
      </c>
      <c r="V42">
        <f t="shared" si="1"/>
        <v>41</v>
      </c>
      <c r="W42">
        <f>[5]魔法回复获得统计!F42</f>
        <v>997.44</v>
      </c>
      <c r="X42">
        <f t="shared" si="4"/>
        <v>1662.4</v>
      </c>
      <c r="Y42">
        <f t="shared" si="2"/>
        <v>123480</v>
      </c>
      <c r="Z42">
        <f t="shared" si="5"/>
        <v>74.278152069297391</v>
      </c>
    </row>
    <row r="43" spans="1:26">
      <c r="A43" s="106">
        <v>42</v>
      </c>
      <c r="B43">
        <f>人物等级!C45</f>
        <v>1499850</v>
      </c>
      <c r="C43">
        <f>人物等级!D43</f>
        <v>134610</v>
      </c>
      <c r="D43">
        <f>$F$2*E43*课程!$N$3</f>
        <v>18720</v>
      </c>
      <c r="E43">
        <v>13</v>
      </c>
      <c r="G43">
        <f t="shared" si="6"/>
        <v>7.1907051282051286</v>
      </c>
      <c r="P43" s="106">
        <v>42</v>
      </c>
      <c r="Q43">
        <v>520</v>
      </c>
      <c r="R43">
        <v>16</v>
      </c>
      <c r="S43">
        <f t="shared" si="3"/>
        <v>256</v>
      </c>
      <c r="T43">
        <f t="shared" si="0"/>
        <v>0</v>
      </c>
      <c r="V43">
        <f t="shared" si="1"/>
        <v>42</v>
      </c>
      <c r="W43">
        <f>[5]魔法回复获得统计!F43</f>
        <v>1052.1600000000001</v>
      </c>
      <c r="X43">
        <f t="shared" si="4"/>
        <v>1753.6000000000001</v>
      </c>
      <c r="Y43">
        <f t="shared" si="2"/>
        <v>134610</v>
      </c>
      <c r="Z43">
        <f t="shared" si="5"/>
        <v>76.762089416058387</v>
      </c>
    </row>
    <row r="44" spans="1:26">
      <c r="A44" s="106">
        <v>43</v>
      </c>
      <c r="B44">
        <f>人物等级!C46</f>
        <v>1659110</v>
      </c>
      <c r="C44">
        <f>人物等级!D44</f>
        <v>146530</v>
      </c>
      <c r="D44">
        <f>$F$2*E44*课程!$N$3</f>
        <v>18720</v>
      </c>
      <c r="E44">
        <v>13</v>
      </c>
      <c r="G44">
        <f t="shared" si="6"/>
        <v>7.8274572649572649</v>
      </c>
      <c r="P44" s="106">
        <v>43</v>
      </c>
      <c r="Q44">
        <v>530</v>
      </c>
      <c r="R44">
        <v>17</v>
      </c>
      <c r="S44">
        <f t="shared" si="3"/>
        <v>289</v>
      </c>
      <c r="T44">
        <f t="shared" si="0"/>
        <v>0</v>
      </c>
      <c r="V44">
        <f t="shared" si="1"/>
        <v>43</v>
      </c>
      <c r="W44">
        <f>[5]魔法回复获得统计!F44</f>
        <v>1061.76</v>
      </c>
      <c r="X44">
        <f t="shared" si="4"/>
        <v>1769.6000000000001</v>
      </c>
      <c r="Y44">
        <f t="shared" si="2"/>
        <v>146530</v>
      </c>
      <c r="Z44">
        <f t="shared" si="5"/>
        <v>82.804023508137419</v>
      </c>
    </row>
    <row r="45" spans="1:26">
      <c r="A45" s="106">
        <v>44</v>
      </c>
      <c r="B45">
        <f>人物等级!C47</f>
        <v>1831970</v>
      </c>
      <c r="C45">
        <f>人物等级!D45</f>
        <v>159260</v>
      </c>
      <c r="D45">
        <f>$F$2*E45*课程!$N$3</f>
        <v>18720</v>
      </c>
      <c r="E45">
        <v>13</v>
      </c>
      <c r="G45">
        <f t="shared" si="6"/>
        <v>8.507478632478632</v>
      </c>
      <c r="P45" s="106">
        <v>44</v>
      </c>
      <c r="Q45">
        <v>540</v>
      </c>
      <c r="R45">
        <v>17</v>
      </c>
      <c r="S45">
        <f t="shared" si="3"/>
        <v>289</v>
      </c>
      <c r="T45">
        <f t="shared" si="0"/>
        <v>0</v>
      </c>
      <c r="V45">
        <f t="shared" si="1"/>
        <v>44</v>
      </c>
      <c r="W45">
        <f>[5]魔法回复获得统计!F45</f>
        <v>1071.3600000000001</v>
      </c>
      <c r="X45">
        <f t="shared" si="4"/>
        <v>1785.6000000000004</v>
      </c>
      <c r="Y45">
        <f t="shared" si="2"/>
        <v>159260</v>
      </c>
      <c r="Z45">
        <f t="shared" si="5"/>
        <v>89.191308243727576</v>
      </c>
    </row>
    <row r="46" spans="1:26">
      <c r="A46" s="106">
        <v>45</v>
      </c>
      <c r="B46">
        <f>人物等级!C48</f>
        <v>2019330</v>
      </c>
      <c r="C46">
        <f>人物等级!D46</f>
        <v>172860</v>
      </c>
      <c r="D46">
        <f>$F$2*E46*课程!$N$3</f>
        <v>18720</v>
      </c>
      <c r="E46">
        <v>13</v>
      </c>
      <c r="G46">
        <f t="shared" si="6"/>
        <v>9.2339743589743595</v>
      </c>
      <c r="P46" s="106">
        <v>45</v>
      </c>
      <c r="Q46">
        <v>550</v>
      </c>
      <c r="R46">
        <v>17</v>
      </c>
      <c r="S46">
        <f t="shared" si="3"/>
        <v>289</v>
      </c>
      <c r="T46">
        <f t="shared" si="0"/>
        <v>0</v>
      </c>
      <c r="V46">
        <f t="shared" si="1"/>
        <v>45</v>
      </c>
      <c r="W46">
        <f>[5]魔法回复获得统计!F46</f>
        <v>1080.96</v>
      </c>
      <c r="X46">
        <f t="shared" si="4"/>
        <v>1801.6</v>
      </c>
      <c r="Y46">
        <f t="shared" si="2"/>
        <v>172860</v>
      </c>
      <c r="Z46">
        <f t="shared" si="5"/>
        <v>95.948046181172302</v>
      </c>
    </row>
    <row r="47" spans="1:26">
      <c r="A47" s="98">
        <v>46</v>
      </c>
      <c r="B47">
        <f>人物等级!C49</f>
        <v>2222150</v>
      </c>
      <c r="C47">
        <f>人物等级!D47</f>
        <v>187360</v>
      </c>
      <c r="D47">
        <f>$F$2*E47*课程!$N$3</f>
        <v>20160</v>
      </c>
      <c r="E47">
        <v>14</v>
      </c>
      <c r="G47">
        <f t="shared" si="6"/>
        <v>9.2936507936507944</v>
      </c>
      <c r="P47" s="98">
        <v>46</v>
      </c>
      <c r="Q47">
        <v>560</v>
      </c>
      <c r="R47">
        <v>17</v>
      </c>
      <c r="S47">
        <f t="shared" si="3"/>
        <v>289</v>
      </c>
      <c r="T47">
        <f t="shared" si="0"/>
        <v>0</v>
      </c>
      <c r="V47">
        <f t="shared" si="1"/>
        <v>46</v>
      </c>
      <c r="W47">
        <f>[5]魔法回复获得统计!F47</f>
        <v>1137.5999999999999</v>
      </c>
      <c r="X47">
        <f t="shared" si="4"/>
        <v>1896</v>
      </c>
      <c r="Y47">
        <f t="shared" si="2"/>
        <v>187360</v>
      </c>
      <c r="Z47">
        <f t="shared" si="5"/>
        <v>98.81856540084388</v>
      </c>
    </row>
    <row r="48" spans="1:26">
      <c r="A48" s="98">
        <v>47</v>
      </c>
      <c r="B48">
        <f>人物等级!C50</f>
        <v>2441440</v>
      </c>
      <c r="C48">
        <f>人物等级!D48</f>
        <v>202820</v>
      </c>
      <c r="D48">
        <f>$F$2*E48*课程!$N$3</f>
        <v>20160</v>
      </c>
      <c r="E48">
        <v>14</v>
      </c>
      <c r="G48">
        <f t="shared" si="6"/>
        <v>10.060515873015873</v>
      </c>
      <c r="P48" s="98">
        <v>47</v>
      </c>
      <c r="Q48">
        <v>570</v>
      </c>
      <c r="R48">
        <v>17</v>
      </c>
      <c r="S48">
        <f t="shared" si="3"/>
        <v>289</v>
      </c>
      <c r="T48">
        <f t="shared" si="0"/>
        <v>0</v>
      </c>
      <c r="V48">
        <f t="shared" si="1"/>
        <v>47</v>
      </c>
      <c r="W48">
        <f>[5]魔法回复获得统计!F48</f>
        <v>1196.1600000000001</v>
      </c>
      <c r="X48">
        <f t="shared" si="4"/>
        <v>1993.6000000000001</v>
      </c>
      <c r="Y48">
        <f t="shared" si="2"/>
        <v>202820</v>
      </c>
      <c r="Z48">
        <f t="shared" si="5"/>
        <v>101.73555377207062</v>
      </c>
    </row>
    <row r="49" spans="1:26">
      <c r="A49" s="98">
        <v>48</v>
      </c>
      <c r="B49">
        <f>人物等级!C51</f>
        <v>2678250</v>
      </c>
      <c r="C49">
        <f>人物等级!D49</f>
        <v>219290</v>
      </c>
      <c r="D49">
        <f>$F$2*E49*课程!$N$3</f>
        <v>20160</v>
      </c>
      <c r="E49">
        <v>14</v>
      </c>
      <c r="G49">
        <f t="shared" si="6"/>
        <v>10.877480158730158</v>
      </c>
      <c r="P49" s="98">
        <v>48</v>
      </c>
      <c r="Q49">
        <v>580</v>
      </c>
      <c r="R49">
        <v>18</v>
      </c>
      <c r="S49">
        <f t="shared" si="3"/>
        <v>324</v>
      </c>
      <c r="T49">
        <f t="shared" si="0"/>
        <v>0</v>
      </c>
      <c r="V49">
        <f t="shared" si="1"/>
        <v>48</v>
      </c>
      <c r="W49">
        <f>[5]魔法回复获得统计!F49</f>
        <v>1205.76</v>
      </c>
      <c r="X49">
        <f t="shared" si="4"/>
        <v>2009.6000000000001</v>
      </c>
      <c r="Y49">
        <f t="shared" si="2"/>
        <v>219290</v>
      </c>
      <c r="Z49">
        <f t="shared" si="5"/>
        <v>109.12121815286623</v>
      </c>
    </row>
    <row r="50" spans="1:26">
      <c r="A50" s="98">
        <v>49</v>
      </c>
      <c r="B50">
        <f>人物等级!C52</f>
        <v>2933700</v>
      </c>
      <c r="C50">
        <f>人物等级!D50</f>
        <v>236810</v>
      </c>
      <c r="D50">
        <f>$F$2*E50*课程!$N$3</f>
        <v>20160</v>
      </c>
      <c r="E50">
        <v>14</v>
      </c>
      <c r="G50">
        <f t="shared" si="6"/>
        <v>11.746527777777779</v>
      </c>
      <c r="P50" s="98">
        <v>49</v>
      </c>
      <c r="Q50">
        <v>590</v>
      </c>
      <c r="R50">
        <v>18</v>
      </c>
      <c r="S50">
        <f t="shared" si="3"/>
        <v>324</v>
      </c>
      <c r="T50">
        <f t="shared" si="0"/>
        <v>0</v>
      </c>
      <c r="V50">
        <f t="shared" si="1"/>
        <v>49</v>
      </c>
      <c r="W50">
        <f>[5]魔法回复获得统计!F50</f>
        <v>1215.3600000000001</v>
      </c>
      <c r="X50">
        <f t="shared" si="4"/>
        <v>2025.6000000000004</v>
      </c>
      <c r="Y50">
        <f t="shared" si="2"/>
        <v>236810</v>
      </c>
      <c r="Z50">
        <f t="shared" si="5"/>
        <v>116.90857030015796</v>
      </c>
    </row>
    <row r="51" spans="1:26">
      <c r="A51" s="98">
        <v>50</v>
      </c>
      <c r="B51">
        <f>人物等级!C53</f>
        <v>3208950</v>
      </c>
      <c r="C51">
        <f>人物等级!D51</f>
        <v>255450</v>
      </c>
      <c r="D51">
        <f>$F$2*E51*课程!$N$3</f>
        <v>20160</v>
      </c>
      <c r="E51">
        <v>14</v>
      </c>
      <c r="G51">
        <f t="shared" si="6"/>
        <v>12.671130952380953</v>
      </c>
      <c r="P51" s="98">
        <v>50</v>
      </c>
      <c r="Q51">
        <v>600</v>
      </c>
      <c r="R51">
        <v>18</v>
      </c>
      <c r="S51">
        <f t="shared" si="3"/>
        <v>324</v>
      </c>
      <c r="T51">
        <f t="shared" si="0"/>
        <v>0</v>
      </c>
      <c r="V51">
        <f t="shared" si="1"/>
        <v>50</v>
      </c>
      <c r="W51">
        <f>[5]魔法回复获得统计!F51</f>
        <v>1224.96</v>
      </c>
      <c r="X51">
        <f t="shared" si="4"/>
        <v>2041.6</v>
      </c>
      <c r="Y51">
        <f t="shared" si="2"/>
        <v>255450</v>
      </c>
      <c r="Z51">
        <f t="shared" si="5"/>
        <v>125.12245297805643</v>
      </c>
    </row>
    <row r="52" spans="1:26">
      <c r="A52" s="107">
        <v>51</v>
      </c>
      <c r="B52">
        <f>人物等级!C54</f>
        <v>3505230</v>
      </c>
      <c r="C52">
        <f>人物等级!D52</f>
        <v>275250</v>
      </c>
      <c r="D52">
        <f>$F$2*E52*课程!$N$3</f>
        <v>20160</v>
      </c>
      <c r="E52">
        <v>14</v>
      </c>
      <c r="G52">
        <f t="shared" si="6"/>
        <v>13.65327380952381</v>
      </c>
      <c r="P52" s="107">
        <v>51</v>
      </c>
      <c r="Q52">
        <v>610</v>
      </c>
      <c r="R52">
        <v>18</v>
      </c>
      <c r="S52">
        <f t="shared" si="3"/>
        <v>324</v>
      </c>
      <c r="T52">
        <f t="shared" si="0"/>
        <v>0</v>
      </c>
      <c r="V52">
        <f t="shared" si="1"/>
        <v>51</v>
      </c>
      <c r="W52">
        <f>[5]魔法回复获得统计!F52</f>
        <v>1285.44</v>
      </c>
      <c r="X52">
        <f t="shared" si="4"/>
        <v>2142.4</v>
      </c>
      <c r="Y52">
        <f t="shared" si="2"/>
        <v>275250</v>
      </c>
      <c r="Z52">
        <f t="shared" si="5"/>
        <v>128.47740851381627</v>
      </c>
    </row>
    <row r="53" spans="1:26">
      <c r="A53" s="107">
        <v>52</v>
      </c>
      <c r="B53">
        <f>人物等级!C55</f>
        <v>3823820</v>
      </c>
      <c r="C53">
        <f>人物等级!D53</f>
        <v>296280</v>
      </c>
      <c r="D53">
        <f>$F$2*E53*课程!$N$3</f>
        <v>20160</v>
      </c>
      <c r="E53">
        <v>14</v>
      </c>
      <c r="G53">
        <f t="shared" si="6"/>
        <v>14.696428571428571</v>
      </c>
      <c r="P53" s="107">
        <v>52</v>
      </c>
      <c r="Q53">
        <v>620</v>
      </c>
      <c r="R53">
        <v>18</v>
      </c>
      <c r="S53">
        <f t="shared" si="3"/>
        <v>324</v>
      </c>
      <c r="T53">
        <f t="shared" si="0"/>
        <v>0</v>
      </c>
      <c r="V53">
        <f t="shared" si="1"/>
        <v>52</v>
      </c>
      <c r="W53">
        <f>[5]魔法回复获得统计!F53</f>
        <v>1347.8400000000001</v>
      </c>
      <c r="X53">
        <f t="shared" si="4"/>
        <v>2246.4</v>
      </c>
      <c r="Y53">
        <f t="shared" si="2"/>
        <v>296280</v>
      </c>
      <c r="Z53">
        <f t="shared" si="5"/>
        <v>131.89102564102564</v>
      </c>
    </row>
    <row r="54" spans="1:26">
      <c r="A54" s="107">
        <v>53</v>
      </c>
      <c r="B54">
        <f>人物等级!C56</f>
        <v>4166080</v>
      </c>
      <c r="C54">
        <f>人物等级!D54</f>
        <v>318590</v>
      </c>
      <c r="D54">
        <f>$F$2*E54*课程!$N$3</f>
        <v>20160</v>
      </c>
      <c r="E54">
        <v>14</v>
      </c>
      <c r="G54">
        <f t="shared" si="6"/>
        <v>15.803075396825397</v>
      </c>
      <c r="P54" s="107">
        <v>53</v>
      </c>
      <c r="Q54">
        <v>630</v>
      </c>
      <c r="R54">
        <v>19</v>
      </c>
      <c r="S54">
        <f t="shared" si="3"/>
        <v>361</v>
      </c>
      <c r="T54">
        <f t="shared" si="0"/>
        <v>0</v>
      </c>
      <c r="V54">
        <f t="shared" si="1"/>
        <v>53</v>
      </c>
      <c r="W54">
        <f>[5]魔法回复获得统计!F54</f>
        <v>1357.44</v>
      </c>
      <c r="X54">
        <f t="shared" si="4"/>
        <v>2262.4</v>
      </c>
      <c r="Y54">
        <f t="shared" si="2"/>
        <v>318590</v>
      </c>
      <c r="Z54">
        <f t="shared" si="5"/>
        <v>140.8194837340877</v>
      </c>
    </row>
    <row r="55" spans="1:26">
      <c r="A55" s="107">
        <v>54</v>
      </c>
      <c r="B55">
        <f>人物等级!C57</f>
        <v>4533420</v>
      </c>
      <c r="C55">
        <f>人物等级!D55</f>
        <v>342260</v>
      </c>
      <c r="D55">
        <f>$F$2*E55*课程!$N$3</f>
        <v>21600</v>
      </c>
      <c r="E55">
        <v>15</v>
      </c>
      <c r="G55">
        <f t="shared" si="6"/>
        <v>15.84537037037037</v>
      </c>
      <c r="P55" s="107">
        <v>54</v>
      </c>
      <c r="Q55">
        <v>640</v>
      </c>
      <c r="R55">
        <v>19</v>
      </c>
      <c r="S55">
        <f t="shared" si="3"/>
        <v>361</v>
      </c>
      <c r="T55">
        <f t="shared" si="0"/>
        <v>0</v>
      </c>
      <c r="V55">
        <f t="shared" si="1"/>
        <v>54</v>
      </c>
      <c r="W55">
        <f>[5]魔法回复获得统计!F55</f>
        <v>1367.04</v>
      </c>
      <c r="X55">
        <f t="shared" si="4"/>
        <v>2278.4</v>
      </c>
      <c r="Y55">
        <f t="shared" si="2"/>
        <v>342260</v>
      </c>
      <c r="Z55">
        <f t="shared" si="5"/>
        <v>150.21945224719101</v>
      </c>
    </row>
    <row r="56" spans="1:26">
      <c r="A56" s="107">
        <v>55</v>
      </c>
      <c r="B56">
        <f>人物等级!C58</f>
        <v>4927320</v>
      </c>
      <c r="C56">
        <f>人物等级!D56</f>
        <v>367340</v>
      </c>
      <c r="D56">
        <f>$F$2*E56*课程!$N$3</f>
        <v>21600</v>
      </c>
      <c r="E56">
        <v>15</v>
      </c>
      <c r="G56">
        <f t="shared" si="6"/>
        <v>17.006481481481483</v>
      </c>
      <c r="P56" s="107">
        <v>55</v>
      </c>
      <c r="Q56">
        <v>650</v>
      </c>
      <c r="R56">
        <v>19</v>
      </c>
      <c r="S56">
        <f t="shared" si="3"/>
        <v>361</v>
      </c>
      <c r="T56">
        <f t="shared" si="0"/>
        <v>0</v>
      </c>
      <c r="V56">
        <f t="shared" si="1"/>
        <v>55</v>
      </c>
      <c r="W56">
        <f>[5]魔法回复获得统计!F56</f>
        <v>1376.6399999999999</v>
      </c>
      <c r="X56">
        <f t="shared" si="4"/>
        <v>2294.3999999999996</v>
      </c>
      <c r="Y56">
        <f t="shared" si="2"/>
        <v>367340</v>
      </c>
      <c r="Z56">
        <f t="shared" si="5"/>
        <v>160.10285913528594</v>
      </c>
    </row>
    <row r="57" spans="1:26">
      <c r="A57" s="108">
        <v>56</v>
      </c>
      <c r="B57">
        <f>人物等级!C59</f>
        <v>5349340</v>
      </c>
      <c r="C57">
        <f>人物等级!D57</f>
        <v>393900</v>
      </c>
      <c r="D57">
        <f>$F$2*E57*课程!$N$3</f>
        <v>21600</v>
      </c>
      <c r="E57">
        <v>15</v>
      </c>
      <c r="G57">
        <f t="shared" si="6"/>
        <v>18.236111111111111</v>
      </c>
      <c r="P57" s="108">
        <v>56</v>
      </c>
      <c r="Q57">
        <v>660</v>
      </c>
      <c r="R57">
        <v>19</v>
      </c>
      <c r="S57">
        <f t="shared" si="3"/>
        <v>361</v>
      </c>
      <c r="T57">
        <f t="shared" si="0"/>
        <v>0</v>
      </c>
      <c r="V57">
        <f t="shared" si="1"/>
        <v>56</v>
      </c>
      <c r="W57">
        <f>[5]魔法回复获得统计!F57</f>
        <v>1386.24</v>
      </c>
      <c r="X57">
        <f t="shared" si="4"/>
        <v>2310.4</v>
      </c>
      <c r="Y57">
        <f t="shared" si="2"/>
        <v>393900</v>
      </c>
      <c r="Z57">
        <f t="shared" si="5"/>
        <v>170.48995844875347</v>
      </c>
    </row>
    <row r="58" spans="1:26">
      <c r="A58" s="108">
        <v>57</v>
      </c>
      <c r="B58">
        <f>人物等级!C60</f>
        <v>5801110</v>
      </c>
      <c r="C58">
        <f>人物等级!D58</f>
        <v>422020</v>
      </c>
      <c r="D58">
        <f>$F$2*E58*课程!$N$3</f>
        <v>21600</v>
      </c>
      <c r="E58">
        <v>15</v>
      </c>
      <c r="G58">
        <f t="shared" si="6"/>
        <v>19.537962962962961</v>
      </c>
      <c r="P58" s="108">
        <v>57</v>
      </c>
      <c r="Q58">
        <v>670</v>
      </c>
      <c r="R58">
        <v>19</v>
      </c>
      <c r="S58">
        <f t="shared" si="3"/>
        <v>361</v>
      </c>
      <c r="T58">
        <f t="shared" si="0"/>
        <v>0</v>
      </c>
      <c r="V58">
        <f t="shared" si="1"/>
        <v>57</v>
      </c>
      <c r="W58">
        <f>[5]魔法回复获得统计!F58</f>
        <v>1450.56</v>
      </c>
      <c r="X58">
        <f t="shared" si="4"/>
        <v>2417.6</v>
      </c>
      <c r="Y58">
        <f t="shared" si="2"/>
        <v>422020</v>
      </c>
      <c r="Z58">
        <f t="shared" si="5"/>
        <v>174.56154864328261</v>
      </c>
    </row>
    <row r="59" spans="1:26">
      <c r="A59" s="108">
        <v>58</v>
      </c>
      <c r="B59">
        <f>人物等级!C61</f>
        <v>6284340</v>
      </c>
      <c r="C59">
        <f>人物等级!D59</f>
        <v>451770</v>
      </c>
      <c r="D59">
        <f>$F$2*E59*课程!$N$3</f>
        <v>21600</v>
      </c>
      <c r="E59">
        <v>15</v>
      </c>
      <c r="G59">
        <f t="shared" si="6"/>
        <v>20.915277777777778</v>
      </c>
      <c r="P59" s="108">
        <v>58</v>
      </c>
      <c r="Q59">
        <v>680</v>
      </c>
      <c r="R59">
        <v>20</v>
      </c>
      <c r="S59">
        <f t="shared" si="3"/>
        <v>400</v>
      </c>
      <c r="T59">
        <f t="shared" si="0"/>
        <v>0</v>
      </c>
      <c r="V59">
        <f t="shared" si="1"/>
        <v>58</v>
      </c>
      <c r="W59">
        <f>[5]魔法回复获得统计!F59</f>
        <v>1460.16</v>
      </c>
      <c r="X59">
        <f t="shared" si="4"/>
        <v>2433.6000000000004</v>
      </c>
      <c r="Y59">
        <f t="shared" si="2"/>
        <v>451770</v>
      </c>
      <c r="Z59">
        <f t="shared" si="5"/>
        <v>185.63856015779089</v>
      </c>
    </row>
    <row r="60" spans="1:26">
      <c r="A60" s="108">
        <v>59</v>
      </c>
      <c r="B60">
        <f>人物等级!C62</f>
        <v>6800820</v>
      </c>
      <c r="C60">
        <f>人物等级!D60</f>
        <v>483230</v>
      </c>
      <c r="D60">
        <f>$F$2*E60*课程!$N$3</f>
        <v>21600</v>
      </c>
      <c r="E60">
        <v>15</v>
      </c>
      <c r="G60">
        <f t="shared" si="6"/>
        <v>22.37175925925926</v>
      </c>
      <c r="P60" s="108">
        <v>59</v>
      </c>
      <c r="Q60">
        <v>690</v>
      </c>
      <c r="R60">
        <v>20</v>
      </c>
      <c r="S60">
        <f t="shared" si="3"/>
        <v>400</v>
      </c>
      <c r="T60">
        <f t="shared" si="0"/>
        <v>0</v>
      </c>
      <c r="V60">
        <f t="shared" si="1"/>
        <v>59</v>
      </c>
      <c r="W60">
        <f>[5]魔法回复获得统计!F60</f>
        <v>1469.76</v>
      </c>
      <c r="X60">
        <f t="shared" si="4"/>
        <v>2449.6</v>
      </c>
      <c r="Y60">
        <f t="shared" si="2"/>
        <v>483230</v>
      </c>
      <c r="Z60">
        <f t="shared" si="5"/>
        <v>197.2689418680601</v>
      </c>
    </row>
    <row r="61" spans="1:26">
      <c r="A61" s="108">
        <v>60</v>
      </c>
      <c r="B61">
        <f>人物等级!C63</f>
        <v>7352420</v>
      </c>
      <c r="C61">
        <f>人物等级!D61</f>
        <v>516480</v>
      </c>
      <c r="D61">
        <f>$F$2*E61*课程!$N$3</f>
        <v>21600</v>
      </c>
      <c r="E61">
        <v>15</v>
      </c>
      <c r="G61">
        <f t="shared" si="6"/>
        <v>23.911111111111111</v>
      </c>
      <c r="P61" s="108">
        <v>60</v>
      </c>
      <c r="Q61">
        <v>700</v>
      </c>
      <c r="R61">
        <v>20</v>
      </c>
      <c r="S61">
        <f t="shared" si="3"/>
        <v>400</v>
      </c>
      <c r="T61">
        <f t="shared" si="0"/>
        <v>0</v>
      </c>
      <c r="V61">
        <f t="shared" si="1"/>
        <v>60</v>
      </c>
      <c r="W61">
        <f>[5]魔法回复获得统计!F61</f>
        <v>1479.3600000000001</v>
      </c>
      <c r="X61">
        <f t="shared" si="4"/>
        <v>2465.6000000000004</v>
      </c>
      <c r="Y61">
        <f t="shared" si="2"/>
        <v>516480</v>
      </c>
      <c r="Z61">
        <f t="shared" si="5"/>
        <v>209.47436729396492</v>
      </c>
    </row>
    <row r="62" spans="1:26">
      <c r="A62" s="109">
        <v>61</v>
      </c>
      <c r="B62">
        <f>人物等级!C64</f>
        <v>7941110</v>
      </c>
      <c r="C62">
        <f>人物等级!D62</f>
        <v>551600</v>
      </c>
      <c r="D62">
        <f>$F$2*E62*课程!$N$3</f>
        <v>21600</v>
      </c>
      <c r="E62">
        <v>15</v>
      </c>
      <c r="G62">
        <f t="shared" si="6"/>
        <v>25.537037037037038</v>
      </c>
      <c r="P62" s="109">
        <v>61</v>
      </c>
      <c r="Q62">
        <v>710</v>
      </c>
      <c r="R62">
        <v>20</v>
      </c>
      <c r="S62">
        <f t="shared" si="3"/>
        <v>400</v>
      </c>
      <c r="T62">
        <f t="shared" si="0"/>
        <v>0</v>
      </c>
      <c r="V62">
        <f t="shared" si="1"/>
        <v>61</v>
      </c>
      <c r="W62">
        <f>[5]魔法回复获得统计!F62</f>
        <v>1545.6000000000001</v>
      </c>
      <c r="X62">
        <f t="shared" si="4"/>
        <v>2576</v>
      </c>
      <c r="Y62">
        <f t="shared" si="2"/>
        <v>551600</v>
      </c>
      <c r="Z62">
        <f t="shared" si="5"/>
        <v>214.13043478260869</v>
      </c>
    </row>
    <row r="63" spans="1:26">
      <c r="A63" s="109">
        <v>62</v>
      </c>
      <c r="B63">
        <f>人物等级!C65</f>
        <v>8568930</v>
      </c>
      <c r="C63">
        <f>人物等级!D63</f>
        <v>588690</v>
      </c>
      <c r="D63">
        <f>$F$2*E63*课程!$N$3</f>
        <v>23040</v>
      </c>
      <c r="E63">
        <v>16</v>
      </c>
      <c r="G63">
        <f t="shared" si="6"/>
        <v>25.55078125</v>
      </c>
      <c r="P63" s="109">
        <v>62</v>
      </c>
      <c r="Q63">
        <v>720</v>
      </c>
      <c r="R63">
        <v>21</v>
      </c>
      <c r="S63">
        <f t="shared" si="3"/>
        <v>441</v>
      </c>
      <c r="T63">
        <f t="shared" si="0"/>
        <v>0</v>
      </c>
      <c r="V63">
        <f t="shared" si="1"/>
        <v>62</v>
      </c>
      <c r="W63">
        <f>[5]魔法回复获得统计!F63</f>
        <v>1555.1999999999998</v>
      </c>
      <c r="X63">
        <f t="shared" si="4"/>
        <v>2592</v>
      </c>
      <c r="Y63">
        <f t="shared" si="2"/>
        <v>588690</v>
      </c>
      <c r="Z63">
        <f t="shared" si="5"/>
        <v>227.11805555555554</v>
      </c>
    </row>
    <row r="64" spans="1:26">
      <c r="A64" s="109">
        <v>63</v>
      </c>
      <c r="B64">
        <f>人物等级!C66</f>
        <v>9238040</v>
      </c>
      <c r="C64">
        <f>人物等级!D64</f>
        <v>627820</v>
      </c>
      <c r="D64">
        <f>$F$2*E64*课程!$N$3</f>
        <v>23040</v>
      </c>
      <c r="E64">
        <v>16</v>
      </c>
      <c r="G64">
        <f t="shared" si="6"/>
        <v>27.249131944444443</v>
      </c>
      <c r="P64" s="109">
        <v>63</v>
      </c>
      <c r="Q64">
        <v>730</v>
      </c>
      <c r="R64">
        <v>21</v>
      </c>
      <c r="S64">
        <f t="shared" si="3"/>
        <v>441</v>
      </c>
      <c r="T64">
        <f t="shared" si="0"/>
        <v>0</v>
      </c>
      <c r="V64">
        <f t="shared" si="1"/>
        <v>63</v>
      </c>
      <c r="W64">
        <f>[5]魔法回复获得统计!F64</f>
        <v>1564.8000000000002</v>
      </c>
      <c r="X64">
        <f t="shared" si="4"/>
        <v>2608</v>
      </c>
      <c r="Y64">
        <f t="shared" si="2"/>
        <v>627820</v>
      </c>
      <c r="Z64">
        <f t="shared" si="5"/>
        <v>240.72852760736197</v>
      </c>
    </row>
    <row r="65" spans="1:26">
      <c r="A65" s="109">
        <v>64</v>
      </c>
      <c r="B65">
        <f>人物等级!C67</f>
        <v>9950670</v>
      </c>
      <c r="C65">
        <f>人物等级!D65</f>
        <v>669110</v>
      </c>
      <c r="D65">
        <f>$F$2*E65*课程!$N$3</f>
        <v>23040</v>
      </c>
      <c r="E65">
        <v>16</v>
      </c>
      <c r="G65">
        <f t="shared" si="6"/>
        <v>29.041232638888889</v>
      </c>
      <c r="P65" s="109">
        <v>64</v>
      </c>
      <c r="Q65">
        <v>740</v>
      </c>
      <c r="R65">
        <v>21</v>
      </c>
      <c r="S65">
        <f t="shared" si="3"/>
        <v>441</v>
      </c>
      <c r="T65">
        <f t="shared" si="0"/>
        <v>0</v>
      </c>
      <c r="V65">
        <f t="shared" si="1"/>
        <v>64</v>
      </c>
      <c r="W65">
        <f>[5]魔法回复获得统计!F65</f>
        <v>1632.96</v>
      </c>
      <c r="X65">
        <f t="shared" si="4"/>
        <v>2721.6000000000004</v>
      </c>
      <c r="Y65">
        <f t="shared" si="2"/>
        <v>669110</v>
      </c>
      <c r="Z65">
        <f t="shared" si="5"/>
        <v>245.85170487948261</v>
      </c>
    </row>
    <row r="66" spans="1:26">
      <c r="A66" s="109">
        <v>65</v>
      </c>
      <c r="B66">
        <f>人物等级!C68</f>
        <v>10709180</v>
      </c>
      <c r="C66">
        <f>人物等级!D66</f>
        <v>712630</v>
      </c>
      <c r="D66">
        <f>$F$2*E66*课程!$N$3</f>
        <v>23040</v>
      </c>
      <c r="E66">
        <v>16</v>
      </c>
      <c r="G66">
        <f t="shared" si="6"/>
        <v>30.930121527777779</v>
      </c>
      <c r="P66" s="109">
        <v>65</v>
      </c>
      <c r="Q66">
        <v>750</v>
      </c>
      <c r="R66">
        <v>22</v>
      </c>
      <c r="S66">
        <f t="shared" si="3"/>
        <v>484</v>
      </c>
      <c r="T66">
        <f t="shared" ref="T66:T71" si="7">(Q66+S66)*$I$2*$J$2</f>
        <v>0</v>
      </c>
      <c r="V66">
        <f t="shared" ref="V66:V71" si="8">A66</f>
        <v>65</v>
      </c>
      <c r="W66">
        <f>[5]魔法回复获得统计!F66</f>
        <v>1642.56</v>
      </c>
      <c r="X66">
        <f t="shared" si="4"/>
        <v>2737.6</v>
      </c>
      <c r="Y66">
        <f t="shared" ref="Y66:Y71" si="9">C66</f>
        <v>712630</v>
      </c>
      <c r="Z66">
        <f t="shared" si="5"/>
        <v>260.31195207481005</v>
      </c>
    </row>
    <row r="67" spans="1:26">
      <c r="A67" s="110">
        <v>66</v>
      </c>
      <c r="B67">
        <f>人物等级!C69</f>
        <v>11516020</v>
      </c>
      <c r="C67">
        <f>人物等级!D67</f>
        <v>758510</v>
      </c>
      <c r="D67">
        <f>$F$2*E67*课程!$N$3</f>
        <v>23040</v>
      </c>
      <c r="E67">
        <v>16</v>
      </c>
      <c r="G67">
        <f t="shared" si="6"/>
        <v>32.921440972222221</v>
      </c>
      <c r="P67" s="110">
        <v>66</v>
      </c>
      <c r="Q67">
        <v>760</v>
      </c>
      <c r="R67">
        <v>22</v>
      </c>
      <c r="S67">
        <f t="shared" ref="S67:S71" si="10">R67*R67</f>
        <v>484</v>
      </c>
      <c r="T67">
        <f t="shared" si="7"/>
        <v>0</v>
      </c>
      <c r="V67">
        <f t="shared" si="8"/>
        <v>66</v>
      </c>
      <c r="W67">
        <f>[5]魔法回复获得统计!F67</f>
        <v>1652.16</v>
      </c>
      <c r="X67">
        <f t="shared" ref="X67:X71" si="11">(W67/6)*10</f>
        <v>2753.6000000000004</v>
      </c>
      <c r="Y67">
        <f t="shared" si="9"/>
        <v>758510</v>
      </c>
      <c r="Z67">
        <f t="shared" ref="Z67:Z71" si="12">Y67/X67</f>
        <v>275.4612144102266</v>
      </c>
    </row>
    <row r="68" spans="1:26">
      <c r="A68" s="110">
        <v>67</v>
      </c>
      <c r="B68">
        <f>人物等级!C70</f>
        <v>12373750</v>
      </c>
      <c r="C68">
        <f>人物等级!D68</f>
        <v>806840</v>
      </c>
      <c r="D68">
        <f>$F$2*E68*课程!$N$3</f>
        <v>23040</v>
      </c>
      <c r="E68">
        <v>16</v>
      </c>
      <c r="G68">
        <f t="shared" ref="G68:G71" si="13">C68/D68</f>
        <v>35.019097222222221</v>
      </c>
      <c r="P68" s="110">
        <v>67</v>
      </c>
      <c r="Q68">
        <v>770</v>
      </c>
      <c r="R68">
        <v>22</v>
      </c>
      <c r="S68">
        <f t="shared" si="10"/>
        <v>484</v>
      </c>
      <c r="T68">
        <f t="shared" si="7"/>
        <v>0</v>
      </c>
      <c r="V68">
        <f t="shared" si="8"/>
        <v>67</v>
      </c>
      <c r="W68">
        <f>[5]魔法回复获得统计!F68</f>
        <v>1722.2400000000002</v>
      </c>
      <c r="X68">
        <f t="shared" si="11"/>
        <v>2870.4</v>
      </c>
      <c r="Y68">
        <f t="shared" si="9"/>
        <v>806840</v>
      </c>
      <c r="Z68">
        <f t="shared" si="12"/>
        <v>281.08974358974359</v>
      </c>
    </row>
    <row r="69" spans="1:26">
      <c r="A69" s="110">
        <v>68</v>
      </c>
      <c r="B69">
        <f>人物等级!C71</f>
        <v>13285060</v>
      </c>
      <c r="C69">
        <f>人物等级!D69</f>
        <v>857730</v>
      </c>
      <c r="D69">
        <f>$F$2*E69*课程!$N$3</f>
        <v>23040</v>
      </c>
      <c r="E69">
        <v>16</v>
      </c>
      <c r="G69">
        <f t="shared" si="13"/>
        <v>37.227864583333336</v>
      </c>
      <c r="P69" s="110">
        <v>68</v>
      </c>
      <c r="Q69">
        <v>780</v>
      </c>
      <c r="R69">
        <v>23</v>
      </c>
      <c r="S69">
        <f t="shared" si="10"/>
        <v>529</v>
      </c>
      <c r="T69">
        <f t="shared" si="7"/>
        <v>0</v>
      </c>
      <c r="V69">
        <f t="shared" si="8"/>
        <v>68</v>
      </c>
      <c r="W69">
        <f>[5]魔法回复获得统计!F69</f>
        <v>1731.84</v>
      </c>
      <c r="X69">
        <f t="shared" si="11"/>
        <v>2886.3999999999996</v>
      </c>
      <c r="Y69">
        <f t="shared" si="9"/>
        <v>857730</v>
      </c>
      <c r="Z69">
        <f t="shared" si="12"/>
        <v>297.16255543237253</v>
      </c>
    </row>
    <row r="70" spans="1:26">
      <c r="A70" s="110">
        <v>69</v>
      </c>
      <c r="B70">
        <f>人物等级!C72</f>
        <v>14252750</v>
      </c>
      <c r="C70">
        <f>人物等级!D70</f>
        <v>911310</v>
      </c>
      <c r="D70">
        <f>$F$2*E70*课程!$N$3</f>
        <v>23040</v>
      </c>
      <c r="E70">
        <v>16</v>
      </c>
      <c r="G70">
        <f t="shared" si="13"/>
        <v>39.553385416666664</v>
      </c>
      <c r="P70" s="110">
        <v>69</v>
      </c>
      <c r="Q70">
        <v>790</v>
      </c>
      <c r="R70">
        <v>23</v>
      </c>
      <c r="S70">
        <f t="shared" si="10"/>
        <v>529</v>
      </c>
      <c r="T70">
        <f t="shared" si="7"/>
        <v>0</v>
      </c>
      <c r="V70">
        <f t="shared" si="8"/>
        <v>69</v>
      </c>
      <c r="W70">
        <f>[5]魔法回复获得统计!F70</f>
        <v>1741.44</v>
      </c>
      <c r="X70">
        <f t="shared" si="11"/>
        <v>2902.4</v>
      </c>
      <c r="Y70">
        <f t="shared" si="9"/>
        <v>911310</v>
      </c>
      <c r="Z70">
        <f t="shared" si="12"/>
        <v>313.98497794928335</v>
      </c>
    </row>
    <row r="71" spans="1:26">
      <c r="A71" s="110">
        <v>70</v>
      </c>
      <c r="B71">
        <f>人物等级!C73</f>
        <v>15279740</v>
      </c>
      <c r="C71">
        <f>人物等级!D71</f>
        <v>967690</v>
      </c>
      <c r="D71">
        <f>$F$2*E71*课程!$N$3</f>
        <v>23040</v>
      </c>
      <c r="E71">
        <v>16</v>
      </c>
      <c r="G71">
        <f t="shared" si="13"/>
        <v>42.000434027777779</v>
      </c>
      <c r="P71" s="110">
        <v>70</v>
      </c>
      <c r="Q71">
        <v>800</v>
      </c>
      <c r="R71">
        <v>23</v>
      </c>
      <c r="S71">
        <f t="shared" si="10"/>
        <v>529</v>
      </c>
      <c r="T71">
        <f t="shared" si="7"/>
        <v>0</v>
      </c>
      <c r="V71">
        <f t="shared" si="8"/>
        <v>70</v>
      </c>
      <c r="W71">
        <f>[5]魔法回复获得统计!F71</f>
        <v>1751.0400000000002</v>
      </c>
      <c r="X71">
        <f t="shared" si="11"/>
        <v>2918.4000000000005</v>
      </c>
      <c r="Y71">
        <f t="shared" si="9"/>
        <v>967690</v>
      </c>
      <c r="Z71">
        <f t="shared" si="12"/>
        <v>331.58237390350871</v>
      </c>
    </row>
    <row r="72" spans="1:26">
      <c r="B72">
        <f>SUM(B2:B71)</f>
        <v>197841870</v>
      </c>
      <c r="D72">
        <f>SUM(D2:D71)</f>
        <v>1139040</v>
      </c>
      <c r="G72">
        <f>SUM(G2:G71)</f>
        <v>666.76168450569492</v>
      </c>
      <c r="Z72">
        <f>SUM(Z2:Z71)</f>
        <v>6197.0372387411044</v>
      </c>
    </row>
    <row r="73" spans="1:26">
      <c r="D73">
        <f>B72/D72</f>
        <v>173.69176675094818</v>
      </c>
    </row>
  </sheetData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>
    <tabColor rgb="FFFF0000"/>
  </sheetPr>
  <dimension ref="A1:M7"/>
  <sheetViews>
    <sheetView workbookViewId="0">
      <selection activeCell="F19" sqref="F19"/>
    </sheetView>
  </sheetViews>
  <sheetFormatPr defaultRowHeight="13.5"/>
  <cols>
    <col min="3" max="3" width="5.75" customWidth="1"/>
    <col min="4" max="4" width="7.875" customWidth="1"/>
    <col min="6" max="6" width="65.625" customWidth="1"/>
    <col min="7" max="7" width="9.125" customWidth="1"/>
    <col min="8" max="8" width="12.25" customWidth="1"/>
    <col min="9" max="9" width="11.5" customWidth="1"/>
  </cols>
  <sheetData>
    <row r="1" spans="1:13">
      <c r="A1" t="s">
        <v>280</v>
      </c>
      <c r="B1" t="s">
        <v>201</v>
      </c>
      <c r="C1" s="113" t="s">
        <v>281</v>
      </c>
      <c r="D1" t="s">
        <v>282</v>
      </c>
      <c r="E1" s="113" t="s">
        <v>195</v>
      </c>
      <c r="F1" s="113" t="s">
        <v>283</v>
      </c>
      <c r="G1" s="208" t="s">
        <v>763</v>
      </c>
      <c r="H1" s="211" t="s">
        <v>765</v>
      </c>
      <c r="I1" s="13" t="s">
        <v>761</v>
      </c>
      <c r="J1" t="s">
        <v>263</v>
      </c>
      <c r="K1" s="13" t="s">
        <v>385</v>
      </c>
      <c r="L1" s="113" t="s">
        <v>386</v>
      </c>
      <c r="M1" s="208" t="s">
        <v>762</v>
      </c>
    </row>
    <row r="2" spans="1:13">
      <c r="E2" s="113"/>
      <c r="F2" s="113" t="s">
        <v>284</v>
      </c>
      <c r="G2" s="208"/>
      <c r="H2" s="211"/>
      <c r="L2" s="113"/>
    </row>
    <row r="3" spans="1:13">
      <c r="A3" s="127">
        <v>7001</v>
      </c>
      <c r="B3">
        <v>1000002</v>
      </c>
      <c r="C3" s="211">
        <v>5</v>
      </c>
      <c r="D3" s="211">
        <v>1</v>
      </c>
      <c r="E3" s="127">
        <v>2</v>
      </c>
      <c r="F3" s="215" t="s">
        <v>802</v>
      </c>
      <c r="G3" s="208">
        <v>5</v>
      </c>
      <c r="H3" s="211">
        <f>E3</f>
        <v>2</v>
      </c>
      <c r="I3" t="s">
        <v>285</v>
      </c>
      <c r="J3">
        <f>所有人造型表!A68</f>
        <v>7003</v>
      </c>
      <c r="K3" t="str">
        <f>所有人造型表!B68</f>
        <v>粉波利</v>
      </c>
      <c r="L3" s="127">
        <v>1</v>
      </c>
      <c r="M3" s="211">
        <v>10</v>
      </c>
    </row>
    <row r="4" spans="1:13">
      <c r="A4" s="113">
        <v>7002</v>
      </c>
      <c r="B4">
        <v>1000002</v>
      </c>
      <c r="C4" s="211">
        <v>10</v>
      </c>
      <c r="D4" s="211">
        <v>1</v>
      </c>
      <c r="E4" s="113">
        <v>5</v>
      </c>
      <c r="F4" s="215" t="s">
        <v>803</v>
      </c>
      <c r="G4" s="208">
        <v>25</v>
      </c>
      <c r="H4" s="211">
        <f>E4</f>
        <v>5</v>
      </c>
      <c r="I4" t="s">
        <v>285</v>
      </c>
      <c r="J4">
        <f>所有人造型表!A70</f>
        <v>7005</v>
      </c>
      <c r="K4" t="str">
        <f>所有人造型表!B70</f>
        <v>棕熊</v>
      </c>
      <c r="L4" s="113">
        <v>1</v>
      </c>
      <c r="M4" s="211">
        <v>5</v>
      </c>
    </row>
    <row r="5" spans="1:13">
      <c r="A5" s="113"/>
      <c r="E5" s="113"/>
      <c r="F5" s="126"/>
      <c r="G5" s="208"/>
      <c r="H5" s="211"/>
      <c r="L5" s="113"/>
    </row>
    <row r="6" spans="1:13">
      <c r="A6" s="113"/>
      <c r="E6" s="116"/>
      <c r="F6" s="126"/>
      <c r="G6" s="208"/>
      <c r="H6" s="211"/>
      <c r="L6" s="113"/>
    </row>
    <row r="7" spans="1:13">
      <c r="A7" s="113"/>
      <c r="E7" s="116"/>
      <c r="F7" s="126"/>
      <c r="G7" s="208"/>
      <c r="H7" s="211"/>
      <c r="L7" s="11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0"/>
  <sheetViews>
    <sheetView workbookViewId="0">
      <selection activeCell="D12" sqref="D12"/>
    </sheetView>
  </sheetViews>
  <sheetFormatPr defaultRowHeight="13.5"/>
  <cols>
    <col min="2" max="2" width="17.125" customWidth="1"/>
    <col min="3" max="3" width="17" customWidth="1"/>
    <col min="4" max="4" width="97.375" customWidth="1"/>
    <col min="6" max="6" width="50.875" customWidth="1"/>
    <col min="7" max="7" width="4.375" customWidth="1"/>
    <col min="8" max="8" width="5.25" customWidth="1"/>
    <col min="9" max="10" width="5.625" customWidth="1"/>
  </cols>
  <sheetData>
    <row r="1" spans="1:6">
      <c r="B1" t="s">
        <v>32</v>
      </c>
    </row>
    <row r="2" spans="1:6" ht="27">
      <c r="A2" t="s">
        <v>38</v>
      </c>
      <c r="B2" s="26" t="s">
        <v>33</v>
      </c>
      <c r="C2" s="26" t="s">
        <v>908</v>
      </c>
      <c r="D2" s="26" t="s">
        <v>34</v>
      </c>
      <c r="E2" s="26" t="s">
        <v>197</v>
      </c>
    </row>
    <row r="3" spans="1:6" ht="29.25" customHeight="1">
      <c r="A3">
        <v>1</v>
      </c>
      <c r="B3" s="21" t="s">
        <v>766</v>
      </c>
      <c r="C3" s="21">
        <v>2</v>
      </c>
      <c r="D3" s="218" t="s">
        <v>898</v>
      </c>
      <c r="E3" s="21" t="s">
        <v>198</v>
      </c>
      <c r="F3" s="27"/>
    </row>
    <row r="4" spans="1:6" ht="29.25" customHeight="1">
      <c r="A4">
        <v>2</v>
      </c>
      <c r="B4" s="21" t="s">
        <v>36</v>
      </c>
      <c r="C4" s="21">
        <v>1</v>
      </c>
      <c r="D4" s="27" t="s">
        <v>897</v>
      </c>
      <c r="E4" s="21" t="s">
        <v>198</v>
      </c>
      <c r="F4" s="21"/>
    </row>
    <row r="5" spans="1:6" ht="29.25" customHeight="1">
      <c r="A5">
        <v>3</v>
      </c>
      <c r="B5" s="21" t="s">
        <v>37</v>
      </c>
      <c r="C5" s="21">
        <v>2</v>
      </c>
      <c r="D5" s="219" t="s">
        <v>899</v>
      </c>
      <c r="E5" s="21" t="s">
        <v>198</v>
      </c>
      <c r="F5" s="21"/>
    </row>
    <row r="6" spans="1:6" ht="29.25" customHeight="1">
      <c r="A6">
        <v>4</v>
      </c>
      <c r="B6" s="21" t="s">
        <v>905</v>
      </c>
      <c r="C6" s="21">
        <v>1</v>
      </c>
      <c r="D6" s="21" t="s">
        <v>900</v>
      </c>
      <c r="E6" s="21" t="s">
        <v>199</v>
      </c>
      <c r="F6" s="21"/>
    </row>
    <row r="7" spans="1:6" ht="29.25" customHeight="1">
      <c r="A7">
        <v>5</v>
      </c>
      <c r="B7" s="21" t="s">
        <v>907</v>
      </c>
      <c r="C7" s="21">
        <v>1</v>
      </c>
      <c r="D7" s="21" t="s">
        <v>901</v>
      </c>
      <c r="E7" s="21" t="s">
        <v>199</v>
      </c>
      <c r="F7" s="21"/>
    </row>
    <row r="8" spans="1:6" ht="29.25" customHeight="1">
      <c r="A8">
        <v>6</v>
      </c>
      <c r="B8" s="21" t="s">
        <v>35</v>
      </c>
      <c r="C8" s="21">
        <v>1</v>
      </c>
      <c r="D8" s="21" t="s">
        <v>902</v>
      </c>
      <c r="E8" s="21" t="s">
        <v>198</v>
      </c>
      <c r="F8" s="21"/>
    </row>
    <row r="9" spans="1:6" ht="29.25" customHeight="1">
      <c r="A9">
        <v>7</v>
      </c>
      <c r="B9" s="21" t="s">
        <v>767</v>
      </c>
      <c r="C9" s="21">
        <v>2</v>
      </c>
      <c r="D9" s="21" t="s">
        <v>903</v>
      </c>
      <c r="E9" s="21" t="s">
        <v>199</v>
      </c>
      <c r="F9" s="21"/>
    </row>
    <row r="10" spans="1:6">
      <c r="A10">
        <v>8</v>
      </c>
      <c r="B10" s="21" t="s">
        <v>906</v>
      </c>
      <c r="C10" s="21">
        <v>1</v>
      </c>
      <c r="D10" s="21" t="s">
        <v>904</v>
      </c>
      <c r="E10" s="21" t="s">
        <v>199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37"/>
  <sheetViews>
    <sheetView workbookViewId="0">
      <selection activeCell="C21" sqref="C21"/>
    </sheetView>
  </sheetViews>
  <sheetFormatPr defaultRowHeight="13.5"/>
  <cols>
    <col min="3" max="3" width="11.875" style="131" customWidth="1"/>
    <col min="4" max="4" width="12.5" customWidth="1"/>
    <col min="5" max="5" width="1.5" customWidth="1"/>
    <col min="6" max="6" width="1.125" customWidth="1"/>
    <col min="7" max="7" width="1.25" customWidth="1"/>
    <col min="10" max="10" width="11.125" customWidth="1"/>
  </cols>
  <sheetData>
    <row r="1" spans="1:10">
      <c r="A1" t="s">
        <v>17</v>
      </c>
      <c r="B1" s="215" t="s">
        <v>729</v>
      </c>
      <c r="C1" s="131" t="s">
        <v>13</v>
      </c>
      <c r="D1" s="230" t="s">
        <v>522</v>
      </c>
      <c r="E1" s="230"/>
      <c r="F1" s="230"/>
      <c r="G1" s="131"/>
      <c r="H1" s="139" t="s">
        <v>467</v>
      </c>
      <c r="I1" s="184" t="s">
        <v>649</v>
      </c>
      <c r="J1" s="173" t="s">
        <v>597</v>
      </c>
    </row>
    <row r="2" spans="1:10">
      <c r="B2" s="131">
        <v>1</v>
      </c>
      <c r="D2" s="15" t="s">
        <v>377</v>
      </c>
      <c r="E2" s="141" t="s">
        <v>14</v>
      </c>
      <c r="F2" s="141" t="s">
        <v>15</v>
      </c>
      <c r="G2" s="141" t="s">
        <v>373</v>
      </c>
      <c r="H2" s="131"/>
      <c r="I2" s="184"/>
      <c r="J2" s="173">
        <v>350</v>
      </c>
    </row>
    <row r="3" spans="1:10">
      <c r="A3">
        <v>1</v>
      </c>
      <c r="B3" s="131">
        <v>2</v>
      </c>
      <c r="C3">
        <v>9</v>
      </c>
      <c r="D3" s="33">
        <f>ROUND((INT(POWER(B2+$J$2,B3/$J$4+$J$6))/$J$8),-2)</f>
        <v>1700</v>
      </c>
      <c r="E3" s="141">
        <v>0</v>
      </c>
      <c r="F3" s="141">
        <v>0</v>
      </c>
      <c r="G3" s="141">
        <v>0</v>
      </c>
      <c r="H3" s="176">
        <f>D3/800</f>
        <v>2.125</v>
      </c>
      <c r="I3" s="60">
        <v>0</v>
      </c>
      <c r="J3" s="174" t="s">
        <v>598</v>
      </c>
    </row>
    <row r="4" spans="1:10">
      <c r="A4">
        <v>2</v>
      </c>
      <c r="B4" s="131">
        <f>魔法等级!A5</f>
        <v>3</v>
      </c>
      <c r="C4">
        <v>10</v>
      </c>
      <c r="D4" s="33">
        <f>ROUND((INT(POWER(B3+$J$2,B4/$J$4+$J$6))/$J$8),-2)</f>
        <v>2600</v>
      </c>
      <c r="E4" s="141">
        <v>0</v>
      </c>
      <c r="F4" s="141">
        <v>0</v>
      </c>
      <c r="G4" s="141">
        <f>ROUND(G3*2,-2)</f>
        <v>0</v>
      </c>
      <c r="H4" s="176">
        <f t="shared" ref="H4:H16" si="0">D4/800</f>
        <v>3.25</v>
      </c>
      <c r="I4" s="60">
        <v>0</v>
      </c>
      <c r="J4" s="175">
        <v>15</v>
      </c>
    </row>
    <row r="5" spans="1:10">
      <c r="A5">
        <v>3</v>
      </c>
      <c r="B5" s="150">
        <f>魔法等级!A7</f>
        <v>5</v>
      </c>
      <c r="C5">
        <v>11</v>
      </c>
      <c r="D5" s="33">
        <f t="shared" ref="D5:D7" si="1">ROUND((INT(POWER(B4+$J$2,B5/$J$4+$J$6))/$J$8),-2)</f>
        <v>5600</v>
      </c>
      <c r="E5" s="141">
        <v>0</v>
      </c>
      <c r="F5" s="141">
        <v>0</v>
      </c>
      <c r="G5" s="141">
        <f>ROUND(G4*2,-2)</f>
        <v>0</v>
      </c>
      <c r="H5" s="176">
        <f t="shared" si="0"/>
        <v>7</v>
      </c>
      <c r="I5" s="60">
        <v>0</v>
      </c>
      <c r="J5" s="174" t="s">
        <v>599</v>
      </c>
    </row>
    <row r="6" spans="1:10">
      <c r="A6">
        <v>4</v>
      </c>
      <c r="B6" s="150">
        <f>魔法等级!A8</f>
        <v>6</v>
      </c>
      <c r="C6">
        <v>12</v>
      </c>
      <c r="D6" s="33">
        <f t="shared" si="1"/>
        <v>8400</v>
      </c>
      <c r="E6" s="141">
        <v>0</v>
      </c>
      <c r="F6" s="141">
        <v>0</v>
      </c>
      <c r="G6" s="141">
        <f t="shared" ref="G6:G7" si="2">ROUND(G5*2,-2)</f>
        <v>0</v>
      </c>
      <c r="H6" s="176">
        <f t="shared" si="0"/>
        <v>10.5</v>
      </c>
      <c r="I6" s="60">
        <v>3</v>
      </c>
      <c r="J6" s="175">
        <v>1.6</v>
      </c>
    </row>
    <row r="7" spans="1:10">
      <c r="A7">
        <v>5</v>
      </c>
      <c r="B7" s="150">
        <f>魔法等级!A10</f>
        <v>8</v>
      </c>
      <c r="C7">
        <v>13</v>
      </c>
      <c r="D7" s="33">
        <f t="shared" si="1"/>
        <v>18500</v>
      </c>
      <c r="E7" s="141">
        <v>0</v>
      </c>
      <c r="F7" s="141">
        <v>0</v>
      </c>
      <c r="G7" s="141">
        <f t="shared" si="2"/>
        <v>0</v>
      </c>
      <c r="H7" s="176">
        <f t="shared" si="0"/>
        <v>23.125</v>
      </c>
      <c r="I7" s="60">
        <v>5</v>
      </c>
      <c r="J7" s="174" t="s">
        <v>600</v>
      </c>
    </row>
    <row r="8" spans="1:10">
      <c r="A8">
        <v>6</v>
      </c>
      <c r="B8" s="150">
        <f>魔法等级!A12</f>
        <v>10</v>
      </c>
      <c r="C8" s="111">
        <v>14</v>
      </c>
      <c r="D8" s="33">
        <f>ROUND((INT(POWER(B7+$J$2,B8/$J$4+$J$6))/$J$8),-3)</f>
        <v>41000</v>
      </c>
      <c r="E8" s="141">
        <v>0</v>
      </c>
      <c r="F8" s="141">
        <v>0</v>
      </c>
      <c r="G8" s="141">
        <f>ROUND(G7*2,-3)</f>
        <v>0</v>
      </c>
      <c r="H8" s="176">
        <f t="shared" si="0"/>
        <v>51.25</v>
      </c>
      <c r="I8" s="60">
        <v>7</v>
      </c>
      <c r="J8" s="175">
        <v>15</v>
      </c>
    </row>
    <row r="9" spans="1:10">
      <c r="A9">
        <v>7</v>
      </c>
      <c r="B9" s="150">
        <f>魔法等级!A14</f>
        <v>12</v>
      </c>
      <c r="C9">
        <v>15</v>
      </c>
      <c r="D9" s="33">
        <f t="shared" ref="D9:D13" si="3">ROUND((INT(POWER(B8+$J$2,B9/$J$4+$J$6))/$J$8),-3)</f>
        <v>91000</v>
      </c>
      <c r="E9" s="141">
        <v>0</v>
      </c>
      <c r="F9" s="141">
        <v>0</v>
      </c>
      <c r="G9" s="141">
        <f>ROUND(G8*2,-3)</f>
        <v>0</v>
      </c>
      <c r="H9" s="176">
        <f t="shared" si="0"/>
        <v>113.75</v>
      </c>
      <c r="I9" s="60">
        <v>9</v>
      </c>
      <c r="J9" s="174"/>
    </row>
    <row r="10" spans="1:10">
      <c r="A10">
        <v>8</v>
      </c>
      <c r="B10" s="150">
        <f>魔法等级!A16</f>
        <v>14</v>
      </c>
      <c r="C10">
        <v>16</v>
      </c>
      <c r="D10" s="33">
        <f t="shared" si="3"/>
        <v>202000</v>
      </c>
      <c r="E10" s="141">
        <v>0</v>
      </c>
      <c r="F10" s="141">
        <v>0</v>
      </c>
      <c r="G10" s="141">
        <f>ROUND(G9*2,-5)</f>
        <v>0</v>
      </c>
      <c r="H10" s="176">
        <f t="shared" si="0"/>
        <v>252.5</v>
      </c>
      <c r="I10" s="60">
        <v>11</v>
      </c>
      <c r="J10" s="175"/>
    </row>
    <row r="11" spans="1:10">
      <c r="A11">
        <v>9</v>
      </c>
      <c r="B11" s="150">
        <f>魔法等级!A17</f>
        <v>15</v>
      </c>
      <c r="C11">
        <v>17</v>
      </c>
      <c r="D11" s="33">
        <f t="shared" si="3"/>
        <v>304000</v>
      </c>
      <c r="E11" s="141">
        <v>0</v>
      </c>
      <c r="F11" s="141">
        <v>0</v>
      </c>
      <c r="G11" s="141">
        <f t="shared" ref="G11:G16" si="4">ROUND(G10*2,-5)</f>
        <v>0</v>
      </c>
      <c r="H11" s="176">
        <f t="shared" si="0"/>
        <v>380</v>
      </c>
      <c r="I11" s="60">
        <v>13</v>
      </c>
      <c r="J11" s="174"/>
    </row>
    <row r="12" spans="1:10">
      <c r="A12">
        <v>10</v>
      </c>
      <c r="B12" s="150">
        <f>魔法等级!A18</f>
        <v>16</v>
      </c>
      <c r="C12">
        <v>18</v>
      </c>
      <c r="D12" s="33">
        <f t="shared" si="3"/>
        <v>454000</v>
      </c>
      <c r="E12" s="141">
        <v>0</v>
      </c>
      <c r="F12" s="141">
        <v>0</v>
      </c>
      <c r="G12" s="141">
        <f t="shared" si="4"/>
        <v>0</v>
      </c>
      <c r="H12" s="176">
        <f t="shared" si="0"/>
        <v>567.5</v>
      </c>
      <c r="I12" s="60">
        <v>15</v>
      </c>
      <c r="J12" s="175"/>
    </row>
    <row r="13" spans="1:10">
      <c r="A13">
        <v>11</v>
      </c>
      <c r="B13" s="150">
        <f>魔法等级!A19</f>
        <v>17</v>
      </c>
      <c r="C13">
        <v>19</v>
      </c>
      <c r="D13" s="33">
        <f t="shared" si="3"/>
        <v>677000</v>
      </c>
      <c r="E13" s="141">
        <v>0</v>
      </c>
      <c r="F13" s="141">
        <v>0</v>
      </c>
      <c r="G13" s="141">
        <f t="shared" si="4"/>
        <v>0</v>
      </c>
      <c r="H13" s="176">
        <f t="shared" si="0"/>
        <v>846.25</v>
      </c>
      <c r="I13" s="60">
        <v>17</v>
      </c>
      <c r="J13" s="174"/>
    </row>
    <row r="14" spans="1:10">
      <c r="A14">
        <v>12</v>
      </c>
      <c r="B14" s="150">
        <f>魔法等级!A20</f>
        <v>18</v>
      </c>
      <c r="C14">
        <v>20</v>
      </c>
      <c r="D14" s="33">
        <f>ROUND((INT(POWER(B13+$J$2,B14/$J$4+$J$6))/$J$8),-4)</f>
        <v>1010000</v>
      </c>
      <c r="E14" s="141">
        <v>0</v>
      </c>
      <c r="F14" s="141">
        <v>0</v>
      </c>
      <c r="G14" s="141">
        <f t="shared" si="4"/>
        <v>0</v>
      </c>
      <c r="H14" s="176">
        <f t="shared" si="0"/>
        <v>1262.5</v>
      </c>
      <c r="I14" s="60">
        <v>19</v>
      </c>
      <c r="J14" s="175"/>
    </row>
    <row r="15" spans="1:10">
      <c r="A15">
        <v>13</v>
      </c>
      <c r="B15" s="150">
        <f>魔法等级!A21</f>
        <v>19</v>
      </c>
      <c r="C15">
        <v>21</v>
      </c>
      <c r="D15" s="33">
        <f t="shared" ref="D15:D16" si="5">ROUND((INT(POWER(B14+$J$2,B15/$J$4+$J$6))/$J$8),-4)</f>
        <v>1510000</v>
      </c>
      <c r="E15" s="141">
        <v>0</v>
      </c>
      <c r="F15" s="141">
        <v>0</v>
      </c>
      <c r="G15" s="141">
        <f t="shared" si="4"/>
        <v>0</v>
      </c>
      <c r="H15" s="176">
        <f t="shared" si="0"/>
        <v>1887.5</v>
      </c>
      <c r="I15" s="60">
        <v>21</v>
      </c>
      <c r="J15" s="174"/>
    </row>
    <row r="16" spans="1:10">
      <c r="A16">
        <v>14</v>
      </c>
      <c r="B16" s="150">
        <f>魔法等级!A22</f>
        <v>20</v>
      </c>
      <c r="C16">
        <v>22</v>
      </c>
      <c r="D16" s="33">
        <f t="shared" si="5"/>
        <v>2260000</v>
      </c>
      <c r="E16" s="141">
        <v>0</v>
      </c>
      <c r="F16" s="141">
        <v>0</v>
      </c>
      <c r="G16" s="141">
        <f t="shared" si="4"/>
        <v>0</v>
      </c>
      <c r="H16" s="176">
        <f t="shared" si="0"/>
        <v>2825</v>
      </c>
      <c r="I16" s="60">
        <v>23</v>
      </c>
      <c r="J16" s="175"/>
    </row>
    <row r="17" spans="2:10">
      <c r="B17" s="150"/>
      <c r="C17"/>
      <c r="D17" s="172"/>
      <c r="E17" s="14"/>
      <c r="F17" s="14"/>
      <c r="G17" s="14"/>
      <c r="H17" s="214"/>
      <c r="I17" s="31"/>
      <c r="J17" s="174"/>
    </row>
    <row r="18" spans="2:10">
      <c r="B18" s="131"/>
      <c r="C18"/>
      <c r="D18" s="14"/>
      <c r="E18" s="14"/>
      <c r="F18" s="14"/>
      <c r="G18" s="14"/>
      <c r="H18" s="14"/>
      <c r="I18" s="14"/>
    </row>
    <row r="19" spans="2:10">
      <c r="B19" s="131"/>
      <c r="C19"/>
      <c r="D19" s="14"/>
      <c r="E19" s="14"/>
      <c r="F19" s="14"/>
      <c r="G19" s="14"/>
      <c r="H19" s="14"/>
      <c r="I19" s="14"/>
    </row>
    <row r="20" spans="2:10">
      <c r="D20" s="31"/>
      <c r="E20" s="31"/>
      <c r="F20" s="31"/>
      <c r="G20" s="31"/>
      <c r="H20" s="31"/>
      <c r="I20" s="31"/>
    </row>
    <row r="21" spans="2:10">
      <c r="D21" s="31"/>
      <c r="E21" s="31"/>
      <c r="F21" s="31"/>
      <c r="G21" s="31"/>
      <c r="H21" s="31"/>
      <c r="I21" s="31"/>
    </row>
    <row r="27" spans="2:10">
      <c r="H27" s="131"/>
      <c r="I27" s="184"/>
    </row>
    <row r="28" spans="2:10">
      <c r="H28" s="131"/>
      <c r="I28" s="184"/>
    </row>
    <row r="29" spans="2:10">
      <c r="H29" s="131"/>
      <c r="I29" s="184"/>
    </row>
    <row r="30" spans="2:10">
      <c r="H30" s="131"/>
      <c r="I30" s="184"/>
    </row>
    <row r="31" spans="2:10">
      <c r="H31" s="131"/>
      <c r="I31" s="184"/>
    </row>
    <row r="33" spans="2:9">
      <c r="B33" s="131"/>
      <c r="C33"/>
      <c r="D33" s="131"/>
      <c r="E33" s="131"/>
      <c r="F33" s="131"/>
      <c r="G33" s="131"/>
      <c r="H33" s="131"/>
      <c r="I33" s="184"/>
    </row>
    <row r="34" spans="2:9">
      <c r="D34" s="131"/>
      <c r="E34" s="131"/>
      <c r="F34" s="131"/>
      <c r="G34" s="131"/>
      <c r="H34" s="131"/>
      <c r="I34" s="184"/>
    </row>
    <row r="35" spans="2:9">
      <c r="B35" s="131"/>
      <c r="C35"/>
      <c r="D35" s="131"/>
      <c r="E35" s="131"/>
      <c r="F35" s="131"/>
      <c r="G35" s="131"/>
      <c r="H35" s="131"/>
      <c r="I35" s="184"/>
    </row>
    <row r="36" spans="2:9">
      <c r="B36" s="131"/>
      <c r="C36"/>
      <c r="D36" s="131"/>
      <c r="E36" s="131"/>
      <c r="F36" s="131"/>
      <c r="G36" s="131"/>
      <c r="H36" s="131"/>
      <c r="I36" s="184"/>
    </row>
    <row r="37" spans="2:9">
      <c r="B37" s="131"/>
      <c r="C37"/>
      <c r="D37" s="131"/>
      <c r="E37" s="131"/>
      <c r="F37" s="131"/>
      <c r="G37" s="131"/>
      <c r="H37" s="131"/>
      <c r="I37" s="184"/>
    </row>
  </sheetData>
  <mergeCells count="1">
    <mergeCell ref="D1:F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2"/>
  <sheetViews>
    <sheetView workbookViewId="0">
      <selection activeCell="C19" sqref="C19"/>
    </sheetView>
  </sheetViews>
  <sheetFormatPr defaultRowHeight="13.5"/>
  <cols>
    <col min="2" max="2" width="21.5" customWidth="1"/>
    <col min="3" max="3" width="11.75" customWidth="1"/>
    <col min="4" max="4" width="13" customWidth="1"/>
  </cols>
  <sheetData>
    <row r="1" spans="1:9">
      <c r="A1" s="133" t="s">
        <v>453</v>
      </c>
      <c r="B1" s="133" t="s">
        <v>455</v>
      </c>
      <c r="C1" s="133" t="s">
        <v>22</v>
      </c>
      <c r="D1" s="133" t="s">
        <v>454</v>
      </c>
      <c r="E1" s="199" t="s">
        <v>736</v>
      </c>
      <c r="F1" s="199" t="s">
        <v>737</v>
      </c>
      <c r="G1" s="199" t="s">
        <v>739</v>
      </c>
      <c r="H1" s="199" t="s">
        <v>738</v>
      </c>
      <c r="I1" s="173" t="s">
        <v>601</v>
      </c>
    </row>
    <row r="2" spans="1:9">
      <c r="B2" s="133"/>
      <c r="I2" s="173">
        <v>100</v>
      </c>
    </row>
    <row r="3" spans="1:9">
      <c r="A3" s="133">
        <v>1</v>
      </c>
      <c r="B3" s="212">
        <v>120</v>
      </c>
      <c r="C3">
        <v>3</v>
      </c>
      <c r="D3">
        <v>3</v>
      </c>
      <c r="E3" s="152">
        <v>500</v>
      </c>
      <c r="F3" s="152">
        <v>1</v>
      </c>
      <c r="G3" s="152" t="s">
        <v>502</v>
      </c>
      <c r="H3" s="152" t="s">
        <v>502</v>
      </c>
      <c r="I3" s="174" t="s">
        <v>598</v>
      </c>
    </row>
    <row r="4" spans="1:9">
      <c r="A4" s="133">
        <v>2</v>
      </c>
      <c r="B4" s="171">
        <v>160</v>
      </c>
      <c r="C4">
        <v>4</v>
      </c>
      <c r="D4">
        <v>4</v>
      </c>
      <c r="E4" s="199">
        <v>1000</v>
      </c>
      <c r="F4" s="199">
        <v>1</v>
      </c>
      <c r="G4" s="152" t="s">
        <v>502</v>
      </c>
      <c r="H4" s="152" t="s">
        <v>502</v>
      </c>
      <c r="I4" s="175">
        <v>21</v>
      </c>
    </row>
    <row r="5" spans="1:9">
      <c r="A5" s="133">
        <v>3</v>
      </c>
      <c r="B5" s="220">
        <v>220</v>
      </c>
      <c r="C5">
        <v>5</v>
      </c>
      <c r="D5">
        <v>5</v>
      </c>
      <c r="E5" s="199">
        <v>1500</v>
      </c>
      <c r="F5" s="199">
        <v>1</v>
      </c>
      <c r="G5" s="152" t="s">
        <v>502</v>
      </c>
      <c r="H5" s="152" t="s">
        <v>502</v>
      </c>
      <c r="I5" s="174" t="s">
        <v>599</v>
      </c>
    </row>
    <row r="6" spans="1:9">
      <c r="A6" s="133">
        <v>4</v>
      </c>
      <c r="B6" s="220">
        <v>300</v>
      </c>
      <c r="C6">
        <v>6</v>
      </c>
      <c r="D6">
        <v>6</v>
      </c>
      <c r="E6" s="199">
        <v>2000</v>
      </c>
      <c r="F6" s="199">
        <v>1</v>
      </c>
      <c r="G6" s="152" t="s">
        <v>502</v>
      </c>
      <c r="H6" s="152" t="s">
        <v>502</v>
      </c>
      <c r="I6" s="175">
        <v>2.5499999999999998</v>
      </c>
    </row>
    <row r="7" spans="1:9">
      <c r="A7" s="133">
        <v>5</v>
      </c>
      <c r="B7" s="220">
        <v>400</v>
      </c>
      <c r="C7">
        <v>7</v>
      </c>
      <c r="D7">
        <v>7</v>
      </c>
      <c r="E7" s="199">
        <v>2500</v>
      </c>
      <c r="F7" s="199">
        <v>1</v>
      </c>
      <c r="G7" s="152" t="s">
        <v>502</v>
      </c>
      <c r="H7" s="152" t="s">
        <v>502</v>
      </c>
      <c r="I7" s="174" t="s">
        <v>600</v>
      </c>
    </row>
    <row r="8" spans="1:9">
      <c r="A8" s="133">
        <v>6</v>
      </c>
      <c r="B8" s="220">
        <f t="shared" ref="B8:B22" si="0">ROUND((INT(POWER(A7+$I$2,A8/$I$4+$I$6))/$I$8),-1)</f>
        <v>540</v>
      </c>
      <c r="C8">
        <v>8</v>
      </c>
      <c r="D8">
        <v>8</v>
      </c>
      <c r="E8" s="199">
        <v>3000</v>
      </c>
      <c r="F8" s="199">
        <v>1</v>
      </c>
      <c r="G8" s="152" t="s">
        <v>502</v>
      </c>
      <c r="H8" s="152" t="s">
        <v>502</v>
      </c>
      <c r="I8" s="175">
        <v>1000</v>
      </c>
    </row>
    <row r="9" spans="1:9">
      <c r="A9" s="133">
        <v>7</v>
      </c>
      <c r="B9" s="220">
        <f t="shared" si="0"/>
        <v>690</v>
      </c>
      <c r="C9">
        <v>9</v>
      </c>
      <c r="D9">
        <v>9</v>
      </c>
      <c r="E9" s="199">
        <v>3500</v>
      </c>
      <c r="F9" s="199">
        <v>1</v>
      </c>
      <c r="G9" s="152" t="s">
        <v>502</v>
      </c>
      <c r="H9" s="152" t="s">
        <v>502</v>
      </c>
    </row>
    <row r="10" spans="1:9">
      <c r="A10" s="133">
        <v>8</v>
      </c>
      <c r="B10" s="171">
        <f t="shared" si="0"/>
        <v>890</v>
      </c>
      <c r="C10">
        <v>10</v>
      </c>
      <c r="D10">
        <v>10</v>
      </c>
      <c r="E10" s="199">
        <v>4000</v>
      </c>
      <c r="F10" s="199">
        <v>1</v>
      </c>
      <c r="G10" s="152" t="s">
        <v>502</v>
      </c>
      <c r="H10" s="152" t="s">
        <v>502</v>
      </c>
    </row>
    <row r="11" spans="1:9">
      <c r="A11" s="133">
        <v>9</v>
      </c>
      <c r="B11" s="171">
        <f t="shared" si="0"/>
        <v>1140</v>
      </c>
      <c r="C11">
        <v>11</v>
      </c>
      <c r="D11">
        <v>11</v>
      </c>
      <c r="E11" s="199">
        <v>4500</v>
      </c>
      <c r="F11" s="199">
        <v>1</v>
      </c>
      <c r="G11" s="152" t="s">
        <v>502</v>
      </c>
      <c r="H11" s="152" t="s">
        <v>502</v>
      </c>
    </row>
    <row r="12" spans="1:9">
      <c r="A12" s="133">
        <v>10</v>
      </c>
      <c r="B12" s="171">
        <f t="shared" si="0"/>
        <v>1460</v>
      </c>
      <c r="C12">
        <v>12</v>
      </c>
      <c r="D12">
        <v>12</v>
      </c>
      <c r="E12" s="199">
        <v>5000</v>
      </c>
      <c r="F12" s="199">
        <v>1</v>
      </c>
      <c r="G12" s="152" t="s">
        <v>502</v>
      </c>
      <c r="H12" s="152" t="s">
        <v>502</v>
      </c>
    </row>
    <row r="13" spans="1:9">
      <c r="A13" s="133">
        <v>11</v>
      </c>
      <c r="B13" s="171">
        <f t="shared" si="0"/>
        <v>1880</v>
      </c>
      <c r="C13">
        <v>13</v>
      </c>
      <c r="D13">
        <v>13</v>
      </c>
      <c r="E13" s="199">
        <v>5500</v>
      </c>
      <c r="F13" s="199">
        <v>1</v>
      </c>
      <c r="G13" s="152" t="s">
        <v>502</v>
      </c>
      <c r="H13" s="152" t="s">
        <v>502</v>
      </c>
    </row>
    <row r="14" spans="1:9">
      <c r="A14" s="133">
        <v>12</v>
      </c>
      <c r="B14" s="171">
        <f t="shared" si="0"/>
        <v>2420</v>
      </c>
      <c r="C14">
        <v>14</v>
      </c>
      <c r="D14">
        <v>14</v>
      </c>
      <c r="E14" s="199">
        <v>6000</v>
      </c>
      <c r="F14" s="199">
        <v>1</v>
      </c>
      <c r="G14" s="152" t="s">
        <v>502</v>
      </c>
      <c r="H14" s="152" t="s">
        <v>502</v>
      </c>
    </row>
    <row r="15" spans="1:9">
      <c r="A15" s="133">
        <v>13</v>
      </c>
      <c r="B15" s="171">
        <f t="shared" si="0"/>
        <v>3120</v>
      </c>
      <c r="C15">
        <v>15</v>
      </c>
      <c r="D15">
        <v>15</v>
      </c>
      <c r="E15" s="199">
        <v>6500</v>
      </c>
      <c r="F15" s="199">
        <v>1</v>
      </c>
      <c r="G15" s="152" t="s">
        <v>502</v>
      </c>
      <c r="H15" s="152" t="s">
        <v>502</v>
      </c>
    </row>
    <row r="16" spans="1:9">
      <c r="A16" s="133">
        <v>14</v>
      </c>
      <c r="B16" s="171">
        <f t="shared" si="0"/>
        <v>4020</v>
      </c>
      <c r="C16">
        <v>16</v>
      </c>
      <c r="D16">
        <v>16</v>
      </c>
      <c r="E16" s="199">
        <v>7000</v>
      </c>
      <c r="F16" s="199">
        <v>1</v>
      </c>
      <c r="G16" s="152" t="s">
        <v>502</v>
      </c>
      <c r="H16" s="152" t="s">
        <v>502</v>
      </c>
    </row>
    <row r="17" spans="1:8">
      <c r="A17" s="133">
        <v>15</v>
      </c>
      <c r="B17" s="171">
        <f t="shared" si="0"/>
        <v>5180</v>
      </c>
      <c r="C17">
        <v>17</v>
      </c>
      <c r="D17">
        <v>17</v>
      </c>
      <c r="E17" s="199">
        <v>7500</v>
      </c>
      <c r="F17" s="199">
        <v>1</v>
      </c>
      <c r="G17" s="152" t="s">
        <v>502</v>
      </c>
      <c r="H17" s="152" t="s">
        <v>502</v>
      </c>
    </row>
    <row r="18" spans="1:8">
      <c r="A18" s="133">
        <v>16</v>
      </c>
      <c r="B18" s="171">
        <f t="shared" si="0"/>
        <v>6680</v>
      </c>
      <c r="C18">
        <v>18</v>
      </c>
      <c r="D18">
        <v>18</v>
      </c>
      <c r="E18" s="199">
        <v>8000</v>
      </c>
      <c r="F18" s="199">
        <v>1</v>
      </c>
      <c r="G18" s="152" t="s">
        <v>502</v>
      </c>
      <c r="H18" s="152" t="s">
        <v>502</v>
      </c>
    </row>
    <row r="19" spans="1:8">
      <c r="A19" s="133">
        <v>17</v>
      </c>
      <c r="B19" s="171">
        <f t="shared" si="0"/>
        <v>8620</v>
      </c>
      <c r="C19">
        <v>19</v>
      </c>
      <c r="D19">
        <v>19</v>
      </c>
      <c r="E19" s="199">
        <v>8500</v>
      </c>
      <c r="F19" s="199">
        <v>1</v>
      </c>
      <c r="G19" s="152" t="s">
        <v>502</v>
      </c>
      <c r="H19" s="152" t="s">
        <v>502</v>
      </c>
    </row>
    <row r="20" spans="1:8">
      <c r="A20" s="133">
        <v>18</v>
      </c>
      <c r="B20" s="171">
        <f t="shared" si="0"/>
        <v>11130</v>
      </c>
      <c r="C20">
        <v>20</v>
      </c>
      <c r="D20">
        <v>20</v>
      </c>
      <c r="E20" s="199">
        <v>9000</v>
      </c>
      <c r="F20" s="199">
        <v>1</v>
      </c>
      <c r="G20" s="152" t="s">
        <v>502</v>
      </c>
      <c r="H20" s="152" t="s">
        <v>502</v>
      </c>
    </row>
    <row r="21" spans="1:8">
      <c r="A21" s="133">
        <v>19</v>
      </c>
      <c r="B21" s="171">
        <f t="shared" si="0"/>
        <v>14380</v>
      </c>
      <c r="C21">
        <v>21</v>
      </c>
      <c r="D21">
        <v>21</v>
      </c>
      <c r="E21" s="199">
        <v>9500</v>
      </c>
      <c r="F21" s="199">
        <v>1</v>
      </c>
      <c r="G21" s="152" t="s">
        <v>502</v>
      </c>
      <c r="H21" s="152" t="s">
        <v>502</v>
      </c>
    </row>
    <row r="22" spans="1:8">
      <c r="A22" s="133">
        <v>20</v>
      </c>
      <c r="B22" s="199">
        <f t="shared" si="0"/>
        <v>18590</v>
      </c>
      <c r="C22">
        <v>22</v>
      </c>
      <c r="D22">
        <v>22</v>
      </c>
      <c r="E22" s="199">
        <v>10000</v>
      </c>
      <c r="F22" s="199">
        <v>1</v>
      </c>
      <c r="G22" s="152" t="s">
        <v>502</v>
      </c>
      <c r="H22" s="152" t="s">
        <v>502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R78"/>
  <sheetViews>
    <sheetView workbookViewId="0">
      <selection activeCell="J17" sqref="J17"/>
    </sheetView>
  </sheetViews>
  <sheetFormatPr defaultRowHeight="13.5"/>
  <cols>
    <col min="1" max="4" width="9" style="121"/>
    <col min="5" max="5" width="9.125" style="121" customWidth="1"/>
    <col min="6" max="6" width="8.25" style="121" customWidth="1"/>
    <col min="7" max="7" width="3.375" customWidth="1"/>
    <col min="8" max="8" width="10.375" customWidth="1"/>
    <col min="9" max="9" width="13.25" customWidth="1"/>
    <col min="10" max="10" width="12.625" customWidth="1"/>
    <col min="11" max="11" width="8.875" customWidth="1"/>
    <col min="12" max="12" width="22.25" customWidth="1"/>
    <col min="13" max="13" width="9.875" customWidth="1"/>
    <col min="14" max="14" width="15.5" customWidth="1"/>
    <col min="15" max="15" width="3.25" customWidth="1"/>
    <col min="16" max="16" width="4.5" hidden="1" customWidth="1"/>
    <col min="17" max="17" width="10.5" customWidth="1"/>
    <col min="18" max="18" width="14.375" customWidth="1"/>
  </cols>
  <sheetData>
    <row r="1" spans="1:18">
      <c r="A1" s="121" t="s">
        <v>403</v>
      </c>
      <c r="B1" s="121" t="s">
        <v>1</v>
      </c>
      <c r="C1" s="121" t="s">
        <v>3</v>
      </c>
      <c r="D1" s="121" t="s">
        <v>6</v>
      </c>
      <c r="E1" s="121" t="s">
        <v>22</v>
      </c>
      <c r="F1" s="121" t="s">
        <v>21</v>
      </c>
      <c r="G1" t="s">
        <v>4</v>
      </c>
      <c r="H1" s="1" t="s">
        <v>13</v>
      </c>
      <c r="I1" s="1" t="s">
        <v>5</v>
      </c>
      <c r="J1" s="159" t="s">
        <v>541</v>
      </c>
      <c r="K1" s="139" t="s">
        <v>466</v>
      </c>
      <c r="L1" s="49" t="s">
        <v>164</v>
      </c>
      <c r="M1" s="120" t="s">
        <v>402</v>
      </c>
      <c r="N1" s="230" t="s">
        <v>463</v>
      </c>
      <c r="O1" s="230"/>
      <c r="P1" s="230"/>
      <c r="Q1" s="28" t="s">
        <v>433</v>
      </c>
      <c r="R1" s="41" t="s">
        <v>161</v>
      </c>
    </row>
    <row r="2" spans="1:18">
      <c r="A2" s="121">
        <v>0</v>
      </c>
      <c r="B2" s="121">
        <v>1</v>
      </c>
      <c r="C2" s="121">
        <v>0</v>
      </c>
      <c r="D2" s="121">
        <v>50</v>
      </c>
      <c r="E2" s="121">
        <v>0</v>
      </c>
      <c r="F2" s="121">
        <v>0</v>
      </c>
      <c r="G2" s="224">
        <v>0</v>
      </c>
      <c r="H2" s="112">
        <v>0</v>
      </c>
      <c r="I2" s="112">
        <v>50</v>
      </c>
      <c r="J2" s="112">
        <v>10</v>
      </c>
      <c r="K2" s="112">
        <v>0</v>
      </c>
      <c r="L2" s="224" t="s">
        <v>925</v>
      </c>
      <c r="M2" s="225" t="s">
        <v>925</v>
      </c>
      <c r="N2" s="15">
        <v>0</v>
      </c>
      <c r="O2" s="141" t="s">
        <v>18</v>
      </c>
      <c r="P2" s="141" t="s">
        <v>19</v>
      </c>
      <c r="R2" s="13">
        <v>50</v>
      </c>
    </row>
    <row r="3" spans="1:18">
      <c r="A3" s="121">
        <v>1</v>
      </c>
      <c r="B3" s="170">
        <f>[1]Sheet1!A7</f>
        <v>2</v>
      </c>
      <c r="C3" s="121">
        <f>C2+D2</f>
        <v>50</v>
      </c>
      <c r="D3" s="182">
        <f>[1]Sheet1!B7</f>
        <v>60</v>
      </c>
      <c r="E3" s="121">
        <v>3</v>
      </c>
      <c r="F3" s="121">
        <v>3</v>
      </c>
      <c r="G3" s="2">
        <v>0</v>
      </c>
      <c r="H3">
        <v>8</v>
      </c>
      <c r="I3" s="1">
        <f t="shared" ref="I3:I34" si="0">$R$2+R3</f>
        <v>60</v>
      </c>
      <c r="J3" s="1">
        <f t="shared" ref="J3:J34" si="1">$R$3</f>
        <v>10</v>
      </c>
      <c r="K3" s="13">
        <v>1</v>
      </c>
      <c r="L3" s="171" t="s">
        <v>417</v>
      </c>
      <c r="M3" s="170" t="s">
        <v>595</v>
      </c>
      <c r="N3">
        <v>100</v>
      </c>
      <c r="O3" s="142">
        <v>0</v>
      </c>
      <c r="P3" s="142">
        <v>0</v>
      </c>
      <c r="Q3" t="s">
        <v>435</v>
      </c>
      <c r="R3" s="13">
        <v>10</v>
      </c>
    </row>
    <row r="4" spans="1:18">
      <c r="A4" s="121">
        <v>2</v>
      </c>
      <c r="B4" s="170">
        <f>[1]Sheet1!A8</f>
        <v>3</v>
      </c>
      <c r="C4" s="198">
        <f>C3+D3</f>
        <v>110</v>
      </c>
      <c r="D4" s="182">
        <f>[1]Sheet1!B8</f>
        <v>130</v>
      </c>
      <c r="E4" s="121">
        <v>3</v>
      </c>
      <c r="F4" s="121">
        <v>3</v>
      </c>
      <c r="G4" s="2">
        <v>0</v>
      </c>
      <c r="H4">
        <v>8</v>
      </c>
      <c r="I4" s="38">
        <f t="shared" si="0"/>
        <v>70</v>
      </c>
      <c r="J4" s="40">
        <f t="shared" si="1"/>
        <v>10</v>
      </c>
      <c r="K4" s="13">
        <v>1</v>
      </c>
      <c r="L4" s="171" t="s">
        <v>417</v>
      </c>
      <c r="M4" s="170" t="s">
        <v>595</v>
      </c>
      <c r="N4">
        <v>100</v>
      </c>
      <c r="O4" s="142">
        <v>600</v>
      </c>
      <c r="P4" s="142">
        <v>600</v>
      </c>
      <c r="Q4" t="s">
        <v>435</v>
      </c>
      <c r="R4" s="13">
        <v>20</v>
      </c>
    </row>
    <row r="5" spans="1:18">
      <c r="A5" s="121">
        <v>3</v>
      </c>
      <c r="B5" s="170">
        <f>[1]Sheet1!A9</f>
        <v>4</v>
      </c>
      <c r="C5" s="198">
        <f t="shared" ref="C5:C48" si="2">C4+D4</f>
        <v>240</v>
      </c>
      <c r="D5" s="182">
        <f>[1]Sheet1!B9</f>
        <v>220</v>
      </c>
      <c r="E5" s="121">
        <v>4</v>
      </c>
      <c r="F5" s="121">
        <v>4</v>
      </c>
      <c r="G5" s="2">
        <v>0</v>
      </c>
      <c r="H5">
        <v>8</v>
      </c>
      <c r="I5" s="38">
        <f t="shared" si="0"/>
        <v>80</v>
      </c>
      <c r="J5" s="40">
        <f t="shared" si="1"/>
        <v>10</v>
      </c>
      <c r="K5" s="13">
        <v>1</v>
      </c>
      <c r="L5" s="171" t="s">
        <v>417</v>
      </c>
      <c r="M5" s="170" t="s">
        <v>595</v>
      </c>
      <c r="N5">
        <v>100</v>
      </c>
      <c r="O5" s="142">
        <v>700</v>
      </c>
      <c r="P5" s="142">
        <v>700</v>
      </c>
      <c r="Q5" t="s">
        <v>435</v>
      </c>
      <c r="R5" s="13">
        <v>30</v>
      </c>
    </row>
    <row r="6" spans="1:18">
      <c r="A6" s="121">
        <v>4</v>
      </c>
      <c r="B6" s="170">
        <f>[1]Sheet1!A10</f>
        <v>5</v>
      </c>
      <c r="C6" s="198">
        <f t="shared" si="2"/>
        <v>460</v>
      </c>
      <c r="D6" s="182">
        <f>[1]Sheet1!B10</f>
        <v>350</v>
      </c>
      <c r="E6" s="121">
        <v>4</v>
      </c>
      <c r="F6" s="121">
        <v>4</v>
      </c>
      <c r="G6" s="2">
        <v>0</v>
      </c>
      <c r="H6">
        <v>8</v>
      </c>
      <c r="I6" s="38">
        <f t="shared" si="0"/>
        <v>90</v>
      </c>
      <c r="J6" s="40">
        <f t="shared" si="1"/>
        <v>10</v>
      </c>
      <c r="K6" s="13">
        <v>1</v>
      </c>
      <c r="L6" s="171" t="s">
        <v>417</v>
      </c>
      <c r="M6" s="170" t="s">
        <v>595</v>
      </c>
      <c r="N6">
        <v>100</v>
      </c>
      <c r="O6" s="142">
        <v>800</v>
      </c>
      <c r="P6" s="142">
        <v>800</v>
      </c>
      <c r="Q6" t="s">
        <v>435</v>
      </c>
      <c r="R6" s="13">
        <v>40</v>
      </c>
    </row>
    <row r="7" spans="1:18">
      <c r="A7" s="121">
        <v>5</v>
      </c>
      <c r="B7" s="170">
        <f>[1]Sheet1!A11</f>
        <v>6</v>
      </c>
      <c r="C7" s="198">
        <f t="shared" si="2"/>
        <v>810</v>
      </c>
      <c r="D7" s="182">
        <f>[1]Sheet1!B11</f>
        <v>520</v>
      </c>
      <c r="E7" s="121">
        <v>5</v>
      </c>
      <c r="F7" s="121">
        <v>5</v>
      </c>
      <c r="G7" s="2">
        <v>0</v>
      </c>
      <c r="H7">
        <v>8</v>
      </c>
      <c r="I7" s="38">
        <f t="shared" si="0"/>
        <v>100</v>
      </c>
      <c r="J7" s="40">
        <f t="shared" si="1"/>
        <v>10</v>
      </c>
      <c r="K7" s="13">
        <v>1</v>
      </c>
      <c r="L7" s="171" t="s">
        <v>417</v>
      </c>
      <c r="M7" s="170" t="s">
        <v>595</v>
      </c>
      <c r="N7">
        <v>100</v>
      </c>
      <c r="O7" s="142">
        <v>900</v>
      </c>
      <c r="P7" s="142">
        <v>900</v>
      </c>
      <c r="Q7" t="s">
        <v>435</v>
      </c>
      <c r="R7" s="13">
        <v>50</v>
      </c>
    </row>
    <row r="8" spans="1:18">
      <c r="A8" s="121">
        <v>6</v>
      </c>
      <c r="B8" s="170">
        <f>[1]Sheet1!A12</f>
        <v>7</v>
      </c>
      <c r="C8" s="198">
        <f t="shared" si="2"/>
        <v>1330</v>
      </c>
      <c r="D8" s="182">
        <f>[1]Sheet1!B12</f>
        <v>750</v>
      </c>
      <c r="E8" s="121">
        <v>5</v>
      </c>
      <c r="F8" s="121">
        <v>5</v>
      </c>
      <c r="G8" s="2">
        <v>1</v>
      </c>
      <c r="H8">
        <v>9</v>
      </c>
      <c r="I8" s="38">
        <f t="shared" si="0"/>
        <v>110</v>
      </c>
      <c r="J8" s="40">
        <f t="shared" si="1"/>
        <v>10</v>
      </c>
      <c r="K8" s="13">
        <v>1</v>
      </c>
      <c r="L8" s="171" t="s">
        <v>417</v>
      </c>
      <c r="M8" s="170" t="s">
        <v>595</v>
      </c>
      <c r="N8">
        <v>100</v>
      </c>
      <c r="O8" s="142">
        <v>1000</v>
      </c>
      <c r="P8" s="142">
        <v>1000</v>
      </c>
      <c r="Q8" t="s">
        <v>434</v>
      </c>
      <c r="R8" s="13">
        <v>60</v>
      </c>
    </row>
    <row r="9" spans="1:18">
      <c r="A9" s="121">
        <v>7</v>
      </c>
      <c r="B9" s="170">
        <f>[1]Sheet1!A13</f>
        <v>8</v>
      </c>
      <c r="C9" s="198">
        <f t="shared" si="2"/>
        <v>2080</v>
      </c>
      <c r="D9" s="182">
        <f>[1]Sheet1!B13</f>
        <v>1040</v>
      </c>
      <c r="E9" s="121">
        <v>6</v>
      </c>
      <c r="F9" s="121">
        <v>6</v>
      </c>
      <c r="G9" s="2">
        <v>1</v>
      </c>
      <c r="H9">
        <v>9</v>
      </c>
      <c r="I9" s="38">
        <f t="shared" si="0"/>
        <v>120</v>
      </c>
      <c r="J9" s="40">
        <f t="shared" si="1"/>
        <v>10</v>
      </c>
      <c r="K9" s="13">
        <v>1</v>
      </c>
      <c r="L9" s="171" t="s">
        <v>417</v>
      </c>
      <c r="M9" s="170" t="s">
        <v>595</v>
      </c>
      <c r="N9">
        <v>100</v>
      </c>
      <c r="O9" s="142">
        <v>1100</v>
      </c>
      <c r="P9" s="142">
        <v>1100</v>
      </c>
      <c r="Q9" t="s">
        <v>434</v>
      </c>
      <c r="R9" s="13">
        <v>70</v>
      </c>
    </row>
    <row r="10" spans="1:18">
      <c r="A10" s="121">
        <v>8</v>
      </c>
      <c r="B10" s="170">
        <f>[1]Sheet1!A14</f>
        <v>9</v>
      </c>
      <c r="C10" s="198">
        <f t="shared" si="2"/>
        <v>3120</v>
      </c>
      <c r="D10" s="182">
        <f>[1]Sheet1!B14</f>
        <v>1390</v>
      </c>
      <c r="E10" s="121">
        <v>6</v>
      </c>
      <c r="F10" s="121">
        <v>6</v>
      </c>
      <c r="G10" s="2">
        <v>1</v>
      </c>
      <c r="H10">
        <v>9</v>
      </c>
      <c r="I10" s="38">
        <f t="shared" si="0"/>
        <v>130</v>
      </c>
      <c r="J10" s="40">
        <f t="shared" si="1"/>
        <v>10</v>
      </c>
      <c r="K10" s="13">
        <v>1</v>
      </c>
      <c r="L10" s="171" t="s">
        <v>417</v>
      </c>
      <c r="M10" s="170" t="s">
        <v>595</v>
      </c>
      <c r="N10">
        <v>100</v>
      </c>
      <c r="O10" s="142">
        <v>1200</v>
      </c>
      <c r="P10" s="142">
        <v>1200</v>
      </c>
      <c r="Q10" t="s">
        <v>434</v>
      </c>
      <c r="R10" s="13">
        <v>80</v>
      </c>
    </row>
    <row r="11" spans="1:18">
      <c r="A11" s="121">
        <v>9</v>
      </c>
      <c r="B11" s="170">
        <f>[1]Sheet1!A15</f>
        <v>10</v>
      </c>
      <c r="C11" s="198">
        <f t="shared" si="2"/>
        <v>4510</v>
      </c>
      <c r="D11" s="182">
        <f>[1]Sheet1!B15</f>
        <v>1820</v>
      </c>
      <c r="E11" s="121">
        <v>7</v>
      </c>
      <c r="F11" s="121">
        <v>7</v>
      </c>
      <c r="G11" s="2">
        <v>1</v>
      </c>
      <c r="H11">
        <v>9</v>
      </c>
      <c r="I11" s="38">
        <f t="shared" si="0"/>
        <v>140</v>
      </c>
      <c r="J11" s="40">
        <f t="shared" si="1"/>
        <v>10</v>
      </c>
      <c r="K11" s="13">
        <v>1</v>
      </c>
      <c r="L11" s="171" t="s">
        <v>417</v>
      </c>
      <c r="M11" s="170" t="s">
        <v>595</v>
      </c>
      <c r="N11">
        <v>100</v>
      </c>
      <c r="O11" s="142">
        <v>1300</v>
      </c>
      <c r="P11" s="142">
        <v>1300</v>
      </c>
      <c r="Q11" t="s">
        <v>434</v>
      </c>
      <c r="R11" s="13">
        <v>90</v>
      </c>
    </row>
    <row r="12" spans="1:18">
      <c r="A12" s="121">
        <v>10</v>
      </c>
      <c r="B12" s="170">
        <f>[1]Sheet1!A16</f>
        <v>11</v>
      </c>
      <c r="C12" s="198">
        <f t="shared" si="2"/>
        <v>6330</v>
      </c>
      <c r="D12" s="182">
        <f>[1]Sheet1!B16</f>
        <v>2320</v>
      </c>
      <c r="E12" s="121">
        <v>7</v>
      </c>
      <c r="F12" s="121">
        <v>7</v>
      </c>
      <c r="G12" s="2">
        <v>1</v>
      </c>
      <c r="H12">
        <v>9</v>
      </c>
      <c r="I12" s="38">
        <f t="shared" si="0"/>
        <v>150</v>
      </c>
      <c r="J12" s="40">
        <f t="shared" si="1"/>
        <v>10</v>
      </c>
      <c r="K12" s="13">
        <v>1</v>
      </c>
      <c r="L12" s="171" t="s">
        <v>417</v>
      </c>
      <c r="M12" s="170" t="s">
        <v>595</v>
      </c>
      <c r="N12">
        <v>100</v>
      </c>
      <c r="O12" s="142">
        <v>1400</v>
      </c>
      <c r="P12" s="142">
        <v>1400</v>
      </c>
      <c r="Q12" t="s">
        <v>434</v>
      </c>
      <c r="R12" s="13">
        <v>100</v>
      </c>
    </row>
    <row r="13" spans="1:18">
      <c r="A13" s="121">
        <v>11</v>
      </c>
      <c r="B13" s="170">
        <f>[1]Sheet1!A17</f>
        <v>12</v>
      </c>
      <c r="C13" s="198">
        <f t="shared" si="2"/>
        <v>8650</v>
      </c>
      <c r="D13" s="182">
        <f>[1]Sheet1!B17</f>
        <v>2920</v>
      </c>
      <c r="E13" s="121">
        <v>8</v>
      </c>
      <c r="F13" s="121">
        <v>8</v>
      </c>
      <c r="G13" s="3">
        <v>2</v>
      </c>
      <c r="H13">
        <v>10</v>
      </c>
      <c r="I13" s="38">
        <f t="shared" si="0"/>
        <v>160</v>
      </c>
      <c r="J13" s="40">
        <f t="shared" si="1"/>
        <v>10</v>
      </c>
      <c r="K13" s="13">
        <v>1</v>
      </c>
      <c r="L13" s="171" t="s">
        <v>417</v>
      </c>
      <c r="M13" s="170" t="s">
        <v>595</v>
      </c>
      <c r="N13">
        <v>100</v>
      </c>
      <c r="O13" s="142">
        <v>1500</v>
      </c>
      <c r="P13" s="142">
        <v>1500</v>
      </c>
      <c r="Q13" t="s">
        <v>443</v>
      </c>
      <c r="R13" s="13">
        <v>110</v>
      </c>
    </row>
    <row r="14" spans="1:18">
      <c r="A14" s="121">
        <v>12</v>
      </c>
      <c r="B14" s="170">
        <f>[1]Sheet1!A18</f>
        <v>13</v>
      </c>
      <c r="C14" s="198">
        <f t="shared" si="2"/>
        <v>11570</v>
      </c>
      <c r="D14" s="182">
        <f>[1]Sheet1!B18</f>
        <v>3620</v>
      </c>
      <c r="E14" s="121">
        <v>8</v>
      </c>
      <c r="F14" s="121">
        <v>8</v>
      </c>
      <c r="G14" s="3">
        <v>2</v>
      </c>
      <c r="H14">
        <v>10</v>
      </c>
      <c r="I14" s="38">
        <f t="shared" si="0"/>
        <v>170</v>
      </c>
      <c r="J14" s="40">
        <f t="shared" si="1"/>
        <v>10</v>
      </c>
      <c r="K14" s="13">
        <v>1</v>
      </c>
      <c r="L14" s="171" t="s">
        <v>417</v>
      </c>
      <c r="M14" s="170" t="s">
        <v>595</v>
      </c>
      <c r="N14">
        <v>100</v>
      </c>
      <c r="O14" s="142">
        <v>1600</v>
      </c>
      <c r="P14" s="142">
        <v>1600</v>
      </c>
      <c r="Q14" t="s">
        <v>443</v>
      </c>
      <c r="R14" s="13">
        <v>120</v>
      </c>
    </row>
    <row r="15" spans="1:18">
      <c r="A15" s="121">
        <v>13</v>
      </c>
      <c r="B15" s="170">
        <f>[1]Sheet1!A19</f>
        <v>14</v>
      </c>
      <c r="C15" s="198">
        <f t="shared" si="2"/>
        <v>15190</v>
      </c>
      <c r="D15" s="182">
        <f>[1]Sheet1!B19</f>
        <v>4430</v>
      </c>
      <c r="E15" s="121">
        <v>8</v>
      </c>
      <c r="F15" s="121">
        <v>8</v>
      </c>
      <c r="G15" s="3">
        <v>2</v>
      </c>
      <c r="H15">
        <v>10</v>
      </c>
      <c r="I15" s="38">
        <f t="shared" si="0"/>
        <v>180</v>
      </c>
      <c r="J15" s="40">
        <f t="shared" si="1"/>
        <v>10</v>
      </c>
      <c r="K15" s="13">
        <v>1</v>
      </c>
      <c r="L15" s="171" t="s">
        <v>417</v>
      </c>
      <c r="M15" s="170" t="s">
        <v>595</v>
      </c>
      <c r="N15">
        <v>100</v>
      </c>
      <c r="O15" s="142">
        <v>1700</v>
      </c>
      <c r="P15" s="142">
        <v>1700</v>
      </c>
      <c r="Q15" t="s">
        <v>443</v>
      </c>
      <c r="R15" s="13">
        <v>130</v>
      </c>
    </row>
    <row r="16" spans="1:18">
      <c r="A16" s="121">
        <v>14</v>
      </c>
      <c r="B16" s="170">
        <f>[1]Sheet1!A20</f>
        <v>15</v>
      </c>
      <c r="C16" s="198">
        <f t="shared" si="2"/>
        <v>19620</v>
      </c>
      <c r="D16" s="182">
        <f>[1]Sheet1!B20</f>
        <v>5350</v>
      </c>
      <c r="E16" s="171">
        <v>9</v>
      </c>
      <c r="F16" s="121">
        <v>9</v>
      </c>
      <c r="G16" s="4">
        <v>3</v>
      </c>
      <c r="H16">
        <v>11</v>
      </c>
      <c r="I16" s="38">
        <f t="shared" si="0"/>
        <v>190</v>
      </c>
      <c r="J16" s="40">
        <f t="shared" si="1"/>
        <v>10</v>
      </c>
      <c r="K16" s="13">
        <v>1</v>
      </c>
      <c r="L16" s="171" t="s">
        <v>417</v>
      </c>
      <c r="M16" s="170" t="s">
        <v>595</v>
      </c>
      <c r="N16">
        <v>100</v>
      </c>
      <c r="O16" s="142">
        <v>1800</v>
      </c>
      <c r="P16" s="142">
        <v>1800</v>
      </c>
      <c r="Q16" t="s">
        <v>443</v>
      </c>
      <c r="R16" s="13">
        <v>140</v>
      </c>
    </row>
    <row r="17" spans="1:18">
      <c r="A17" s="121">
        <v>15</v>
      </c>
      <c r="B17" s="170">
        <f>[1]Sheet1!A21</f>
        <v>16</v>
      </c>
      <c r="C17" s="198">
        <f t="shared" si="2"/>
        <v>24970</v>
      </c>
      <c r="D17" s="182">
        <f>[1]Sheet1!B21</f>
        <v>6400</v>
      </c>
      <c r="E17" s="171">
        <v>9</v>
      </c>
      <c r="F17" s="121">
        <v>9</v>
      </c>
      <c r="G17" s="4">
        <v>3</v>
      </c>
      <c r="H17">
        <v>11</v>
      </c>
      <c r="I17" s="38">
        <f t="shared" si="0"/>
        <v>200</v>
      </c>
      <c r="J17" s="40">
        <f t="shared" si="1"/>
        <v>10</v>
      </c>
      <c r="K17" s="13">
        <v>1</v>
      </c>
      <c r="L17" s="171" t="s">
        <v>417</v>
      </c>
      <c r="M17" s="170" t="s">
        <v>595</v>
      </c>
      <c r="N17">
        <v>100</v>
      </c>
      <c r="O17" s="142">
        <v>1900</v>
      </c>
      <c r="P17" s="142">
        <v>1900</v>
      </c>
      <c r="Q17" t="s">
        <v>443</v>
      </c>
      <c r="R17" s="13">
        <v>150</v>
      </c>
    </row>
    <row r="18" spans="1:18">
      <c r="A18" s="121">
        <v>16</v>
      </c>
      <c r="B18" s="170">
        <f>[1]Sheet1!A22</f>
        <v>17</v>
      </c>
      <c r="C18" s="198">
        <f t="shared" si="2"/>
        <v>31370</v>
      </c>
      <c r="D18" s="182">
        <f>[1]Sheet1!B22</f>
        <v>7580</v>
      </c>
      <c r="E18" s="171">
        <v>9</v>
      </c>
      <c r="F18" s="121">
        <v>9</v>
      </c>
      <c r="G18" s="4">
        <v>3</v>
      </c>
      <c r="H18">
        <v>11</v>
      </c>
      <c r="I18" s="38">
        <f t="shared" si="0"/>
        <v>210</v>
      </c>
      <c r="J18" s="40">
        <f t="shared" si="1"/>
        <v>10</v>
      </c>
      <c r="K18" s="13">
        <v>1</v>
      </c>
      <c r="L18" s="171" t="s">
        <v>417</v>
      </c>
      <c r="M18" s="170" t="s">
        <v>595</v>
      </c>
      <c r="N18">
        <v>100</v>
      </c>
      <c r="O18" s="142">
        <v>2000</v>
      </c>
      <c r="P18" s="142">
        <v>2000</v>
      </c>
      <c r="Q18" t="s">
        <v>476</v>
      </c>
      <c r="R18" s="13">
        <v>160</v>
      </c>
    </row>
    <row r="19" spans="1:18">
      <c r="A19" s="121">
        <v>17</v>
      </c>
      <c r="B19" s="170">
        <f>[1]Sheet1!A23</f>
        <v>18</v>
      </c>
      <c r="C19" s="198">
        <f t="shared" si="2"/>
        <v>38950</v>
      </c>
      <c r="D19" s="182">
        <f>[1]Sheet1!B23</f>
        <v>8910</v>
      </c>
      <c r="E19" s="171">
        <v>9</v>
      </c>
      <c r="F19" s="121">
        <v>9</v>
      </c>
      <c r="G19" s="4">
        <v>3</v>
      </c>
      <c r="H19">
        <v>11</v>
      </c>
      <c r="I19" s="38">
        <f t="shared" si="0"/>
        <v>220</v>
      </c>
      <c r="J19" s="40">
        <f t="shared" si="1"/>
        <v>10</v>
      </c>
      <c r="K19" s="13">
        <v>1</v>
      </c>
      <c r="L19" s="171" t="s">
        <v>417</v>
      </c>
      <c r="M19" s="170" t="s">
        <v>595</v>
      </c>
      <c r="N19">
        <v>100</v>
      </c>
      <c r="O19" s="142">
        <v>2100</v>
      </c>
      <c r="P19" s="142">
        <v>2100</v>
      </c>
      <c r="Q19" t="s">
        <v>476</v>
      </c>
      <c r="R19" s="13">
        <v>170</v>
      </c>
    </row>
    <row r="20" spans="1:18">
      <c r="A20" s="121">
        <v>18</v>
      </c>
      <c r="B20" s="170">
        <f>[1]Sheet1!A24</f>
        <v>19</v>
      </c>
      <c r="C20" s="198">
        <f t="shared" si="2"/>
        <v>47860</v>
      </c>
      <c r="D20" s="182">
        <f>[1]Sheet1!B24</f>
        <v>10400</v>
      </c>
      <c r="E20" s="171">
        <v>10</v>
      </c>
      <c r="F20" s="121">
        <v>10</v>
      </c>
      <c r="G20" s="43">
        <v>4</v>
      </c>
      <c r="H20">
        <v>12</v>
      </c>
      <c r="I20" s="38">
        <f t="shared" si="0"/>
        <v>230</v>
      </c>
      <c r="J20" s="40">
        <f t="shared" si="1"/>
        <v>10</v>
      </c>
      <c r="K20" s="13">
        <v>1</v>
      </c>
      <c r="L20" s="171" t="s">
        <v>417</v>
      </c>
      <c r="M20" s="170" t="s">
        <v>595</v>
      </c>
      <c r="N20">
        <v>100</v>
      </c>
      <c r="O20" s="142">
        <v>2200</v>
      </c>
      <c r="P20" s="142">
        <v>2200</v>
      </c>
      <c r="Q20" t="s">
        <v>476</v>
      </c>
      <c r="R20" s="13">
        <v>180</v>
      </c>
    </row>
    <row r="21" spans="1:18">
      <c r="A21" s="121">
        <v>19</v>
      </c>
      <c r="B21" s="170">
        <f>[1]Sheet1!A25</f>
        <v>20</v>
      </c>
      <c r="C21" s="198">
        <f t="shared" si="2"/>
        <v>58260</v>
      </c>
      <c r="D21" s="182">
        <f>[1]Sheet1!B25</f>
        <v>12050</v>
      </c>
      <c r="E21" s="171">
        <v>10</v>
      </c>
      <c r="F21" s="121">
        <v>10</v>
      </c>
      <c r="G21" s="43">
        <v>4</v>
      </c>
      <c r="H21">
        <v>12</v>
      </c>
      <c r="I21" s="38">
        <f t="shared" si="0"/>
        <v>240</v>
      </c>
      <c r="J21" s="40">
        <f t="shared" si="1"/>
        <v>10</v>
      </c>
      <c r="K21" s="13">
        <v>1</v>
      </c>
      <c r="L21" s="171" t="s">
        <v>417</v>
      </c>
      <c r="M21" s="170" t="s">
        <v>595</v>
      </c>
      <c r="N21">
        <v>100</v>
      </c>
      <c r="O21" s="142">
        <v>2300</v>
      </c>
      <c r="P21" s="142">
        <v>2300</v>
      </c>
      <c r="Q21" t="s">
        <v>476</v>
      </c>
      <c r="R21" s="13">
        <v>190</v>
      </c>
    </row>
    <row r="22" spans="1:18">
      <c r="A22" s="121">
        <v>20</v>
      </c>
      <c r="B22" s="170">
        <f>[1]Sheet1!A26</f>
        <v>21</v>
      </c>
      <c r="C22" s="198">
        <f t="shared" si="2"/>
        <v>70310</v>
      </c>
      <c r="D22" s="182">
        <f>[1]Sheet1!B26</f>
        <v>13880</v>
      </c>
      <c r="E22" s="171">
        <v>10</v>
      </c>
      <c r="F22" s="121">
        <v>10</v>
      </c>
      <c r="G22" s="43">
        <v>4</v>
      </c>
      <c r="H22">
        <v>12</v>
      </c>
      <c r="I22" s="38">
        <f t="shared" si="0"/>
        <v>250</v>
      </c>
      <c r="J22" s="40">
        <f t="shared" si="1"/>
        <v>10</v>
      </c>
      <c r="K22" s="13">
        <v>1</v>
      </c>
      <c r="L22" s="171" t="s">
        <v>417</v>
      </c>
      <c r="M22" s="170" t="s">
        <v>595</v>
      </c>
      <c r="N22">
        <v>100</v>
      </c>
      <c r="O22" s="142">
        <v>2400</v>
      </c>
      <c r="P22" s="142">
        <v>2400</v>
      </c>
      <c r="Q22" t="s">
        <v>476</v>
      </c>
      <c r="R22" s="13">
        <v>200</v>
      </c>
    </row>
    <row r="23" spans="1:18">
      <c r="A23" s="121">
        <v>21</v>
      </c>
      <c r="B23" s="170">
        <f>[1]Sheet1!A27</f>
        <v>22</v>
      </c>
      <c r="C23" s="198">
        <f t="shared" si="2"/>
        <v>84190</v>
      </c>
      <c r="D23" s="182">
        <f>[1]Sheet1!B27</f>
        <v>15900</v>
      </c>
      <c r="E23" s="171">
        <v>10</v>
      </c>
      <c r="F23" s="121">
        <v>10</v>
      </c>
      <c r="G23" s="43">
        <v>4</v>
      </c>
      <c r="H23">
        <v>12</v>
      </c>
      <c r="I23" s="38">
        <f t="shared" si="0"/>
        <v>260</v>
      </c>
      <c r="J23" s="40">
        <f t="shared" si="1"/>
        <v>10</v>
      </c>
      <c r="K23" s="13">
        <v>1</v>
      </c>
      <c r="L23" s="171" t="s">
        <v>417</v>
      </c>
      <c r="M23" s="170" t="s">
        <v>595</v>
      </c>
      <c r="N23">
        <v>100</v>
      </c>
      <c r="O23" s="142">
        <v>2500</v>
      </c>
      <c r="P23" s="142">
        <v>2500</v>
      </c>
      <c r="Q23" t="s">
        <v>477</v>
      </c>
      <c r="R23" s="13">
        <v>210</v>
      </c>
    </row>
    <row r="24" spans="1:18">
      <c r="A24" s="121">
        <v>22</v>
      </c>
      <c r="B24" s="170">
        <f>[1]Sheet1!A28</f>
        <v>23</v>
      </c>
      <c r="C24" s="198">
        <f t="shared" si="2"/>
        <v>100090</v>
      </c>
      <c r="D24" s="182">
        <f>[1]Sheet1!B28</f>
        <v>18120</v>
      </c>
      <c r="E24" s="171">
        <v>10</v>
      </c>
      <c r="F24" s="121">
        <v>10</v>
      </c>
      <c r="G24" s="43">
        <v>4</v>
      </c>
      <c r="H24">
        <v>12</v>
      </c>
      <c r="I24" s="38">
        <f t="shared" si="0"/>
        <v>270</v>
      </c>
      <c r="J24" s="40">
        <f t="shared" si="1"/>
        <v>10</v>
      </c>
      <c r="K24" s="13">
        <v>1</v>
      </c>
      <c r="L24" s="171" t="s">
        <v>417</v>
      </c>
      <c r="M24" s="170" t="s">
        <v>595</v>
      </c>
      <c r="N24">
        <v>100</v>
      </c>
      <c r="O24" s="142">
        <v>2600</v>
      </c>
      <c r="P24" s="142">
        <v>2600</v>
      </c>
      <c r="Q24" t="s">
        <v>477</v>
      </c>
      <c r="R24" s="13">
        <v>220</v>
      </c>
    </row>
    <row r="25" spans="1:18">
      <c r="A25" s="121">
        <v>23</v>
      </c>
      <c r="B25" s="170">
        <f>[1]Sheet1!A29</f>
        <v>24</v>
      </c>
      <c r="C25" s="198">
        <f t="shared" si="2"/>
        <v>118210</v>
      </c>
      <c r="D25" s="182">
        <f>[1]Sheet1!B29</f>
        <v>20550</v>
      </c>
      <c r="E25" s="171">
        <v>11</v>
      </c>
      <c r="F25" s="121">
        <v>11</v>
      </c>
      <c r="G25" s="5">
        <v>5</v>
      </c>
      <c r="H25">
        <v>13</v>
      </c>
      <c r="I25" s="38">
        <f t="shared" si="0"/>
        <v>280</v>
      </c>
      <c r="J25" s="40">
        <f t="shared" si="1"/>
        <v>10</v>
      </c>
      <c r="K25" s="13">
        <v>1</v>
      </c>
      <c r="L25" s="171" t="s">
        <v>417</v>
      </c>
      <c r="M25" s="170" t="s">
        <v>595</v>
      </c>
      <c r="N25">
        <v>100</v>
      </c>
      <c r="O25" s="142">
        <v>2700</v>
      </c>
      <c r="P25" s="142">
        <v>2700</v>
      </c>
      <c r="Q25" t="s">
        <v>477</v>
      </c>
      <c r="R25" s="13">
        <v>230</v>
      </c>
    </row>
    <row r="26" spans="1:18">
      <c r="A26" s="121">
        <v>24</v>
      </c>
      <c r="B26" s="170">
        <f>[1]Sheet1!A30</f>
        <v>25</v>
      </c>
      <c r="C26" s="198">
        <f t="shared" si="2"/>
        <v>138760</v>
      </c>
      <c r="D26" s="182">
        <f>[1]Sheet1!B30</f>
        <v>23210</v>
      </c>
      <c r="E26" s="171">
        <v>11</v>
      </c>
      <c r="F26" s="121">
        <v>11</v>
      </c>
      <c r="G26" s="5">
        <v>5</v>
      </c>
      <c r="H26">
        <v>13</v>
      </c>
      <c r="I26" s="38">
        <f t="shared" si="0"/>
        <v>290</v>
      </c>
      <c r="J26" s="40">
        <f t="shared" si="1"/>
        <v>10</v>
      </c>
      <c r="K26" s="13">
        <v>1</v>
      </c>
      <c r="L26" s="171" t="s">
        <v>417</v>
      </c>
      <c r="M26" s="170" t="s">
        <v>595</v>
      </c>
      <c r="N26">
        <v>100</v>
      </c>
      <c r="O26" s="142">
        <v>2800</v>
      </c>
      <c r="P26" s="142">
        <v>2800</v>
      </c>
      <c r="Q26" t="s">
        <v>477</v>
      </c>
      <c r="R26" s="13">
        <v>240</v>
      </c>
    </row>
    <row r="27" spans="1:18">
      <c r="A27" s="121">
        <v>25</v>
      </c>
      <c r="B27" s="170">
        <f>[1]Sheet1!A31</f>
        <v>26</v>
      </c>
      <c r="C27" s="198">
        <f t="shared" si="2"/>
        <v>161970</v>
      </c>
      <c r="D27" s="182">
        <f>[1]Sheet1!B31</f>
        <v>26110</v>
      </c>
      <c r="E27" s="171">
        <v>11</v>
      </c>
      <c r="F27" s="121">
        <v>11</v>
      </c>
      <c r="G27" s="5">
        <v>5</v>
      </c>
      <c r="H27">
        <v>13</v>
      </c>
      <c r="I27" s="38">
        <f t="shared" si="0"/>
        <v>300</v>
      </c>
      <c r="J27" s="40">
        <f t="shared" si="1"/>
        <v>10</v>
      </c>
      <c r="K27" s="13">
        <v>1</v>
      </c>
      <c r="L27" s="171" t="s">
        <v>417</v>
      </c>
      <c r="M27" s="170" t="s">
        <v>595</v>
      </c>
      <c r="N27">
        <v>100</v>
      </c>
      <c r="O27" s="142">
        <v>2900</v>
      </c>
      <c r="P27" s="142">
        <v>2900</v>
      </c>
      <c r="Q27" t="s">
        <v>477</v>
      </c>
      <c r="R27" s="13">
        <v>250</v>
      </c>
    </row>
    <row r="28" spans="1:18">
      <c r="A28" s="121">
        <v>26</v>
      </c>
      <c r="B28" s="170">
        <f>[1]Sheet1!A32</f>
        <v>27</v>
      </c>
      <c r="C28" s="198">
        <f t="shared" si="2"/>
        <v>188080</v>
      </c>
      <c r="D28" s="182">
        <f>[1]Sheet1!B32</f>
        <v>29250</v>
      </c>
      <c r="E28" s="171">
        <v>11</v>
      </c>
      <c r="F28" s="121">
        <v>11</v>
      </c>
      <c r="G28" s="5">
        <v>5</v>
      </c>
      <c r="H28">
        <v>13</v>
      </c>
      <c r="I28" s="38">
        <f t="shared" si="0"/>
        <v>310</v>
      </c>
      <c r="J28" s="40">
        <f t="shared" si="1"/>
        <v>10</v>
      </c>
      <c r="K28" s="13">
        <v>1</v>
      </c>
      <c r="L28" s="171" t="s">
        <v>417</v>
      </c>
      <c r="M28" s="170" t="s">
        <v>595</v>
      </c>
      <c r="N28">
        <v>100</v>
      </c>
      <c r="O28" s="142">
        <v>3000</v>
      </c>
      <c r="P28" s="142">
        <v>3000</v>
      </c>
      <c r="Q28" t="s">
        <v>478</v>
      </c>
      <c r="R28" s="13">
        <v>260</v>
      </c>
    </row>
    <row r="29" spans="1:18">
      <c r="A29" s="121">
        <v>27</v>
      </c>
      <c r="B29" s="170">
        <f>[1]Sheet1!A33</f>
        <v>28</v>
      </c>
      <c r="C29" s="198">
        <f t="shared" si="2"/>
        <v>217330</v>
      </c>
      <c r="D29" s="182">
        <f>[1]Sheet1!B33</f>
        <v>32660</v>
      </c>
      <c r="E29" s="171">
        <v>11</v>
      </c>
      <c r="F29" s="121">
        <v>11</v>
      </c>
      <c r="G29" s="5">
        <v>5</v>
      </c>
      <c r="H29">
        <v>13</v>
      </c>
      <c r="I29" s="38">
        <f t="shared" si="0"/>
        <v>320</v>
      </c>
      <c r="J29" s="40">
        <f t="shared" si="1"/>
        <v>10</v>
      </c>
      <c r="K29" s="13">
        <v>1</v>
      </c>
      <c r="L29" s="171" t="s">
        <v>417</v>
      </c>
      <c r="M29" s="170" t="s">
        <v>595</v>
      </c>
      <c r="N29">
        <v>100</v>
      </c>
      <c r="O29" s="142">
        <v>3100</v>
      </c>
      <c r="P29" s="142">
        <v>3100</v>
      </c>
      <c r="Q29" t="s">
        <v>478</v>
      </c>
      <c r="R29" s="13">
        <v>270</v>
      </c>
    </row>
    <row r="30" spans="1:18">
      <c r="A30" s="121">
        <v>28</v>
      </c>
      <c r="B30" s="170">
        <f>[1]Sheet1!A34</f>
        <v>29</v>
      </c>
      <c r="C30" s="198">
        <f t="shared" si="2"/>
        <v>249990</v>
      </c>
      <c r="D30" s="182">
        <f>[1]Sheet1!B34</f>
        <v>36360</v>
      </c>
      <c r="E30" s="171">
        <v>12</v>
      </c>
      <c r="F30" s="121">
        <v>12</v>
      </c>
      <c r="G30" s="6">
        <v>6</v>
      </c>
      <c r="H30">
        <v>14</v>
      </c>
      <c r="I30" s="38">
        <f t="shared" si="0"/>
        <v>330</v>
      </c>
      <c r="J30" s="40">
        <f t="shared" si="1"/>
        <v>10</v>
      </c>
      <c r="K30" s="13">
        <v>1</v>
      </c>
      <c r="L30" s="171" t="s">
        <v>417</v>
      </c>
      <c r="M30" s="170" t="s">
        <v>595</v>
      </c>
      <c r="N30">
        <v>100</v>
      </c>
      <c r="O30" s="142">
        <v>3200</v>
      </c>
      <c r="P30" s="142">
        <v>3200</v>
      </c>
      <c r="Q30" t="s">
        <v>478</v>
      </c>
      <c r="R30" s="13">
        <v>280</v>
      </c>
    </row>
    <row r="31" spans="1:18">
      <c r="A31" s="121">
        <v>29</v>
      </c>
      <c r="B31" s="170">
        <f>[1]Sheet1!A35</f>
        <v>30</v>
      </c>
      <c r="C31" s="198">
        <f t="shared" si="2"/>
        <v>286350</v>
      </c>
      <c r="D31" s="182">
        <f>[1]Sheet1!B35</f>
        <v>42000</v>
      </c>
      <c r="E31" s="171">
        <v>12</v>
      </c>
      <c r="F31" s="121">
        <v>12</v>
      </c>
      <c r="G31" s="6">
        <v>6</v>
      </c>
      <c r="H31">
        <v>14</v>
      </c>
      <c r="I31" s="38">
        <f t="shared" si="0"/>
        <v>340</v>
      </c>
      <c r="J31" s="40">
        <f t="shared" si="1"/>
        <v>10</v>
      </c>
      <c r="K31" s="13">
        <v>1</v>
      </c>
      <c r="L31" s="171" t="s">
        <v>417</v>
      </c>
      <c r="M31" s="170" t="s">
        <v>595</v>
      </c>
      <c r="N31">
        <v>100</v>
      </c>
      <c r="O31" s="142">
        <v>3300</v>
      </c>
      <c r="P31" s="142">
        <v>3300</v>
      </c>
      <c r="Q31" t="s">
        <v>478</v>
      </c>
      <c r="R31" s="13">
        <v>290</v>
      </c>
    </row>
    <row r="32" spans="1:18">
      <c r="A32" s="121">
        <v>30</v>
      </c>
      <c r="B32" s="170">
        <f>[1]Sheet1!A36</f>
        <v>31</v>
      </c>
      <c r="C32" s="198">
        <f t="shared" si="2"/>
        <v>328350</v>
      </c>
      <c r="D32" s="182">
        <f>[1]Sheet1!B36</f>
        <v>46880</v>
      </c>
      <c r="E32" s="171">
        <v>12</v>
      </c>
      <c r="F32" s="121">
        <v>12</v>
      </c>
      <c r="G32" s="6">
        <v>6</v>
      </c>
      <c r="H32">
        <v>14</v>
      </c>
      <c r="I32" s="38">
        <f t="shared" si="0"/>
        <v>350</v>
      </c>
      <c r="J32" s="40">
        <f t="shared" si="1"/>
        <v>10</v>
      </c>
      <c r="K32" s="13">
        <v>1</v>
      </c>
      <c r="L32" s="171" t="s">
        <v>417</v>
      </c>
      <c r="M32" s="170" t="s">
        <v>595</v>
      </c>
      <c r="N32">
        <v>100</v>
      </c>
      <c r="O32" s="142">
        <v>3400</v>
      </c>
      <c r="P32" s="142">
        <v>3400</v>
      </c>
      <c r="Q32" t="s">
        <v>478</v>
      </c>
      <c r="R32" s="13">
        <v>300</v>
      </c>
    </row>
    <row r="33" spans="1:18" ht="14.25">
      <c r="A33" s="121">
        <v>31</v>
      </c>
      <c r="B33" s="170">
        <f>[1]Sheet1!A37</f>
        <v>32</v>
      </c>
      <c r="C33" s="198">
        <f t="shared" si="2"/>
        <v>375230</v>
      </c>
      <c r="D33" s="182">
        <f>[1]Sheet1!B37</f>
        <v>52180</v>
      </c>
      <c r="E33" s="171">
        <v>12</v>
      </c>
      <c r="F33" s="121">
        <v>12</v>
      </c>
      <c r="G33" s="6">
        <v>6</v>
      </c>
      <c r="H33">
        <v>14</v>
      </c>
      <c r="I33" s="38">
        <f t="shared" si="0"/>
        <v>360</v>
      </c>
      <c r="J33" s="40">
        <f t="shared" si="1"/>
        <v>10</v>
      </c>
      <c r="K33" s="13">
        <v>1</v>
      </c>
      <c r="L33" s="171" t="s">
        <v>417</v>
      </c>
      <c r="M33" s="170" t="s">
        <v>595</v>
      </c>
      <c r="N33">
        <v>100</v>
      </c>
      <c r="O33" s="142">
        <v>3500</v>
      </c>
      <c r="P33" s="142">
        <v>3500</v>
      </c>
      <c r="Q33" s="145" t="s">
        <v>471</v>
      </c>
      <c r="R33" s="13">
        <v>310</v>
      </c>
    </row>
    <row r="34" spans="1:18" ht="14.25">
      <c r="A34" s="121">
        <v>32</v>
      </c>
      <c r="B34" s="170">
        <f>[1]Sheet1!A38</f>
        <v>33</v>
      </c>
      <c r="C34" s="198">
        <f t="shared" si="2"/>
        <v>427410</v>
      </c>
      <c r="D34" s="182">
        <f>[1]Sheet1!B38</f>
        <v>57930</v>
      </c>
      <c r="E34" s="171">
        <v>12</v>
      </c>
      <c r="F34" s="121">
        <v>12</v>
      </c>
      <c r="G34" s="6">
        <v>6</v>
      </c>
      <c r="H34">
        <v>14</v>
      </c>
      <c r="I34" s="38">
        <f t="shared" si="0"/>
        <v>370</v>
      </c>
      <c r="J34" s="40">
        <f t="shared" si="1"/>
        <v>10</v>
      </c>
      <c r="K34" s="13">
        <v>1</v>
      </c>
      <c r="L34" s="171" t="s">
        <v>417</v>
      </c>
      <c r="M34" s="170" t="s">
        <v>595</v>
      </c>
      <c r="N34">
        <v>100</v>
      </c>
      <c r="O34" s="142">
        <v>3600</v>
      </c>
      <c r="P34" s="142">
        <v>3600</v>
      </c>
      <c r="Q34" s="145" t="s">
        <v>471</v>
      </c>
      <c r="R34" s="13">
        <v>320</v>
      </c>
    </row>
    <row r="35" spans="1:18" ht="14.25">
      <c r="A35" s="121">
        <v>33</v>
      </c>
      <c r="B35" s="170">
        <f>[1]Sheet1!A39</f>
        <v>34</v>
      </c>
      <c r="C35" s="198">
        <f t="shared" si="2"/>
        <v>485340</v>
      </c>
      <c r="D35" s="182">
        <f>[1]Sheet1!B39</f>
        <v>64150</v>
      </c>
      <c r="E35" s="171">
        <v>13</v>
      </c>
      <c r="F35" s="121">
        <v>13</v>
      </c>
      <c r="G35" s="7">
        <v>7</v>
      </c>
      <c r="H35">
        <v>15</v>
      </c>
      <c r="I35" s="38">
        <f t="shared" ref="I35:I66" si="3">$R$2+R35</f>
        <v>380</v>
      </c>
      <c r="J35" s="40">
        <f t="shared" ref="J35:J66" si="4">$R$3</f>
        <v>10</v>
      </c>
      <c r="K35" s="13">
        <v>1</v>
      </c>
      <c r="L35" s="171" t="s">
        <v>417</v>
      </c>
      <c r="M35" s="170" t="s">
        <v>595</v>
      </c>
      <c r="N35">
        <v>100</v>
      </c>
      <c r="O35" s="142">
        <v>3700</v>
      </c>
      <c r="P35" s="142">
        <v>3700</v>
      </c>
      <c r="Q35" s="145" t="s">
        <v>471</v>
      </c>
      <c r="R35" s="13">
        <v>330</v>
      </c>
    </row>
    <row r="36" spans="1:18" ht="14.25">
      <c r="A36" s="121">
        <v>34</v>
      </c>
      <c r="B36" s="170">
        <f>[1]Sheet1!A40</f>
        <v>35</v>
      </c>
      <c r="C36" s="198">
        <f t="shared" si="2"/>
        <v>549490</v>
      </c>
      <c r="D36" s="182">
        <f>[1]Sheet1!B40</f>
        <v>70870</v>
      </c>
      <c r="E36" s="171">
        <v>13</v>
      </c>
      <c r="F36" s="121">
        <v>13</v>
      </c>
      <c r="G36" s="7">
        <v>7</v>
      </c>
      <c r="H36">
        <v>15</v>
      </c>
      <c r="I36" s="38">
        <f t="shared" si="3"/>
        <v>390</v>
      </c>
      <c r="J36" s="40">
        <f t="shared" si="4"/>
        <v>10</v>
      </c>
      <c r="K36" s="13">
        <v>1</v>
      </c>
      <c r="L36" s="171" t="s">
        <v>417</v>
      </c>
      <c r="M36" s="170" t="s">
        <v>595</v>
      </c>
      <c r="N36">
        <v>100</v>
      </c>
      <c r="O36" s="142">
        <v>3800</v>
      </c>
      <c r="P36" s="142">
        <v>3800</v>
      </c>
      <c r="Q36" s="145" t="s">
        <v>471</v>
      </c>
      <c r="R36" s="13">
        <v>340</v>
      </c>
    </row>
    <row r="37" spans="1:18" ht="14.25">
      <c r="A37" s="121">
        <v>35</v>
      </c>
      <c r="B37" s="170">
        <f>[1]Sheet1!A41</f>
        <v>36</v>
      </c>
      <c r="C37" s="198">
        <f t="shared" si="2"/>
        <v>620360</v>
      </c>
      <c r="D37" s="182">
        <f>[1]Sheet1!B41</f>
        <v>78120</v>
      </c>
      <c r="E37" s="171">
        <v>13</v>
      </c>
      <c r="F37" s="121">
        <v>13</v>
      </c>
      <c r="G37" s="7">
        <v>7</v>
      </c>
      <c r="H37">
        <v>15</v>
      </c>
      <c r="I37" s="38">
        <f t="shared" si="3"/>
        <v>400</v>
      </c>
      <c r="J37" s="40">
        <f t="shared" si="4"/>
        <v>10</v>
      </c>
      <c r="K37" s="13">
        <v>1</v>
      </c>
      <c r="L37" s="171" t="s">
        <v>417</v>
      </c>
      <c r="M37" s="170" t="s">
        <v>595</v>
      </c>
      <c r="N37">
        <v>100</v>
      </c>
      <c r="O37" s="142">
        <v>3900</v>
      </c>
      <c r="P37" s="142">
        <v>3900</v>
      </c>
      <c r="Q37" s="145" t="s">
        <v>471</v>
      </c>
      <c r="R37" s="13">
        <v>350</v>
      </c>
    </row>
    <row r="38" spans="1:18">
      <c r="A38" s="121">
        <v>36</v>
      </c>
      <c r="B38" s="170">
        <f>[1]Sheet1!A42</f>
        <v>37</v>
      </c>
      <c r="C38" s="198">
        <f t="shared" si="2"/>
        <v>698480</v>
      </c>
      <c r="D38" s="182">
        <f>[1]Sheet1!B42</f>
        <v>85940</v>
      </c>
      <c r="E38" s="171">
        <v>13</v>
      </c>
      <c r="F38" s="121">
        <v>13</v>
      </c>
      <c r="G38" s="7">
        <v>7</v>
      </c>
      <c r="H38">
        <v>15</v>
      </c>
      <c r="I38" s="38">
        <f t="shared" si="3"/>
        <v>410</v>
      </c>
      <c r="J38" s="40">
        <f t="shared" si="4"/>
        <v>10</v>
      </c>
      <c r="K38" s="13">
        <v>1</v>
      </c>
      <c r="L38" s="171" t="s">
        <v>417</v>
      </c>
      <c r="M38" s="170" t="s">
        <v>595</v>
      </c>
      <c r="N38">
        <v>100</v>
      </c>
      <c r="O38" s="142">
        <v>4000</v>
      </c>
      <c r="P38" s="142">
        <v>4000</v>
      </c>
      <c r="Q38" t="s">
        <v>472</v>
      </c>
      <c r="R38" s="13">
        <v>360</v>
      </c>
    </row>
    <row r="39" spans="1:18">
      <c r="A39" s="121">
        <v>37</v>
      </c>
      <c r="B39" s="170">
        <f>[1]Sheet1!A43</f>
        <v>38</v>
      </c>
      <c r="C39" s="198">
        <f t="shared" si="2"/>
        <v>784420</v>
      </c>
      <c r="D39" s="182">
        <f>[1]Sheet1!B43</f>
        <v>94350</v>
      </c>
      <c r="E39" s="171">
        <v>13</v>
      </c>
      <c r="F39" s="121">
        <v>13</v>
      </c>
      <c r="G39" s="7">
        <v>7</v>
      </c>
      <c r="H39">
        <v>15</v>
      </c>
      <c r="I39" s="38">
        <f t="shared" si="3"/>
        <v>420</v>
      </c>
      <c r="J39" s="40">
        <f t="shared" si="4"/>
        <v>10</v>
      </c>
      <c r="K39" s="13">
        <v>1</v>
      </c>
      <c r="L39" s="171" t="s">
        <v>417</v>
      </c>
      <c r="M39" s="170" t="s">
        <v>595</v>
      </c>
      <c r="N39">
        <v>100</v>
      </c>
      <c r="O39" s="142">
        <v>4100</v>
      </c>
      <c r="P39" s="142">
        <v>4100</v>
      </c>
      <c r="Q39" t="s">
        <v>472</v>
      </c>
      <c r="R39" s="13">
        <v>370</v>
      </c>
    </row>
    <row r="40" spans="1:18">
      <c r="A40" s="121">
        <v>38</v>
      </c>
      <c r="B40" s="170">
        <f>[1]Sheet1!A44</f>
        <v>39</v>
      </c>
      <c r="C40" s="198">
        <f t="shared" si="2"/>
        <v>878770</v>
      </c>
      <c r="D40" s="182">
        <f>[1]Sheet1!B44</f>
        <v>103380</v>
      </c>
      <c r="E40" s="171">
        <v>14</v>
      </c>
      <c r="F40" s="121">
        <v>14</v>
      </c>
      <c r="G40" s="8">
        <v>8</v>
      </c>
      <c r="H40">
        <v>16</v>
      </c>
      <c r="I40" s="38">
        <f t="shared" si="3"/>
        <v>430</v>
      </c>
      <c r="J40" s="40">
        <f t="shared" si="4"/>
        <v>10</v>
      </c>
      <c r="K40" s="13">
        <v>1</v>
      </c>
      <c r="L40" s="171" t="s">
        <v>417</v>
      </c>
      <c r="M40" s="170" t="s">
        <v>595</v>
      </c>
      <c r="N40">
        <v>100</v>
      </c>
      <c r="O40" s="142">
        <v>4200</v>
      </c>
      <c r="P40" s="142">
        <v>4200</v>
      </c>
      <c r="Q40" t="s">
        <v>472</v>
      </c>
      <c r="R40" s="13">
        <v>380</v>
      </c>
    </row>
    <row r="41" spans="1:18">
      <c r="A41" s="121">
        <v>39</v>
      </c>
      <c r="B41" s="170">
        <f>[1]Sheet1!A45</f>
        <v>40</v>
      </c>
      <c r="C41" s="198">
        <f t="shared" si="2"/>
        <v>982150</v>
      </c>
      <c r="D41" s="182">
        <f>[1]Sheet1!B45</f>
        <v>113080</v>
      </c>
      <c r="E41" s="171">
        <v>14</v>
      </c>
      <c r="F41" s="121">
        <v>14</v>
      </c>
      <c r="G41" s="8">
        <v>8</v>
      </c>
      <c r="H41">
        <v>16</v>
      </c>
      <c r="I41" s="38">
        <f t="shared" si="3"/>
        <v>440</v>
      </c>
      <c r="J41" s="40">
        <f t="shared" si="4"/>
        <v>10</v>
      </c>
      <c r="K41" s="13">
        <v>1</v>
      </c>
      <c r="L41" s="171" t="s">
        <v>417</v>
      </c>
      <c r="M41" s="170" t="s">
        <v>595</v>
      </c>
      <c r="N41">
        <v>100</v>
      </c>
      <c r="O41" s="142">
        <v>4300</v>
      </c>
      <c r="P41" s="142">
        <v>4300</v>
      </c>
      <c r="Q41" t="s">
        <v>472</v>
      </c>
      <c r="R41" s="13">
        <v>390</v>
      </c>
    </row>
    <row r="42" spans="1:18">
      <c r="A42" s="121">
        <v>40</v>
      </c>
      <c r="B42" s="170">
        <f>[1]Sheet1!A46</f>
        <v>41</v>
      </c>
      <c r="C42" s="198">
        <f t="shared" si="2"/>
        <v>1095230</v>
      </c>
      <c r="D42" s="182">
        <f>[1]Sheet1!B46</f>
        <v>123480</v>
      </c>
      <c r="E42" s="171">
        <v>14</v>
      </c>
      <c r="F42" s="121">
        <v>14</v>
      </c>
      <c r="G42" s="8">
        <v>8</v>
      </c>
      <c r="H42">
        <v>16</v>
      </c>
      <c r="I42" s="38">
        <f t="shared" si="3"/>
        <v>450</v>
      </c>
      <c r="J42" s="40">
        <f t="shared" si="4"/>
        <v>10</v>
      </c>
      <c r="K42" s="13">
        <v>1</v>
      </c>
      <c r="L42" s="171" t="s">
        <v>417</v>
      </c>
      <c r="M42" s="170" t="s">
        <v>595</v>
      </c>
      <c r="N42">
        <v>100</v>
      </c>
      <c r="O42" s="142">
        <v>4400</v>
      </c>
      <c r="P42" s="142">
        <v>4400</v>
      </c>
      <c r="Q42" t="s">
        <v>472</v>
      </c>
      <c r="R42" s="13">
        <v>400</v>
      </c>
    </row>
    <row r="43" spans="1:18">
      <c r="A43" s="121">
        <v>41</v>
      </c>
      <c r="B43" s="170">
        <f>[1]Sheet1!A47</f>
        <v>42</v>
      </c>
      <c r="C43" s="198">
        <f t="shared" si="2"/>
        <v>1218710</v>
      </c>
      <c r="D43" s="182">
        <f>[1]Sheet1!B47</f>
        <v>134610</v>
      </c>
      <c r="E43" s="171">
        <v>14</v>
      </c>
      <c r="F43" s="121">
        <v>14</v>
      </c>
      <c r="G43" s="8">
        <v>8</v>
      </c>
      <c r="H43">
        <v>16</v>
      </c>
      <c r="I43" s="38">
        <f t="shared" si="3"/>
        <v>460</v>
      </c>
      <c r="J43" s="40">
        <f t="shared" si="4"/>
        <v>10</v>
      </c>
      <c r="K43" s="13">
        <v>1</v>
      </c>
      <c r="L43" s="171" t="s">
        <v>417</v>
      </c>
      <c r="M43" s="170" t="s">
        <v>595</v>
      </c>
      <c r="N43">
        <v>100</v>
      </c>
      <c r="O43" s="142">
        <v>4500</v>
      </c>
      <c r="P43" s="142">
        <v>4500</v>
      </c>
      <c r="Q43" t="s">
        <v>445</v>
      </c>
      <c r="R43" s="13">
        <v>410</v>
      </c>
    </row>
    <row r="44" spans="1:18">
      <c r="A44" s="121">
        <v>42</v>
      </c>
      <c r="B44" s="170">
        <f>[1]Sheet1!A48</f>
        <v>43</v>
      </c>
      <c r="C44" s="198">
        <f t="shared" si="2"/>
        <v>1353320</v>
      </c>
      <c r="D44" s="182">
        <f>[1]Sheet1!B48</f>
        <v>146530</v>
      </c>
      <c r="E44" s="171">
        <v>14</v>
      </c>
      <c r="F44" s="121">
        <v>14</v>
      </c>
      <c r="G44" s="8">
        <v>8</v>
      </c>
      <c r="H44">
        <v>16</v>
      </c>
      <c r="I44" s="38">
        <f t="shared" si="3"/>
        <v>470</v>
      </c>
      <c r="J44" s="40">
        <f t="shared" si="4"/>
        <v>10</v>
      </c>
      <c r="K44" s="13">
        <v>1</v>
      </c>
      <c r="L44" s="171" t="s">
        <v>417</v>
      </c>
      <c r="M44" s="170" t="s">
        <v>595</v>
      </c>
      <c r="N44">
        <v>100</v>
      </c>
      <c r="O44" s="142">
        <v>4600</v>
      </c>
      <c r="P44" s="142">
        <v>4600</v>
      </c>
      <c r="Q44" t="s">
        <v>445</v>
      </c>
      <c r="R44" s="13">
        <v>420</v>
      </c>
    </row>
    <row r="45" spans="1:18">
      <c r="A45" s="121">
        <v>43</v>
      </c>
      <c r="B45" s="170">
        <f>[1]Sheet1!A49</f>
        <v>44</v>
      </c>
      <c r="C45" s="198">
        <f t="shared" si="2"/>
        <v>1499850</v>
      </c>
      <c r="D45" s="182">
        <f>[1]Sheet1!B49</f>
        <v>159260</v>
      </c>
      <c r="E45" s="171">
        <v>15</v>
      </c>
      <c r="F45" s="121">
        <v>15</v>
      </c>
      <c r="G45" s="44">
        <v>9</v>
      </c>
      <c r="H45">
        <v>17</v>
      </c>
      <c r="I45" s="38">
        <f t="shared" si="3"/>
        <v>480</v>
      </c>
      <c r="J45" s="40">
        <f t="shared" si="4"/>
        <v>10</v>
      </c>
      <c r="K45" s="13">
        <v>1</v>
      </c>
      <c r="L45" s="171" t="s">
        <v>417</v>
      </c>
      <c r="M45" s="170" t="s">
        <v>595</v>
      </c>
      <c r="N45">
        <v>100</v>
      </c>
      <c r="O45" s="142">
        <v>4700</v>
      </c>
      <c r="P45" s="142">
        <v>4700</v>
      </c>
      <c r="Q45" t="s">
        <v>445</v>
      </c>
      <c r="R45" s="13">
        <v>430</v>
      </c>
    </row>
    <row r="46" spans="1:18">
      <c r="A46" s="121">
        <v>44</v>
      </c>
      <c r="B46" s="170">
        <f>[1]Sheet1!A50</f>
        <v>45</v>
      </c>
      <c r="C46" s="198">
        <f t="shared" si="2"/>
        <v>1659110</v>
      </c>
      <c r="D46" s="182">
        <f>[1]Sheet1!B50</f>
        <v>172860</v>
      </c>
      <c r="E46" s="171">
        <v>15</v>
      </c>
      <c r="F46" s="121">
        <v>15</v>
      </c>
      <c r="G46" s="44">
        <v>9</v>
      </c>
      <c r="H46">
        <v>17</v>
      </c>
      <c r="I46" s="38">
        <f t="shared" si="3"/>
        <v>490</v>
      </c>
      <c r="J46" s="40">
        <f t="shared" si="4"/>
        <v>10</v>
      </c>
      <c r="K46" s="13">
        <v>1</v>
      </c>
      <c r="L46" s="171" t="s">
        <v>417</v>
      </c>
      <c r="M46" s="170" t="s">
        <v>595</v>
      </c>
      <c r="N46">
        <v>100</v>
      </c>
      <c r="O46" s="142">
        <v>4800</v>
      </c>
      <c r="P46" s="142">
        <v>4800</v>
      </c>
      <c r="Q46" t="s">
        <v>445</v>
      </c>
      <c r="R46" s="13">
        <v>440</v>
      </c>
    </row>
    <row r="47" spans="1:18">
      <c r="A47" s="121">
        <v>45</v>
      </c>
      <c r="B47" s="170">
        <f>[1]Sheet1!A51</f>
        <v>46</v>
      </c>
      <c r="C47" s="198">
        <f t="shared" si="2"/>
        <v>1831970</v>
      </c>
      <c r="D47" s="182">
        <f>[1]Sheet1!B51</f>
        <v>187360</v>
      </c>
      <c r="E47" s="171">
        <v>15</v>
      </c>
      <c r="F47" s="121">
        <v>15</v>
      </c>
      <c r="G47" s="44">
        <v>9</v>
      </c>
      <c r="H47">
        <v>17</v>
      </c>
      <c r="I47" s="38">
        <f t="shared" si="3"/>
        <v>500</v>
      </c>
      <c r="J47" s="40">
        <f t="shared" si="4"/>
        <v>10</v>
      </c>
      <c r="K47" s="13">
        <v>1</v>
      </c>
      <c r="L47" s="171" t="s">
        <v>417</v>
      </c>
      <c r="M47" s="170" t="s">
        <v>595</v>
      </c>
      <c r="N47">
        <v>100</v>
      </c>
      <c r="O47" s="142">
        <v>4900</v>
      </c>
      <c r="P47" s="142">
        <v>4900</v>
      </c>
      <c r="Q47" t="s">
        <v>445</v>
      </c>
      <c r="R47" s="13">
        <v>450</v>
      </c>
    </row>
    <row r="48" spans="1:18">
      <c r="A48" s="121">
        <v>46</v>
      </c>
      <c r="B48" s="170">
        <f>[1]Sheet1!A52</f>
        <v>47</v>
      </c>
      <c r="C48" s="198">
        <f t="shared" si="2"/>
        <v>2019330</v>
      </c>
      <c r="D48" s="182">
        <f>[1]Sheet1!B52</f>
        <v>202820</v>
      </c>
      <c r="E48" s="171">
        <v>15</v>
      </c>
      <c r="F48" s="121">
        <v>15</v>
      </c>
      <c r="G48" s="44">
        <v>9</v>
      </c>
      <c r="H48">
        <v>17</v>
      </c>
      <c r="I48" s="38">
        <f t="shared" si="3"/>
        <v>510</v>
      </c>
      <c r="J48" s="40">
        <f t="shared" si="4"/>
        <v>10</v>
      </c>
      <c r="K48" s="13">
        <v>1</v>
      </c>
      <c r="L48" s="171" t="s">
        <v>417</v>
      </c>
      <c r="M48" s="170" t="s">
        <v>595</v>
      </c>
      <c r="N48">
        <v>100</v>
      </c>
      <c r="O48" s="142">
        <v>5000</v>
      </c>
      <c r="P48" s="142">
        <v>5000</v>
      </c>
      <c r="Q48" t="s">
        <v>444</v>
      </c>
      <c r="R48" s="13">
        <v>460</v>
      </c>
    </row>
    <row r="49" spans="1:18">
      <c r="A49" s="121">
        <v>47</v>
      </c>
      <c r="B49" s="170">
        <f>[1]Sheet1!A53</f>
        <v>48</v>
      </c>
      <c r="C49" s="198">
        <f>C48+D48</f>
        <v>2222150</v>
      </c>
      <c r="D49" s="182">
        <f>[1]Sheet1!B53</f>
        <v>219290</v>
      </c>
      <c r="E49" s="171">
        <v>15</v>
      </c>
      <c r="F49" s="121">
        <v>15</v>
      </c>
      <c r="G49" s="44">
        <v>9</v>
      </c>
      <c r="H49">
        <v>17</v>
      </c>
      <c r="I49" s="38">
        <f t="shared" si="3"/>
        <v>520</v>
      </c>
      <c r="J49" s="40">
        <f t="shared" si="4"/>
        <v>10</v>
      </c>
      <c r="K49" s="13">
        <v>1</v>
      </c>
      <c r="L49" s="171" t="s">
        <v>417</v>
      </c>
      <c r="M49" s="170" t="s">
        <v>595</v>
      </c>
      <c r="N49">
        <v>100</v>
      </c>
      <c r="O49" s="142">
        <v>5100</v>
      </c>
      <c r="P49" s="142">
        <v>5100</v>
      </c>
      <c r="Q49" t="s">
        <v>444</v>
      </c>
      <c r="R49" s="13">
        <v>470</v>
      </c>
    </row>
    <row r="50" spans="1:18">
      <c r="A50" s="121">
        <v>48</v>
      </c>
      <c r="B50" s="170">
        <f>[1]Sheet1!A54</f>
        <v>49</v>
      </c>
      <c r="C50" s="198">
        <f>C49+D49</f>
        <v>2441440</v>
      </c>
      <c r="D50" s="182">
        <f>[1]Sheet1!B54</f>
        <v>236810</v>
      </c>
      <c r="E50" s="171">
        <v>16</v>
      </c>
      <c r="F50" s="121">
        <v>16</v>
      </c>
      <c r="G50" s="9">
        <v>10</v>
      </c>
      <c r="H50">
        <v>18</v>
      </c>
      <c r="I50" s="38">
        <f t="shared" si="3"/>
        <v>530</v>
      </c>
      <c r="J50" s="40">
        <f t="shared" si="4"/>
        <v>10</v>
      </c>
      <c r="K50" s="13">
        <v>1</v>
      </c>
      <c r="L50" s="171" t="s">
        <v>417</v>
      </c>
      <c r="M50" s="170" t="s">
        <v>595</v>
      </c>
      <c r="N50">
        <v>100</v>
      </c>
      <c r="O50" s="142">
        <v>5200</v>
      </c>
      <c r="P50" s="142">
        <v>5200</v>
      </c>
      <c r="Q50" t="s">
        <v>444</v>
      </c>
      <c r="R50" s="13">
        <v>480</v>
      </c>
    </row>
    <row r="51" spans="1:18">
      <c r="A51" s="121">
        <v>49</v>
      </c>
      <c r="B51" s="170">
        <f>[1]Sheet1!A55</f>
        <v>50</v>
      </c>
      <c r="C51" s="198">
        <f t="shared" ref="C51:C77" si="5">C50+D50</f>
        <v>2678250</v>
      </c>
      <c r="D51" s="182">
        <f>[1]Sheet1!B55</f>
        <v>255450</v>
      </c>
      <c r="E51" s="171">
        <v>16</v>
      </c>
      <c r="F51" s="121">
        <v>16</v>
      </c>
      <c r="G51" s="9">
        <v>10</v>
      </c>
      <c r="H51">
        <v>18</v>
      </c>
      <c r="I51" s="38">
        <f t="shared" si="3"/>
        <v>540</v>
      </c>
      <c r="J51" s="40">
        <f t="shared" si="4"/>
        <v>10</v>
      </c>
      <c r="K51" s="13">
        <v>1</v>
      </c>
      <c r="L51" s="171" t="s">
        <v>417</v>
      </c>
      <c r="M51" s="170" t="s">
        <v>595</v>
      </c>
      <c r="N51">
        <v>100</v>
      </c>
      <c r="O51" s="142">
        <v>5300</v>
      </c>
      <c r="P51" s="142">
        <v>5300</v>
      </c>
      <c r="Q51" t="s">
        <v>482</v>
      </c>
      <c r="R51" s="13">
        <v>490</v>
      </c>
    </row>
    <row r="52" spans="1:18">
      <c r="A52" s="121">
        <v>50</v>
      </c>
      <c r="B52" s="170">
        <f>[1]Sheet1!A56</f>
        <v>51</v>
      </c>
      <c r="C52" s="198">
        <f t="shared" si="5"/>
        <v>2933700</v>
      </c>
      <c r="D52" s="182">
        <f>[1]Sheet1!B56</f>
        <v>275250</v>
      </c>
      <c r="E52" s="171">
        <v>16</v>
      </c>
      <c r="F52" s="121">
        <v>16</v>
      </c>
      <c r="G52" s="9">
        <v>10</v>
      </c>
      <c r="H52">
        <v>18</v>
      </c>
      <c r="I52" s="38">
        <f t="shared" si="3"/>
        <v>550</v>
      </c>
      <c r="J52" s="40">
        <f t="shared" si="4"/>
        <v>10</v>
      </c>
      <c r="K52" s="13">
        <v>1</v>
      </c>
      <c r="L52" s="171" t="s">
        <v>417</v>
      </c>
      <c r="M52" s="170" t="s">
        <v>595</v>
      </c>
      <c r="N52">
        <v>100</v>
      </c>
      <c r="O52" s="142">
        <v>5400</v>
      </c>
      <c r="P52" s="142">
        <v>5400</v>
      </c>
      <c r="Q52" t="s">
        <v>482</v>
      </c>
      <c r="R52" s="13">
        <v>500</v>
      </c>
    </row>
    <row r="53" spans="1:18">
      <c r="A53" s="121">
        <v>51</v>
      </c>
      <c r="B53" s="170">
        <f>[1]Sheet1!A57</f>
        <v>52</v>
      </c>
      <c r="C53" s="198">
        <f t="shared" si="5"/>
        <v>3208950</v>
      </c>
      <c r="D53" s="182">
        <f>[1]Sheet1!B57</f>
        <v>296280</v>
      </c>
      <c r="E53" s="171">
        <v>16</v>
      </c>
      <c r="F53" s="121">
        <v>16</v>
      </c>
      <c r="G53" s="9">
        <v>10</v>
      </c>
      <c r="H53">
        <v>18</v>
      </c>
      <c r="I53" s="40">
        <f t="shared" si="3"/>
        <v>560</v>
      </c>
      <c r="J53" s="40">
        <f t="shared" si="4"/>
        <v>10</v>
      </c>
      <c r="K53" s="13">
        <v>1</v>
      </c>
      <c r="L53" s="171" t="s">
        <v>417</v>
      </c>
      <c r="M53" s="170" t="s">
        <v>595</v>
      </c>
      <c r="N53">
        <v>100</v>
      </c>
      <c r="O53" s="142">
        <v>5500</v>
      </c>
      <c r="P53" s="142">
        <v>5500</v>
      </c>
      <c r="Q53" t="s">
        <v>482</v>
      </c>
      <c r="R53" s="13">
        <v>510</v>
      </c>
    </row>
    <row r="54" spans="1:18">
      <c r="A54" s="121">
        <v>52</v>
      </c>
      <c r="B54" s="170">
        <f>[1]Sheet1!A58</f>
        <v>53</v>
      </c>
      <c r="C54" s="198">
        <f t="shared" si="5"/>
        <v>3505230</v>
      </c>
      <c r="D54" s="182">
        <f>[1]Sheet1!B58</f>
        <v>318590</v>
      </c>
      <c r="E54" s="171">
        <v>16</v>
      </c>
      <c r="F54" s="121">
        <v>16</v>
      </c>
      <c r="G54" s="9">
        <v>10</v>
      </c>
      <c r="H54">
        <v>18</v>
      </c>
      <c r="I54" s="40">
        <f t="shared" si="3"/>
        <v>570</v>
      </c>
      <c r="J54" s="40">
        <f t="shared" si="4"/>
        <v>10</v>
      </c>
      <c r="K54" s="13">
        <v>1</v>
      </c>
      <c r="L54" s="171" t="s">
        <v>417</v>
      </c>
      <c r="M54" s="170" t="s">
        <v>595</v>
      </c>
      <c r="N54">
        <v>100</v>
      </c>
      <c r="O54" s="142">
        <v>5600</v>
      </c>
      <c r="P54" s="142">
        <v>5600</v>
      </c>
      <c r="Q54" t="s">
        <v>483</v>
      </c>
      <c r="R54" s="13">
        <v>520</v>
      </c>
    </row>
    <row r="55" spans="1:18">
      <c r="A55" s="121">
        <v>53</v>
      </c>
      <c r="B55" s="170">
        <f>[1]Sheet1!A59</f>
        <v>54</v>
      </c>
      <c r="C55" s="198">
        <f t="shared" si="5"/>
        <v>3823820</v>
      </c>
      <c r="D55" s="182">
        <f>[1]Sheet1!B59</f>
        <v>342260</v>
      </c>
      <c r="E55" s="171">
        <v>17</v>
      </c>
      <c r="F55" s="121">
        <v>17</v>
      </c>
      <c r="G55" s="45">
        <v>11</v>
      </c>
      <c r="H55">
        <v>19</v>
      </c>
      <c r="I55" s="40">
        <f t="shared" si="3"/>
        <v>580</v>
      </c>
      <c r="J55" s="40">
        <f t="shared" si="4"/>
        <v>10</v>
      </c>
      <c r="K55" s="13">
        <v>1</v>
      </c>
      <c r="L55" s="171" t="s">
        <v>417</v>
      </c>
      <c r="M55" s="170" t="s">
        <v>595</v>
      </c>
      <c r="N55">
        <v>100</v>
      </c>
      <c r="O55" s="142">
        <v>5700</v>
      </c>
      <c r="P55" s="142">
        <v>5700</v>
      </c>
      <c r="Q55" t="s">
        <v>483</v>
      </c>
      <c r="R55" s="13">
        <v>530</v>
      </c>
    </row>
    <row r="56" spans="1:18">
      <c r="A56" s="121">
        <v>54</v>
      </c>
      <c r="B56" s="170">
        <f>[1]Sheet1!A60</f>
        <v>55</v>
      </c>
      <c r="C56" s="198">
        <f t="shared" si="5"/>
        <v>4166080</v>
      </c>
      <c r="D56" s="182">
        <f>[1]Sheet1!B60</f>
        <v>367340</v>
      </c>
      <c r="E56" s="171">
        <v>17</v>
      </c>
      <c r="F56" s="121">
        <v>17</v>
      </c>
      <c r="G56" s="45">
        <v>11</v>
      </c>
      <c r="H56">
        <v>19</v>
      </c>
      <c r="I56" s="40">
        <f t="shared" si="3"/>
        <v>590</v>
      </c>
      <c r="J56" s="40">
        <f t="shared" si="4"/>
        <v>10</v>
      </c>
      <c r="K56" s="13">
        <v>1</v>
      </c>
      <c r="L56" s="171" t="s">
        <v>417</v>
      </c>
      <c r="M56" s="170" t="s">
        <v>595</v>
      </c>
      <c r="N56">
        <v>100</v>
      </c>
      <c r="O56" s="142">
        <v>5800</v>
      </c>
      <c r="P56" s="142">
        <v>5800</v>
      </c>
      <c r="Q56" t="s">
        <v>483</v>
      </c>
      <c r="R56" s="13">
        <v>540</v>
      </c>
    </row>
    <row r="57" spans="1:18">
      <c r="A57" s="121">
        <v>55</v>
      </c>
      <c r="B57" s="170">
        <f>[1]Sheet1!A61</f>
        <v>56</v>
      </c>
      <c r="C57" s="198">
        <f t="shared" si="5"/>
        <v>4533420</v>
      </c>
      <c r="D57" s="182">
        <f>[1]Sheet1!B61</f>
        <v>393900</v>
      </c>
      <c r="E57" s="171">
        <v>17</v>
      </c>
      <c r="F57" s="121">
        <v>17</v>
      </c>
      <c r="G57" s="45">
        <v>11</v>
      </c>
      <c r="H57">
        <v>19</v>
      </c>
      <c r="I57" s="40">
        <f t="shared" si="3"/>
        <v>600</v>
      </c>
      <c r="J57" s="40">
        <f t="shared" si="4"/>
        <v>10</v>
      </c>
      <c r="K57" s="13">
        <v>1</v>
      </c>
      <c r="L57" s="171" t="s">
        <v>417</v>
      </c>
      <c r="M57" s="170" t="s">
        <v>595</v>
      </c>
      <c r="N57">
        <v>100</v>
      </c>
      <c r="O57" s="142">
        <v>5900</v>
      </c>
      <c r="P57" s="142">
        <v>5900</v>
      </c>
      <c r="Q57" t="s">
        <v>488</v>
      </c>
      <c r="R57" s="13">
        <v>550</v>
      </c>
    </row>
    <row r="58" spans="1:18">
      <c r="A58" s="121">
        <v>56</v>
      </c>
      <c r="B58" s="170">
        <f>[1]Sheet1!A62</f>
        <v>57</v>
      </c>
      <c r="C58" s="198">
        <f t="shared" si="5"/>
        <v>4927320</v>
      </c>
      <c r="D58" s="182">
        <f>[1]Sheet1!B62</f>
        <v>422020</v>
      </c>
      <c r="E58" s="171">
        <v>17</v>
      </c>
      <c r="F58" s="121">
        <v>17</v>
      </c>
      <c r="G58" s="45">
        <v>11</v>
      </c>
      <c r="H58">
        <v>19</v>
      </c>
      <c r="I58" s="40">
        <f t="shared" si="3"/>
        <v>610</v>
      </c>
      <c r="J58" s="40">
        <f t="shared" si="4"/>
        <v>10</v>
      </c>
      <c r="K58" s="13">
        <v>1</v>
      </c>
      <c r="L58" s="171" t="s">
        <v>417</v>
      </c>
      <c r="M58" s="170" t="s">
        <v>595</v>
      </c>
      <c r="N58">
        <v>100</v>
      </c>
      <c r="O58" s="142">
        <v>6000</v>
      </c>
      <c r="P58" s="142">
        <v>6000</v>
      </c>
      <c r="Q58" t="s">
        <v>488</v>
      </c>
      <c r="R58" s="13">
        <v>560</v>
      </c>
    </row>
    <row r="59" spans="1:18">
      <c r="A59" s="121">
        <v>57</v>
      </c>
      <c r="B59" s="170">
        <f>[1]Sheet1!A63</f>
        <v>58</v>
      </c>
      <c r="C59" s="198">
        <f t="shared" si="5"/>
        <v>5349340</v>
      </c>
      <c r="D59" s="182">
        <f>[1]Sheet1!B63</f>
        <v>451770</v>
      </c>
      <c r="E59" s="171">
        <v>17</v>
      </c>
      <c r="F59" s="121">
        <v>17</v>
      </c>
      <c r="G59" s="45">
        <v>11</v>
      </c>
      <c r="H59">
        <v>19</v>
      </c>
      <c r="I59" s="40">
        <f t="shared" si="3"/>
        <v>620</v>
      </c>
      <c r="J59" s="40">
        <f t="shared" si="4"/>
        <v>10</v>
      </c>
      <c r="K59" s="13">
        <v>1</v>
      </c>
      <c r="L59" s="171" t="s">
        <v>417</v>
      </c>
      <c r="M59" s="170" t="s">
        <v>595</v>
      </c>
      <c r="N59">
        <v>100</v>
      </c>
      <c r="O59" s="142">
        <v>6100</v>
      </c>
      <c r="P59" s="142">
        <v>6100</v>
      </c>
      <c r="Q59" t="s">
        <v>488</v>
      </c>
      <c r="R59" s="13">
        <v>570</v>
      </c>
    </row>
    <row r="60" spans="1:18">
      <c r="A60" s="121">
        <v>58</v>
      </c>
      <c r="B60" s="170">
        <f>[1]Sheet1!A64</f>
        <v>59</v>
      </c>
      <c r="C60" s="198">
        <f t="shared" si="5"/>
        <v>5801110</v>
      </c>
      <c r="D60" s="182">
        <f>[1]Sheet1!B64</f>
        <v>483230</v>
      </c>
      <c r="E60" s="171">
        <v>18</v>
      </c>
      <c r="F60" s="121">
        <v>18</v>
      </c>
      <c r="G60" s="46">
        <v>12</v>
      </c>
      <c r="H60">
        <v>20</v>
      </c>
      <c r="I60" s="40">
        <f t="shared" si="3"/>
        <v>630</v>
      </c>
      <c r="J60" s="40">
        <f t="shared" si="4"/>
        <v>10</v>
      </c>
      <c r="K60" s="13">
        <v>1</v>
      </c>
      <c r="L60" s="171" t="s">
        <v>417</v>
      </c>
      <c r="M60" s="170" t="s">
        <v>595</v>
      </c>
      <c r="N60">
        <v>100</v>
      </c>
      <c r="O60" s="142">
        <v>6200</v>
      </c>
      <c r="P60" s="142">
        <v>6200</v>
      </c>
      <c r="Q60" t="s">
        <v>490</v>
      </c>
      <c r="R60" s="13">
        <v>580</v>
      </c>
    </row>
    <row r="61" spans="1:18">
      <c r="A61" s="121">
        <v>59</v>
      </c>
      <c r="B61" s="170">
        <f>[1]Sheet1!A65</f>
        <v>60</v>
      </c>
      <c r="C61" s="198">
        <f t="shared" si="5"/>
        <v>6284340</v>
      </c>
      <c r="D61" s="182">
        <f>[1]Sheet1!B65</f>
        <v>516480</v>
      </c>
      <c r="E61" s="171">
        <v>18</v>
      </c>
      <c r="F61" s="121">
        <v>18</v>
      </c>
      <c r="G61" s="46">
        <v>12</v>
      </c>
      <c r="H61">
        <v>20</v>
      </c>
      <c r="I61" s="40">
        <f t="shared" si="3"/>
        <v>640</v>
      </c>
      <c r="J61" s="40">
        <f t="shared" si="4"/>
        <v>10</v>
      </c>
      <c r="K61" s="13">
        <v>1</v>
      </c>
      <c r="L61" s="171" t="s">
        <v>417</v>
      </c>
      <c r="M61" s="170" t="s">
        <v>595</v>
      </c>
      <c r="N61">
        <v>100</v>
      </c>
      <c r="O61" s="142">
        <v>6300</v>
      </c>
      <c r="P61" s="142">
        <v>6300</v>
      </c>
      <c r="Q61" t="s">
        <v>490</v>
      </c>
      <c r="R61" s="13">
        <v>590</v>
      </c>
    </row>
    <row r="62" spans="1:18">
      <c r="A62" s="121">
        <v>60</v>
      </c>
      <c r="B62" s="170">
        <f>[1]Sheet1!A66</f>
        <v>61</v>
      </c>
      <c r="C62" s="198">
        <f t="shared" si="5"/>
        <v>6800820</v>
      </c>
      <c r="D62" s="182">
        <f>[1]Sheet1!B66</f>
        <v>551600</v>
      </c>
      <c r="E62" s="171">
        <v>18</v>
      </c>
      <c r="F62" s="121">
        <v>18</v>
      </c>
      <c r="G62" s="46">
        <v>12</v>
      </c>
      <c r="H62">
        <v>20</v>
      </c>
      <c r="I62" s="40">
        <f t="shared" si="3"/>
        <v>650</v>
      </c>
      <c r="J62" s="40">
        <f t="shared" si="4"/>
        <v>10</v>
      </c>
      <c r="K62" s="13">
        <v>1</v>
      </c>
      <c r="L62" s="171" t="s">
        <v>417</v>
      </c>
      <c r="M62" s="170" t="s">
        <v>595</v>
      </c>
      <c r="N62">
        <v>100</v>
      </c>
      <c r="O62" s="142">
        <v>6400</v>
      </c>
      <c r="P62" s="142">
        <v>6400</v>
      </c>
      <c r="Q62" t="s">
        <v>490</v>
      </c>
      <c r="R62" s="13">
        <v>600</v>
      </c>
    </row>
    <row r="63" spans="1:18">
      <c r="A63" s="121">
        <v>61</v>
      </c>
      <c r="B63" s="170">
        <f>[1]Sheet1!A67</f>
        <v>62</v>
      </c>
      <c r="C63" s="198">
        <f t="shared" si="5"/>
        <v>7352420</v>
      </c>
      <c r="D63" s="182">
        <f>[1]Sheet1!B67</f>
        <v>588690</v>
      </c>
      <c r="E63" s="171">
        <v>18</v>
      </c>
      <c r="F63" s="121">
        <v>18</v>
      </c>
      <c r="G63" s="46">
        <v>12</v>
      </c>
      <c r="H63">
        <v>20</v>
      </c>
      <c r="I63" s="40">
        <f t="shared" si="3"/>
        <v>660</v>
      </c>
      <c r="J63" s="40">
        <f t="shared" si="4"/>
        <v>10</v>
      </c>
      <c r="K63" s="13">
        <v>1</v>
      </c>
      <c r="L63" s="171" t="s">
        <v>417</v>
      </c>
      <c r="M63" s="170" t="s">
        <v>595</v>
      </c>
      <c r="N63">
        <v>100</v>
      </c>
      <c r="O63" s="142">
        <v>6500</v>
      </c>
      <c r="P63" s="142">
        <v>6500</v>
      </c>
      <c r="Q63" t="s">
        <v>491</v>
      </c>
      <c r="R63" s="13">
        <v>610</v>
      </c>
    </row>
    <row r="64" spans="1:18">
      <c r="A64" s="121">
        <v>62</v>
      </c>
      <c r="B64" s="170">
        <f>[1]Sheet1!A68</f>
        <v>63</v>
      </c>
      <c r="C64" s="198">
        <f t="shared" si="5"/>
        <v>7941110</v>
      </c>
      <c r="D64" s="182">
        <f>[1]Sheet1!B68</f>
        <v>627820</v>
      </c>
      <c r="E64" s="171">
        <v>19</v>
      </c>
      <c r="F64" s="121">
        <v>19</v>
      </c>
      <c r="G64" s="47">
        <v>13</v>
      </c>
      <c r="H64">
        <v>21</v>
      </c>
      <c r="I64" s="40">
        <f t="shared" si="3"/>
        <v>670</v>
      </c>
      <c r="J64" s="40">
        <f t="shared" si="4"/>
        <v>10</v>
      </c>
      <c r="K64" s="13">
        <v>1</v>
      </c>
      <c r="L64" s="171" t="s">
        <v>417</v>
      </c>
      <c r="M64" s="170" t="s">
        <v>595</v>
      </c>
      <c r="N64">
        <v>100</v>
      </c>
      <c r="O64" s="142">
        <v>6600</v>
      </c>
      <c r="P64" s="142">
        <v>6600</v>
      </c>
      <c r="Q64" t="s">
        <v>491</v>
      </c>
      <c r="R64" s="13">
        <v>620</v>
      </c>
    </row>
    <row r="65" spans="1:18">
      <c r="A65" s="121">
        <v>63</v>
      </c>
      <c r="B65" s="170">
        <f>[1]Sheet1!A69</f>
        <v>64</v>
      </c>
      <c r="C65" s="198">
        <f t="shared" si="5"/>
        <v>8568930</v>
      </c>
      <c r="D65" s="182">
        <f>[1]Sheet1!B69</f>
        <v>669110</v>
      </c>
      <c r="E65" s="171">
        <v>19</v>
      </c>
      <c r="F65" s="121">
        <v>19</v>
      </c>
      <c r="G65" s="47">
        <v>13</v>
      </c>
      <c r="H65">
        <v>21</v>
      </c>
      <c r="I65" s="40">
        <f t="shared" si="3"/>
        <v>680</v>
      </c>
      <c r="J65" s="40">
        <f t="shared" si="4"/>
        <v>10</v>
      </c>
      <c r="K65" s="13">
        <v>1</v>
      </c>
      <c r="L65" s="171" t="s">
        <v>417</v>
      </c>
      <c r="M65" s="170" t="s">
        <v>595</v>
      </c>
      <c r="N65">
        <v>100</v>
      </c>
      <c r="O65" s="142">
        <v>6700</v>
      </c>
      <c r="P65" s="142">
        <v>6700</v>
      </c>
      <c r="Q65" t="s">
        <v>491</v>
      </c>
      <c r="R65" s="13">
        <v>630</v>
      </c>
    </row>
    <row r="66" spans="1:18">
      <c r="A66" s="121">
        <v>64</v>
      </c>
      <c r="B66" s="170">
        <f>[1]Sheet1!A70</f>
        <v>65</v>
      </c>
      <c r="C66" s="198">
        <f t="shared" si="5"/>
        <v>9238040</v>
      </c>
      <c r="D66" s="182">
        <f>[1]Sheet1!B70</f>
        <v>712630</v>
      </c>
      <c r="E66" s="171">
        <v>19</v>
      </c>
      <c r="F66" s="121">
        <v>19</v>
      </c>
      <c r="G66" s="47">
        <v>13</v>
      </c>
      <c r="H66">
        <v>21</v>
      </c>
      <c r="I66" s="40">
        <f t="shared" si="3"/>
        <v>690</v>
      </c>
      <c r="J66" s="40">
        <f t="shared" si="4"/>
        <v>10</v>
      </c>
      <c r="K66" s="13">
        <v>1</v>
      </c>
      <c r="L66" s="171" t="s">
        <v>417</v>
      </c>
      <c r="M66" s="170" t="s">
        <v>595</v>
      </c>
      <c r="N66">
        <v>100</v>
      </c>
      <c r="O66" s="142">
        <v>6800</v>
      </c>
      <c r="P66" s="142">
        <v>6800</v>
      </c>
      <c r="Q66" t="s">
        <v>491</v>
      </c>
      <c r="R66" s="13">
        <v>640</v>
      </c>
    </row>
    <row r="67" spans="1:18">
      <c r="A67" s="121">
        <v>65</v>
      </c>
      <c r="B67" s="170">
        <f>[1]Sheet1!A71</f>
        <v>66</v>
      </c>
      <c r="C67" s="198">
        <f t="shared" si="5"/>
        <v>9950670</v>
      </c>
      <c r="D67" s="182">
        <f>[1]Sheet1!B71</f>
        <v>758510</v>
      </c>
      <c r="E67" s="171">
        <v>20</v>
      </c>
      <c r="F67" s="121">
        <v>20</v>
      </c>
      <c r="G67" s="48">
        <v>14</v>
      </c>
      <c r="H67">
        <v>22</v>
      </c>
      <c r="I67" s="40">
        <f t="shared" ref="I67:I77" si="6">$R$2+R67</f>
        <v>700</v>
      </c>
      <c r="J67" s="40">
        <f t="shared" ref="J67:J77" si="7">$R$3</f>
        <v>10</v>
      </c>
      <c r="K67" s="13">
        <v>1</v>
      </c>
      <c r="L67" s="171" t="s">
        <v>417</v>
      </c>
      <c r="M67" s="170" t="s">
        <v>595</v>
      </c>
      <c r="N67">
        <v>100</v>
      </c>
      <c r="O67" s="142">
        <v>6900</v>
      </c>
      <c r="P67" s="142">
        <v>6900</v>
      </c>
      <c r="Q67" t="s">
        <v>491</v>
      </c>
      <c r="R67" s="13">
        <v>650</v>
      </c>
    </row>
    <row r="68" spans="1:18">
      <c r="A68" s="121">
        <v>66</v>
      </c>
      <c r="B68" s="170">
        <f>[1]Sheet1!A72</f>
        <v>67</v>
      </c>
      <c r="C68" s="198">
        <f t="shared" si="5"/>
        <v>10709180</v>
      </c>
      <c r="D68" s="182">
        <f>[1]Sheet1!B72</f>
        <v>806840</v>
      </c>
      <c r="E68" s="171">
        <v>20</v>
      </c>
      <c r="F68" s="121">
        <v>20</v>
      </c>
      <c r="G68" s="10">
        <v>14</v>
      </c>
      <c r="H68">
        <v>22</v>
      </c>
      <c r="I68" s="40">
        <f t="shared" si="6"/>
        <v>710</v>
      </c>
      <c r="J68" s="40">
        <f t="shared" si="7"/>
        <v>10</v>
      </c>
      <c r="K68" s="13">
        <v>1</v>
      </c>
      <c r="L68" s="171" t="s">
        <v>417</v>
      </c>
      <c r="M68" s="170" t="s">
        <v>595</v>
      </c>
      <c r="N68">
        <v>100</v>
      </c>
      <c r="O68" s="142">
        <v>7000</v>
      </c>
      <c r="P68" s="142">
        <v>7000</v>
      </c>
      <c r="Q68" t="s">
        <v>491</v>
      </c>
      <c r="R68" s="13">
        <v>660</v>
      </c>
    </row>
    <row r="69" spans="1:18">
      <c r="A69" s="121">
        <v>67</v>
      </c>
      <c r="B69" s="170">
        <f>[1]Sheet1!A73</f>
        <v>68</v>
      </c>
      <c r="C69" s="198">
        <f t="shared" si="5"/>
        <v>11516020</v>
      </c>
      <c r="D69" s="182">
        <f>[1]Sheet1!B73</f>
        <v>857730</v>
      </c>
      <c r="E69" s="171">
        <v>20</v>
      </c>
      <c r="F69" s="121">
        <v>20</v>
      </c>
      <c r="G69" s="11">
        <v>14</v>
      </c>
      <c r="H69">
        <v>22</v>
      </c>
      <c r="I69" s="40">
        <f t="shared" si="6"/>
        <v>720</v>
      </c>
      <c r="J69" s="40">
        <f t="shared" si="7"/>
        <v>10</v>
      </c>
      <c r="K69" s="13">
        <v>1</v>
      </c>
      <c r="L69" s="171" t="s">
        <v>417</v>
      </c>
      <c r="M69" s="170" t="s">
        <v>595</v>
      </c>
      <c r="N69">
        <v>100</v>
      </c>
      <c r="O69" s="142">
        <v>7100</v>
      </c>
      <c r="P69" s="142">
        <v>7100</v>
      </c>
      <c r="Q69" t="s">
        <v>491</v>
      </c>
      <c r="R69" s="13">
        <v>670</v>
      </c>
    </row>
    <row r="70" spans="1:18">
      <c r="A70" s="121">
        <v>68</v>
      </c>
      <c r="B70" s="170">
        <f>[1]Sheet1!A74</f>
        <v>69</v>
      </c>
      <c r="C70" s="198">
        <f t="shared" si="5"/>
        <v>12373750</v>
      </c>
      <c r="D70" s="182">
        <f>[1]Sheet1!B74</f>
        <v>911310</v>
      </c>
      <c r="E70" s="171">
        <v>21</v>
      </c>
      <c r="F70" s="134">
        <v>21</v>
      </c>
      <c r="G70" s="12">
        <v>15</v>
      </c>
      <c r="H70">
        <v>23</v>
      </c>
      <c r="I70" s="40">
        <f t="shared" si="6"/>
        <v>730</v>
      </c>
      <c r="J70" s="40">
        <f t="shared" si="7"/>
        <v>10</v>
      </c>
      <c r="K70" s="13">
        <v>1</v>
      </c>
      <c r="L70" s="171" t="s">
        <v>417</v>
      </c>
      <c r="M70" s="170" t="s">
        <v>595</v>
      </c>
      <c r="N70">
        <v>100</v>
      </c>
      <c r="O70" s="142">
        <v>7200</v>
      </c>
      <c r="P70" s="142">
        <v>7200</v>
      </c>
      <c r="Q70" t="s">
        <v>491</v>
      </c>
      <c r="R70" s="13">
        <v>680</v>
      </c>
    </row>
    <row r="71" spans="1:18">
      <c r="A71" s="121">
        <v>69</v>
      </c>
      <c r="B71" s="170">
        <f>[1]Sheet1!A75</f>
        <v>70</v>
      </c>
      <c r="C71" s="198">
        <f t="shared" si="5"/>
        <v>13285060</v>
      </c>
      <c r="D71" s="182">
        <f>[1]Sheet1!B75</f>
        <v>967690</v>
      </c>
      <c r="E71" s="171">
        <v>21</v>
      </c>
      <c r="F71" s="134">
        <v>21</v>
      </c>
      <c r="G71" s="12">
        <v>15</v>
      </c>
      <c r="H71">
        <v>23</v>
      </c>
      <c r="I71" s="40">
        <f t="shared" si="6"/>
        <v>740</v>
      </c>
      <c r="J71" s="40">
        <f t="shared" si="7"/>
        <v>10</v>
      </c>
      <c r="K71" s="13">
        <v>1</v>
      </c>
      <c r="L71" s="171" t="s">
        <v>417</v>
      </c>
      <c r="M71" s="170" t="s">
        <v>595</v>
      </c>
      <c r="N71">
        <v>100</v>
      </c>
      <c r="O71" s="142">
        <v>7300</v>
      </c>
      <c r="P71" s="142">
        <v>7300</v>
      </c>
      <c r="Q71" t="s">
        <v>491</v>
      </c>
      <c r="R71" s="13">
        <v>690</v>
      </c>
    </row>
    <row r="72" spans="1:18">
      <c r="A72" s="121">
        <v>70</v>
      </c>
      <c r="B72" s="170">
        <f>[1]Sheet1!A76</f>
        <v>71</v>
      </c>
      <c r="C72" s="198">
        <f t="shared" si="5"/>
        <v>14252750</v>
      </c>
      <c r="D72" s="182">
        <f>[1]Sheet1!B76</f>
        <v>1026990</v>
      </c>
      <c r="E72" s="171">
        <v>21</v>
      </c>
      <c r="F72" s="134">
        <v>21</v>
      </c>
      <c r="G72" s="12">
        <v>15</v>
      </c>
      <c r="H72">
        <v>23</v>
      </c>
      <c r="I72" s="40">
        <f t="shared" si="6"/>
        <v>750</v>
      </c>
      <c r="J72" s="40">
        <f t="shared" si="7"/>
        <v>10</v>
      </c>
      <c r="K72" s="13">
        <v>1</v>
      </c>
      <c r="L72" s="171" t="s">
        <v>417</v>
      </c>
      <c r="M72" s="170" t="s">
        <v>595</v>
      </c>
      <c r="N72">
        <v>100</v>
      </c>
      <c r="O72" s="142">
        <v>7400</v>
      </c>
      <c r="P72" s="142">
        <v>7400</v>
      </c>
      <c r="Q72" t="s">
        <v>491</v>
      </c>
      <c r="R72" s="13">
        <v>700</v>
      </c>
    </row>
    <row r="73" spans="1:18">
      <c r="A73" s="150">
        <v>71</v>
      </c>
      <c r="B73" s="170">
        <f>[1]Sheet1!A77</f>
        <v>72</v>
      </c>
      <c r="C73" s="198">
        <f t="shared" si="5"/>
        <v>15279740</v>
      </c>
      <c r="D73" s="182">
        <f>[1]Sheet1!B77</f>
        <v>1089350</v>
      </c>
      <c r="E73" s="171">
        <v>22</v>
      </c>
      <c r="F73" s="150">
        <v>22</v>
      </c>
      <c r="G73" s="177">
        <v>16</v>
      </c>
      <c r="H73">
        <v>23</v>
      </c>
      <c r="I73" s="150">
        <f t="shared" si="6"/>
        <v>760</v>
      </c>
      <c r="J73" s="150">
        <f t="shared" si="7"/>
        <v>10</v>
      </c>
      <c r="K73" s="13">
        <v>1</v>
      </c>
      <c r="L73" s="171" t="s">
        <v>417</v>
      </c>
      <c r="M73" s="170" t="s">
        <v>595</v>
      </c>
      <c r="N73">
        <v>100</v>
      </c>
      <c r="O73" s="142">
        <v>7500</v>
      </c>
      <c r="P73" s="142">
        <v>7500</v>
      </c>
      <c r="Q73" t="s">
        <v>491</v>
      </c>
      <c r="R73" s="13">
        <v>710</v>
      </c>
    </row>
    <row r="74" spans="1:18">
      <c r="A74" s="150">
        <v>72</v>
      </c>
      <c r="B74" s="170">
        <f>[1]Sheet1!A78</f>
        <v>73</v>
      </c>
      <c r="C74" s="198">
        <f t="shared" si="5"/>
        <v>16369090</v>
      </c>
      <c r="D74" s="182">
        <f>[1]Sheet1!B78</f>
        <v>1154890</v>
      </c>
      <c r="E74" s="171">
        <v>22</v>
      </c>
      <c r="F74" s="150">
        <v>22</v>
      </c>
      <c r="G74" s="177">
        <v>16</v>
      </c>
      <c r="H74">
        <v>23</v>
      </c>
      <c r="I74" s="150">
        <f t="shared" si="6"/>
        <v>770</v>
      </c>
      <c r="J74" s="150">
        <f t="shared" si="7"/>
        <v>10</v>
      </c>
      <c r="K74" s="13">
        <v>1</v>
      </c>
      <c r="L74" s="171" t="s">
        <v>417</v>
      </c>
      <c r="M74" s="170" t="s">
        <v>595</v>
      </c>
      <c r="N74">
        <v>100</v>
      </c>
      <c r="O74" s="142">
        <v>7600</v>
      </c>
      <c r="P74" s="142">
        <v>7600</v>
      </c>
      <c r="Q74" t="s">
        <v>491</v>
      </c>
      <c r="R74" s="13">
        <v>720</v>
      </c>
    </row>
    <row r="75" spans="1:18">
      <c r="A75" s="150">
        <v>73</v>
      </c>
      <c r="B75" s="170">
        <f>[1]Sheet1!A79</f>
        <v>74</v>
      </c>
      <c r="C75" s="198">
        <f t="shared" si="5"/>
        <v>17523980</v>
      </c>
      <c r="D75" s="182">
        <f>[1]Sheet1!B79</f>
        <v>1223770</v>
      </c>
      <c r="E75" s="171">
        <v>22</v>
      </c>
      <c r="F75" s="150">
        <v>22</v>
      </c>
      <c r="G75" s="177">
        <v>16</v>
      </c>
      <c r="H75">
        <v>23</v>
      </c>
      <c r="I75" s="150">
        <f t="shared" si="6"/>
        <v>780</v>
      </c>
      <c r="J75" s="150">
        <f t="shared" si="7"/>
        <v>10</v>
      </c>
      <c r="K75" s="13">
        <v>1</v>
      </c>
      <c r="L75" s="171" t="s">
        <v>417</v>
      </c>
      <c r="M75" s="170" t="s">
        <v>595</v>
      </c>
      <c r="N75">
        <v>100</v>
      </c>
      <c r="O75" s="142">
        <v>7700</v>
      </c>
      <c r="P75" s="142">
        <v>7700</v>
      </c>
      <c r="Q75" t="s">
        <v>491</v>
      </c>
      <c r="R75" s="13">
        <v>730</v>
      </c>
    </row>
    <row r="76" spans="1:18">
      <c r="A76" s="150">
        <v>74</v>
      </c>
      <c r="B76" s="170">
        <f>[1]Sheet1!A80</f>
        <v>75</v>
      </c>
      <c r="C76" s="198">
        <f t="shared" si="5"/>
        <v>18747750</v>
      </c>
      <c r="D76" s="182">
        <f>[1]Sheet1!B80</f>
        <v>1296120</v>
      </c>
      <c r="E76" s="171">
        <v>22</v>
      </c>
      <c r="F76" s="150">
        <v>22</v>
      </c>
      <c r="G76" s="178">
        <v>17</v>
      </c>
      <c r="H76">
        <v>23</v>
      </c>
      <c r="I76" s="150">
        <f t="shared" si="6"/>
        <v>790</v>
      </c>
      <c r="J76" s="150">
        <f t="shared" si="7"/>
        <v>10</v>
      </c>
      <c r="K76" s="13">
        <v>1</v>
      </c>
      <c r="L76" s="171" t="s">
        <v>417</v>
      </c>
      <c r="M76" s="170" t="s">
        <v>595</v>
      </c>
      <c r="N76">
        <v>100</v>
      </c>
      <c r="O76" s="142">
        <v>7800</v>
      </c>
      <c r="P76" s="142">
        <v>7800</v>
      </c>
      <c r="Q76" t="s">
        <v>491</v>
      </c>
      <c r="R76" s="13">
        <v>740</v>
      </c>
    </row>
    <row r="77" spans="1:18">
      <c r="A77" s="150">
        <v>75</v>
      </c>
      <c r="B77" s="198">
        <f>[1]Sheet1!A81</f>
        <v>76</v>
      </c>
      <c r="C77" s="198">
        <f t="shared" si="5"/>
        <v>20043870</v>
      </c>
      <c r="D77" s="198">
        <f>[1]Sheet1!B81</f>
        <v>1372090</v>
      </c>
      <c r="E77" s="171">
        <v>22</v>
      </c>
      <c r="F77" s="150">
        <v>22</v>
      </c>
      <c r="G77" s="178">
        <v>17</v>
      </c>
      <c r="H77">
        <v>23</v>
      </c>
      <c r="I77" s="150">
        <f t="shared" si="6"/>
        <v>800</v>
      </c>
      <c r="J77" s="150">
        <f t="shared" si="7"/>
        <v>10</v>
      </c>
      <c r="K77" s="13">
        <v>1</v>
      </c>
      <c r="L77" s="171" t="s">
        <v>417</v>
      </c>
      <c r="M77" s="170" t="s">
        <v>595</v>
      </c>
      <c r="N77">
        <v>100</v>
      </c>
      <c r="O77" s="142">
        <v>7900</v>
      </c>
      <c r="P77" s="142">
        <v>7900</v>
      </c>
      <c r="Q77" t="s">
        <v>491</v>
      </c>
      <c r="R77" s="13">
        <v>750</v>
      </c>
    </row>
    <row r="78" spans="1:18">
      <c r="A78" s="150"/>
      <c r="C78" s="150"/>
    </row>
  </sheetData>
  <mergeCells count="1">
    <mergeCell ref="N1:P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F92"/>
  <sheetViews>
    <sheetView topLeftCell="J1" zoomScale="85" zoomScaleNormal="85" workbookViewId="0">
      <selection activeCell="N26" sqref="N26"/>
    </sheetView>
  </sheetViews>
  <sheetFormatPr defaultRowHeight="13.5"/>
  <cols>
    <col min="3" max="3" width="20" customWidth="1"/>
    <col min="4" max="4" width="12.5" customWidth="1"/>
    <col min="5" max="5" width="28.75" style="31" customWidth="1"/>
    <col min="6" max="6" width="22" style="31" customWidth="1"/>
    <col min="7" max="7" width="14.75" customWidth="1"/>
    <col min="8" max="8" width="2.25" customWidth="1"/>
    <col min="9" max="9" width="1.75" customWidth="1"/>
    <col min="10" max="10" width="17" customWidth="1"/>
    <col min="11" max="11" width="17.75" customWidth="1"/>
    <col min="12" max="12" width="12.5" customWidth="1"/>
    <col min="13" max="13" width="11.625" customWidth="1"/>
    <col min="14" max="14" width="13.625" customWidth="1"/>
    <col min="15" max="15" width="9.5" customWidth="1"/>
    <col min="16" max="17" width="10.375" customWidth="1"/>
    <col min="18" max="18" width="14.625" customWidth="1"/>
    <col min="19" max="19" width="12" customWidth="1"/>
    <col min="20" max="20" width="13.125" customWidth="1"/>
    <col min="21" max="21" width="48.625" customWidth="1"/>
    <col min="22" max="22" width="13.375" customWidth="1"/>
    <col min="23" max="23" width="20" customWidth="1"/>
    <col min="24" max="24" width="13.625" customWidth="1"/>
    <col min="25" max="25" width="14.25" customWidth="1"/>
    <col min="26" max="28" width="15.75" customWidth="1"/>
    <col min="29" max="29" width="18" customWidth="1"/>
    <col min="30" max="31" width="13.25" customWidth="1"/>
  </cols>
  <sheetData>
    <row r="1" spans="1:32" ht="47.25" customHeight="1">
      <c r="A1" s="125" t="s">
        <v>17</v>
      </c>
      <c r="B1" s="56" t="s">
        <v>204</v>
      </c>
      <c r="C1" s="1" t="s">
        <v>0</v>
      </c>
      <c r="D1" s="29" t="s">
        <v>27</v>
      </c>
      <c r="E1" s="14" t="s">
        <v>72</v>
      </c>
      <c r="F1" s="14" t="s">
        <v>84</v>
      </c>
      <c r="G1" s="230" t="s">
        <v>464</v>
      </c>
      <c r="H1" s="230"/>
      <c r="I1" s="230"/>
      <c r="J1" s="139" t="s">
        <v>465</v>
      </c>
      <c r="K1" s="124" t="s">
        <v>410</v>
      </c>
      <c r="L1" s="16" t="s">
        <v>16</v>
      </c>
      <c r="M1" s="163" t="s">
        <v>580</v>
      </c>
      <c r="N1" s="1" t="s">
        <v>2</v>
      </c>
      <c r="O1" s="32" t="s">
        <v>61</v>
      </c>
      <c r="P1" s="122" t="s">
        <v>404</v>
      </c>
      <c r="Q1" s="122" t="s">
        <v>405</v>
      </c>
      <c r="R1" s="122" t="s">
        <v>406</v>
      </c>
      <c r="S1" s="122" t="s">
        <v>407</v>
      </c>
      <c r="T1" s="32" t="s">
        <v>62</v>
      </c>
      <c r="U1" s="56" t="s">
        <v>203</v>
      </c>
      <c r="V1" s="169" t="s">
        <v>590</v>
      </c>
      <c r="W1" s="35"/>
      <c r="X1" s="230"/>
      <c r="Y1" s="230"/>
      <c r="Z1" s="230"/>
      <c r="AA1" s="230"/>
      <c r="AB1" s="230"/>
      <c r="AC1" s="230"/>
      <c r="AD1" s="34"/>
      <c r="AE1" s="35"/>
      <c r="AF1" s="35"/>
    </row>
    <row r="2" spans="1:32" ht="15.75" customHeight="1">
      <c r="A2" s="17"/>
      <c r="B2" s="56"/>
      <c r="C2" s="17"/>
      <c r="D2" s="17"/>
      <c r="E2" s="14"/>
      <c r="F2" s="14"/>
      <c r="G2" s="15" t="s">
        <v>496</v>
      </c>
      <c r="H2" s="141" t="s">
        <v>18</v>
      </c>
      <c r="I2" s="141" t="s">
        <v>19</v>
      </c>
      <c r="J2" s="17"/>
      <c r="K2" s="17"/>
      <c r="L2" s="17"/>
      <c r="M2" s="15" t="s">
        <v>496</v>
      </c>
      <c r="N2" s="17"/>
      <c r="V2" s="22">
        <v>3</v>
      </c>
      <c r="W2" s="35"/>
      <c r="X2" s="34"/>
      <c r="Y2" s="34"/>
      <c r="Z2" s="34"/>
      <c r="AA2" s="35"/>
      <c r="AB2" s="35"/>
      <c r="AC2" s="34"/>
      <c r="AD2" s="35"/>
      <c r="AE2" s="35"/>
    </row>
    <row r="3" spans="1:32">
      <c r="A3" s="57">
        <v>1001</v>
      </c>
      <c r="B3" s="60">
        <v>1</v>
      </c>
      <c r="C3" s="20" t="s">
        <v>70</v>
      </c>
      <c r="D3" s="20">
        <v>1</v>
      </c>
      <c r="E3" s="20" t="s">
        <v>92</v>
      </c>
      <c r="F3" s="20" t="s">
        <v>121</v>
      </c>
      <c r="G3" s="20">
        <v>0</v>
      </c>
      <c r="H3" s="141">
        <v>0</v>
      </c>
      <c r="I3" s="141">
        <v>0</v>
      </c>
      <c r="J3" s="20">
        <v>0</v>
      </c>
      <c r="K3" s="20">
        <f>课程魔法消耗控制!D3*课程魔法消耗控制!$G$3</f>
        <v>150</v>
      </c>
      <c r="L3" s="20">
        <f>课程魔法消耗控制!E3</f>
        <v>6</v>
      </c>
      <c r="M3" s="61">
        <f>L3*$V$2*$V$4</f>
        <v>21.599999999999998</v>
      </c>
      <c r="N3" s="20">
        <f>课程魔法消耗控制!D3*课程魔法消耗控制!$I$3</f>
        <v>10</v>
      </c>
      <c r="O3" s="61">
        <v>50</v>
      </c>
      <c r="P3" s="61">
        <f>M3/10</f>
        <v>2.1599999999999997</v>
      </c>
      <c r="Q3" s="61">
        <f>M3/5</f>
        <v>4.3199999999999994</v>
      </c>
      <c r="R3" s="61">
        <f>P3</f>
        <v>2.1599999999999997</v>
      </c>
      <c r="S3" s="61">
        <f>Q3</f>
        <v>4.3199999999999994</v>
      </c>
      <c r="T3" s="61">
        <v>60</v>
      </c>
      <c r="U3" s="60" t="s">
        <v>591</v>
      </c>
      <c r="V3" s="20" t="s">
        <v>596</v>
      </c>
      <c r="W3" s="35"/>
      <c r="AD3" s="35"/>
    </row>
    <row r="4" spans="1:32">
      <c r="A4" s="57">
        <v>1002</v>
      </c>
      <c r="B4" s="60">
        <v>1</v>
      </c>
      <c r="C4" s="20" t="s">
        <v>39</v>
      </c>
      <c r="D4" s="20">
        <v>5</v>
      </c>
      <c r="E4" s="20" t="s">
        <v>93</v>
      </c>
      <c r="F4" s="20" t="s">
        <v>122</v>
      </c>
      <c r="G4" s="20">
        <v>500</v>
      </c>
      <c r="H4" s="141">
        <v>0</v>
      </c>
      <c r="I4" s="141">
        <v>0</v>
      </c>
      <c r="J4" s="20">
        <v>0</v>
      </c>
      <c r="K4" s="20">
        <f>课程魔法消耗控制!D4*课程魔法消耗控制!$G$3</f>
        <v>300</v>
      </c>
      <c r="L4" s="20">
        <f>课程魔法消耗控制!E4</f>
        <v>12</v>
      </c>
      <c r="M4" s="61">
        <f>L4*$V$2*$V$4*1.05</f>
        <v>45.36</v>
      </c>
      <c r="N4" s="20">
        <f>课程魔法消耗控制!D4*课程魔法消耗控制!$I$3</f>
        <v>20</v>
      </c>
      <c r="O4" s="61">
        <v>50</v>
      </c>
      <c r="P4" s="61">
        <f t="shared" ref="P4:P12" si="0">M4/10</f>
        <v>4.5359999999999996</v>
      </c>
      <c r="Q4" s="61">
        <f t="shared" ref="Q4:Q12" si="1">M4/5</f>
        <v>9.0719999999999992</v>
      </c>
      <c r="R4" s="61">
        <f t="shared" ref="R4:R12" si="2">P4</f>
        <v>4.5359999999999996</v>
      </c>
      <c r="S4" s="61">
        <f t="shared" ref="S4:S12" si="3">Q4</f>
        <v>9.0719999999999992</v>
      </c>
      <c r="T4" s="61">
        <v>60</v>
      </c>
      <c r="U4" s="60" t="s">
        <v>591</v>
      </c>
      <c r="V4" s="20">
        <v>1.2</v>
      </c>
      <c r="W4" s="35"/>
      <c r="X4" s="35"/>
      <c r="AD4" s="35"/>
      <c r="AE4" s="35"/>
    </row>
    <row r="5" spans="1:32">
      <c r="A5" s="57">
        <v>1003</v>
      </c>
      <c r="B5" s="60">
        <v>1</v>
      </c>
      <c r="C5" s="20" t="s">
        <v>91</v>
      </c>
      <c r="D5" s="20">
        <v>10</v>
      </c>
      <c r="E5" s="20" t="s">
        <v>94</v>
      </c>
      <c r="F5" s="20" t="s">
        <v>123</v>
      </c>
      <c r="G5" s="20">
        <v>1000</v>
      </c>
      <c r="H5" s="141">
        <v>0</v>
      </c>
      <c r="I5" s="141">
        <v>0</v>
      </c>
      <c r="J5" s="20">
        <v>0</v>
      </c>
      <c r="K5" s="20">
        <f>课程魔法消耗控制!D5*课程魔法消耗控制!$G$3</f>
        <v>450</v>
      </c>
      <c r="L5" s="20">
        <f>课程魔法消耗控制!E5</f>
        <v>18</v>
      </c>
      <c r="M5" s="61">
        <f>L5*$V$2*$V$4*1.1</f>
        <v>71.28</v>
      </c>
      <c r="N5" s="20">
        <f>课程魔法消耗控制!D5*课程魔法消耗控制!$I$3</f>
        <v>30</v>
      </c>
      <c r="O5" s="61">
        <v>50</v>
      </c>
      <c r="P5" s="61">
        <f t="shared" si="0"/>
        <v>7.1280000000000001</v>
      </c>
      <c r="Q5" s="61">
        <f t="shared" si="1"/>
        <v>14.256</v>
      </c>
      <c r="R5" s="61">
        <f t="shared" si="2"/>
        <v>7.1280000000000001</v>
      </c>
      <c r="S5" s="61">
        <f t="shared" si="3"/>
        <v>14.256</v>
      </c>
      <c r="T5" s="61">
        <v>60</v>
      </c>
      <c r="U5" s="60" t="s">
        <v>591</v>
      </c>
      <c r="V5" s="20"/>
      <c r="W5" s="35"/>
      <c r="X5" s="33"/>
      <c r="Y5" s="33"/>
      <c r="AD5" s="35"/>
      <c r="AE5" s="35"/>
    </row>
    <row r="6" spans="1:32" ht="15" customHeight="1">
      <c r="A6" s="57">
        <v>1004</v>
      </c>
      <c r="B6" s="60">
        <v>1</v>
      </c>
      <c r="C6" s="20" t="s">
        <v>63</v>
      </c>
      <c r="D6" s="20">
        <v>13</v>
      </c>
      <c r="E6" s="20" t="s">
        <v>95</v>
      </c>
      <c r="F6" s="20" t="s">
        <v>124</v>
      </c>
      <c r="G6" s="20">
        <v>3000</v>
      </c>
      <c r="H6" s="141">
        <v>0</v>
      </c>
      <c r="I6" s="141">
        <v>0</v>
      </c>
      <c r="J6" s="20">
        <v>0</v>
      </c>
      <c r="K6" s="20">
        <f>课程魔法消耗控制!D6*课程魔法消耗控制!$G$3</f>
        <v>600</v>
      </c>
      <c r="L6" s="20">
        <f>课程魔法消耗控制!E6</f>
        <v>24</v>
      </c>
      <c r="M6" s="61">
        <f>L6*$V$2*$V$4*1.15</f>
        <v>99.359999999999985</v>
      </c>
      <c r="N6" s="20">
        <f>课程魔法消耗控制!D6*课程魔法消耗控制!$I$3</f>
        <v>40</v>
      </c>
      <c r="O6" s="61">
        <v>50</v>
      </c>
      <c r="P6" s="61">
        <f t="shared" si="0"/>
        <v>9.9359999999999982</v>
      </c>
      <c r="Q6" s="61">
        <f t="shared" si="1"/>
        <v>19.871999999999996</v>
      </c>
      <c r="R6" s="61">
        <f t="shared" si="2"/>
        <v>9.9359999999999982</v>
      </c>
      <c r="S6" s="61">
        <f t="shared" si="3"/>
        <v>19.871999999999996</v>
      </c>
      <c r="T6" s="61">
        <v>60</v>
      </c>
      <c r="U6" s="60" t="s">
        <v>594</v>
      </c>
      <c r="V6" s="20"/>
      <c r="W6" s="35"/>
      <c r="AC6" s="34"/>
      <c r="AD6" s="35"/>
    </row>
    <row r="7" spans="1:32">
      <c r="A7" s="57">
        <v>1005</v>
      </c>
      <c r="B7" s="60">
        <v>1</v>
      </c>
      <c r="C7" s="20" t="s">
        <v>40</v>
      </c>
      <c r="D7" s="20">
        <v>17</v>
      </c>
      <c r="E7" s="20" t="s">
        <v>96</v>
      </c>
      <c r="F7" s="20" t="s">
        <v>125</v>
      </c>
      <c r="G7" s="20">
        <v>6000</v>
      </c>
      <c r="H7" s="141">
        <v>0</v>
      </c>
      <c r="I7" s="141">
        <v>0</v>
      </c>
      <c r="J7" s="20">
        <v>0</v>
      </c>
      <c r="K7" s="20">
        <f>课程魔法消耗控制!D7*课程魔法消耗控制!$G$3</f>
        <v>750</v>
      </c>
      <c r="L7" s="20">
        <f>课程魔法消耗控制!E7</f>
        <v>30</v>
      </c>
      <c r="M7" s="61">
        <f>L7*$V$2*$V$4*1.2</f>
        <v>129.6</v>
      </c>
      <c r="N7" s="20">
        <f>课程魔法消耗控制!D7*课程魔法消耗控制!$I$3</f>
        <v>50</v>
      </c>
      <c r="O7" s="61">
        <v>50</v>
      </c>
      <c r="P7" s="61">
        <f t="shared" si="0"/>
        <v>12.959999999999999</v>
      </c>
      <c r="Q7" s="61">
        <f t="shared" si="1"/>
        <v>25.919999999999998</v>
      </c>
      <c r="R7" s="61">
        <f t="shared" si="2"/>
        <v>12.959999999999999</v>
      </c>
      <c r="S7" s="61">
        <f t="shared" si="3"/>
        <v>25.919999999999998</v>
      </c>
      <c r="T7" s="61">
        <v>60</v>
      </c>
      <c r="U7" s="60" t="s">
        <v>594</v>
      </c>
      <c r="V7" s="20"/>
      <c r="X7" s="35"/>
      <c r="AD7" s="35"/>
    </row>
    <row r="8" spans="1:32">
      <c r="A8" s="57">
        <v>1006</v>
      </c>
      <c r="B8" s="60">
        <v>1</v>
      </c>
      <c r="C8" s="20" t="s">
        <v>43</v>
      </c>
      <c r="D8" s="20">
        <v>21</v>
      </c>
      <c r="E8" s="20" t="s">
        <v>97</v>
      </c>
      <c r="F8" s="20" t="s">
        <v>126</v>
      </c>
      <c r="G8" s="20">
        <v>12000</v>
      </c>
      <c r="H8" s="141">
        <v>0</v>
      </c>
      <c r="I8" s="141">
        <v>0</v>
      </c>
      <c r="J8" s="20">
        <v>0</v>
      </c>
      <c r="K8" s="20">
        <f>课程魔法消耗控制!D8*课程魔法消耗控制!$G$3</f>
        <v>900</v>
      </c>
      <c r="L8" s="20">
        <f>课程魔法消耗控制!E8</f>
        <v>36</v>
      </c>
      <c r="M8" s="61">
        <f>L8*$V$2*$V$4*1.25</f>
        <v>162</v>
      </c>
      <c r="N8" s="20">
        <f>课程魔法消耗控制!D8*课程魔法消耗控制!$I$3</f>
        <v>60</v>
      </c>
      <c r="O8" s="61">
        <v>50</v>
      </c>
      <c r="P8" s="61">
        <f t="shared" si="0"/>
        <v>16.2</v>
      </c>
      <c r="Q8" s="61">
        <f t="shared" si="1"/>
        <v>32.4</v>
      </c>
      <c r="R8" s="61">
        <f t="shared" si="2"/>
        <v>16.2</v>
      </c>
      <c r="S8" s="61">
        <f t="shared" si="3"/>
        <v>32.4</v>
      </c>
      <c r="T8" s="61">
        <v>60</v>
      </c>
      <c r="U8" s="60" t="s">
        <v>594</v>
      </c>
      <c r="V8" s="20"/>
      <c r="W8" s="35"/>
      <c r="X8" s="35"/>
      <c r="AD8" s="35"/>
    </row>
    <row r="9" spans="1:32">
      <c r="A9" s="57">
        <v>1007</v>
      </c>
      <c r="B9" s="60">
        <v>1</v>
      </c>
      <c r="C9" s="20" t="s">
        <v>69</v>
      </c>
      <c r="D9" s="20">
        <v>25</v>
      </c>
      <c r="E9" s="20" t="s">
        <v>98</v>
      </c>
      <c r="F9" s="20" t="s">
        <v>127</v>
      </c>
      <c r="G9" s="20">
        <v>24000</v>
      </c>
      <c r="H9" s="141">
        <v>0</v>
      </c>
      <c r="I9" s="141">
        <v>0</v>
      </c>
      <c r="J9" s="20">
        <v>0</v>
      </c>
      <c r="K9" s="20">
        <f>课程魔法消耗控制!D9*课程魔法消耗控制!$G$3</f>
        <v>1050</v>
      </c>
      <c r="L9" s="20">
        <f>课程魔法消耗控制!E9</f>
        <v>42</v>
      </c>
      <c r="M9" s="61">
        <f>L9*$V$2*$V$4*1.3</f>
        <v>196.56</v>
      </c>
      <c r="N9" s="20">
        <f>课程魔法消耗控制!D9*课程魔法消耗控制!$I$3</f>
        <v>70</v>
      </c>
      <c r="O9" s="61">
        <v>50</v>
      </c>
      <c r="P9" s="61">
        <f t="shared" si="0"/>
        <v>19.655999999999999</v>
      </c>
      <c r="Q9" s="61">
        <f t="shared" si="1"/>
        <v>39.311999999999998</v>
      </c>
      <c r="R9" s="61">
        <f t="shared" si="2"/>
        <v>19.655999999999999</v>
      </c>
      <c r="S9" s="61">
        <f t="shared" si="3"/>
        <v>39.311999999999998</v>
      </c>
      <c r="T9" s="61">
        <v>60</v>
      </c>
      <c r="U9" s="60" t="s">
        <v>592</v>
      </c>
      <c r="V9" s="20"/>
      <c r="W9" s="35"/>
      <c r="AD9" s="35"/>
      <c r="AF9" s="35"/>
    </row>
    <row r="10" spans="1:32">
      <c r="A10" s="57">
        <v>1008</v>
      </c>
      <c r="B10" s="60">
        <v>1</v>
      </c>
      <c r="C10" s="20" t="s">
        <v>71</v>
      </c>
      <c r="D10" s="20">
        <v>29</v>
      </c>
      <c r="E10" s="20" t="s">
        <v>99</v>
      </c>
      <c r="F10" s="20" t="s">
        <v>128</v>
      </c>
      <c r="G10" s="20">
        <v>50000</v>
      </c>
      <c r="H10" s="141">
        <v>0</v>
      </c>
      <c r="I10" s="141">
        <v>0</v>
      </c>
      <c r="J10" s="20">
        <v>0</v>
      </c>
      <c r="K10" s="20">
        <f>课程魔法消耗控制!D10*课程魔法消耗控制!$G$3</f>
        <v>1200</v>
      </c>
      <c r="L10" s="20">
        <f>课程魔法消耗控制!E10</f>
        <v>48</v>
      </c>
      <c r="M10" s="61">
        <f>L10*$V$2*$V$4*1.35</f>
        <v>233.28</v>
      </c>
      <c r="N10" s="20">
        <f>课程魔法消耗控制!D10*课程魔法消耗控制!$I$3</f>
        <v>80</v>
      </c>
      <c r="O10" s="61">
        <v>50</v>
      </c>
      <c r="P10" s="61">
        <f t="shared" si="0"/>
        <v>23.327999999999999</v>
      </c>
      <c r="Q10" s="61">
        <f t="shared" si="1"/>
        <v>46.655999999999999</v>
      </c>
      <c r="R10" s="61">
        <f t="shared" si="2"/>
        <v>23.327999999999999</v>
      </c>
      <c r="S10" s="61">
        <f t="shared" si="3"/>
        <v>46.655999999999999</v>
      </c>
      <c r="T10" s="61">
        <v>60</v>
      </c>
      <c r="U10" s="60" t="s">
        <v>592</v>
      </c>
      <c r="V10" s="20"/>
      <c r="W10" s="35"/>
      <c r="AD10" s="35"/>
      <c r="AE10" s="35"/>
    </row>
    <row r="11" spans="1:32">
      <c r="A11" s="57">
        <v>1009</v>
      </c>
      <c r="B11" s="60">
        <v>1</v>
      </c>
      <c r="C11" s="20" t="s">
        <v>41</v>
      </c>
      <c r="D11" s="20">
        <v>33</v>
      </c>
      <c r="E11" s="20" t="s">
        <v>100</v>
      </c>
      <c r="F11" s="20" t="s">
        <v>129</v>
      </c>
      <c r="G11" s="20">
        <v>75000</v>
      </c>
      <c r="H11" s="141">
        <v>0</v>
      </c>
      <c r="I11" s="141">
        <v>0</v>
      </c>
      <c r="J11" s="20">
        <v>0</v>
      </c>
      <c r="K11" s="20">
        <f>课程魔法消耗控制!D11*课程魔法消耗控制!$G$3</f>
        <v>1350</v>
      </c>
      <c r="L11" s="20">
        <f>课程魔法消耗控制!E11</f>
        <v>54</v>
      </c>
      <c r="M11" s="61">
        <f>L11*$V$2*$V$4*1.4</f>
        <v>272.15999999999997</v>
      </c>
      <c r="N11" s="20">
        <f>课程魔法消耗控制!D11*课程魔法消耗控制!$I$3</f>
        <v>90</v>
      </c>
      <c r="O11" s="61">
        <v>50</v>
      </c>
      <c r="P11" s="61">
        <f t="shared" si="0"/>
        <v>27.215999999999998</v>
      </c>
      <c r="Q11" s="61">
        <f t="shared" si="1"/>
        <v>54.431999999999995</v>
      </c>
      <c r="R11" s="61">
        <f t="shared" si="2"/>
        <v>27.215999999999998</v>
      </c>
      <c r="S11" s="61">
        <f t="shared" si="3"/>
        <v>54.431999999999995</v>
      </c>
      <c r="T11" s="61">
        <v>60</v>
      </c>
      <c r="U11" s="60" t="s">
        <v>593</v>
      </c>
      <c r="V11" s="20"/>
      <c r="W11" s="35"/>
      <c r="AD11" s="35"/>
    </row>
    <row r="12" spans="1:32">
      <c r="A12" s="57">
        <v>1010</v>
      </c>
      <c r="B12" s="60">
        <v>1</v>
      </c>
      <c r="C12" s="20" t="s">
        <v>42</v>
      </c>
      <c r="D12" s="20">
        <v>36</v>
      </c>
      <c r="E12" s="20" t="s">
        <v>101</v>
      </c>
      <c r="F12" s="20" t="s">
        <v>130</v>
      </c>
      <c r="G12" s="20">
        <v>100000</v>
      </c>
      <c r="H12" s="141">
        <v>0</v>
      </c>
      <c r="I12" s="141">
        <v>0</v>
      </c>
      <c r="J12" s="20">
        <v>0</v>
      </c>
      <c r="K12" s="20">
        <f>课程魔法消耗控制!D12*课程魔法消耗控制!$G$3</f>
        <v>1500</v>
      </c>
      <c r="L12" s="20">
        <f>课程魔法消耗控制!E12</f>
        <v>60</v>
      </c>
      <c r="M12" s="61">
        <f>L12*$V$2*$V$4*1.5</f>
        <v>324</v>
      </c>
      <c r="N12" s="20">
        <f>课程魔法消耗控制!D12*课程魔法消耗控制!$I$3</f>
        <v>100</v>
      </c>
      <c r="O12" s="61">
        <v>50</v>
      </c>
      <c r="P12" s="61">
        <f t="shared" si="0"/>
        <v>32.4</v>
      </c>
      <c r="Q12" s="61">
        <f t="shared" si="1"/>
        <v>64.8</v>
      </c>
      <c r="R12" s="61">
        <f t="shared" si="2"/>
        <v>32.4</v>
      </c>
      <c r="S12" s="61">
        <f t="shared" si="3"/>
        <v>64.8</v>
      </c>
      <c r="T12" s="61">
        <v>60</v>
      </c>
      <c r="U12" s="60" t="s">
        <v>593</v>
      </c>
      <c r="V12" s="20"/>
      <c r="W12" s="35"/>
      <c r="AD12" s="35"/>
    </row>
    <row r="13" spans="1:32">
      <c r="A13" s="58">
        <v>2001</v>
      </c>
      <c r="B13" s="31">
        <v>2</v>
      </c>
      <c r="C13" s="37" t="s">
        <v>86</v>
      </c>
      <c r="D13" s="14">
        <f>D3+1</f>
        <v>2</v>
      </c>
      <c r="E13" s="14" t="s">
        <v>102</v>
      </c>
      <c r="F13" s="14" t="s">
        <v>131</v>
      </c>
      <c r="G13" s="14">
        <v>100</v>
      </c>
      <c r="H13" s="141">
        <f>H3</f>
        <v>0</v>
      </c>
      <c r="I13" s="141">
        <v>0</v>
      </c>
      <c r="J13" s="50">
        <v>0</v>
      </c>
      <c r="K13" s="38">
        <f t="shared" ref="K13:K32" si="4">K3</f>
        <v>150</v>
      </c>
      <c r="L13" s="30">
        <f>L3+2</f>
        <v>8</v>
      </c>
      <c r="M13" s="172">
        <f>L13*$V$2*$V$4</f>
        <v>28.799999999999997</v>
      </c>
      <c r="N13" s="30">
        <f t="shared" ref="N13:N32" si="5">N3</f>
        <v>10</v>
      </c>
      <c r="O13" s="33">
        <v>50</v>
      </c>
      <c r="P13" s="33">
        <f>P3</f>
        <v>2.1599999999999997</v>
      </c>
      <c r="Q13" s="33">
        <f>Q3</f>
        <v>4.3199999999999994</v>
      </c>
      <c r="R13" s="33">
        <f>R3</f>
        <v>2.1599999999999997</v>
      </c>
      <c r="S13" s="33">
        <f t="shared" ref="S13:S22" si="6">S3</f>
        <v>4.3199999999999994</v>
      </c>
      <c r="T13" s="33">
        <v>60</v>
      </c>
      <c r="U13" s="31" t="s">
        <v>776</v>
      </c>
      <c r="V13" s="14"/>
      <c r="W13" s="35"/>
    </row>
    <row r="14" spans="1:32">
      <c r="A14" s="58">
        <v>2002</v>
      </c>
      <c r="B14" s="31">
        <v>2</v>
      </c>
      <c r="C14" s="30" t="s">
        <v>46</v>
      </c>
      <c r="D14" s="14">
        <f>D4+1</f>
        <v>6</v>
      </c>
      <c r="E14" s="14" t="s">
        <v>103</v>
      </c>
      <c r="F14" s="14" t="s">
        <v>132</v>
      </c>
      <c r="G14" s="14">
        <f t="shared" ref="G14:G22" si="7">G4</f>
        <v>500</v>
      </c>
      <c r="H14" s="141">
        <f t="shared" ref="H14:H22" si="8">H4</f>
        <v>0</v>
      </c>
      <c r="I14" s="141">
        <v>0</v>
      </c>
      <c r="J14" s="50">
        <v>0</v>
      </c>
      <c r="K14" s="38">
        <f t="shared" si="4"/>
        <v>300</v>
      </c>
      <c r="L14" s="169">
        <f t="shared" ref="L14:L22" si="9">L4+2</f>
        <v>14</v>
      </c>
      <c r="M14" s="172">
        <f>L14*$V$2*$V$4*1.05</f>
        <v>52.92</v>
      </c>
      <c r="N14" s="30">
        <f t="shared" si="5"/>
        <v>20</v>
      </c>
      <c r="O14" s="33">
        <v>50</v>
      </c>
      <c r="P14" s="33">
        <f t="shared" ref="P14:Q22" si="10">P4</f>
        <v>4.5359999999999996</v>
      </c>
      <c r="Q14" s="33">
        <f t="shared" si="10"/>
        <v>9.0719999999999992</v>
      </c>
      <c r="R14" s="33">
        <f t="shared" ref="R14:R22" si="11">R4</f>
        <v>4.5359999999999996</v>
      </c>
      <c r="S14" s="33">
        <f t="shared" si="6"/>
        <v>9.0719999999999992</v>
      </c>
      <c r="T14" s="33">
        <v>60</v>
      </c>
      <c r="U14" s="31" t="s">
        <v>777</v>
      </c>
      <c r="V14" s="14"/>
      <c r="W14" s="35"/>
    </row>
    <row r="15" spans="1:32">
      <c r="A15" s="58">
        <v>2003</v>
      </c>
      <c r="B15" s="31">
        <v>2</v>
      </c>
      <c r="C15" s="30" t="s">
        <v>50</v>
      </c>
      <c r="D15" s="14">
        <f t="shared" ref="D15:D22" si="12">D5+1</f>
        <v>11</v>
      </c>
      <c r="E15" s="14" t="s">
        <v>104</v>
      </c>
      <c r="F15" s="14" t="s">
        <v>133</v>
      </c>
      <c r="G15" s="14">
        <f t="shared" si="7"/>
        <v>1000</v>
      </c>
      <c r="H15" s="141">
        <f t="shared" si="8"/>
        <v>0</v>
      </c>
      <c r="I15" s="141">
        <v>0</v>
      </c>
      <c r="J15" s="50">
        <f t="shared" ref="J15:J22" si="13">J5</f>
        <v>0</v>
      </c>
      <c r="K15" s="38">
        <f t="shared" si="4"/>
        <v>450</v>
      </c>
      <c r="L15" s="169">
        <f t="shared" si="9"/>
        <v>20</v>
      </c>
      <c r="M15" s="172">
        <f>L15*$V$2*$V$4*1.1</f>
        <v>79.2</v>
      </c>
      <c r="N15" s="30">
        <f t="shared" si="5"/>
        <v>30</v>
      </c>
      <c r="O15" s="33">
        <v>50</v>
      </c>
      <c r="P15" s="33">
        <f t="shared" si="10"/>
        <v>7.1280000000000001</v>
      </c>
      <c r="Q15" s="33">
        <f t="shared" si="10"/>
        <v>14.256</v>
      </c>
      <c r="R15" s="33">
        <f t="shared" si="11"/>
        <v>7.1280000000000001</v>
      </c>
      <c r="S15" s="33">
        <f t="shared" si="6"/>
        <v>14.256</v>
      </c>
      <c r="T15" s="33">
        <v>60</v>
      </c>
      <c r="U15" s="31" t="s">
        <v>777</v>
      </c>
      <c r="V15" s="14"/>
      <c r="W15" s="35"/>
    </row>
    <row r="16" spans="1:32">
      <c r="A16" s="58">
        <v>2004</v>
      </c>
      <c r="B16" s="31">
        <v>2</v>
      </c>
      <c r="C16" s="30" t="s">
        <v>45</v>
      </c>
      <c r="D16" s="14">
        <f t="shared" si="12"/>
        <v>14</v>
      </c>
      <c r="E16" s="14" t="s">
        <v>105</v>
      </c>
      <c r="F16" s="14" t="s">
        <v>134</v>
      </c>
      <c r="G16" s="14">
        <f t="shared" si="7"/>
        <v>3000</v>
      </c>
      <c r="H16" s="141">
        <f t="shared" si="8"/>
        <v>0</v>
      </c>
      <c r="I16" s="141">
        <v>0</v>
      </c>
      <c r="J16" s="50">
        <f t="shared" si="13"/>
        <v>0</v>
      </c>
      <c r="K16" s="38">
        <f t="shared" si="4"/>
        <v>600</v>
      </c>
      <c r="L16" s="169">
        <f t="shared" si="9"/>
        <v>26</v>
      </c>
      <c r="M16" s="172">
        <f>L16*$V$2*$V$4*1.15</f>
        <v>107.63999999999999</v>
      </c>
      <c r="N16" s="30">
        <f t="shared" si="5"/>
        <v>40</v>
      </c>
      <c r="O16" s="33">
        <v>50</v>
      </c>
      <c r="P16" s="33">
        <f t="shared" si="10"/>
        <v>9.9359999999999982</v>
      </c>
      <c r="Q16" s="33">
        <f t="shared" si="10"/>
        <v>19.871999999999996</v>
      </c>
      <c r="R16" s="33">
        <f t="shared" si="11"/>
        <v>9.9359999999999982</v>
      </c>
      <c r="S16" s="33">
        <f t="shared" si="6"/>
        <v>19.871999999999996</v>
      </c>
      <c r="T16" s="33">
        <v>60</v>
      </c>
      <c r="U16" s="31" t="s">
        <v>778</v>
      </c>
      <c r="V16" s="14"/>
      <c r="W16" s="35"/>
    </row>
    <row r="17" spans="1:23">
      <c r="A17" s="58">
        <v>2005</v>
      </c>
      <c r="B17" s="31">
        <v>2</v>
      </c>
      <c r="C17" s="30" t="s">
        <v>44</v>
      </c>
      <c r="D17" s="14">
        <f t="shared" si="12"/>
        <v>18</v>
      </c>
      <c r="E17" s="14" t="s">
        <v>106</v>
      </c>
      <c r="F17" s="14" t="s">
        <v>135</v>
      </c>
      <c r="G17" s="14">
        <f t="shared" si="7"/>
        <v>6000</v>
      </c>
      <c r="H17" s="141">
        <f t="shared" si="8"/>
        <v>0</v>
      </c>
      <c r="I17" s="141">
        <v>0</v>
      </c>
      <c r="J17" s="50">
        <f t="shared" si="13"/>
        <v>0</v>
      </c>
      <c r="K17" s="38">
        <f t="shared" si="4"/>
        <v>750</v>
      </c>
      <c r="L17" s="169">
        <f t="shared" si="9"/>
        <v>32</v>
      </c>
      <c r="M17" s="172">
        <f>L17*$V$2*$V$4*1.2</f>
        <v>138.23999999999998</v>
      </c>
      <c r="N17" s="30">
        <f t="shared" si="5"/>
        <v>50</v>
      </c>
      <c r="O17" s="33">
        <v>50</v>
      </c>
      <c r="P17" s="33">
        <f t="shared" si="10"/>
        <v>12.959999999999999</v>
      </c>
      <c r="Q17" s="33">
        <f t="shared" si="10"/>
        <v>25.919999999999998</v>
      </c>
      <c r="R17" s="33">
        <f t="shared" si="11"/>
        <v>12.959999999999999</v>
      </c>
      <c r="S17" s="33">
        <f t="shared" si="6"/>
        <v>25.919999999999998</v>
      </c>
      <c r="T17" s="33">
        <v>60</v>
      </c>
      <c r="U17" s="31" t="s">
        <v>778</v>
      </c>
      <c r="V17" s="14"/>
      <c r="W17" s="35"/>
    </row>
    <row r="18" spans="1:23">
      <c r="A18" s="58">
        <v>2006</v>
      </c>
      <c r="B18" s="31">
        <v>2</v>
      </c>
      <c r="C18" s="30" t="s">
        <v>55</v>
      </c>
      <c r="D18" s="14">
        <f t="shared" si="12"/>
        <v>22</v>
      </c>
      <c r="E18" s="14" t="s">
        <v>107</v>
      </c>
      <c r="F18" s="14" t="s">
        <v>136</v>
      </c>
      <c r="G18" s="14">
        <f t="shared" si="7"/>
        <v>12000</v>
      </c>
      <c r="H18" s="141">
        <f t="shared" si="8"/>
        <v>0</v>
      </c>
      <c r="I18" s="141">
        <v>0</v>
      </c>
      <c r="J18" s="50">
        <f t="shared" si="13"/>
        <v>0</v>
      </c>
      <c r="K18" s="38">
        <f t="shared" si="4"/>
        <v>900</v>
      </c>
      <c r="L18" s="169">
        <f t="shared" si="9"/>
        <v>38</v>
      </c>
      <c r="M18" s="172">
        <f>L18*$V$2*$V$4*1.25</f>
        <v>170.99999999999997</v>
      </c>
      <c r="N18" s="30">
        <f t="shared" si="5"/>
        <v>60</v>
      </c>
      <c r="O18" s="33">
        <v>50</v>
      </c>
      <c r="P18" s="33">
        <f t="shared" si="10"/>
        <v>16.2</v>
      </c>
      <c r="Q18" s="33">
        <f t="shared" si="10"/>
        <v>32.4</v>
      </c>
      <c r="R18" s="33">
        <f t="shared" si="11"/>
        <v>16.2</v>
      </c>
      <c r="S18" s="33">
        <f t="shared" si="6"/>
        <v>32.4</v>
      </c>
      <c r="T18" s="33">
        <v>60</v>
      </c>
      <c r="U18" s="31" t="s">
        <v>778</v>
      </c>
      <c r="V18" s="14"/>
      <c r="W18" s="35"/>
    </row>
    <row r="19" spans="1:23">
      <c r="A19" s="58">
        <v>2007</v>
      </c>
      <c r="B19" s="31">
        <v>2</v>
      </c>
      <c r="C19" s="30" t="s">
        <v>51</v>
      </c>
      <c r="D19" s="14">
        <f t="shared" si="12"/>
        <v>26</v>
      </c>
      <c r="E19" s="14" t="s">
        <v>108</v>
      </c>
      <c r="F19" s="14" t="s">
        <v>137</v>
      </c>
      <c r="G19" s="14">
        <f t="shared" si="7"/>
        <v>24000</v>
      </c>
      <c r="H19" s="141">
        <f t="shared" si="8"/>
        <v>0</v>
      </c>
      <c r="I19" s="141">
        <v>0</v>
      </c>
      <c r="J19" s="50">
        <f t="shared" si="13"/>
        <v>0</v>
      </c>
      <c r="K19" s="38">
        <f t="shared" si="4"/>
        <v>1050</v>
      </c>
      <c r="L19" s="169">
        <f t="shared" si="9"/>
        <v>44</v>
      </c>
      <c r="M19" s="172">
        <f>L19*$V$2*$V$4*1.3</f>
        <v>205.92000000000002</v>
      </c>
      <c r="N19" s="30">
        <f t="shared" si="5"/>
        <v>70</v>
      </c>
      <c r="O19" s="33">
        <v>50</v>
      </c>
      <c r="P19" s="33">
        <f t="shared" si="10"/>
        <v>19.655999999999999</v>
      </c>
      <c r="Q19" s="33">
        <f t="shared" si="10"/>
        <v>39.311999999999998</v>
      </c>
      <c r="R19" s="33">
        <f t="shared" si="11"/>
        <v>19.655999999999999</v>
      </c>
      <c r="S19" s="33">
        <f t="shared" si="6"/>
        <v>39.311999999999998</v>
      </c>
      <c r="T19" s="33">
        <v>60</v>
      </c>
      <c r="U19" s="31" t="s">
        <v>779</v>
      </c>
      <c r="V19" s="14"/>
      <c r="W19" s="35"/>
    </row>
    <row r="20" spans="1:23">
      <c r="A20" s="58">
        <v>2008</v>
      </c>
      <c r="B20" s="31">
        <v>2</v>
      </c>
      <c r="C20" s="30" t="s">
        <v>47</v>
      </c>
      <c r="D20" s="14">
        <f t="shared" si="12"/>
        <v>30</v>
      </c>
      <c r="E20" s="14" t="s">
        <v>764</v>
      </c>
      <c r="F20" s="14" t="s">
        <v>138</v>
      </c>
      <c r="G20" s="14">
        <f t="shared" si="7"/>
        <v>50000</v>
      </c>
      <c r="H20" s="141">
        <f t="shared" si="8"/>
        <v>0</v>
      </c>
      <c r="I20" s="141">
        <v>0</v>
      </c>
      <c r="J20" s="50">
        <f t="shared" si="13"/>
        <v>0</v>
      </c>
      <c r="K20" s="38">
        <f t="shared" si="4"/>
        <v>1200</v>
      </c>
      <c r="L20" s="169">
        <f t="shared" si="9"/>
        <v>50</v>
      </c>
      <c r="M20" s="172">
        <f>L20*$V$2*$V$4*1.35</f>
        <v>243.00000000000003</v>
      </c>
      <c r="N20" s="30">
        <f t="shared" si="5"/>
        <v>80</v>
      </c>
      <c r="O20" s="33">
        <v>50</v>
      </c>
      <c r="P20" s="33">
        <f t="shared" si="10"/>
        <v>23.327999999999999</v>
      </c>
      <c r="Q20" s="33">
        <f t="shared" si="10"/>
        <v>46.655999999999999</v>
      </c>
      <c r="R20" s="33">
        <f t="shared" si="11"/>
        <v>23.327999999999999</v>
      </c>
      <c r="S20" s="33">
        <f t="shared" si="6"/>
        <v>46.655999999999999</v>
      </c>
      <c r="T20" s="33">
        <v>60</v>
      </c>
      <c r="U20" s="31" t="s">
        <v>779</v>
      </c>
      <c r="V20" s="14"/>
      <c r="W20" s="35"/>
    </row>
    <row r="21" spans="1:23">
      <c r="A21" s="58">
        <v>2009</v>
      </c>
      <c r="B21" s="31">
        <v>2</v>
      </c>
      <c r="C21" s="30" t="s">
        <v>49</v>
      </c>
      <c r="D21" s="14">
        <f t="shared" si="12"/>
        <v>34</v>
      </c>
      <c r="E21" s="14" t="s">
        <v>109</v>
      </c>
      <c r="F21" s="14" t="s">
        <v>139</v>
      </c>
      <c r="G21" s="14">
        <f t="shared" si="7"/>
        <v>75000</v>
      </c>
      <c r="H21" s="141">
        <f t="shared" si="8"/>
        <v>0</v>
      </c>
      <c r="I21" s="141">
        <v>0</v>
      </c>
      <c r="J21" s="50">
        <f t="shared" si="13"/>
        <v>0</v>
      </c>
      <c r="K21" s="38">
        <f t="shared" si="4"/>
        <v>1350</v>
      </c>
      <c r="L21" s="169">
        <f t="shared" si="9"/>
        <v>56</v>
      </c>
      <c r="M21" s="172">
        <f>L21*$V$2*$V$4*1.4</f>
        <v>282.23999999999995</v>
      </c>
      <c r="N21" s="30">
        <f t="shared" si="5"/>
        <v>90</v>
      </c>
      <c r="O21" s="33">
        <v>50</v>
      </c>
      <c r="P21" s="33">
        <f t="shared" si="10"/>
        <v>27.215999999999998</v>
      </c>
      <c r="Q21" s="33">
        <f t="shared" si="10"/>
        <v>54.431999999999995</v>
      </c>
      <c r="R21" s="33">
        <f t="shared" si="11"/>
        <v>27.215999999999998</v>
      </c>
      <c r="S21" s="33">
        <f t="shared" si="6"/>
        <v>54.431999999999995</v>
      </c>
      <c r="T21" s="33">
        <v>60</v>
      </c>
      <c r="U21" s="31" t="s">
        <v>780</v>
      </c>
      <c r="V21" s="14"/>
      <c r="W21" s="35"/>
    </row>
    <row r="22" spans="1:23">
      <c r="A22" s="58">
        <v>2010</v>
      </c>
      <c r="B22" s="31">
        <v>2</v>
      </c>
      <c r="C22" s="30" t="s">
        <v>48</v>
      </c>
      <c r="D22" s="14">
        <f t="shared" si="12"/>
        <v>37</v>
      </c>
      <c r="E22" s="14" t="s">
        <v>110</v>
      </c>
      <c r="F22" s="14" t="s">
        <v>140</v>
      </c>
      <c r="G22" s="14">
        <f t="shared" si="7"/>
        <v>100000</v>
      </c>
      <c r="H22" s="141">
        <f t="shared" si="8"/>
        <v>0</v>
      </c>
      <c r="I22" s="141">
        <v>0</v>
      </c>
      <c r="J22" s="50">
        <f t="shared" si="13"/>
        <v>0</v>
      </c>
      <c r="K22" s="38">
        <f t="shared" si="4"/>
        <v>1500</v>
      </c>
      <c r="L22" s="169">
        <f t="shared" si="9"/>
        <v>62</v>
      </c>
      <c r="M22" s="172">
        <f>L22*$V$2*$V$4*1.5</f>
        <v>334.79999999999995</v>
      </c>
      <c r="N22" s="30">
        <f t="shared" si="5"/>
        <v>100</v>
      </c>
      <c r="O22" s="33">
        <v>50</v>
      </c>
      <c r="P22" s="33">
        <f t="shared" si="10"/>
        <v>32.4</v>
      </c>
      <c r="Q22" s="33">
        <f t="shared" si="10"/>
        <v>64.8</v>
      </c>
      <c r="R22" s="33">
        <f t="shared" si="11"/>
        <v>32.4</v>
      </c>
      <c r="S22" s="33">
        <f t="shared" si="6"/>
        <v>64.8</v>
      </c>
      <c r="T22" s="33">
        <v>60</v>
      </c>
      <c r="U22" s="31" t="s">
        <v>780</v>
      </c>
      <c r="V22" s="14"/>
      <c r="W22" s="35"/>
    </row>
    <row r="23" spans="1:23">
      <c r="A23" s="59">
        <v>3001</v>
      </c>
      <c r="B23" s="60">
        <v>3</v>
      </c>
      <c r="C23" s="20" t="s">
        <v>57</v>
      </c>
      <c r="D23" s="20">
        <f>D3+2</f>
        <v>3</v>
      </c>
      <c r="E23" s="20" t="s">
        <v>111</v>
      </c>
      <c r="F23" s="20" t="s">
        <v>141</v>
      </c>
      <c r="G23" s="20">
        <v>100</v>
      </c>
      <c r="H23" s="141">
        <v>0</v>
      </c>
      <c r="I23" s="141">
        <f t="shared" ref="I23:I32" si="14">G13</f>
        <v>100</v>
      </c>
      <c r="J23" s="20">
        <v>0</v>
      </c>
      <c r="K23" s="20">
        <f t="shared" si="4"/>
        <v>150</v>
      </c>
      <c r="L23" s="20">
        <f>L3+6</f>
        <v>12</v>
      </c>
      <c r="M23" s="61">
        <f>L23*$V$2*$V$4</f>
        <v>43.199999999999996</v>
      </c>
      <c r="N23" s="20">
        <f t="shared" si="5"/>
        <v>10</v>
      </c>
      <c r="O23" s="61">
        <v>50</v>
      </c>
      <c r="P23" s="61">
        <f>P13</f>
        <v>2.1599999999999997</v>
      </c>
      <c r="Q23" s="61">
        <f>Q13</f>
        <v>4.3199999999999994</v>
      </c>
      <c r="R23" s="61">
        <f>R13</f>
        <v>2.1599999999999997</v>
      </c>
      <c r="S23" s="61">
        <v>3</v>
      </c>
      <c r="T23" s="61">
        <v>60</v>
      </c>
      <c r="U23" s="60" t="s">
        <v>782</v>
      </c>
      <c r="V23" s="20"/>
      <c r="W23" s="35"/>
    </row>
    <row r="24" spans="1:23">
      <c r="A24" s="59">
        <v>3002</v>
      </c>
      <c r="B24" s="60">
        <v>3</v>
      </c>
      <c r="C24" s="20" t="s">
        <v>53</v>
      </c>
      <c r="D24" s="20">
        <f t="shared" ref="D24:D32" si="15">D4+2</f>
        <v>7</v>
      </c>
      <c r="E24" s="20" t="s">
        <v>112</v>
      </c>
      <c r="F24" s="20" t="s">
        <v>142</v>
      </c>
      <c r="G24" s="20">
        <v>500</v>
      </c>
      <c r="H24" s="141">
        <v>0</v>
      </c>
      <c r="I24" s="141">
        <f t="shared" si="14"/>
        <v>500</v>
      </c>
      <c r="J24" s="20">
        <v>0</v>
      </c>
      <c r="K24" s="20">
        <f t="shared" si="4"/>
        <v>300</v>
      </c>
      <c r="L24" s="20">
        <f t="shared" ref="L24:L32" si="16">L4+6</f>
        <v>18</v>
      </c>
      <c r="M24" s="61">
        <f>L24*$V$2*$V$4*1.05</f>
        <v>68.040000000000006</v>
      </c>
      <c r="N24" s="20">
        <f t="shared" si="5"/>
        <v>20</v>
      </c>
      <c r="O24" s="61">
        <v>50</v>
      </c>
      <c r="P24" s="61">
        <f t="shared" ref="P24:R32" si="17">P14</f>
        <v>4.5359999999999996</v>
      </c>
      <c r="Q24" s="61">
        <f t="shared" si="17"/>
        <v>9.0719999999999992</v>
      </c>
      <c r="R24" s="61">
        <f t="shared" si="17"/>
        <v>4.5359999999999996</v>
      </c>
      <c r="S24" s="61">
        <f t="shared" ref="S24:S32" si="18">S4</f>
        <v>9.0719999999999992</v>
      </c>
      <c r="T24" s="61">
        <v>60</v>
      </c>
      <c r="U24" s="60" t="s">
        <v>781</v>
      </c>
      <c r="V24" s="20"/>
      <c r="W24" s="35"/>
    </row>
    <row r="25" spans="1:23">
      <c r="A25" s="59">
        <v>3003</v>
      </c>
      <c r="B25" s="60">
        <v>3</v>
      </c>
      <c r="C25" s="20" t="s">
        <v>56</v>
      </c>
      <c r="D25" s="20">
        <f t="shared" si="15"/>
        <v>12</v>
      </c>
      <c r="E25" s="20" t="s">
        <v>113</v>
      </c>
      <c r="F25" s="20" t="s">
        <v>143</v>
      </c>
      <c r="G25" s="20">
        <v>1000</v>
      </c>
      <c r="H25" s="141">
        <v>0</v>
      </c>
      <c r="I25" s="141">
        <f t="shared" si="14"/>
        <v>1000</v>
      </c>
      <c r="J25" s="20">
        <f t="shared" ref="J25:J32" si="19">J15</f>
        <v>0</v>
      </c>
      <c r="K25" s="20">
        <f t="shared" si="4"/>
        <v>450</v>
      </c>
      <c r="L25" s="20">
        <f t="shared" si="16"/>
        <v>24</v>
      </c>
      <c r="M25" s="61">
        <f>L25*$V$2*$V$4*1.1</f>
        <v>95.039999999999992</v>
      </c>
      <c r="N25" s="20">
        <f t="shared" si="5"/>
        <v>30</v>
      </c>
      <c r="O25" s="61">
        <v>50</v>
      </c>
      <c r="P25" s="61">
        <f t="shared" si="17"/>
        <v>7.1280000000000001</v>
      </c>
      <c r="Q25" s="61">
        <f t="shared" si="17"/>
        <v>14.256</v>
      </c>
      <c r="R25" s="61">
        <f t="shared" si="17"/>
        <v>7.1280000000000001</v>
      </c>
      <c r="S25" s="61">
        <f t="shared" si="18"/>
        <v>14.256</v>
      </c>
      <c r="T25" s="61">
        <v>60</v>
      </c>
      <c r="U25" s="60" t="s">
        <v>781</v>
      </c>
      <c r="V25" s="20"/>
      <c r="W25" s="35"/>
    </row>
    <row r="26" spans="1:23">
      <c r="A26" s="59">
        <v>3004</v>
      </c>
      <c r="B26" s="60">
        <v>3</v>
      </c>
      <c r="C26" s="20" t="s">
        <v>54</v>
      </c>
      <c r="D26" s="20">
        <f t="shared" si="15"/>
        <v>15</v>
      </c>
      <c r="E26" s="20" t="s">
        <v>114</v>
      </c>
      <c r="F26" s="20" t="s">
        <v>144</v>
      </c>
      <c r="G26" s="20">
        <v>3000</v>
      </c>
      <c r="H26" s="141">
        <v>0</v>
      </c>
      <c r="I26" s="141">
        <f t="shared" si="14"/>
        <v>3000</v>
      </c>
      <c r="J26" s="20">
        <f t="shared" si="19"/>
        <v>0</v>
      </c>
      <c r="K26" s="20">
        <f t="shared" si="4"/>
        <v>600</v>
      </c>
      <c r="L26" s="20">
        <f t="shared" si="16"/>
        <v>30</v>
      </c>
      <c r="M26" s="61">
        <f>L26*$V$2*$V$4*1.15</f>
        <v>124.19999999999999</v>
      </c>
      <c r="N26" s="20">
        <f t="shared" si="5"/>
        <v>40</v>
      </c>
      <c r="O26" s="61">
        <v>50</v>
      </c>
      <c r="P26" s="61">
        <f t="shared" si="17"/>
        <v>9.9359999999999982</v>
      </c>
      <c r="Q26" s="61">
        <f t="shared" si="17"/>
        <v>19.871999999999996</v>
      </c>
      <c r="R26" s="61">
        <f t="shared" si="17"/>
        <v>9.9359999999999982</v>
      </c>
      <c r="S26" s="61">
        <f t="shared" si="18"/>
        <v>19.871999999999996</v>
      </c>
      <c r="T26" s="61">
        <v>60</v>
      </c>
      <c r="U26" s="60" t="s">
        <v>783</v>
      </c>
      <c r="V26" s="20"/>
      <c r="W26" s="35"/>
    </row>
    <row r="27" spans="1:23">
      <c r="A27" s="59">
        <v>3005</v>
      </c>
      <c r="B27" s="60">
        <v>3</v>
      </c>
      <c r="C27" s="20" t="s">
        <v>58</v>
      </c>
      <c r="D27" s="20">
        <f t="shared" si="15"/>
        <v>19</v>
      </c>
      <c r="E27" s="20" t="s">
        <v>115</v>
      </c>
      <c r="F27" s="20" t="s">
        <v>145</v>
      </c>
      <c r="G27" s="20">
        <v>6000</v>
      </c>
      <c r="H27" s="141">
        <v>0</v>
      </c>
      <c r="I27" s="141">
        <f t="shared" si="14"/>
        <v>6000</v>
      </c>
      <c r="J27" s="20">
        <f t="shared" si="19"/>
        <v>0</v>
      </c>
      <c r="K27" s="20">
        <f t="shared" si="4"/>
        <v>750</v>
      </c>
      <c r="L27" s="20">
        <f t="shared" si="16"/>
        <v>36</v>
      </c>
      <c r="M27" s="61">
        <f>L27*$V$2*$V$4*1.2</f>
        <v>155.51999999999998</v>
      </c>
      <c r="N27" s="20">
        <f t="shared" si="5"/>
        <v>50</v>
      </c>
      <c r="O27" s="61">
        <v>50</v>
      </c>
      <c r="P27" s="61">
        <f t="shared" si="17"/>
        <v>12.959999999999999</v>
      </c>
      <c r="Q27" s="61">
        <f t="shared" si="17"/>
        <v>25.919999999999998</v>
      </c>
      <c r="R27" s="61">
        <f t="shared" si="17"/>
        <v>12.959999999999999</v>
      </c>
      <c r="S27" s="61">
        <f t="shared" si="18"/>
        <v>25.919999999999998</v>
      </c>
      <c r="T27" s="61">
        <v>60</v>
      </c>
      <c r="U27" s="60" t="s">
        <v>783</v>
      </c>
      <c r="V27" s="20"/>
      <c r="W27" s="35"/>
    </row>
    <row r="28" spans="1:23">
      <c r="A28" s="59">
        <v>3006</v>
      </c>
      <c r="B28" s="60">
        <v>3</v>
      </c>
      <c r="C28" s="20" t="s">
        <v>52</v>
      </c>
      <c r="D28" s="20">
        <f t="shared" si="15"/>
        <v>23</v>
      </c>
      <c r="E28" s="20" t="s">
        <v>116</v>
      </c>
      <c r="F28" s="20" t="s">
        <v>146</v>
      </c>
      <c r="G28" s="20">
        <v>12000</v>
      </c>
      <c r="H28" s="141">
        <v>0</v>
      </c>
      <c r="I28" s="141">
        <f t="shared" si="14"/>
        <v>12000</v>
      </c>
      <c r="J28" s="20">
        <f t="shared" si="19"/>
        <v>0</v>
      </c>
      <c r="K28" s="20">
        <f t="shared" si="4"/>
        <v>900</v>
      </c>
      <c r="L28" s="20">
        <f t="shared" si="16"/>
        <v>42</v>
      </c>
      <c r="M28" s="61">
        <f>L28*$V$2*$V$4*1.25</f>
        <v>189</v>
      </c>
      <c r="N28" s="20">
        <f t="shared" si="5"/>
        <v>60</v>
      </c>
      <c r="O28" s="61">
        <v>50</v>
      </c>
      <c r="P28" s="61">
        <f t="shared" si="17"/>
        <v>16.2</v>
      </c>
      <c r="Q28" s="61">
        <f t="shared" si="17"/>
        <v>32.4</v>
      </c>
      <c r="R28" s="61">
        <f t="shared" si="17"/>
        <v>16.2</v>
      </c>
      <c r="S28" s="61">
        <f t="shared" si="18"/>
        <v>32.4</v>
      </c>
      <c r="T28" s="61">
        <v>60</v>
      </c>
      <c r="U28" s="60" t="s">
        <v>783</v>
      </c>
      <c r="V28" s="20"/>
      <c r="W28" s="35"/>
    </row>
    <row r="29" spans="1:23">
      <c r="A29" s="59">
        <v>3007</v>
      </c>
      <c r="B29" s="60">
        <v>3</v>
      </c>
      <c r="C29" s="20" t="s">
        <v>60</v>
      </c>
      <c r="D29" s="20">
        <f t="shared" si="15"/>
        <v>27</v>
      </c>
      <c r="E29" s="20" t="s">
        <v>117</v>
      </c>
      <c r="F29" s="20" t="s">
        <v>147</v>
      </c>
      <c r="G29" s="20">
        <v>24000</v>
      </c>
      <c r="H29" s="141">
        <v>0</v>
      </c>
      <c r="I29" s="141">
        <f t="shared" si="14"/>
        <v>24000</v>
      </c>
      <c r="J29" s="20">
        <f t="shared" si="19"/>
        <v>0</v>
      </c>
      <c r="K29" s="20">
        <f t="shared" si="4"/>
        <v>1050</v>
      </c>
      <c r="L29" s="20">
        <f t="shared" si="16"/>
        <v>48</v>
      </c>
      <c r="M29" s="61">
        <f>L29*$V$2*$V$4*1.3</f>
        <v>224.64</v>
      </c>
      <c r="N29" s="20">
        <f t="shared" si="5"/>
        <v>70</v>
      </c>
      <c r="O29" s="61">
        <v>50</v>
      </c>
      <c r="P29" s="61">
        <f t="shared" si="17"/>
        <v>19.655999999999999</v>
      </c>
      <c r="Q29" s="61">
        <f t="shared" si="17"/>
        <v>39.311999999999998</v>
      </c>
      <c r="R29" s="61">
        <f t="shared" si="17"/>
        <v>19.655999999999999</v>
      </c>
      <c r="S29" s="61">
        <f t="shared" si="18"/>
        <v>39.311999999999998</v>
      </c>
      <c r="T29" s="61">
        <v>60</v>
      </c>
      <c r="U29" s="60" t="s">
        <v>784</v>
      </c>
      <c r="V29" s="20"/>
      <c r="W29" s="184"/>
    </row>
    <row r="30" spans="1:23">
      <c r="A30" s="59">
        <v>3008</v>
      </c>
      <c r="B30" s="60">
        <v>3</v>
      </c>
      <c r="C30" s="20" t="s">
        <v>59</v>
      </c>
      <c r="D30" s="20">
        <f t="shared" si="15"/>
        <v>31</v>
      </c>
      <c r="E30" s="20" t="s">
        <v>118</v>
      </c>
      <c r="F30" s="20" t="s">
        <v>148</v>
      </c>
      <c r="G30" s="20">
        <v>50000</v>
      </c>
      <c r="H30" s="141">
        <v>0</v>
      </c>
      <c r="I30" s="141">
        <f t="shared" si="14"/>
        <v>50000</v>
      </c>
      <c r="J30" s="20">
        <f t="shared" si="19"/>
        <v>0</v>
      </c>
      <c r="K30" s="20">
        <f t="shared" si="4"/>
        <v>1200</v>
      </c>
      <c r="L30" s="20">
        <f t="shared" si="16"/>
        <v>54</v>
      </c>
      <c r="M30" s="61">
        <f>L30*$V$2*$V$4*1.35</f>
        <v>262.44</v>
      </c>
      <c r="N30" s="20">
        <f t="shared" si="5"/>
        <v>80</v>
      </c>
      <c r="O30" s="61">
        <v>50</v>
      </c>
      <c r="P30" s="61">
        <f t="shared" si="17"/>
        <v>23.327999999999999</v>
      </c>
      <c r="Q30" s="61">
        <f t="shared" si="17"/>
        <v>46.655999999999999</v>
      </c>
      <c r="R30" s="61">
        <f t="shared" si="17"/>
        <v>23.327999999999999</v>
      </c>
      <c r="S30" s="61">
        <f t="shared" si="18"/>
        <v>46.655999999999999</v>
      </c>
      <c r="T30" s="61">
        <v>60</v>
      </c>
      <c r="U30" s="60" t="s">
        <v>784</v>
      </c>
      <c r="V30" s="20"/>
      <c r="W30" s="35"/>
    </row>
    <row r="31" spans="1:23">
      <c r="A31" s="59">
        <v>3009</v>
      </c>
      <c r="B31" s="60">
        <v>3</v>
      </c>
      <c r="C31" s="20" t="s">
        <v>43</v>
      </c>
      <c r="D31" s="20">
        <f t="shared" si="15"/>
        <v>35</v>
      </c>
      <c r="E31" s="20" t="s">
        <v>119</v>
      </c>
      <c r="F31" s="20" t="s">
        <v>149</v>
      </c>
      <c r="G31" s="20">
        <v>75000</v>
      </c>
      <c r="H31" s="141">
        <v>0</v>
      </c>
      <c r="I31" s="141">
        <f t="shared" si="14"/>
        <v>75000</v>
      </c>
      <c r="J31" s="20">
        <f t="shared" si="19"/>
        <v>0</v>
      </c>
      <c r="K31" s="20">
        <f t="shared" si="4"/>
        <v>1350</v>
      </c>
      <c r="L31" s="20">
        <f t="shared" si="16"/>
        <v>60</v>
      </c>
      <c r="M31" s="61">
        <f>L31*$V$2*$V$4*1.4</f>
        <v>302.39999999999998</v>
      </c>
      <c r="N31" s="20">
        <f t="shared" si="5"/>
        <v>90</v>
      </c>
      <c r="O31" s="61">
        <v>50</v>
      </c>
      <c r="P31" s="61">
        <f t="shared" si="17"/>
        <v>27.215999999999998</v>
      </c>
      <c r="Q31" s="61">
        <f t="shared" si="17"/>
        <v>54.431999999999995</v>
      </c>
      <c r="R31" s="61">
        <f t="shared" si="17"/>
        <v>27.215999999999998</v>
      </c>
      <c r="S31" s="61">
        <f t="shared" si="18"/>
        <v>54.431999999999995</v>
      </c>
      <c r="T31" s="61">
        <v>60</v>
      </c>
      <c r="U31" s="60" t="s">
        <v>785</v>
      </c>
      <c r="V31" s="20"/>
      <c r="W31" s="184"/>
    </row>
    <row r="32" spans="1:23">
      <c r="A32" s="59">
        <v>3010</v>
      </c>
      <c r="B32" s="60">
        <v>3</v>
      </c>
      <c r="C32" s="20" t="s">
        <v>85</v>
      </c>
      <c r="D32" s="20">
        <f t="shared" si="15"/>
        <v>38</v>
      </c>
      <c r="E32" s="20" t="s">
        <v>120</v>
      </c>
      <c r="F32" s="20" t="s">
        <v>150</v>
      </c>
      <c r="G32" s="20">
        <v>100000</v>
      </c>
      <c r="H32" s="141">
        <v>0</v>
      </c>
      <c r="I32" s="141">
        <f t="shared" si="14"/>
        <v>100000</v>
      </c>
      <c r="J32" s="20">
        <f t="shared" si="19"/>
        <v>0</v>
      </c>
      <c r="K32" s="20">
        <f t="shared" si="4"/>
        <v>1500</v>
      </c>
      <c r="L32" s="20">
        <f t="shared" si="16"/>
        <v>66</v>
      </c>
      <c r="M32" s="61">
        <f>L32*$V$2*$V$4*1.5</f>
        <v>356.4</v>
      </c>
      <c r="N32" s="20">
        <f t="shared" si="5"/>
        <v>100</v>
      </c>
      <c r="O32" s="61">
        <v>50</v>
      </c>
      <c r="P32" s="61">
        <f t="shared" si="17"/>
        <v>32.4</v>
      </c>
      <c r="Q32" s="61">
        <f t="shared" si="17"/>
        <v>64.8</v>
      </c>
      <c r="R32" s="61">
        <f t="shared" si="17"/>
        <v>32.4</v>
      </c>
      <c r="S32" s="61">
        <f t="shared" si="18"/>
        <v>64.8</v>
      </c>
      <c r="T32" s="61">
        <v>60</v>
      </c>
      <c r="U32" s="60" t="s">
        <v>785</v>
      </c>
      <c r="V32" s="20"/>
      <c r="W32" s="35"/>
    </row>
    <row r="33" spans="1:23">
      <c r="A33" s="31"/>
      <c r="B33" s="31"/>
      <c r="C33" s="14"/>
      <c r="D33" s="14"/>
      <c r="E33" s="14"/>
      <c r="F33" s="14"/>
      <c r="G33" s="14"/>
      <c r="H33" s="14"/>
      <c r="I33" s="14"/>
      <c r="J33" s="14"/>
      <c r="K33" s="14"/>
      <c r="L33" s="14"/>
      <c r="N33" s="1"/>
      <c r="V33" s="14"/>
      <c r="W33" s="14"/>
    </row>
    <row r="34" spans="1:23">
      <c r="A34" s="31"/>
      <c r="B34" s="31"/>
      <c r="C34" s="14"/>
      <c r="D34" s="14"/>
      <c r="E34" s="14"/>
      <c r="F34" s="14"/>
      <c r="G34" s="14"/>
      <c r="H34" s="14"/>
      <c r="I34" s="14"/>
      <c r="J34" s="14"/>
      <c r="K34" s="14"/>
      <c r="L34" s="14"/>
      <c r="N34" s="1"/>
      <c r="V34" s="14"/>
      <c r="W34" s="14"/>
    </row>
    <row r="35" spans="1:23">
      <c r="A35" s="31"/>
      <c r="B35" s="31"/>
      <c r="C35" s="14"/>
      <c r="D35" s="14"/>
      <c r="E35" s="14"/>
      <c r="F35" s="14"/>
      <c r="G35" s="14"/>
      <c r="H35" s="14"/>
      <c r="I35" s="14"/>
      <c r="J35" s="14"/>
      <c r="K35" s="14"/>
      <c r="L35" s="14"/>
      <c r="N35" s="1"/>
      <c r="V35" s="14"/>
      <c r="W35" s="14"/>
    </row>
    <row r="36" spans="1:23">
      <c r="A36" s="31"/>
      <c r="B36" s="31"/>
      <c r="C36" s="14"/>
      <c r="D36" s="14"/>
      <c r="E36" s="14"/>
      <c r="F36" s="14"/>
      <c r="G36" s="14"/>
      <c r="H36" s="14"/>
      <c r="I36" s="14"/>
      <c r="J36" s="14"/>
      <c r="K36" s="14"/>
      <c r="L36" s="14"/>
      <c r="N36" s="1"/>
      <c r="V36" s="14"/>
      <c r="W36" s="14"/>
    </row>
    <row r="37" spans="1:23">
      <c r="A37" s="31"/>
      <c r="B37" s="31"/>
      <c r="C37" s="14"/>
      <c r="D37" s="14"/>
      <c r="E37" s="14"/>
      <c r="F37" s="14"/>
      <c r="G37" s="14"/>
      <c r="H37" s="14"/>
      <c r="I37" s="14"/>
      <c r="J37" s="14"/>
      <c r="K37" s="14"/>
      <c r="L37" s="14"/>
      <c r="N37" s="1"/>
      <c r="V37" s="14"/>
      <c r="W37" s="14"/>
    </row>
    <row r="38" spans="1:23">
      <c r="A38" s="31"/>
      <c r="B38" s="31"/>
      <c r="C38" s="14"/>
      <c r="D38" s="14"/>
      <c r="E38" s="14"/>
      <c r="F38" s="14"/>
      <c r="G38" s="14"/>
      <c r="H38" s="14"/>
      <c r="I38" s="14"/>
      <c r="J38" s="14"/>
      <c r="K38" s="14"/>
      <c r="L38" s="14"/>
      <c r="N38" s="1"/>
      <c r="V38" s="14"/>
      <c r="W38" s="14"/>
    </row>
    <row r="39" spans="1:23">
      <c r="A39" s="31"/>
      <c r="B39" s="31"/>
      <c r="C39" s="14"/>
      <c r="D39" s="14"/>
      <c r="E39" s="14"/>
      <c r="F39" s="14"/>
      <c r="G39" s="14"/>
      <c r="H39" s="14"/>
      <c r="I39" s="14"/>
      <c r="J39" s="14"/>
      <c r="K39" s="14"/>
      <c r="L39" s="14"/>
      <c r="N39" s="1"/>
      <c r="V39" s="14"/>
      <c r="W39" s="14"/>
    </row>
    <row r="40" spans="1:23">
      <c r="A40" s="31"/>
      <c r="B40" s="31"/>
      <c r="C40" s="14"/>
      <c r="D40" s="14"/>
      <c r="E40" s="14"/>
      <c r="F40" s="14"/>
      <c r="G40" s="14"/>
      <c r="H40" s="14"/>
      <c r="I40" s="14"/>
      <c r="J40" s="14"/>
      <c r="K40" s="14"/>
      <c r="L40" s="14"/>
      <c r="N40" s="1"/>
      <c r="V40" s="14"/>
      <c r="W40" s="14"/>
    </row>
    <row r="41" spans="1:23">
      <c r="A41" s="31"/>
      <c r="B41" s="31"/>
      <c r="C41" s="14"/>
      <c r="D41" s="14"/>
      <c r="E41" s="14"/>
      <c r="F41" s="14"/>
      <c r="G41" s="14"/>
      <c r="H41" s="14"/>
      <c r="I41" s="14"/>
      <c r="J41" s="14"/>
      <c r="K41" s="14"/>
      <c r="L41" s="14"/>
      <c r="N41" s="1"/>
      <c r="V41" s="14"/>
      <c r="W41" s="14"/>
    </row>
    <row r="42" spans="1:23">
      <c r="A42" s="31"/>
      <c r="B42" s="31"/>
      <c r="C42" s="14"/>
      <c r="D42" s="14"/>
      <c r="E42" s="14"/>
      <c r="F42" s="14"/>
      <c r="G42" s="14"/>
      <c r="H42" s="14"/>
      <c r="I42" s="14"/>
      <c r="J42" s="14"/>
      <c r="K42" s="14"/>
      <c r="L42" s="14"/>
      <c r="N42" s="1"/>
      <c r="V42" s="14"/>
      <c r="W42" s="14"/>
    </row>
    <row r="44" spans="1:23" ht="30" customHeight="1"/>
    <row r="45" spans="1:23" ht="44.25" customHeight="1">
      <c r="V45" s="35"/>
      <c r="W45" s="35"/>
    </row>
    <row r="46" spans="1:23" ht="42.75" customHeight="1"/>
    <row r="70" ht="53.25" customHeight="1"/>
    <row r="71" ht="31.5" customHeight="1"/>
    <row r="92" spans="8:8">
      <c r="H92" s="14"/>
    </row>
  </sheetData>
  <mergeCells count="2">
    <mergeCell ref="G1:I1"/>
    <mergeCell ref="X1:AC1"/>
  </mergeCells>
  <phoneticPr fontId="1" type="noConversion"/>
  <pageMargins left="0.7" right="0.7" top="0.75" bottom="0.75" header="0.3" footer="0.3"/>
  <pageSetup paperSize="9" orientation="portrait" r:id="rId1"/>
  <ignoredErrors>
    <ignoredError sqref="L13:L32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I12"/>
  <sheetViews>
    <sheetView zoomScaleNormal="100" workbookViewId="0">
      <selection activeCell="D12" sqref="D12"/>
    </sheetView>
  </sheetViews>
  <sheetFormatPr defaultRowHeight="13.5"/>
  <sheetData>
    <row r="1" spans="1:9">
      <c r="A1" t="s">
        <v>160</v>
      </c>
      <c r="E1" s="31"/>
    </row>
    <row r="2" spans="1:9">
      <c r="C2" t="s">
        <v>158</v>
      </c>
      <c r="D2" t="s">
        <v>159</v>
      </c>
      <c r="E2" t="s">
        <v>157</v>
      </c>
      <c r="G2" t="s">
        <v>411</v>
      </c>
      <c r="I2" t="s">
        <v>412</v>
      </c>
    </row>
    <row r="3" spans="1:9">
      <c r="A3">
        <v>1</v>
      </c>
      <c r="C3">
        <v>6</v>
      </c>
      <c r="D3" s="40">
        <v>5</v>
      </c>
      <c r="E3" s="31">
        <f t="shared" ref="E3:E12" si="0">D3/5*$C$3</f>
        <v>6</v>
      </c>
      <c r="G3">
        <v>30</v>
      </c>
      <c r="I3">
        <v>2</v>
      </c>
    </row>
    <row r="4" spans="1:9">
      <c r="A4">
        <v>2</v>
      </c>
      <c r="D4" s="40">
        <f>D3+5</f>
        <v>10</v>
      </c>
      <c r="E4" s="31">
        <f t="shared" si="0"/>
        <v>12</v>
      </c>
    </row>
    <row r="5" spans="1:9">
      <c r="A5">
        <v>3</v>
      </c>
      <c r="D5" s="40">
        <f>D4+5</f>
        <v>15</v>
      </c>
      <c r="E5" s="31">
        <f t="shared" si="0"/>
        <v>18</v>
      </c>
    </row>
    <row r="6" spans="1:9">
      <c r="A6">
        <v>4</v>
      </c>
      <c r="D6" s="80">
        <f t="shared" ref="D6:D12" si="1">D5+5</f>
        <v>20</v>
      </c>
      <c r="E6" s="31">
        <f t="shared" si="0"/>
        <v>24</v>
      </c>
    </row>
    <row r="7" spans="1:9">
      <c r="A7">
        <v>5</v>
      </c>
      <c r="D7" s="80">
        <f t="shared" si="1"/>
        <v>25</v>
      </c>
      <c r="E7" s="31">
        <f t="shared" si="0"/>
        <v>30</v>
      </c>
    </row>
    <row r="8" spans="1:9">
      <c r="A8">
        <v>6</v>
      </c>
      <c r="D8" s="80">
        <f t="shared" si="1"/>
        <v>30</v>
      </c>
      <c r="E8" s="31">
        <f t="shared" si="0"/>
        <v>36</v>
      </c>
    </row>
    <row r="9" spans="1:9">
      <c r="A9">
        <v>7</v>
      </c>
      <c r="D9" s="80">
        <f t="shared" si="1"/>
        <v>35</v>
      </c>
      <c r="E9" s="31">
        <f t="shared" si="0"/>
        <v>42</v>
      </c>
    </row>
    <row r="10" spans="1:9">
      <c r="A10">
        <v>8</v>
      </c>
      <c r="D10" s="80">
        <f t="shared" si="1"/>
        <v>40</v>
      </c>
      <c r="E10" s="31">
        <f t="shared" si="0"/>
        <v>48</v>
      </c>
    </row>
    <row r="11" spans="1:9">
      <c r="A11">
        <v>9</v>
      </c>
      <c r="D11" s="80">
        <f t="shared" si="1"/>
        <v>45</v>
      </c>
      <c r="E11" s="31">
        <f t="shared" si="0"/>
        <v>54</v>
      </c>
    </row>
    <row r="12" spans="1:9">
      <c r="A12">
        <v>10</v>
      </c>
      <c r="D12" s="80">
        <f t="shared" si="1"/>
        <v>50</v>
      </c>
      <c r="E12" s="31">
        <f t="shared" si="0"/>
        <v>60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O10"/>
  <sheetViews>
    <sheetView workbookViewId="0">
      <selection activeCell="I21" sqref="I21"/>
    </sheetView>
  </sheetViews>
  <sheetFormatPr defaultRowHeight="13.5"/>
  <cols>
    <col min="3" max="3" width="32.5" customWidth="1"/>
    <col min="6" max="7" width="1.875" customWidth="1"/>
    <col min="8" max="8" width="1.375" customWidth="1"/>
    <col min="9" max="9" width="13" customWidth="1"/>
    <col min="10" max="10" width="15.875" customWidth="1"/>
    <col min="11" max="11" width="9.75" customWidth="1"/>
    <col min="12" max="12" width="14.125" customWidth="1"/>
    <col min="14" max="14" width="60.25" customWidth="1"/>
    <col min="15" max="15" width="11.625" customWidth="1"/>
  </cols>
  <sheetData>
    <row r="1" spans="1:15">
      <c r="A1" s="77" t="s">
        <v>29</v>
      </c>
      <c r="B1" s="56" t="s">
        <v>0</v>
      </c>
      <c r="C1" s="31"/>
      <c r="E1" s="230" t="s">
        <v>497</v>
      </c>
      <c r="F1" s="230"/>
      <c r="G1" s="230"/>
      <c r="H1" s="96"/>
      <c r="L1" s="56"/>
      <c r="N1" s="56" t="s">
        <v>202</v>
      </c>
      <c r="O1" t="s">
        <v>649</v>
      </c>
    </row>
    <row r="2" spans="1:15">
      <c r="C2" s="14" t="s">
        <v>72</v>
      </c>
      <c r="D2" s="56" t="s">
        <v>194</v>
      </c>
      <c r="E2" s="15" t="s">
        <v>496</v>
      </c>
      <c r="F2" s="141" t="s">
        <v>14</v>
      </c>
      <c r="G2" s="141" t="s">
        <v>15</v>
      </c>
      <c r="H2" s="141" t="s">
        <v>373</v>
      </c>
      <c r="I2" s="139" t="s">
        <v>468</v>
      </c>
      <c r="J2" s="162" t="s">
        <v>576</v>
      </c>
      <c r="K2" s="56" t="s">
        <v>195</v>
      </c>
      <c r="L2" s="56" t="s">
        <v>196</v>
      </c>
      <c r="M2" s="56" t="s">
        <v>2</v>
      </c>
    </row>
    <row r="3" spans="1:15">
      <c r="A3">
        <v>8001</v>
      </c>
      <c r="B3" t="s">
        <v>7</v>
      </c>
      <c r="C3" t="s">
        <v>166</v>
      </c>
      <c r="D3" s="24">
        <v>1</v>
      </c>
      <c r="E3" s="14">
        <v>0</v>
      </c>
      <c r="F3" s="141">
        <v>0</v>
      </c>
      <c r="G3" s="141">
        <v>0</v>
      </c>
      <c r="H3" s="141">
        <v>0</v>
      </c>
      <c r="I3" s="56">
        <v>0</v>
      </c>
      <c r="J3" s="56">
        <v>1800</v>
      </c>
      <c r="K3" s="56">
        <v>10</v>
      </c>
      <c r="L3" s="168" t="s">
        <v>581</v>
      </c>
      <c r="M3" s="56">
        <f>课程!N3</f>
        <v>10</v>
      </c>
      <c r="N3" t="s">
        <v>607</v>
      </c>
      <c r="O3" s="60">
        <v>0</v>
      </c>
    </row>
    <row r="4" spans="1:15">
      <c r="A4">
        <v>8002</v>
      </c>
      <c r="B4" t="s">
        <v>23</v>
      </c>
      <c r="C4" t="s">
        <v>167</v>
      </c>
      <c r="D4" s="24">
        <v>5</v>
      </c>
      <c r="E4" s="14">
        <v>1000</v>
      </c>
      <c r="F4" s="141">
        <v>0</v>
      </c>
      <c r="G4" s="141">
        <v>0</v>
      </c>
      <c r="H4" s="141">
        <v>500</v>
      </c>
      <c r="I4" s="56">
        <v>0</v>
      </c>
      <c r="J4" s="162">
        <v>1800</v>
      </c>
      <c r="K4" s="162">
        <v>15</v>
      </c>
      <c r="L4" s="168" t="s">
        <v>582</v>
      </c>
      <c r="M4" s="97">
        <f>课程!N4</f>
        <v>20</v>
      </c>
      <c r="N4" t="s">
        <v>608</v>
      </c>
      <c r="O4" s="60">
        <v>3</v>
      </c>
    </row>
    <row r="5" spans="1:15">
      <c r="A5">
        <v>8003</v>
      </c>
      <c r="B5" t="s">
        <v>163</v>
      </c>
      <c r="C5" t="s">
        <v>168</v>
      </c>
      <c r="D5" s="24">
        <v>11</v>
      </c>
      <c r="E5" s="14">
        <v>5000</v>
      </c>
      <c r="F5" s="141">
        <v>0</v>
      </c>
      <c r="G5" s="141">
        <v>0</v>
      </c>
      <c r="H5" s="141">
        <v>1000</v>
      </c>
      <c r="I5" s="152">
        <v>0</v>
      </c>
      <c r="J5" s="162">
        <v>1800</v>
      </c>
      <c r="K5" s="221">
        <v>20</v>
      </c>
      <c r="L5" s="168" t="s">
        <v>583</v>
      </c>
      <c r="M5" s="97">
        <f>课程!N5</f>
        <v>30</v>
      </c>
      <c r="N5" t="s">
        <v>609</v>
      </c>
      <c r="O5" s="60">
        <v>5</v>
      </c>
    </row>
    <row r="6" spans="1:15">
      <c r="A6">
        <v>8004</v>
      </c>
      <c r="B6" t="s">
        <v>151</v>
      </c>
      <c r="C6" t="s">
        <v>169</v>
      </c>
      <c r="D6" s="24">
        <v>18</v>
      </c>
      <c r="E6" s="14">
        <v>10000</v>
      </c>
      <c r="F6" s="141">
        <v>0</v>
      </c>
      <c r="G6" s="141">
        <v>0</v>
      </c>
      <c r="H6" s="141">
        <v>2000</v>
      </c>
      <c r="I6" s="152">
        <v>0</v>
      </c>
      <c r="J6" s="162">
        <v>1800</v>
      </c>
      <c r="K6" s="221">
        <v>25</v>
      </c>
      <c r="L6" s="168" t="s">
        <v>584</v>
      </c>
      <c r="M6" s="97">
        <f>课程!N6</f>
        <v>40</v>
      </c>
      <c r="N6" t="s">
        <v>610</v>
      </c>
      <c r="O6" s="60">
        <v>7</v>
      </c>
    </row>
    <row r="7" spans="1:15">
      <c r="A7">
        <v>8005</v>
      </c>
      <c r="B7" t="s">
        <v>24</v>
      </c>
      <c r="C7" t="s">
        <v>170</v>
      </c>
      <c r="D7" s="24">
        <v>28</v>
      </c>
      <c r="E7" s="14">
        <v>30000</v>
      </c>
      <c r="F7" s="141">
        <v>0</v>
      </c>
      <c r="G7" s="141">
        <v>0</v>
      </c>
      <c r="H7" s="141">
        <v>3000</v>
      </c>
      <c r="I7" s="152">
        <v>0</v>
      </c>
      <c r="J7" s="162">
        <v>1800</v>
      </c>
      <c r="K7" s="221">
        <v>30</v>
      </c>
      <c r="L7" s="168" t="s">
        <v>585</v>
      </c>
      <c r="M7" s="97">
        <f>课程!N7</f>
        <v>50</v>
      </c>
      <c r="N7" t="s">
        <v>611</v>
      </c>
      <c r="O7" s="60">
        <v>9</v>
      </c>
    </row>
    <row r="8" spans="1:15">
      <c r="A8">
        <v>8006</v>
      </c>
      <c r="B8" t="s">
        <v>8</v>
      </c>
      <c r="C8" t="s">
        <v>171</v>
      </c>
      <c r="D8" s="24">
        <v>35</v>
      </c>
      <c r="E8" s="14">
        <v>70000</v>
      </c>
      <c r="F8" s="141">
        <v>0</v>
      </c>
      <c r="G8" s="141">
        <v>0</v>
      </c>
      <c r="H8" s="141">
        <v>5000</v>
      </c>
      <c r="I8" s="152">
        <v>0</v>
      </c>
      <c r="J8" s="162">
        <v>1800</v>
      </c>
      <c r="K8" s="221">
        <v>35</v>
      </c>
      <c r="L8" s="168" t="s">
        <v>586</v>
      </c>
      <c r="M8" s="97">
        <f>课程!N8</f>
        <v>60</v>
      </c>
      <c r="N8" t="s">
        <v>612</v>
      </c>
      <c r="O8" s="60">
        <v>11</v>
      </c>
    </row>
    <row r="9" spans="1:15">
      <c r="A9">
        <v>8007</v>
      </c>
      <c r="B9" t="s">
        <v>25</v>
      </c>
      <c r="C9" t="s">
        <v>172</v>
      </c>
      <c r="D9" s="24">
        <v>40</v>
      </c>
      <c r="E9" s="14">
        <v>100000</v>
      </c>
      <c r="F9" s="141">
        <v>0</v>
      </c>
      <c r="G9" s="141">
        <v>0</v>
      </c>
      <c r="H9" s="141">
        <v>7000</v>
      </c>
      <c r="I9" s="152">
        <v>0</v>
      </c>
      <c r="J9" s="162">
        <v>1800</v>
      </c>
      <c r="K9" s="221">
        <v>40</v>
      </c>
      <c r="L9" s="168" t="s">
        <v>587</v>
      </c>
      <c r="M9" s="97">
        <f>课程!N9</f>
        <v>70</v>
      </c>
      <c r="N9" t="s">
        <v>613</v>
      </c>
      <c r="O9" s="60">
        <v>13</v>
      </c>
    </row>
    <row r="10" spans="1:15">
      <c r="A10">
        <v>8008</v>
      </c>
      <c r="B10" t="s">
        <v>26</v>
      </c>
      <c r="C10" t="s">
        <v>173</v>
      </c>
      <c r="D10" s="24">
        <v>45</v>
      </c>
      <c r="E10" s="14">
        <v>200000</v>
      </c>
      <c r="F10" s="141">
        <v>0</v>
      </c>
      <c r="G10" s="141">
        <v>0</v>
      </c>
      <c r="H10" s="141">
        <v>10000</v>
      </c>
      <c r="I10" s="152">
        <v>0</v>
      </c>
      <c r="J10" s="162">
        <v>1800</v>
      </c>
      <c r="K10" s="221">
        <v>45</v>
      </c>
      <c r="L10" s="168" t="s">
        <v>588</v>
      </c>
      <c r="M10" s="97">
        <f>课程!N10</f>
        <v>80</v>
      </c>
      <c r="N10" t="s">
        <v>614</v>
      </c>
      <c r="O10" s="60">
        <v>15</v>
      </c>
    </row>
  </sheetData>
  <mergeCells count="1">
    <mergeCell ref="E1:G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29</vt:i4>
      </vt:variant>
    </vt:vector>
  </HeadingPairs>
  <TitlesOfParts>
    <vt:vector size="29" baseType="lpstr">
      <vt:lpstr>新手引导</vt:lpstr>
      <vt:lpstr>初始数据</vt:lpstr>
      <vt:lpstr>日志消息</vt:lpstr>
      <vt:lpstr>房屋扩展</vt:lpstr>
      <vt:lpstr>魔法等级</vt:lpstr>
      <vt:lpstr>人物等级</vt:lpstr>
      <vt:lpstr>课程</vt:lpstr>
      <vt:lpstr>课程魔法消耗控制</vt:lpstr>
      <vt:lpstr>变化术</vt:lpstr>
      <vt:lpstr>道具</vt:lpstr>
      <vt:lpstr>npc</vt:lpstr>
      <vt:lpstr>所有人造型表</vt:lpstr>
      <vt:lpstr>换装表</vt:lpstr>
      <vt:lpstr>任务说明</vt:lpstr>
      <vt:lpstr>新手任务</vt:lpstr>
      <vt:lpstr>主线任务</vt:lpstr>
      <vt:lpstr>副本任务</vt:lpstr>
      <vt:lpstr>任务经验分配</vt:lpstr>
      <vt:lpstr>订单任务</vt:lpstr>
      <vt:lpstr>日常任务</vt:lpstr>
      <vt:lpstr>basic</vt:lpstr>
      <vt:lpstr>等级文章</vt:lpstr>
      <vt:lpstr>学生等级表</vt:lpstr>
      <vt:lpstr>学生经验表</vt:lpstr>
      <vt:lpstr>学生列表</vt:lpstr>
      <vt:lpstr>礼物列表</vt:lpstr>
      <vt:lpstr>连续登陆</vt:lpstr>
      <vt:lpstr>玩家升级速度</vt:lpstr>
      <vt:lpstr>怪物列表</vt:lpstr>
    </vt:vector>
  </TitlesOfParts>
  <Company>WwW.YlmF.CoM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YlmF</dc:creator>
  <cp:lastModifiedBy>User</cp:lastModifiedBy>
  <dcterms:created xsi:type="dcterms:W3CDTF">2010-06-28T05:30:01Z</dcterms:created>
  <dcterms:modified xsi:type="dcterms:W3CDTF">2011-12-09T10:53:34Z</dcterms:modified>
</cp:coreProperties>
</file>