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NCHC_intern\RAC\"/>
    </mc:Choice>
  </mc:AlternateContent>
  <xr:revisionPtr revIDLastSave="0" documentId="13_ncr:1_{85929B6B-7058-4BBD-8A4C-5EE99EC600D9}" xr6:coauthVersionLast="47" xr6:coauthVersionMax="47" xr10:uidLastSave="{00000000-0000-0000-0000-000000000000}"/>
  <bookViews>
    <workbookView xWindow="-108" yWindow="-108" windowWidth="23256" windowHeight="12456" xr2:uid="{6A2EC8A1-9128-451A-A276-861C0A7C14E6}"/>
  </bookViews>
  <sheets>
    <sheet name="113年度申請計畫總表" sheetId="1" r:id="rId1"/>
    <sheet name="112年度多年期計畫" sheetId="5" r:id="rId2"/>
    <sheet name="自然處" sheetId="2" r:id="rId3"/>
    <sheet name="工程處" sheetId="3" r:id="rId4"/>
    <sheet name="生科處" sheetId="4" r:id="rId5"/>
  </sheets>
  <definedNames>
    <definedName name="_xlnm._FilterDatabase" localSheetId="0" hidden="1">'113年度申請計畫總表'!$I$1:$I$44</definedName>
    <definedName name="_xlnm.Print_Area" localSheetId="0">'113年度申請計畫總表'!$A$1:$O$43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 l="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P44"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2" i="1"/>
  <c r="J14" i="5"/>
  <c r="B6" i="3"/>
  <c r="A10" i="4"/>
  <c r="B10" i="4"/>
  <c r="C10" i="4"/>
  <c r="D10" i="4"/>
  <c r="E10" i="4"/>
  <c r="F10" i="4"/>
  <c r="G10" i="4"/>
  <c r="H10" i="4"/>
  <c r="I10" i="4"/>
  <c r="J10" i="4"/>
  <c r="K10" i="4"/>
  <c r="L10" i="4"/>
  <c r="M10" i="4"/>
  <c r="N10" i="4"/>
  <c r="O10" i="4"/>
  <c r="A11" i="4"/>
  <c r="B11" i="4"/>
  <c r="C11" i="4"/>
  <c r="D11" i="4"/>
  <c r="E11" i="4"/>
  <c r="F11" i="4"/>
  <c r="G11" i="4"/>
  <c r="H11" i="4"/>
  <c r="I11" i="4"/>
  <c r="J11" i="4"/>
  <c r="K11" i="4"/>
  <c r="L11" i="4"/>
  <c r="M11" i="4"/>
  <c r="N11" i="4"/>
  <c r="O11" i="4"/>
  <c r="A21" i="3"/>
  <c r="B21" i="3"/>
  <c r="C21" i="3"/>
  <c r="D21" i="3"/>
  <c r="E21" i="3"/>
  <c r="F21" i="3"/>
  <c r="G21" i="3"/>
  <c r="H21" i="3"/>
  <c r="I21" i="3"/>
  <c r="J21" i="3"/>
  <c r="K21" i="3"/>
  <c r="L21" i="3"/>
  <c r="M21" i="3"/>
  <c r="N21" i="3"/>
  <c r="O21" i="3"/>
  <c r="A22" i="3"/>
  <c r="B22" i="3"/>
  <c r="C22" i="3"/>
  <c r="D22" i="3"/>
  <c r="E22" i="3"/>
  <c r="F22" i="3"/>
  <c r="G22" i="3"/>
  <c r="H22" i="3"/>
  <c r="I22" i="3"/>
  <c r="J22" i="3"/>
  <c r="K22" i="3"/>
  <c r="L22" i="3"/>
  <c r="M22" i="3"/>
  <c r="N22" i="3"/>
  <c r="O22" i="3"/>
  <c r="A23" i="3"/>
  <c r="B23" i="3"/>
  <c r="C23" i="3"/>
  <c r="D23" i="3"/>
  <c r="E23" i="3"/>
  <c r="F23" i="3"/>
  <c r="G23" i="3"/>
  <c r="H23" i="3"/>
  <c r="I23" i="3"/>
  <c r="J23" i="3"/>
  <c r="K23" i="3"/>
  <c r="L23" i="3"/>
  <c r="M23" i="3"/>
  <c r="N23" i="3"/>
  <c r="O23" i="3"/>
  <c r="A24" i="3"/>
  <c r="B24" i="3"/>
  <c r="C24" i="3"/>
  <c r="D24" i="3"/>
  <c r="E24" i="3"/>
  <c r="F24" i="3"/>
  <c r="G24" i="3"/>
  <c r="H24" i="3"/>
  <c r="I24" i="3"/>
  <c r="J24" i="3"/>
  <c r="K24" i="3"/>
  <c r="L24" i="3"/>
  <c r="M24" i="3"/>
  <c r="N24" i="3"/>
  <c r="O24" i="3"/>
  <c r="A26" i="2"/>
  <c r="B26" i="2"/>
  <c r="C26" i="2"/>
  <c r="D26" i="2"/>
  <c r="E26" i="2"/>
  <c r="F26" i="2"/>
  <c r="G26" i="2"/>
  <c r="H26" i="2"/>
  <c r="I26" i="2"/>
  <c r="J26" i="2"/>
  <c r="K26" i="2"/>
  <c r="L26" i="2"/>
  <c r="M26" i="2"/>
  <c r="N26" i="2"/>
  <c r="O26" i="2"/>
  <c r="A27" i="2"/>
  <c r="B27" i="2"/>
  <c r="C27" i="2"/>
  <c r="D27" i="2"/>
  <c r="E27" i="2"/>
  <c r="F27" i="2"/>
  <c r="G27" i="2"/>
  <c r="H27" i="2"/>
  <c r="I27" i="2"/>
  <c r="J27" i="2"/>
  <c r="K27" i="2"/>
  <c r="L27" i="2"/>
  <c r="M27" i="2"/>
  <c r="N27" i="2"/>
  <c r="O27" i="2"/>
  <c r="A28" i="2"/>
  <c r="B28" i="2"/>
  <c r="C28" i="2"/>
  <c r="D28" i="2"/>
  <c r="E28" i="2"/>
  <c r="F28" i="2"/>
  <c r="G28" i="2"/>
  <c r="H28" i="2"/>
  <c r="I28" i="2"/>
  <c r="J28" i="2"/>
  <c r="K28" i="2"/>
  <c r="L28" i="2"/>
  <c r="M28" i="2"/>
  <c r="N28" i="2"/>
  <c r="O28" i="2"/>
  <c r="A29" i="2"/>
  <c r="B29" i="2"/>
  <c r="C29" i="2"/>
  <c r="D29" i="2"/>
  <c r="E29" i="2"/>
  <c r="F29" i="2"/>
  <c r="G29" i="2"/>
  <c r="H29" i="2"/>
  <c r="I29" i="2"/>
  <c r="J29" i="2"/>
  <c r="K29" i="2"/>
  <c r="L29" i="2"/>
  <c r="M29" i="2"/>
  <c r="N29" i="2"/>
  <c r="O29" i="2"/>
  <c r="A30" i="2"/>
  <c r="B30" i="2"/>
  <c r="C30" i="2"/>
  <c r="D30" i="2"/>
  <c r="E30" i="2"/>
  <c r="F30" i="2"/>
  <c r="G30" i="2"/>
  <c r="H30" i="2"/>
  <c r="I30" i="2"/>
  <c r="J30" i="2"/>
  <c r="K30" i="2"/>
  <c r="L30" i="2"/>
  <c r="M30" i="2"/>
  <c r="N30" i="2"/>
  <c r="O30" i="2"/>
  <c r="A31" i="2"/>
  <c r="B31" i="2"/>
  <c r="C31" i="2"/>
  <c r="D31" i="2"/>
  <c r="E31" i="2"/>
  <c r="F31" i="2"/>
  <c r="G31" i="2"/>
  <c r="H31" i="2"/>
  <c r="I31" i="2"/>
  <c r="J31" i="2"/>
  <c r="K31" i="2"/>
  <c r="L31" i="2"/>
  <c r="M31" i="2"/>
  <c r="N31" i="2"/>
  <c r="O31" i="2"/>
  <c r="A5" i="4"/>
  <c r="B5" i="4"/>
  <c r="C5" i="4"/>
  <c r="D5" i="4"/>
  <c r="E5" i="4"/>
  <c r="F5" i="4"/>
  <c r="G5" i="4"/>
  <c r="A6" i="4"/>
  <c r="B6" i="4"/>
  <c r="C6" i="4"/>
  <c r="D6" i="4"/>
  <c r="E6" i="4"/>
  <c r="F6" i="4"/>
  <c r="G6" i="4"/>
  <c r="A4" i="4"/>
  <c r="B4" i="4"/>
  <c r="C4" i="4"/>
  <c r="D4" i="4"/>
  <c r="E4" i="4"/>
  <c r="F4" i="4"/>
  <c r="G4" i="4"/>
  <c r="A2" i="4"/>
  <c r="B2" i="4"/>
  <c r="C2" i="4"/>
  <c r="D2" i="4"/>
  <c r="E2" i="4"/>
  <c r="F2" i="4"/>
  <c r="G2" i="4"/>
  <c r="A3" i="4"/>
  <c r="B3" i="4"/>
  <c r="C3" i="4"/>
  <c r="D3" i="4"/>
  <c r="E3" i="4"/>
  <c r="F3" i="4"/>
  <c r="G3" i="4"/>
  <c r="A17" i="3"/>
  <c r="B17" i="3"/>
  <c r="C17" i="3"/>
  <c r="D17" i="3"/>
  <c r="E17" i="3"/>
  <c r="F17" i="3"/>
  <c r="G17" i="3"/>
  <c r="A16" i="3"/>
  <c r="B16" i="3"/>
  <c r="C16" i="3"/>
  <c r="D16" i="3"/>
  <c r="E16" i="3"/>
  <c r="F16" i="3"/>
  <c r="G16" i="3"/>
  <c r="A15" i="3"/>
  <c r="B15" i="3"/>
  <c r="C15" i="3"/>
  <c r="D15" i="3"/>
  <c r="E15" i="3"/>
  <c r="F15" i="3"/>
  <c r="G15" i="3"/>
  <c r="A13" i="3"/>
  <c r="B13" i="3"/>
  <c r="C13" i="3"/>
  <c r="D13" i="3"/>
  <c r="E13" i="3"/>
  <c r="F13" i="3"/>
  <c r="G13" i="3"/>
  <c r="A14" i="3"/>
  <c r="B14" i="3"/>
  <c r="C14" i="3"/>
  <c r="D14" i="3"/>
  <c r="E14" i="3"/>
  <c r="F14" i="3"/>
  <c r="G14" i="3"/>
  <c r="A11" i="3"/>
  <c r="B11" i="3"/>
  <c r="C11" i="3"/>
  <c r="D11" i="3"/>
  <c r="E11" i="3"/>
  <c r="F11" i="3"/>
  <c r="G11" i="3"/>
  <c r="A12" i="3"/>
  <c r="B12" i="3"/>
  <c r="C12" i="3"/>
  <c r="D12" i="3"/>
  <c r="E12" i="3"/>
  <c r="F12" i="3"/>
  <c r="G12" i="3"/>
  <c r="A7" i="3"/>
  <c r="B7" i="3"/>
  <c r="C7" i="3"/>
  <c r="D7" i="3"/>
  <c r="E7" i="3"/>
  <c r="F7" i="3"/>
  <c r="G7" i="3"/>
  <c r="A8" i="3"/>
  <c r="B8" i="3"/>
  <c r="C8" i="3"/>
  <c r="D8" i="3"/>
  <c r="E8" i="3"/>
  <c r="F8" i="3"/>
  <c r="G8" i="3"/>
  <c r="A9" i="3"/>
  <c r="B9" i="3"/>
  <c r="C9" i="3"/>
  <c r="D9" i="3"/>
  <c r="E9" i="3"/>
  <c r="F9" i="3"/>
  <c r="G9" i="3"/>
  <c r="A10" i="3"/>
  <c r="B10" i="3"/>
  <c r="C10" i="3"/>
  <c r="D10" i="3"/>
  <c r="E10" i="3"/>
  <c r="F10" i="3"/>
  <c r="G10" i="3"/>
  <c r="A4" i="3"/>
  <c r="B4" i="3"/>
  <c r="C4" i="3"/>
  <c r="D4" i="3"/>
  <c r="E4" i="3"/>
  <c r="F4" i="3"/>
  <c r="G4" i="3"/>
  <c r="A3" i="3"/>
  <c r="B3" i="3"/>
  <c r="C3" i="3"/>
  <c r="D3" i="3"/>
  <c r="E3" i="3"/>
  <c r="F3" i="3"/>
  <c r="G3" i="3"/>
  <c r="A6" i="3"/>
  <c r="C6" i="3"/>
  <c r="D6" i="3"/>
  <c r="E6" i="3"/>
  <c r="F6" i="3"/>
  <c r="G6" i="3"/>
  <c r="A2" i="3"/>
  <c r="B2" i="3"/>
  <c r="C2" i="3"/>
  <c r="D2" i="3"/>
  <c r="E2" i="3"/>
  <c r="F2" i="3"/>
  <c r="G2" i="3"/>
  <c r="A5" i="3"/>
  <c r="B5" i="3"/>
  <c r="C5" i="3"/>
  <c r="D5" i="3"/>
  <c r="E5" i="3"/>
  <c r="F5" i="3"/>
  <c r="G5" i="3"/>
  <c r="A4" i="2"/>
  <c r="B4" i="2"/>
  <c r="C4" i="2"/>
  <c r="D4" i="2"/>
  <c r="E4" i="2"/>
  <c r="F4" i="2"/>
  <c r="G4" i="2"/>
  <c r="A12" i="2"/>
  <c r="B12" i="2"/>
  <c r="C12" i="2"/>
  <c r="D12" i="2"/>
  <c r="E12" i="2"/>
  <c r="F12" i="2"/>
  <c r="G12" i="2"/>
  <c r="A20" i="2"/>
  <c r="B20" i="2"/>
  <c r="C20" i="2"/>
  <c r="D20" i="2"/>
  <c r="E20" i="2"/>
  <c r="F20" i="2"/>
  <c r="G20" i="2"/>
  <c r="A21" i="2"/>
  <c r="B21" i="2"/>
  <c r="C21" i="2"/>
  <c r="D21" i="2"/>
  <c r="E21" i="2"/>
  <c r="F21" i="2"/>
  <c r="G21" i="2"/>
  <c r="A8" i="2"/>
  <c r="B8" i="2"/>
  <c r="C8" i="2"/>
  <c r="D8" i="2"/>
  <c r="E8" i="2"/>
  <c r="F8" i="2"/>
  <c r="G8" i="2"/>
  <c r="A14" i="2"/>
  <c r="B14" i="2"/>
  <c r="C14" i="2"/>
  <c r="D14" i="2"/>
  <c r="E14" i="2"/>
  <c r="F14" i="2"/>
  <c r="G14" i="2"/>
  <c r="A15" i="2"/>
  <c r="B15" i="2"/>
  <c r="C15" i="2"/>
  <c r="D15" i="2"/>
  <c r="E15" i="2"/>
  <c r="F15" i="2"/>
  <c r="G15" i="2"/>
  <c r="A16" i="2"/>
  <c r="B16" i="2"/>
  <c r="C16" i="2"/>
  <c r="D16" i="2"/>
  <c r="E16" i="2"/>
  <c r="F16" i="2"/>
  <c r="G16" i="2"/>
  <c r="A10" i="2"/>
  <c r="B10" i="2"/>
  <c r="C10" i="2"/>
  <c r="D10" i="2"/>
  <c r="E10" i="2"/>
  <c r="F10" i="2"/>
  <c r="G10" i="2"/>
  <c r="A5" i="2"/>
  <c r="B5" i="2"/>
  <c r="C5" i="2"/>
  <c r="D5" i="2"/>
  <c r="E5" i="2"/>
  <c r="F5" i="2"/>
  <c r="G5" i="2"/>
  <c r="A17" i="2"/>
  <c r="B17" i="2"/>
  <c r="C17" i="2"/>
  <c r="D17" i="2"/>
  <c r="E17" i="2"/>
  <c r="F17" i="2"/>
  <c r="G17" i="2"/>
  <c r="A13" i="2"/>
  <c r="B13" i="2"/>
  <c r="C13" i="2"/>
  <c r="D13" i="2"/>
  <c r="E13" i="2"/>
  <c r="F13" i="2"/>
  <c r="G13" i="2"/>
  <c r="A18" i="2"/>
  <c r="B18" i="2"/>
  <c r="C18" i="2"/>
  <c r="D18" i="2"/>
  <c r="E18" i="2"/>
  <c r="F18" i="2"/>
  <c r="G18" i="2"/>
  <c r="A7" i="2"/>
  <c r="B7" i="2"/>
  <c r="C7" i="2"/>
  <c r="D7" i="2"/>
  <c r="E7" i="2"/>
  <c r="F7" i="2"/>
  <c r="G7" i="2"/>
  <c r="A9" i="2"/>
  <c r="B9" i="2"/>
  <c r="C9" i="2"/>
  <c r="D9" i="2"/>
  <c r="E9" i="2"/>
  <c r="F9" i="2"/>
  <c r="G9" i="2"/>
  <c r="A6" i="2"/>
  <c r="B6" i="2"/>
  <c r="C6" i="2"/>
  <c r="D6" i="2"/>
  <c r="E6" i="2"/>
  <c r="F6" i="2"/>
  <c r="G6" i="2"/>
  <c r="A19" i="2"/>
  <c r="B19" i="2"/>
  <c r="C19" i="2"/>
  <c r="D19" i="2"/>
  <c r="E19" i="2"/>
  <c r="F19" i="2"/>
  <c r="G19" i="2"/>
  <c r="A2" i="2"/>
  <c r="B2" i="2"/>
  <c r="C2" i="2"/>
  <c r="D2" i="2"/>
  <c r="E2" i="2"/>
  <c r="F2" i="2"/>
  <c r="G2" i="2"/>
  <c r="A3" i="2"/>
  <c r="B3" i="2"/>
  <c r="C3" i="2"/>
  <c r="D3" i="2"/>
  <c r="E3" i="2"/>
  <c r="F3" i="2"/>
  <c r="G3" i="2"/>
  <c r="A11" i="2"/>
  <c r="B11" i="2"/>
  <c r="C11" i="2"/>
  <c r="D11" i="2"/>
  <c r="E11" i="2"/>
  <c r="F11" i="2"/>
  <c r="G11" i="2"/>
  <c r="A22" i="2"/>
  <c r="B22" i="2"/>
  <c r="C22" i="2"/>
  <c r="D22" i="2"/>
  <c r="E22" i="2"/>
  <c r="F22" i="2"/>
  <c r="G22" i="2"/>
  <c r="R44" i="1" l="1"/>
  <c r="U44" i="1"/>
</calcChain>
</file>

<file path=xl/sharedStrings.xml><?xml version="1.0" encoding="utf-8"?>
<sst xmlns="http://schemas.openxmlformats.org/spreadsheetml/2006/main" count="1031" uniqueCount="573">
  <si>
    <t>條碼編號</t>
    <phoneticPr fontId="1" type="noConversion"/>
  </si>
  <si>
    <t>主持人</t>
    <phoneticPr fontId="1" type="noConversion"/>
  </si>
  <si>
    <t>計畫名稱</t>
    <phoneticPr fontId="1" type="noConversion"/>
  </si>
  <si>
    <t>計畫編號</t>
    <phoneticPr fontId="1" type="noConversion"/>
  </si>
  <si>
    <t>發票抬頭</t>
    <phoneticPr fontId="1" type="noConversion"/>
  </si>
  <si>
    <t>統編</t>
    <phoneticPr fontId="1" type="noConversion"/>
  </si>
  <si>
    <t>發票</t>
    <phoneticPr fontId="1" type="noConversion"/>
  </si>
  <si>
    <t>處室別</t>
    <phoneticPr fontId="1" type="noConversion"/>
  </si>
  <si>
    <t>處室編號</t>
    <phoneticPr fontId="1" type="noConversion"/>
  </si>
  <si>
    <t>狀態</t>
    <phoneticPr fontId="1" type="noConversion"/>
  </si>
  <si>
    <t>推薦等第</t>
    <phoneticPr fontId="1" type="noConversion"/>
  </si>
  <si>
    <t>分數</t>
    <phoneticPr fontId="1" type="noConversion"/>
  </si>
  <si>
    <t>需求用量</t>
    <phoneticPr fontId="1" type="noConversion"/>
  </si>
  <si>
    <t>方案一</t>
    <phoneticPr fontId="1" type="noConversion"/>
  </si>
  <si>
    <t>方案一核發量</t>
    <phoneticPr fontId="1" type="noConversion"/>
  </si>
  <si>
    <t>方案二排名</t>
    <phoneticPr fontId="1" type="noConversion"/>
  </si>
  <si>
    <t>方案二比例</t>
    <phoneticPr fontId="1" type="noConversion"/>
  </si>
  <si>
    <t>方案二核發量</t>
    <phoneticPr fontId="1" type="noConversion"/>
  </si>
  <si>
    <t>備註</t>
    <phoneticPr fontId="1" type="noConversion"/>
  </si>
  <si>
    <t>複審委員</t>
    <phoneticPr fontId="1" type="noConversion"/>
  </si>
  <si>
    <t>書審委員1</t>
    <phoneticPr fontId="1" type="noConversion"/>
  </si>
  <si>
    <t>書審委員2</t>
  </si>
  <si>
    <t>備1</t>
    <phoneticPr fontId="1" type="noConversion"/>
  </si>
  <si>
    <t>備2</t>
    <phoneticPr fontId="1" type="noConversion"/>
  </si>
  <si>
    <t>113WFA0111472</t>
  </si>
  <si>
    <t>林倫年</t>
    <phoneticPr fontId="1" type="noConversion"/>
  </si>
  <si>
    <t>探索週期性分子相關材料和層狀系統的晶格動力學與電子和振動結構之間的關係：理論/第一原理模擬研究</t>
  </si>
  <si>
    <t>113-2113-M-002-017-MY3</t>
    <phoneticPr fontId="1" type="noConversion"/>
  </si>
  <si>
    <t>M -自然處</t>
  </si>
  <si>
    <t>113PCC031</t>
  </si>
  <si>
    <t>E-業務會報通過</t>
  </si>
  <si>
    <t>優</t>
  </si>
  <si>
    <t>極優</t>
  </si>
  <si>
    <t>朱智瑋</t>
    <phoneticPr fontId="1" type="noConversion"/>
  </si>
  <si>
    <t>林立強</t>
    <phoneticPr fontId="1" type="noConversion"/>
  </si>
  <si>
    <t>鄭沐政</t>
    <phoneticPr fontId="1" type="noConversion"/>
  </si>
  <si>
    <t>113WFA0111625</t>
    <phoneticPr fontId="1" type="noConversion"/>
  </si>
  <si>
    <t>鋼構建築物不同結構系統應對近斷層地震之震災韌性提升計畫：震損評估與風險管理(子計畫九)(II)</t>
  </si>
  <si>
    <t>113-2625-M-002-008-</t>
    <phoneticPr fontId="1" type="noConversion"/>
  </si>
  <si>
    <t>113DE609</t>
  </si>
  <si>
    <t>佳</t>
  </si>
  <si>
    <t>夏復國</t>
  </si>
  <si>
    <t>113WFA0112413</t>
    <phoneticPr fontId="1" type="noConversion"/>
  </si>
  <si>
    <t>潘國隆</t>
  </si>
  <si>
    <t>直接模擬蒙地卡羅法之反應模型發展並應用於超音速反應流</t>
  </si>
  <si>
    <t>113-2221-E-002-180-MY2</t>
    <phoneticPr fontId="1" type="noConversion"/>
  </si>
  <si>
    <t>E -工程處</t>
  </si>
  <si>
    <t>113A1024</t>
  </si>
  <si>
    <t>林昭安</t>
    <phoneticPr fontId="1" type="noConversion"/>
  </si>
  <si>
    <t>113WFA0310214</t>
  </si>
  <si>
    <t>葉梅珍</t>
    <phoneticPr fontId="1" type="noConversion"/>
  </si>
  <si>
    <t>適用於多標籤影像之自監督學習技術</t>
    <phoneticPr fontId="1" type="noConversion"/>
  </si>
  <si>
    <t>113-2221-E-003-016-</t>
    <phoneticPr fontId="1" type="noConversion"/>
  </si>
  <si>
    <t>國立臺灣師範大學</t>
    <phoneticPr fontId="1" type="noConversion"/>
  </si>
  <si>
    <t>0 3735202</t>
    <phoneticPr fontId="1" type="noConversion"/>
  </si>
  <si>
    <t>電子/myeh@ntnu.edu.tw</t>
    <phoneticPr fontId="1" type="noConversion"/>
  </si>
  <si>
    <t>113S03096</t>
  </si>
  <si>
    <t>GPU</t>
    <phoneticPr fontId="1" type="noConversion"/>
  </si>
  <si>
    <t>洪士灝</t>
    <phoneticPr fontId="1" type="noConversion"/>
  </si>
  <si>
    <t>陳添福</t>
    <phoneticPr fontId="1" type="noConversion"/>
  </si>
  <si>
    <t xml:space="preserve">周志遠 </t>
    <phoneticPr fontId="1" type="noConversion"/>
  </si>
  <si>
    <t>楊朝棟</t>
    <phoneticPr fontId="1" type="noConversion"/>
  </si>
  <si>
    <t>施吉昇</t>
    <phoneticPr fontId="1" type="noConversion"/>
  </si>
  <si>
    <t>極優</t>
    <phoneticPr fontId="1" type="noConversion"/>
  </si>
  <si>
    <t>113WFA0310264</t>
    <phoneticPr fontId="1" type="noConversion"/>
  </si>
  <si>
    <t>王禎翰</t>
  </si>
  <si>
    <t>機理性的探索二氧化碳還原反應與鋰離子電池</t>
    <phoneticPr fontId="1" type="noConversion"/>
  </si>
  <si>
    <t>113-2113-M-003-016-</t>
    <phoneticPr fontId="1" type="noConversion"/>
  </si>
  <si>
    <t>113PCC015</t>
  </si>
  <si>
    <t>李祐慈</t>
    <phoneticPr fontId="1" type="noConversion"/>
  </si>
  <si>
    <t>李奕霈</t>
    <phoneticPr fontId="1" type="noConversion"/>
  </si>
  <si>
    <t>優</t>
    <phoneticPr fontId="1" type="noConversion"/>
  </si>
  <si>
    <t>113WFA0310383</t>
    <phoneticPr fontId="1" type="noConversion"/>
  </si>
  <si>
    <t>蔡明剛</t>
    <phoneticPr fontId="1" type="noConversion"/>
  </si>
  <si>
    <t>鑭系元素回收與CO2碳酸化催化反應之新穎鑭系蛋白質配位錯合物：人工智慧輔佐設計之計算研究(1/3)</t>
    <phoneticPr fontId="1" type="noConversion"/>
  </si>
  <si>
    <t>113-2113-M-003-018-</t>
    <phoneticPr fontId="1" type="noConversion"/>
  </si>
  <si>
    <t>電子/mktsai@gapps.ntnu.edu.tw</t>
    <phoneticPr fontId="1" type="noConversion"/>
  </si>
  <si>
    <t>113PCC069</t>
  </si>
  <si>
    <t>邱政超</t>
    <phoneticPr fontId="1" type="noConversion"/>
  </si>
  <si>
    <t>佳</t>
    <phoneticPr fontId="1" type="noConversion"/>
  </si>
  <si>
    <t>113WFA0310410</t>
    <phoneticPr fontId="1" type="noConversion"/>
  </si>
  <si>
    <t>王重傑</t>
    <phoneticPr fontId="1" type="noConversion"/>
  </si>
  <si>
    <t>台灣地區豪大雨預報實驗計畫第三階段—台灣極端降水事件之發生機制與可預報度研究 (I-III)(1/3)</t>
  </si>
  <si>
    <t>113-2111-M-003-001-</t>
    <phoneticPr fontId="1" type="noConversion"/>
  </si>
  <si>
    <t>113A002</t>
  </si>
  <si>
    <t>90~86</t>
    <phoneticPr fontId="1" type="noConversion"/>
  </si>
  <si>
    <t>周崇光</t>
    <phoneticPr fontId="1" type="noConversion"/>
  </si>
  <si>
    <t>台大大氣系陳正平</t>
    <phoneticPr fontId="1" type="noConversion"/>
  </si>
  <si>
    <t>中央大氣系楊舒芝</t>
    <phoneticPr fontId="1" type="noConversion"/>
  </si>
  <si>
    <t>中研院環變中心林傳堯</t>
    <phoneticPr fontId="1" type="noConversion"/>
  </si>
  <si>
    <t>台大大氣系羅敏輝</t>
    <phoneticPr fontId="1" type="noConversion"/>
  </si>
  <si>
    <t>普通</t>
    <phoneticPr fontId="1" type="noConversion"/>
  </si>
  <si>
    <t>113WFA0310452</t>
  </si>
  <si>
    <t>李悅寧</t>
  </si>
  <si>
    <t>太陽系作為行星系統形成之典範？(1/3)</t>
  </si>
  <si>
    <t>113-2112-M-003-009-</t>
    <phoneticPr fontId="1" type="noConversion"/>
  </si>
  <si>
    <t>F3L6A1B096</t>
  </si>
  <si>
    <t>王為豪</t>
    <phoneticPr fontId="1" type="noConversion"/>
  </si>
  <si>
    <t>尚賢（中研院天文所）</t>
    <phoneticPr fontId="1" type="noConversion"/>
  </si>
  <si>
    <t>薛熙于（台大物理）</t>
  </si>
  <si>
    <t>曾耀寰（中研院天文所）</t>
    <phoneticPr fontId="1" type="noConversion"/>
  </si>
  <si>
    <t>楊湘怡（清大物理）</t>
  </si>
  <si>
    <t>尚可</t>
    <phoneticPr fontId="1" type="noConversion"/>
  </si>
  <si>
    <t>113WFA0410443</t>
  </si>
  <si>
    <t>潘國全</t>
  </si>
  <si>
    <t>解讀超新星之謎：在重力波物理學和多信使天文學時代揭示核心坍縮超新星之內含物理。(1/3)</t>
  </si>
  <si>
    <t>113-2112-M-007-031-</t>
    <phoneticPr fontId="1" type="noConversion"/>
  </si>
  <si>
    <t>H3E8A1B115</t>
  </si>
  <si>
    <t>高仲明（中大天文所）</t>
  </si>
  <si>
    <t>溫文鈺（中原物理）</t>
  </si>
  <si>
    <t>113WFA0410467</t>
    <phoneticPr fontId="1" type="noConversion"/>
  </si>
  <si>
    <t>楊立威</t>
  </si>
  <si>
    <t>RNA聚合酶與啟動子結合的功能性動態及物化特性(1/3)</t>
  </si>
  <si>
    <t>113-2311-B-007-003-</t>
    <phoneticPr fontId="1" type="noConversion"/>
  </si>
  <si>
    <t>B -生科處</t>
  </si>
  <si>
    <t>113V06</t>
  </si>
  <si>
    <t>朱智瑋</t>
  </si>
  <si>
    <t>楊自雄</t>
    <phoneticPr fontId="1" type="noConversion"/>
  </si>
  <si>
    <t>蔡旻燁</t>
    <phoneticPr fontId="1" type="noConversion"/>
  </si>
  <si>
    <t>113WFA0510245</t>
    <phoneticPr fontId="1" type="noConversion"/>
  </si>
  <si>
    <t>孫英玄</t>
  </si>
  <si>
    <t>以減數分裂重組冷點及分離不平衡分析鑑定相思樹自交不親和基因座</t>
  </si>
  <si>
    <t>113-2313-B-005-033-</t>
    <phoneticPr fontId="1" type="noConversion"/>
  </si>
  <si>
    <t>113A215</t>
  </si>
  <si>
    <t>孫孝芳</t>
  </si>
  <si>
    <t>中研院范盛娟</t>
    <phoneticPr fontId="1" type="noConversion"/>
  </si>
  <si>
    <t>陽明交大鍾明怡</t>
    <phoneticPr fontId="1" type="noConversion"/>
  </si>
  <si>
    <t>113WFA0710248</t>
    <phoneticPr fontId="1" type="noConversion"/>
  </si>
  <si>
    <t>許樹坤</t>
  </si>
  <si>
    <t>總計畫及子計畫一：台灣鄰近板塊聚合帶構造研究(3/3)</t>
  </si>
  <si>
    <t>113-2611-M-008-004-</t>
  </si>
  <si>
    <t>113OPC001</t>
  </si>
  <si>
    <t>普通</t>
  </si>
  <si>
    <t>113WFA0710586</t>
    <phoneticPr fontId="1" type="noConversion"/>
  </si>
  <si>
    <t>整合機器學習模型與分子動力學模擬以發展高效抗菌肽</t>
  </si>
  <si>
    <t>113-2113-M-008-010-</t>
    <phoneticPr fontId="1" type="noConversion"/>
  </si>
  <si>
    <t>113PCC070</t>
  </si>
  <si>
    <t>113WFA0710613</t>
  </si>
  <si>
    <t>謝介銘</t>
    <phoneticPr fontId="1" type="noConversion"/>
  </si>
  <si>
    <t>應用COSMO-SAC模型於預測藥物分子/高分子固體分散體之相行為</t>
  </si>
  <si>
    <t>113-2221-E-008-010-</t>
    <phoneticPr fontId="1" type="noConversion"/>
  </si>
  <si>
    <t>113CH702</t>
  </si>
  <si>
    <t>陳貞夙</t>
    <phoneticPr fontId="1" type="noConversion"/>
  </si>
  <si>
    <t>關肇正</t>
    <phoneticPr fontId="1" type="noConversion"/>
  </si>
  <si>
    <t>許文東</t>
    <phoneticPr fontId="1" type="noConversion"/>
  </si>
  <si>
    <t>陳馨怡</t>
    <phoneticPr fontId="1" type="noConversion"/>
  </si>
  <si>
    <t>林子仁</t>
    <phoneticPr fontId="1" type="noConversion"/>
  </si>
  <si>
    <t>113WFA0810313</t>
  </si>
  <si>
    <t>莊豐權</t>
    <phoneticPr fontId="1" type="noConversion"/>
  </si>
  <si>
    <t>量子材料的拓撲與自旋自電子學應用(1/3)</t>
    <phoneticPr fontId="1" type="noConversion"/>
  </si>
  <si>
    <t>113-2112-M-110-023-</t>
    <phoneticPr fontId="1" type="noConversion"/>
  </si>
  <si>
    <t>國立中山大學</t>
    <phoneticPr fontId="1" type="noConversion"/>
  </si>
  <si>
    <t>電子/fchuang@mail.nsysu.edu.tw</t>
    <phoneticPr fontId="1" type="noConversion"/>
  </si>
  <si>
    <t>113CP111</t>
  </si>
  <si>
    <t>包淳偉</t>
  </si>
  <si>
    <t>薛宏中</t>
    <phoneticPr fontId="1" type="noConversion"/>
  </si>
  <si>
    <t>張泰榕</t>
    <phoneticPr fontId="1" type="noConversion"/>
  </si>
  <si>
    <t>113WFA0810383</t>
    <phoneticPr fontId="1" type="noConversion"/>
  </si>
  <si>
    <t>歐雅森</t>
  </si>
  <si>
    <t>海洋表面層的交換過程：完全耦合的方法 (二)</t>
  </si>
  <si>
    <t>113-2221-E-110-063-MY3</t>
    <phoneticPr fontId="1" type="noConversion"/>
  </si>
  <si>
    <t>113O1018</t>
  </si>
  <si>
    <t>林昭安</t>
  </si>
  <si>
    <t>113WFA0810472</t>
    <phoneticPr fontId="1" type="noConversion"/>
  </si>
  <si>
    <t>林仕鑫</t>
  </si>
  <si>
    <t>使用機器學習方法的隨機結構搜尋演算法(1/3)</t>
  </si>
  <si>
    <t>113-2112-M-110-019-</t>
    <phoneticPr fontId="1" type="noConversion"/>
  </si>
  <si>
    <t>113CP004</t>
  </si>
  <si>
    <t>梁耕僑</t>
  </si>
  <si>
    <t>113WFA0911117</t>
    <phoneticPr fontId="1" type="noConversion"/>
  </si>
  <si>
    <t>李崇綱</t>
  </si>
  <si>
    <t>自然對流誘導之紊流於不規則粗糙表面的熱流交互作用解析</t>
  </si>
  <si>
    <t>113-2628-E-006-005-MY3</t>
    <phoneticPr fontId="1" type="noConversion"/>
  </si>
  <si>
    <t>113A2010</t>
  </si>
  <si>
    <t>113WFA0911275</t>
  </si>
  <si>
    <t>陳寬任</t>
  </si>
  <si>
    <t>電漿子學研究與應用(四)</t>
  </si>
  <si>
    <t>113-2112-M-006-016-</t>
    <phoneticPr fontId="1" type="noConversion"/>
  </si>
  <si>
    <t>C3E8P2B052</t>
  </si>
  <si>
    <t>曲宏宇（中正物理）</t>
    <phoneticPr fontId="1" type="noConversion"/>
  </si>
  <si>
    <t>陳仕宏（中大物理）</t>
    <phoneticPr fontId="1" type="noConversion"/>
  </si>
  <si>
    <t>張博宇（成大電漿所）</t>
  </si>
  <si>
    <t>白植豪（中大物理）</t>
    <phoneticPr fontId="1" type="noConversion"/>
  </si>
  <si>
    <t>113WFA0911351</t>
  </si>
  <si>
    <t>田弘康</t>
  </si>
  <si>
    <t>結合機器學習勢能與多尺度模擬技術深入解析全固態電池的動態機械性衰退現象</t>
  </si>
  <si>
    <t>113-2221-E-006-023-MY3</t>
  </si>
  <si>
    <t>國立成功大學</t>
  </si>
  <si>
    <t>電子/hktian@gs.ncku.edu.tw</t>
  </si>
  <si>
    <t>113CH513</t>
  </si>
  <si>
    <t>113WFA0911403</t>
  </si>
  <si>
    <t>邱繼正</t>
  </si>
  <si>
    <t>高分子與離子對雙親分子之協同自組裝機制的多尺度模擬研究：從基礎特性到藥物載體應用</t>
  </si>
  <si>
    <t>113-2221-E-006-018-MY3</t>
    <phoneticPr fontId="1" type="noConversion"/>
  </si>
  <si>
    <t>113CH130</t>
  </si>
  <si>
    <t>113WFA1310024</t>
    <phoneticPr fontId="1" type="noConversion"/>
  </si>
  <si>
    <t>楊棧雲</t>
  </si>
  <si>
    <t>腫瘤化療療程之離線強化學習建模</t>
  </si>
  <si>
    <t>113-2221-E-305-005-</t>
    <phoneticPr fontId="1" type="noConversion"/>
  </si>
  <si>
    <t>113C612</t>
  </si>
  <si>
    <t>C-處室通過</t>
  </si>
  <si>
    <t>洪士灝</t>
  </si>
  <si>
    <t>113WFA2010231</t>
  </si>
  <si>
    <t>林鎮洲</t>
  </si>
  <si>
    <t>振盪水柱式波浪能裝置在離島發電與海水淡化應用上的可行性評估</t>
  </si>
  <si>
    <t>113-2221-E-019-041-</t>
    <phoneticPr fontId="1" type="noConversion"/>
  </si>
  <si>
    <t>13EA036</t>
  </si>
  <si>
    <t>顏維謀</t>
  </si>
  <si>
    <t>黃美嬌(台大)</t>
    <phoneticPr fontId="1" type="noConversion"/>
  </si>
  <si>
    <t>楊安石(北科大)</t>
    <phoneticPr fontId="1" type="noConversion"/>
  </si>
  <si>
    <t>于弋翔(陽交大)</t>
    <phoneticPr fontId="1" type="noConversion"/>
  </si>
  <si>
    <t>陳玉彬(清大)</t>
    <phoneticPr fontId="1" type="noConversion"/>
  </si>
  <si>
    <t>113WFA2510626</t>
  </si>
  <si>
    <t>江志強</t>
    <phoneticPr fontId="1" type="noConversion"/>
  </si>
  <si>
    <t>高性能全固態鋰電池電極介面相容性優異的複合固態電解質設計</t>
    <phoneticPr fontId="1" type="noConversion"/>
  </si>
  <si>
    <t>113-2113-M-011-003-MY3</t>
    <phoneticPr fontId="1" type="noConversion"/>
  </si>
  <si>
    <t>台灣科技大學</t>
    <phoneticPr fontId="1" type="noConversion"/>
  </si>
  <si>
    <t>0 4126516</t>
    <phoneticPr fontId="1" type="noConversion"/>
  </si>
  <si>
    <t>電子/jcjiang@mail.ntust.edu.tw</t>
    <phoneticPr fontId="1" type="noConversion"/>
  </si>
  <si>
    <t>113PCC019</t>
  </si>
  <si>
    <t>113WFAA310490</t>
    <phoneticPr fontId="1" type="noConversion"/>
  </si>
  <si>
    <t>陳詩雯</t>
  </si>
  <si>
    <t>多功能電磁干擾屏蔽膜設計</t>
  </si>
  <si>
    <t>113-2221-E-027-061-</t>
    <phoneticPr fontId="1" type="noConversion"/>
  </si>
  <si>
    <t>113A619</t>
  </si>
  <si>
    <t>陳學禮</t>
  </si>
  <si>
    <t>113WFAB910356</t>
  </si>
  <si>
    <t>羅友杰</t>
  </si>
  <si>
    <t>過渡金屬單原子氧化亞銅在氮氣還原反應的理論預測與篩選</t>
  </si>
  <si>
    <t>113-2221-E-A49-012-MY3</t>
    <phoneticPr fontId="1" type="noConversion"/>
  </si>
  <si>
    <t>1305A037</t>
  </si>
  <si>
    <t>113WFAB910495</t>
  </si>
  <si>
    <t>李怡萱</t>
  </si>
  <si>
    <t>抑制FKBP51對星狀細胞活化於中風後腦傷修復之機制與藥物研發—從小鼠到人類腦細胞(1/3)</t>
  </si>
  <si>
    <t>113-2320-B-A49-004-</t>
    <phoneticPr fontId="1" type="noConversion"/>
  </si>
  <si>
    <t>113PBM05-3</t>
  </si>
  <si>
    <t>CF-議程中</t>
  </si>
  <si>
    <t>成功大學劉宗霖</t>
    <phoneticPr fontId="1" type="noConversion"/>
  </si>
  <si>
    <t>清華大學曾大千</t>
    <phoneticPr fontId="1" type="noConversion"/>
  </si>
  <si>
    <t>113WFAB910699</t>
    <phoneticPr fontId="1" type="noConversion"/>
  </si>
  <si>
    <t>鄭舜仁</t>
  </si>
  <si>
    <t>向量渦漩光與二維材料中激子間之交互作用：以第一原理為基礎之理論研究</t>
  </si>
  <si>
    <t>113-2112-M-A49-035-MY3</t>
    <phoneticPr fontId="1" type="noConversion"/>
  </si>
  <si>
    <t>113CP123</t>
  </si>
  <si>
    <t>莊豐權</t>
  </si>
  <si>
    <t>113WFAB910836</t>
    <phoneticPr fontId="1" type="noConversion"/>
  </si>
  <si>
    <t>空氣壓縮性對振盪水柱式波浪能裝置效能影響的數值和實驗研究</t>
  </si>
  <si>
    <t>113-2221-E-A49-136-</t>
    <phoneticPr fontId="1" type="noConversion"/>
  </si>
  <si>
    <t>113O1028</t>
  </si>
  <si>
    <t>113WFAB910944</t>
  </si>
  <si>
    <t>王傑智</t>
  </si>
  <si>
    <t>自駕車4D車規雷達與掃描式成像雷達感知次系統研發</t>
  </si>
  <si>
    <t>113-2221-E-A49-148-MY3</t>
    <phoneticPr fontId="1" type="noConversion"/>
  </si>
  <si>
    <t>113S05075</t>
  </si>
  <si>
    <t>113WFD0210057</t>
    <phoneticPr fontId="1" type="noConversion"/>
  </si>
  <si>
    <t>楊小青</t>
  </si>
  <si>
    <t>探究金屬有機多面體生物複合結構之化學訊息存儲(1/3)</t>
    <phoneticPr fontId="1" type="noConversion"/>
  </si>
  <si>
    <t>113-2113-M-030-012-</t>
    <phoneticPr fontId="1" type="noConversion"/>
  </si>
  <si>
    <t>輔仁大學學校財團法人輔仁大學</t>
    <phoneticPr fontId="1" type="noConversion"/>
  </si>
  <si>
    <t>電子/hcyang_chem@mail.fju.edu.tw</t>
    <phoneticPr fontId="1" type="noConversion"/>
  </si>
  <si>
    <t>113PCC065</t>
  </si>
  <si>
    <t>113WFD0210330</t>
    <phoneticPr fontId="1" type="noConversion"/>
  </si>
  <si>
    <t>楊恩哲</t>
  </si>
  <si>
    <t>鈷和稀土金屬之單離子磁鐵的合成與磁性研究</t>
  </si>
  <si>
    <t>113-2113-M-030-008-</t>
  </si>
  <si>
    <t>113INC049</t>
  </si>
  <si>
    <t>許昭萍</t>
    <phoneticPr fontId="1" type="noConversion"/>
  </si>
  <si>
    <t>113WFD0410138</t>
    <phoneticPr fontId="1" type="noConversion"/>
  </si>
  <si>
    <t>薛宏中</t>
  </si>
  <si>
    <t>利用第一原理DFT+GW+BSE方法探索經過層間滑動或扭轉之二維材料能譜特性(1/3)</t>
  </si>
  <si>
    <t>113-2112-M-032-013-</t>
    <phoneticPr fontId="1" type="noConversion"/>
  </si>
  <si>
    <t>113CP012</t>
  </si>
  <si>
    <t>郭哲來</t>
  </si>
  <si>
    <t>113WFD0610049</t>
  </si>
  <si>
    <t>重質非水相液體源區下游地下水汙染通量不確定性的研究(II)</t>
  </si>
  <si>
    <t>113-2221-E-035-019-</t>
  </si>
  <si>
    <t>113EWN351</t>
  </si>
  <si>
    <t>林淵淙 </t>
  </si>
  <si>
    <t>高志明</t>
    <phoneticPr fontId="1" type="noConversion"/>
  </si>
  <si>
    <t>趙煥平</t>
    <phoneticPr fontId="1" type="noConversion"/>
  </si>
  <si>
    <t>程淑芬</t>
    <phoneticPr fontId="1" type="noConversion"/>
  </si>
  <si>
    <t>林財富</t>
    <phoneticPr fontId="1" type="noConversion"/>
  </si>
  <si>
    <t>113WFD2010310</t>
    <phoneticPr fontId="1" type="noConversion"/>
  </si>
  <si>
    <t>陳永介</t>
  </si>
  <si>
    <t>視覺變換器和大型語言模型強化之生成式人工智慧在胸腔電腦斷層影像組學骨質密度自動判讀研究</t>
  </si>
  <si>
    <t>113-2314-B-038-078-MY3</t>
    <phoneticPr fontId="1" type="noConversion"/>
  </si>
  <si>
    <t>113BN18</t>
  </si>
  <si>
    <t>林頌然</t>
  </si>
  <si>
    <t>113WFD2510243</t>
  </si>
  <si>
    <t>張菡馨</t>
    <phoneticPr fontId="1" type="noConversion"/>
  </si>
  <si>
    <t>肝臟與視網膜互動軸效應分析與機制探討</t>
    <phoneticPr fontId="1" type="noConversion"/>
  </si>
  <si>
    <t>113-2320-B-040-013-MY3</t>
  </si>
  <si>
    <t>113FNA011</t>
  </si>
  <si>
    <t>不須審查</t>
    <phoneticPr fontId="1" type="noConversion"/>
  </si>
  <si>
    <t>113WFDB910059</t>
  </si>
  <si>
    <t>郭亮吟</t>
  </si>
  <si>
    <t>利用第一原理計算離子濃度及合成溫度對高鎳陰極材料結構穩定性的影響</t>
  </si>
  <si>
    <t>113-2221-E-131-034-</t>
    <phoneticPr fontId="1" type="noConversion"/>
  </si>
  <si>
    <t>13EC008</t>
  </si>
  <si>
    <t>113WIA0110208</t>
  </si>
  <si>
    <t>林明楷</t>
  </si>
  <si>
    <t>透過磁場串連地方和全盤行星形成(1/3)</t>
  </si>
  <si>
    <t>113-2112-M-001-036-</t>
    <phoneticPr fontId="1" type="noConversion"/>
  </si>
  <si>
    <t>F3L8A1B099</t>
  </si>
  <si>
    <t>楊湘怡（清大物理）</t>
    <phoneticPr fontId="1" type="noConversion"/>
  </si>
  <si>
    <t>賴詩萍（清大物理）</t>
    <phoneticPr fontId="1" type="noConversion"/>
  </si>
  <si>
    <t>113WIA0110476</t>
    <phoneticPr fontId="1" type="noConversion"/>
  </si>
  <si>
    <t>俞聖法</t>
  </si>
  <si>
    <t>研發有效率的二氧化碳還原反應至甲酸與甲醇做為儲能與循環經濟的應用</t>
  </si>
  <si>
    <t>113-2113-M-001-027-MY3</t>
  </si>
  <si>
    <t>113INC028</t>
  </si>
  <si>
    <t>陳俊杉</t>
    <phoneticPr fontId="1" type="noConversion"/>
  </si>
  <si>
    <t>113WIA0110479</t>
    <phoneticPr fontId="1" type="noConversion"/>
  </si>
  <si>
    <t>結合全球定位衛星系統及聲學於台灣東部外海的海底大地測量研究及台灣地區全球定位衛星系統資料庫與成果共享平台</t>
  </si>
  <si>
    <t>113-2116-M-001-016-</t>
    <phoneticPr fontId="1" type="noConversion"/>
  </si>
  <si>
    <t>113ES101</t>
  </si>
  <si>
    <t>113WIA0110612</t>
    <phoneticPr fontId="1" type="noConversion"/>
  </si>
  <si>
    <t>戚務正</t>
  </si>
  <si>
    <t>子計畫：利用地震學研究台灣海域主要峽谷的沈積物及流體(IV)</t>
  </si>
  <si>
    <t>113-2611-M-001-004-</t>
  </si>
  <si>
    <t>113OPF001</t>
  </si>
  <si>
    <t>113WFA0112491</t>
    <phoneticPr fontId="1" type="noConversion"/>
  </si>
  <si>
    <t>郭錦龍</t>
    <phoneticPr fontId="1" type="noConversion"/>
  </si>
  <si>
    <t>以多尺度模擬計算研究中熵及高熵合金內部之局域有序結構、雙晶生成、差排運動行為、以及機械性質強化機制</t>
    <phoneticPr fontId="1" type="noConversion"/>
  </si>
  <si>
    <t>113-2221-E-002-070-MY3</t>
    <phoneticPr fontId="1" type="noConversion"/>
  </si>
  <si>
    <t>國科會編號</t>
  </si>
  <si>
    <t>主持人</t>
  </si>
  <si>
    <t>計畫名稱</t>
  </si>
  <si>
    <t>Email</t>
  </si>
  <si>
    <t>學術處別</t>
  </si>
  <si>
    <t>學門</t>
  </si>
  <si>
    <t>起日</t>
  </si>
  <si>
    <t>迄日</t>
  </si>
  <si>
    <t>需求資源額度(core-hr)</t>
  </si>
  <si>
    <t>RAC核准額度(core-hr)</t>
  </si>
  <si>
    <t>滿足率</t>
  </si>
  <si>
    <t>使用者自行負擔(NTD)</t>
  </si>
  <si>
    <t>RAC負擔(NTD)</t>
  </si>
  <si>
    <t>NSTC112-2112-M001-048-MY3</t>
  </si>
  <si>
    <t>詹楊皓</t>
  </si>
  <si>
    <t>激子效應對非線性光學響應之研究</t>
  </si>
  <si>
    <t>yanghao@gate.sinica.edu.tw</t>
  </si>
  <si>
    <t>自然處</t>
  </si>
  <si>
    <t>半導體物理－理論</t>
  </si>
  <si>
    <t>MD 詹楊皓</t>
  </si>
  <si>
    <t>NSTC112-2113-M035-001-MY3</t>
  </si>
  <si>
    <t>葉丞豪</t>
  </si>
  <si>
    <t>光觸媒水解產氫反應於二維複合材料上之物理化學性質、反應機制與轉換效 率的理論計算研究</t>
  </si>
  <si>
    <t>chenhyeh@fcu.edu.tw</t>
  </si>
  <si>
    <t>物理化學</t>
  </si>
  <si>
    <t>MD 葉丞豪</t>
  </si>
  <si>
    <t>NSTC112-2611-M002-016-MY3</t>
  </si>
  <si>
    <t>曾于恒</t>
  </si>
  <si>
    <t>未來氣候變遷情境下黑潮及黑潮延伸流變異</t>
  </si>
  <si>
    <t>tsengyh@ntu.edu.tw</t>
  </si>
  <si>
    <t>海洋物理學</t>
  </si>
  <si>
    <t>MD 曾于恒</t>
  </si>
  <si>
    <t>MOST111-2628-M002-005-MY4</t>
  </si>
  <si>
    <t>薛熙于</t>
  </si>
  <si>
    <t>以天文數值模擬從嚴檢驗波暗物質</t>
  </si>
  <si>
    <t>hyschive@phys.ntu.edu.tw</t>
  </si>
  <si>
    <t>天文及宇宙學－理論</t>
  </si>
  <si>
    <t>MD 薛熙于</t>
  </si>
  <si>
    <t>MOST111-2112-M007-028-MY3</t>
  </si>
  <si>
    <t>陳馨怡</t>
  </si>
  <si>
    <t>高熵材料之理論計算摻雜與吸附建模工具及描述符開發</t>
  </si>
  <si>
    <t>hsinyi.tiffany.chen@gapp.nth
u.edu.tw</t>
  </si>
  <si>
    <t>表面物理－理論</t>
  </si>
  <si>
    <t>MD 陳馨怡</t>
  </si>
  <si>
    <t>MOST110-2628-M002-004-MY4</t>
  </si>
  <si>
    <t>羅敏輝</t>
  </si>
  <si>
    <t>人類世下雲霧森林的水循環變化與碳吸收趨勢</t>
  </si>
  <si>
    <t>mlo@as.ntu.edu.tw</t>
  </si>
  <si>
    <t>氣候變化</t>
  </si>
  <si>
    <t>MD 羅敏輝</t>
  </si>
  <si>
    <t>NSTC112-2221-EA49-058-MY2</t>
  </si>
  <si>
    <t>劉建良</t>
  </si>
  <si>
    <t>應用深度學習於多變量時間序列之研究</t>
  </si>
  <si>
    <t>clliu@nycu.edu.tw</t>
  </si>
  <si>
    <t>工程處</t>
  </si>
  <si>
    <t>大數據分析與資訊系統</t>
  </si>
  <si>
    <t>MD 劉建良</t>
  </si>
  <si>
    <t>NSTC112-2221-E002-201-MY2</t>
  </si>
  <si>
    <t>李佳翰</t>
  </si>
  <si>
    <t>延伸焦距人工水晶體之光學設計與像差量測系統</t>
  </si>
  <si>
    <t>jiahan@ntu.edu.tw</t>
  </si>
  <si>
    <t>仿生科技及生醫工程</t>
  </si>
  <si>
    <t>MD 李佳翰</t>
  </si>
  <si>
    <t>NSTC112-2221-E005-053-MY3</t>
  </si>
  <si>
    <t>王威翔</t>
  </si>
  <si>
    <t>以沉浸式邊界法及高效能運算探討高速滾珠軸承之油氣潤滑氣障效應</t>
  </si>
  <si>
    <t>whwang@dragon.nchu.edu.tw</t>
  </si>
  <si>
    <t>流力技術</t>
  </si>
  <si>
    <t>MD 王威翔</t>
  </si>
  <si>
    <t>NSTC112-2221-E002-247-MY3</t>
  </si>
  <si>
    <t>劉致為</t>
  </si>
  <si>
    <t>氧化鉿鋯及奈米片的原子尺度模擬與全環繞柵極鐵電記憶體模擬與設計</t>
  </si>
  <si>
    <t>cliu@ntu.edu.tw</t>
  </si>
  <si>
    <t>固態電子</t>
  </si>
  <si>
    <t>MD 劉致為</t>
  </si>
  <si>
    <t>NSTC112-2314-B182-052-MY3</t>
  </si>
  <si>
    <t>王俊杰</t>
  </si>
  <si>
    <t>基於體素纖維分析之血管周隙參數測量及其在帕金森氏症中的診斷</t>
  </si>
  <si>
    <t>jwang@mail.cgu.edu.tw</t>
  </si>
  <si>
    <t>生科處</t>
  </si>
  <si>
    <t>放射核醫</t>
  </si>
  <si>
    <t>MD 王俊杰</t>
  </si>
  <si>
    <t>NSTC112-2740-B492-001</t>
  </si>
  <si>
    <t>王聿泰</t>
  </si>
  <si>
    <t>國家生醫數位資料與分析運算雲端服務平台</t>
  </si>
  <si>
    <t>生技醫藥核心設施平台</t>
  </si>
  <si>
    <t>MD 王聿泰</t>
  </si>
  <si>
    <t>尚賢（中研院天文所）ok</t>
    <phoneticPr fontId="3" type="noConversion"/>
  </si>
  <si>
    <t>shang@asiaa.sinica.edu.tw</t>
    <phoneticPr fontId="3" type="noConversion"/>
  </si>
  <si>
    <t>02-33652200#1216</t>
    <phoneticPr fontId="3" type="noConversion"/>
  </si>
  <si>
    <t>薛熙于（台大物理）拒</t>
    <phoneticPr fontId="1" type="noConversion"/>
  </si>
  <si>
    <t>hyschive@phys.ntu.edu.tw</t>
    <phoneticPr fontId="3" type="noConversion"/>
  </si>
  <si>
    <t>02-3366-8644</t>
    <phoneticPr fontId="3" type="noConversion"/>
  </si>
  <si>
    <t>曾耀寰（中研院天文所）ok</t>
    <phoneticPr fontId="3" type="noConversion"/>
  </si>
  <si>
    <t>yhtseng@asiaa.sinica.edu.tw</t>
    <phoneticPr fontId="3" type="noConversion"/>
  </si>
  <si>
    <t>02-33652200#1402</t>
    <phoneticPr fontId="3" type="noConversion"/>
  </si>
  <si>
    <t>高仲明（中大天文所）拒</t>
    <phoneticPr fontId="1" type="noConversion"/>
  </si>
  <si>
    <t xml:space="preserve">cmko@phy.ncu.edu.tw </t>
    <phoneticPr fontId="3" type="noConversion"/>
  </si>
  <si>
    <t xml:space="preserve">03-4227151#65309 </t>
    <phoneticPr fontId="3" type="noConversion"/>
  </si>
  <si>
    <t>王為豪</t>
  </si>
  <si>
    <t>楊湘怡（清大物理）ok</t>
    <phoneticPr fontId="3" type="noConversion"/>
  </si>
  <si>
    <t>hyang@phys.nthu.edu.tw</t>
    <phoneticPr fontId="3" type="noConversion"/>
  </si>
  <si>
    <t>03-5742953</t>
    <phoneticPr fontId="3" type="noConversion"/>
  </si>
  <si>
    <t>賴詩萍（清大物理）ok</t>
    <phoneticPr fontId="3" type="noConversion"/>
  </si>
  <si>
    <t>slai@phys.nthu.edu.tw</t>
    <phoneticPr fontId="3" type="noConversion"/>
  </si>
  <si>
    <t>03-5742531</t>
    <phoneticPr fontId="3" type="noConversion"/>
  </si>
  <si>
    <t>曲宏宇（中正物理）拒</t>
    <phoneticPr fontId="1" type="noConversion"/>
  </si>
  <si>
    <t>phyhyc@ccu.edu.tw</t>
    <phoneticPr fontId="3" type="noConversion"/>
  </si>
  <si>
    <t>05-2720411#66309</t>
    <phoneticPr fontId="3" type="noConversion"/>
  </si>
  <si>
    <t>陳仕宏（中大物理）ok</t>
    <phoneticPr fontId="3" type="noConversion"/>
  </si>
  <si>
    <t xml:space="preserve">chensh@ncu.edu.tw </t>
    <phoneticPr fontId="3" type="noConversion"/>
  </si>
  <si>
    <t xml:space="preserve">03-4227151#65368 </t>
    <phoneticPr fontId="3" type="noConversion"/>
  </si>
  <si>
    <t>張博宇（成大電漿所）拒</t>
    <phoneticPr fontId="1" type="noConversion"/>
  </si>
  <si>
    <t>pchang@mail.ncku.edu.tw</t>
    <phoneticPr fontId="3" type="noConversion"/>
  </si>
  <si>
    <t>06-2757575#65916</t>
    <phoneticPr fontId="3" type="noConversion"/>
  </si>
  <si>
    <t>白植豪（中大物理）ok</t>
    <phoneticPr fontId="3" type="noConversion"/>
  </si>
  <si>
    <t xml:space="preserve">chpai@phy.ncu.edu.tw </t>
    <phoneticPr fontId="3" type="noConversion"/>
  </si>
  <si>
    <t xml:space="preserve">03-4227151#65315 </t>
    <phoneticPr fontId="3" type="noConversion"/>
  </si>
  <si>
    <t>鄭沐政ok</t>
    <phoneticPr fontId="3" type="noConversion"/>
  </si>
  <si>
    <t>mjcheng@mail.ncku.edu.tw</t>
    <phoneticPr fontId="3" type="noConversion"/>
  </si>
  <si>
    <t>06-2757575#65340</t>
    <phoneticPr fontId="3" type="noConversion"/>
  </si>
  <si>
    <t>邱政超(拒)</t>
    <phoneticPr fontId="1" type="noConversion"/>
  </si>
  <si>
    <t>ccchiu@mail.nsysu.edu.tw</t>
    <phoneticPr fontId="3" type="noConversion"/>
  </si>
  <si>
    <t>07-5252000#3935</t>
    <phoneticPr fontId="3" type="noConversion"/>
  </si>
  <si>
    <t>楊自雄ok</t>
    <phoneticPr fontId="3" type="noConversion"/>
  </si>
  <si>
    <t>tyang@mx.nthu.edu.tw</t>
    <phoneticPr fontId="3" type="noConversion"/>
  </si>
  <si>
    <t>03-5715131 # 33359</t>
    <phoneticPr fontId="3" type="noConversion"/>
  </si>
  <si>
    <t>蔡旻燁(拒)</t>
    <phoneticPr fontId="1" type="noConversion"/>
  </si>
  <si>
    <t>myt@ccu.edu.tw</t>
    <phoneticPr fontId="3" type="noConversion"/>
  </si>
  <si>
    <t>05-2720411#66401</t>
    <phoneticPr fontId="3" type="noConversion"/>
  </si>
  <si>
    <t>李祐慈(拒)</t>
    <phoneticPr fontId="1" type="noConversion"/>
  </si>
  <si>
    <t>eliseytli@ntnu.edu.tw</t>
    <phoneticPr fontId="3" type="noConversion"/>
  </si>
  <si>
    <t>02-77496106#6218</t>
    <phoneticPr fontId="3" type="noConversion"/>
  </si>
  <si>
    <t>李奕霈ok</t>
    <phoneticPr fontId="3" type="noConversion"/>
  </si>
  <si>
    <t>yipeili@ntu.edu.tw</t>
    <phoneticPr fontId="3" type="noConversion"/>
  </si>
  <si>
    <t xml:space="preserve"> 02-33663007</t>
    <phoneticPr fontId="3" type="noConversion"/>
  </si>
  <si>
    <t>蔡明剛ok</t>
    <phoneticPr fontId="3" type="noConversion"/>
  </si>
  <si>
    <t>mktsai@ntnu.edu.tw</t>
    <phoneticPr fontId="3" type="noConversion"/>
  </si>
  <si>
    <t>02-77496217</t>
    <phoneticPr fontId="3" type="noConversion"/>
  </si>
  <si>
    <t>邱政超ok</t>
    <phoneticPr fontId="3" type="noConversion"/>
  </si>
  <si>
    <t>林立強ok</t>
    <phoneticPr fontId="3" type="noConversion"/>
  </si>
  <si>
    <t>lclin@ntu.edu.tw</t>
    <phoneticPr fontId="3" type="noConversion"/>
  </si>
  <si>
    <t>02-33667211</t>
    <phoneticPr fontId="3" type="noConversion"/>
  </si>
  <si>
    <t>包淳偉</t>
    <phoneticPr fontId="3" type="noConversion"/>
  </si>
  <si>
    <t>陳俊杉ok</t>
    <phoneticPr fontId="3" type="noConversion"/>
  </si>
  <si>
    <t>dchen@ntu.edu.tw</t>
    <phoneticPr fontId="3" type="noConversion"/>
  </si>
  <si>
    <t>02-33664275、02-27391001</t>
    <phoneticPr fontId="3" type="noConversion"/>
  </si>
  <si>
    <t>jwchu@nycu.edu.tw</t>
    <phoneticPr fontId="3" type="noConversion"/>
  </si>
  <si>
    <t>薛宏中ok</t>
    <phoneticPr fontId="3" type="noConversion"/>
  </si>
  <si>
    <t>hchsueh@gms.tku.edu.tw</t>
    <phoneticPr fontId="3" type="noConversion"/>
  </si>
  <si>
    <t>02-26215656#2514</t>
    <phoneticPr fontId="3" type="noConversion"/>
  </si>
  <si>
    <t>張泰榕ok</t>
    <phoneticPr fontId="3" type="noConversion"/>
  </si>
  <si>
    <t>u32trc00@phys.ncku.edu.tw</t>
    <phoneticPr fontId="3" type="noConversion"/>
  </si>
  <si>
    <t>06-2757575#65234</t>
    <phoneticPr fontId="3" type="noConversion"/>
  </si>
  <si>
    <t>許昭萍(拒)</t>
    <phoneticPr fontId="1" type="noConversion"/>
  </si>
  <si>
    <t>cherri@chem.sinica.edu.tw</t>
    <phoneticPr fontId="3" type="noConversion"/>
  </si>
  <si>
    <t>02-55728658</t>
    <phoneticPr fontId="3" type="noConversion"/>
  </si>
  <si>
    <t>關肇正ok</t>
    <phoneticPr fontId="3" type="noConversion"/>
  </si>
  <si>
    <t>kauncc@gate.sinica.edu.tw</t>
    <phoneticPr fontId="3" type="noConversion"/>
  </si>
  <si>
    <t>02-27873178/0981600483</t>
    <phoneticPr fontId="3" type="noConversion"/>
  </si>
  <si>
    <t>梁耕僑</t>
    <phoneticPr fontId="3" type="noConversion"/>
  </si>
  <si>
    <t>gengchiau.liang@gmail.com</t>
    <phoneticPr fontId="3" type="noConversion"/>
  </si>
  <si>
    <t>郭哲來</t>
    <phoneticPr fontId="3" type="noConversion"/>
  </si>
  <si>
    <t>jlkuo@gate.sinica.edu.tw</t>
    <phoneticPr fontId="3" type="noConversion"/>
  </si>
  <si>
    <t>莊豐權</t>
    <phoneticPr fontId="3" type="noConversion"/>
  </si>
  <si>
    <t>fchuang@mail.nsysu.edu.tw</t>
    <phoneticPr fontId="3" type="noConversion"/>
  </si>
  <si>
    <t xml:space="preserve"> 02-26215656#2514</t>
    <phoneticPr fontId="3" type="noConversion"/>
  </si>
  <si>
    <t>夏復國</t>
    <phoneticPr fontId="1" type="noConversion"/>
  </si>
  <si>
    <t>台大大氣系陳正平(拒)</t>
    <phoneticPr fontId="1" type="noConversion"/>
  </si>
  <si>
    <t>jpchen@ntu.edu.tw</t>
    <phoneticPr fontId="3" type="noConversion"/>
  </si>
  <si>
    <t>33663912 / 23633317</t>
    <phoneticPr fontId="3" type="noConversion"/>
  </si>
  <si>
    <t>中央大氣系楊舒芝ok</t>
    <phoneticPr fontId="3" type="noConversion"/>
  </si>
  <si>
    <t>shuchih.yang@gmail.com</t>
    <phoneticPr fontId="3" type="noConversion"/>
  </si>
  <si>
    <t>03-4227151#65515</t>
    <phoneticPr fontId="3" type="noConversion"/>
  </si>
  <si>
    <t>中研院環變中心林傳堯ok</t>
    <phoneticPr fontId="3" type="noConversion"/>
  </si>
  <si>
    <t>yao435@gate.sinica.edu.tw</t>
    <phoneticPr fontId="3" type="noConversion"/>
  </si>
  <si>
    <t>02-27875892/0939841070</t>
    <phoneticPr fontId="3" type="noConversion"/>
  </si>
  <si>
    <t>112年度多年期計畫</t>
  </si>
  <si>
    <t>NSTC 113-2111-M-492-001-</t>
  </si>
  <si>
    <t>蔡宗哲</t>
    <phoneticPr fontId="1" type="noConversion"/>
  </si>
  <si>
    <t>大氣科學學門共用計算服務平台</t>
  </si>
  <si>
    <t>自然處</t>
    <phoneticPr fontId="1" type="noConversion"/>
  </si>
  <si>
    <t>大氣科學學門</t>
    <phoneticPr fontId="1" type="noConversion"/>
  </si>
  <si>
    <t>林昭安</t>
    <phoneticPr fontId="3" type="noConversion"/>
  </si>
  <si>
    <t>陳添福ok</t>
    <phoneticPr fontId="3" type="noConversion"/>
  </si>
  <si>
    <t>tfchen@cs.nycu.edu.tw</t>
    <phoneticPr fontId="3" type="noConversion"/>
  </si>
  <si>
    <t>03-5712121#54818</t>
    <phoneticPr fontId="1" type="noConversion"/>
  </si>
  <si>
    <t>周志遠ok</t>
    <phoneticPr fontId="3" type="noConversion"/>
  </si>
  <si>
    <t>jchou@cs.nthu.edu.tw</t>
    <phoneticPr fontId="3" type="noConversion"/>
  </si>
  <si>
    <t>03-5715131#42801</t>
    <phoneticPr fontId="1" type="noConversion"/>
  </si>
  <si>
    <t>楊朝棟</t>
  </si>
  <si>
    <t>施吉昇</t>
  </si>
  <si>
    <t>陳貞夙</t>
  </si>
  <si>
    <t>02-27873178/0981600483</t>
    <phoneticPr fontId="1" type="noConversion"/>
  </si>
  <si>
    <t>許文東ok</t>
    <phoneticPr fontId="3" type="noConversion"/>
  </si>
  <si>
    <t>wendung@mail.ncku.edu.tw</t>
    <phoneticPr fontId="3" type="noConversion"/>
  </si>
  <si>
    <t>06-2757575#62938</t>
    <phoneticPr fontId="1" type="noConversion"/>
  </si>
  <si>
    <t>楊朝棟ok</t>
    <phoneticPr fontId="1" type="noConversion"/>
  </si>
  <si>
    <t>ctyang@thu.edu.tw</t>
    <phoneticPr fontId="3" type="noConversion"/>
  </si>
  <si>
    <t>04-23590121</t>
    <phoneticPr fontId="3" type="noConversion"/>
  </si>
  <si>
    <t xml:space="preserve">周志遠 </t>
  </si>
  <si>
    <t>顏維謀</t>
    <phoneticPr fontId="1" type="noConversion"/>
  </si>
  <si>
    <t>黃美嬌(台大)ok</t>
    <phoneticPr fontId="3" type="noConversion"/>
  </si>
  <si>
    <t>mjhuang@ntu.edu.tw</t>
    <phoneticPr fontId="3" type="noConversion"/>
  </si>
  <si>
    <t>楊安石(北科大)拒</t>
    <phoneticPr fontId="1" type="noConversion"/>
  </si>
  <si>
    <t>asyang@ntut.edu.tw</t>
    <phoneticPr fontId="3" type="noConversion"/>
  </si>
  <si>
    <t>02-27712171#3523</t>
    <phoneticPr fontId="3" type="noConversion"/>
  </si>
  <si>
    <t>于弋翔(陽交大)迴避</t>
    <phoneticPr fontId="1" type="noConversion"/>
  </si>
  <si>
    <t>yyu@nycu.edu.tw</t>
    <phoneticPr fontId="3" type="noConversion"/>
  </si>
  <si>
    <t>03-5712121#54942</t>
    <phoneticPr fontId="3" type="noConversion"/>
  </si>
  <si>
    <t>陳玉彬(清大)ok</t>
    <phoneticPr fontId="3" type="noConversion"/>
  </si>
  <si>
    <t>pme@pme.nthu.edu.tw</t>
    <phoneticPr fontId="3" type="noConversion"/>
  </si>
  <si>
    <t>03-5715131#33767</t>
    <phoneticPr fontId="1" type="noConversion"/>
  </si>
  <si>
    <t>陳學禮</t>
    <phoneticPr fontId="3" type="noConversion"/>
  </si>
  <si>
    <t>施吉昇ok</t>
    <phoneticPr fontId="3" type="noConversion"/>
  </si>
  <si>
    <t>cshih@csie.ntu.edu.tw</t>
    <phoneticPr fontId="3" type="noConversion"/>
  </si>
  <si>
    <t>02-33664888#523</t>
    <phoneticPr fontId="3" type="noConversion"/>
  </si>
  <si>
    <t>陳添福</t>
  </si>
  <si>
    <t>林淵淙 </t>
    <phoneticPr fontId="1" type="noConversion"/>
  </si>
  <si>
    <t>高志明ok</t>
    <phoneticPr fontId="3" type="noConversion"/>
  </si>
  <si>
    <t>jkao@mail.nsysu.edu.tw</t>
    <phoneticPr fontId="3" type="noConversion"/>
  </si>
  <si>
    <t>07-5252000#4413</t>
    <phoneticPr fontId="3" type="noConversion"/>
  </si>
  <si>
    <t>趙煥平(拒)</t>
    <phoneticPr fontId="1" type="noConversion"/>
  </si>
  <si>
    <t>hpchao@cycu.edu.tw</t>
    <phoneticPr fontId="1" type="noConversion"/>
  </si>
  <si>
    <t>03-2652501#2505</t>
    <phoneticPr fontId="3" type="noConversion"/>
  </si>
  <si>
    <t>程淑芬ok</t>
    <phoneticPr fontId="3" type="noConversion"/>
  </si>
  <si>
    <t>shufen@cyut.edu.tw</t>
    <phoneticPr fontId="3" type="noConversion"/>
  </si>
  <si>
    <t>04-23323000#4237</t>
    <phoneticPr fontId="1" type="noConversion"/>
  </si>
  <si>
    <t>中研院范盛娟(拒)</t>
    <phoneticPr fontId="1" type="noConversion"/>
  </si>
  <si>
    <t>csjfann@ibms.sinica.edu.tw</t>
    <phoneticPr fontId="3" type="noConversion"/>
  </si>
  <si>
    <t>02-27899144</t>
    <phoneticPr fontId="3" type="noConversion"/>
  </si>
  <si>
    <t>陽明交大鍾明怡ok</t>
    <phoneticPr fontId="3" type="noConversion"/>
  </si>
  <si>
    <t>mychung@nycu.edu.tw</t>
    <phoneticPr fontId="3" type="noConversion"/>
  </si>
  <si>
    <t>02-55683265</t>
    <phoneticPr fontId="3" type="noConversion"/>
  </si>
  <si>
    <t>成功大學劉宗霖ok</t>
    <phoneticPr fontId="3" type="noConversion"/>
  </si>
  <si>
    <t>tsunglin@mail.ncku.edu.tw</t>
    <phoneticPr fontId="3" type="noConversion"/>
  </si>
  <si>
    <t>06-2757575#58223</t>
    <phoneticPr fontId="3" type="noConversion"/>
  </si>
  <si>
    <t>清華大學曾大千ok</t>
    <phoneticPr fontId="3" type="noConversion"/>
  </si>
  <si>
    <t>tc.tseng@mx.nthu.edu.tw</t>
    <phoneticPr fontId="3" type="noConversion"/>
  </si>
  <si>
    <t>03-5742756</t>
    <phoneticPr fontId="3" type="noConversion"/>
  </si>
  <si>
    <t>林頌然</t>
    <phoneticPr fontId="3" type="noConversion"/>
  </si>
  <si>
    <t>X</t>
    <phoneticPr fontId="1" type="noConversion"/>
  </si>
  <si>
    <t>吳東諭</t>
    <phoneticPr fontId="1" type="noConversion"/>
  </si>
  <si>
    <t>馮秋霞</t>
    <phoneticPr fontId="1" type="noConversion"/>
  </si>
  <si>
    <t>陳宏宇</t>
    <phoneticPr fontId="1" type="noConversion"/>
  </si>
  <si>
    <t>有無資料</t>
    <phoneticPr fontId="1" type="noConversion"/>
  </si>
  <si>
    <t>蔡惠旭</t>
    <phoneticPr fontId="1" type="noConversion"/>
  </si>
  <si>
    <t>于弋翔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</si>
</sst>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新細明體"/>
      <family val="2"/>
      <charset val="136"/>
      <scheme val="minor"/>
    </font>
    <font>
      <sz val="9"/>
      <name val="新細明體"/>
      <family val="2"/>
      <charset val="136"/>
      <scheme val="minor"/>
    </font>
    <font>
      <sz val="10"/>
      <color rgb="FF333333"/>
      <name val="Arial"/>
      <family val="2"/>
    </font>
    <font>
      <sz val="9"/>
      <name val="細明體"/>
      <family val="3"/>
      <charset val="136"/>
    </font>
    <font>
      <sz val="10"/>
      <color theme="1"/>
      <name val="新細明體"/>
      <family val="2"/>
      <charset val="136"/>
      <scheme val="minor"/>
    </font>
    <font>
      <sz val="10"/>
      <color theme="1"/>
      <name val="新細明體"/>
      <family val="1"/>
      <charset val="136"/>
      <scheme val="minor"/>
    </font>
    <font>
      <u/>
      <sz val="12"/>
      <color theme="10"/>
      <name val="新細明體"/>
      <family val="2"/>
      <charset val="136"/>
      <scheme val="minor"/>
    </font>
    <font>
      <sz val="12"/>
      <color theme="5"/>
      <name val="新細明體"/>
      <family val="2"/>
      <charset val="136"/>
      <scheme val="minor"/>
    </font>
  </fonts>
  <fills count="12">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indexed="9"/>
        <bgColor auto="1"/>
      </patternFill>
    </fill>
    <fill>
      <patternFill patternType="solid">
        <fgColor rgb="FFFF0000"/>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5"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50">
    <xf numFmtId="0" fontId="0" fillId="0" borderId="0" xfId="0">
      <alignment vertical="center"/>
    </xf>
    <xf numFmtId="0" fontId="0" fillId="0" borderId="0" xfId="0" applyAlignment="1">
      <alignment horizontal="center" vertical="center"/>
    </xf>
    <xf numFmtId="0" fontId="0" fillId="0" borderId="1" xfId="0" applyBorder="1">
      <alignment vertical="center"/>
    </xf>
    <xf numFmtId="0" fontId="2" fillId="0" borderId="1" xfId="0" applyFont="1" applyBorder="1">
      <alignment vertical="center"/>
    </xf>
    <xf numFmtId="0" fontId="4" fillId="0" borderId="0" xfId="0" applyFont="1" applyAlignment="1">
      <alignment horizontal="center" vertical="center"/>
    </xf>
    <xf numFmtId="0" fontId="4" fillId="2" borderId="0" xfId="0" applyFont="1" applyFill="1" applyAlignment="1">
      <alignment horizontal="center" vertical="center"/>
    </xf>
    <xf numFmtId="0" fontId="4" fillId="0" borderId="0" xfId="0" applyFont="1">
      <alignment vertical="center"/>
    </xf>
    <xf numFmtId="49" fontId="4" fillId="4" borderId="3" xfId="0" applyNumberFormat="1" applyFont="1" applyFill="1" applyBorder="1">
      <alignment vertical="center"/>
    </xf>
    <xf numFmtId="49" fontId="4" fillId="2" borderId="1" xfId="0" applyNumberFormat="1" applyFont="1" applyFill="1" applyBorder="1">
      <alignment vertical="center"/>
    </xf>
    <xf numFmtId="0" fontId="4" fillId="2" borderId="1" xfId="0" applyFont="1" applyFill="1" applyBorder="1">
      <alignment vertical="center"/>
    </xf>
    <xf numFmtId="0" fontId="4" fillId="0" borderId="1" xfId="0" applyFont="1" applyBorder="1">
      <alignment vertical="center"/>
    </xf>
    <xf numFmtId="0" fontId="4" fillId="2" borderId="5" xfId="0" applyFont="1" applyFill="1" applyBorder="1">
      <alignment vertical="center"/>
    </xf>
    <xf numFmtId="0" fontId="4" fillId="5" borderId="0" xfId="0" applyFont="1" applyFill="1">
      <alignment vertical="center"/>
    </xf>
    <xf numFmtId="0" fontId="4" fillId="3" borderId="1" xfId="0" applyFont="1" applyFill="1" applyBorder="1">
      <alignment vertical="center"/>
    </xf>
    <xf numFmtId="0" fontId="4" fillId="0" borderId="2" xfId="0" applyFont="1" applyBorder="1">
      <alignment vertical="center"/>
    </xf>
    <xf numFmtId="0" fontId="4" fillId="2" borderId="0" xfId="0" applyFont="1" applyFill="1">
      <alignment vertical="center"/>
    </xf>
    <xf numFmtId="0" fontId="5" fillId="2" borderId="0" xfId="0" applyFont="1" applyFill="1" applyAlignment="1">
      <alignment horizontal="center" vertical="center"/>
    </xf>
    <xf numFmtId="0" fontId="5" fillId="0" borderId="0" xfId="0" applyFont="1">
      <alignment vertical="center"/>
    </xf>
    <xf numFmtId="0" fontId="5" fillId="2" borderId="1" xfId="0" applyFont="1" applyFill="1" applyBorder="1">
      <alignment vertical="center"/>
    </xf>
    <xf numFmtId="0" fontId="5" fillId="2" borderId="0" xfId="0" applyFont="1" applyFill="1">
      <alignment vertical="center"/>
    </xf>
    <xf numFmtId="0" fontId="6" fillId="0" borderId="1" xfId="1" applyBorder="1">
      <alignment vertical="center"/>
    </xf>
    <xf numFmtId="0" fontId="4" fillId="6" borderId="1" xfId="0" applyFont="1" applyFill="1" applyBorder="1">
      <alignment vertical="center"/>
    </xf>
    <xf numFmtId="49" fontId="4" fillId="6" borderId="3" xfId="0" applyNumberFormat="1" applyFont="1" applyFill="1" applyBorder="1">
      <alignment vertical="center"/>
    </xf>
    <xf numFmtId="0" fontId="5" fillId="6" borderId="1" xfId="0" applyFont="1" applyFill="1" applyBorder="1">
      <alignment vertical="center"/>
    </xf>
    <xf numFmtId="0" fontId="6" fillId="0" borderId="2" xfId="1" applyBorder="1">
      <alignment vertical="center"/>
    </xf>
    <xf numFmtId="0" fontId="4" fillId="7" borderId="5" xfId="0" applyFont="1" applyFill="1" applyBorder="1">
      <alignment vertical="center"/>
    </xf>
    <xf numFmtId="0" fontId="6" fillId="7" borderId="1" xfId="1" applyFill="1" applyBorder="1">
      <alignment vertical="center"/>
    </xf>
    <xf numFmtId="0" fontId="2" fillId="7" borderId="1" xfId="0" applyFont="1" applyFill="1" applyBorder="1">
      <alignment vertical="center"/>
    </xf>
    <xf numFmtId="0" fontId="0" fillId="8" borderId="1" xfId="0" applyFill="1" applyBorder="1" applyAlignment="1">
      <alignment horizontal="center" vertical="center"/>
    </xf>
    <xf numFmtId="0" fontId="2" fillId="7" borderId="1" xfId="0" applyFont="1" applyFill="1" applyBorder="1" applyAlignment="1">
      <alignment horizontal="left" vertical="center"/>
    </xf>
    <xf numFmtId="0" fontId="0" fillId="7" borderId="1" xfId="0" applyFill="1" applyBorder="1">
      <alignment vertical="center"/>
    </xf>
    <xf numFmtId="0" fontId="6" fillId="7" borderId="2" xfId="1" applyFill="1" applyBorder="1">
      <alignment vertical="center"/>
    </xf>
    <xf numFmtId="0" fontId="4" fillId="7" borderId="2" xfId="0" applyFont="1" applyFill="1" applyBorder="1">
      <alignment vertical="center"/>
    </xf>
    <xf numFmtId="49" fontId="4" fillId="7" borderId="4" xfId="0" applyNumberFormat="1" applyFont="1" applyFill="1" applyBorder="1">
      <alignment vertical="center"/>
    </xf>
    <xf numFmtId="49" fontId="6" fillId="7" borderId="3" xfId="1" applyNumberFormat="1" applyFill="1" applyBorder="1">
      <alignment vertical="center"/>
    </xf>
    <xf numFmtId="49" fontId="4" fillId="7" borderId="3" xfId="0" applyNumberFormat="1" applyFont="1" applyFill="1" applyBorder="1">
      <alignment vertical="center"/>
    </xf>
    <xf numFmtId="0" fontId="5" fillId="5" borderId="0" xfId="0" applyFont="1" applyFill="1">
      <alignment vertical="center"/>
    </xf>
    <xf numFmtId="49" fontId="4" fillId="6" borderId="6" xfId="0" applyNumberFormat="1" applyFont="1" applyFill="1" applyBorder="1">
      <alignment vertical="center"/>
    </xf>
    <xf numFmtId="49" fontId="4" fillId="6" borderId="7" xfId="0" applyNumberFormat="1" applyFont="1" applyFill="1" applyBorder="1">
      <alignment vertical="center"/>
    </xf>
    <xf numFmtId="0" fontId="4" fillId="9" borderId="1" xfId="0" applyFont="1" applyFill="1" applyBorder="1">
      <alignment vertical="center"/>
    </xf>
    <xf numFmtId="0" fontId="4" fillId="9" borderId="5" xfId="0" applyFont="1" applyFill="1" applyBorder="1">
      <alignment vertical="center"/>
    </xf>
    <xf numFmtId="0" fontId="0" fillId="10" borderId="1" xfId="0" applyFill="1" applyBorder="1">
      <alignment vertical="center"/>
    </xf>
    <xf numFmtId="0" fontId="2" fillId="0" borderId="1" xfId="0" applyFont="1" applyBorder="1" applyAlignment="1">
      <alignment horizontal="left" vertical="center"/>
    </xf>
    <xf numFmtId="0" fontId="4" fillId="11" borderId="1" xfId="0" applyFont="1" applyFill="1" applyBorder="1">
      <alignment vertical="center"/>
    </xf>
    <xf numFmtId="0" fontId="2" fillId="11" borderId="1" xfId="0" applyFont="1" applyFill="1" applyBorder="1">
      <alignment vertical="center"/>
    </xf>
    <xf numFmtId="0" fontId="0" fillId="2" borderId="1" xfId="0" applyFill="1" applyBorder="1">
      <alignment vertical="center"/>
    </xf>
    <xf numFmtId="0" fontId="0" fillId="0" borderId="1" xfId="0" applyBorder="1" applyAlignment="1">
      <alignment horizontal="center" vertical="center"/>
    </xf>
    <xf numFmtId="0" fontId="7" fillId="0" borderId="1" xfId="0" applyFont="1" applyBorder="1">
      <alignment vertical="center"/>
    </xf>
    <xf numFmtId="3" fontId="0" fillId="0" borderId="1" xfId="0" applyNumberFormat="1" applyBorder="1">
      <alignment vertical="center"/>
    </xf>
    <xf numFmtId="0" fontId="0" fillId="0" borderId="1" xfId="0" applyBorder="1" applyAlignment="1">
      <alignment vertical="center"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38651;&#23376;/mktsai@gapps.ntnu.edu.tw" TargetMode="External"/><Relationship Id="rId7" Type="http://schemas.openxmlformats.org/officeDocument/2006/relationships/printerSettings" Target="../printerSettings/printerSettings1.bin"/><Relationship Id="rId2" Type="http://schemas.openxmlformats.org/officeDocument/2006/relationships/hyperlink" Target="mailto:&#38651;&#23376;/myeh@ntnu.edu.tw" TargetMode="External"/><Relationship Id="rId1" Type="http://schemas.openxmlformats.org/officeDocument/2006/relationships/hyperlink" Target="mailto:&#38651;&#23376;/jcjiang@mail.ntust.edu.tw" TargetMode="External"/><Relationship Id="rId6" Type="http://schemas.openxmlformats.org/officeDocument/2006/relationships/hyperlink" Target="mailto:&#38651;&#23376;/hktian@gs.ncku.edu.tw" TargetMode="External"/><Relationship Id="rId5" Type="http://schemas.openxmlformats.org/officeDocument/2006/relationships/hyperlink" Target="mailto:&#38651;&#23376;/hcyang_chem@mail.fju.edu.tw" TargetMode="External"/><Relationship Id="rId4" Type="http://schemas.openxmlformats.org/officeDocument/2006/relationships/hyperlink" Target="mailto:&#38651;&#23376;/fchuang@mail.nsysu.edu.tw"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yipeili@ntu.edu.tw" TargetMode="External"/><Relationship Id="rId18" Type="http://schemas.openxmlformats.org/officeDocument/2006/relationships/hyperlink" Target="mailto:pchang@mail.ncku.edu.tw" TargetMode="External"/><Relationship Id="rId26" Type="http://schemas.openxmlformats.org/officeDocument/2006/relationships/hyperlink" Target="mailto:myt@ccu.edu.tw" TargetMode="External"/><Relationship Id="rId39" Type="http://schemas.openxmlformats.org/officeDocument/2006/relationships/hyperlink" Target="mailto:jlkuo@gate.sinica.edu.tw" TargetMode="External"/><Relationship Id="rId21" Type="http://schemas.openxmlformats.org/officeDocument/2006/relationships/hyperlink" Target="mailto:chpai@phy.ncu.edu.tw" TargetMode="External"/><Relationship Id="rId34" Type="http://schemas.openxmlformats.org/officeDocument/2006/relationships/hyperlink" Target="mailto:u32trc00@phys.ncku.edu.tw" TargetMode="External"/><Relationship Id="rId7" Type="http://schemas.openxmlformats.org/officeDocument/2006/relationships/hyperlink" Target="mailto:phyhyc@ccu.edu.tw" TargetMode="External"/><Relationship Id="rId2" Type="http://schemas.openxmlformats.org/officeDocument/2006/relationships/hyperlink" Target="mailto:yao435@gate.sinica.edu.tw" TargetMode="External"/><Relationship Id="rId16" Type="http://schemas.openxmlformats.org/officeDocument/2006/relationships/hyperlink" Target="mailto:jpchen@ntu.edu.tw" TargetMode="External"/><Relationship Id="rId20" Type="http://schemas.openxmlformats.org/officeDocument/2006/relationships/hyperlink" Target="mailto:yhtseng@asiaa.sinica.edu.tw" TargetMode="External"/><Relationship Id="rId29" Type="http://schemas.openxmlformats.org/officeDocument/2006/relationships/hyperlink" Target="mailto:hchsueh@gms.tku.edu.tw" TargetMode="External"/><Relationship Id="rId41" Type="http://schemas.openxmlformats.org/officeDocument/2006/relationships/printerSettings" Target="../printerSettings/printerSettings2.bin"/><Relationship Id="rId1" Type="http://schemas.openxmlformats.org/officeDocument/2006/relationships/hyperlink" Target="mailto:mktsai@ntnu.edu.tw" TargetMode="External"/><Relationship Id="rId6" Type="http://schemas.openxmlformats.org/officeDocument/2006/relationships/hyperlink" Target="mailto:hyschive@phys.ntu.edu.tw" TargetMode="External"/><Relationship Id="rId11" Type="http://schemas.openxmlformats.org/officeDocument/2006/relationships/hyperlink" Target="mailto:eliseytli@ntnu.edu.tw" TargetMode="External"/><Relationship Id="rId24" Type="http://schemas.openxmlformats.org/officeDocument/2006/relationships/hyperlink" Target="mailto:tyang@mx.nthu.edu.tw" TargetMode="External"/><Relationship Id="rId32" Type="http://schemas.openxmlformats.org/officeDocument/2006/relationships/hyperlink" Target="mailto:cherri@chem.sinica.edu.tw" TargetMode="External"/><Relationship Id="rId37" Type="http://schemas.openxmlformats.org/officeDocument/2006/relationships/hyperlink" Target="mailto:kauncc@gate.sinica.edu.tw" TargetMode="External"/><Relationship Id="rId40" Type="http://schemas.openxmlformats.org/officeDocument/2006/relationships/hyperlink" Target="mailto:fchuang@mail.nsysu.edu.tw" TargetMode="External"/><Relationship Id="rId5" Type="http://schemas.openxmlformats.org/officeDocument/2006/relationships/hyperlink" Target="mailto:hyschive@phys.ntu.edu.tw" TargetMode="External"/><Relationship Id="rId15" Type="http://schemas.openxmlformats.org/officeDocument/2006/relationships/hyperlink" Target="mailto:mjcheng@mail.ncku.edu.tw" TargetMode="External"/><Relationship Id="rId23" Type="http://schemas.openxmlformats.org/officeDocument/2006/relationships/hyperlink" Target="mailto:tyang@mx.nthu.edu.tw" TargetMode="External"/><Relationship Id="rId28" Type="http://schemas.openxmlformats.org/officeDocument/2006/relationships/hyperlink" Target="mailto:ccchiu@mail.nsysu.edu.tw" TargetMode="External"/><Relationship Id="rId36" Type="http://schemas.openxmlformats.org/officeDocument/2006/relationships/hyperlink" Target="mailto:gengchiau.liang@gmail.com" TargetMode="External"/><Relationship Id="rId10" Type="http://schemas.openxmlformats.org/officeDocument/2006/relationships/hyperlink" Target="mailto:chensh@ncu.edu.tw" TargetMode="External"/><Relationship Id="rId19" Type="http://schemas.openxmlformats.org/officeDocument/2006/relationships/hyperlink" Target="mailto:yhtseng@asiaa.sinica.edu.tw" TargetMode="External"/><Relationship Id="rId31" Type="http://schemas.openxmlformats.org/officeDocument/2006/relationships/hyperlink" Target="mailto:dchen@ntu.edu.tw" TargetMode="External"/><Relationship Id="rId4" Type="http://schemas.openxmlformats.org/officeDocument/2006/relationships/hyperlink" Target="mailto:shang@asiaa.sinica.edu.tw" TargetMode="External"/><Relationship Id="rId9" Type="http://schemas.openxmlformats.org/officeDocument/2006/relationships/hyperlink" Target="mailto:cmko@phy.ncu.edu.tw" TargetMode="External"/><Relationship Id="rId14" Type="http://schemas.openxmlformats.org/officeDocument/2006/relationships/hyperlink" Target="mailto:ccchiu@mail.nsysu.edu.tw" TargetMode="External"/><Relationship Id="rId22" Type="http://schemas.openxmlformats.org/officeDocument/2006/relationships/hyperlink" Target="mailto:slai@phys.nthu.edu.tw" TargetMode="External"/><Relationship Id="rId27" Type="http://schemas.openxmlformats.org/officeDocument/2006/relationships/hyperlink" Target="mailto:mjcheng@mail.ncku.edu.tw" TargetMode="External"/><Relationship Id="rId30" Type="http://schemas.openxmlformats.org/officeDocument/2006/relationships/hyperlink" Target="mailto:hchsueh@gms.tku.edu.tw" TargetMode="External"/><Relationship Id="rId35" Type="http://schemas.openxmlformats.org/officeDocument/2006/relationships/hyperlink" Target="mailto:u32trc00@phys.ncku.edu.tw" TargetMode="External"/><Relationship Id="rId8" Type="http://schemas.openxmlformats.org/officeDocument/2006/relationships/hyperlink" Target="mailto:hyang@phys.nthu.edu.tw" TargetMode="External"/><Relationship Id="rId3" Type="http://schemas.openxmlformats.org/officeDocument/2006/relationships/hyperlink" Target="mailto:shang@asiaa.sinica.edu.tw" TargetMode="External"/><Relationship Id="rId12" Type="http://schemas.openxmlformats.org/officeDocument/2006/relationships/hyperlink" Target="mailto:lclin@ntu.edu.tw" TargetMode="External"/><Relationship Id="rId17" Type="http://schemas.openxmlformats.org/officeDocument/2006/relationships/hyperlink" Target="mailto:shuchih.yang@gmail.com" TargetMode="External"/><Relationship Id="rId25" Type="http://schemas.openxmlformats.org/officeDocument/2006/relationships/hyperlink" Target="mailto:myt@ccu.edu.tw" TargetMode="External"/><Relationship Id="rId33" Type="http://schemas.openxmlformats.org/officeDocument/2006/relationships/hyperlink" Target="mailto:gengchiau.liang@gmail.com" TargetMode="External"/><Relationship Id="rId38" Type="http://schemas.openxmlformats.org/officeDocument/2006/relationships/hyperlink" Target="mailto:jwchu@nycu.edu.tw"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tyang@thu.edu.tw" TargetMode="External"/><Relationship Id="rId13" Type="http://schemas.openxmlformats.org/officeDocument/2006/relationships/hyperlink" Target="mailto:wendung@mail.ncku.edu.tw" TargetMode="External"/><Relationship Id="rId18" Type="http://schemas.openxmlformats.org/officeDocument/2006/relationships/hyperlink" Target="mailto:wendung@mail.ncku.edu.tw" TargetMode="External"/><Relationship Id="rId3" Type="http://schemas.openxmlformats.org/officeDocument/2006/relationships/hyperlink" Target="mailto:kauncc@gate.sinica.edu.tw" TargetMode="External"/><Relationship Id="rId21" Type="http://schemas.openxmlformats.org/officeDocument/2006/relationships/hyperlink" Target="mailto:hpchao@cycu.edu.tw" TargetMode="External"/><Relationship Id="rId7" Type="http://schemas.openxmlformats.org/officeDocument/2006/relationships/hyperlink" Target="mailto:tfchen@cs.nycu.edu.tw" TargetMode="External"/><Relationship Id="rId12" Type="http://schemas.openxmlformats.org/officeDocument/2006/relationships/hyperlink" Target="mailto:wendung@mail.ncku.edu.tw" TargetMode="External"/><Relationship Id="rId17" Type="http://schemas.openxmlformats.org/officeDocument/2006/relationships/hyperlink" Target="mailto:wendung@mail.ncku.edu.tw" TargetMode="External"/><Relationship Id="rId25" Type="http://schemas.openxmlformats.org/officeDocument/2006/relationships/hyperlink" Target="mailto:pme@pme.nthu.edu.tw" TargetMode="External"/><Relationship Id="rId2" Type="http://schemas.openxmlformats.org/officeDocument/2006/relationships/hyperlink" Target="mailto:kauncc@gate.sinica.edu.tw" TargetMode="External"/><Relationship Id="rId16" Type="http://schemas.openxmlformats.org/officeDocument/2006/relationships/hyperlink" Target="mailto:mjhuang@ntu.edu.tw" TargetMode="External"/><Relationship Id="rId20" Type="http://schemas.openxmlformats.org/officeDocument/2006/relationships/hyperlink" Target="mailto:jchou@cs.nthu.edu.tw" TargetMode="External"/><Relationship Id="rId1" Type="http://schemas.openxmlformats.org/officeDocument/2006/relationships/hyperlink" Target="mailto:kauncc@gate.sinica.edu.tw" TargetMode="External"/><Relationship Id="rId6" Type="http://schemas.openxmlformats.org/officeDocument/2006/relationships/hyperlink" Target="mailto:kauncc@gate.sinica.edu.tw" TargetMode="External"/><Relationship Id="rId11" Type="http://schemas.openxmlformats.org/officeDocument/2006/relationships/hyperlink" Target="mailto:jchou@cs.nthu.edu.tw" TargetMode="External"/><Relationship Id="rId24" Type="http://schemas.openxmlformats.org/officeDocument/2006/relationships/hyperlink" Target="mailto:shufen@cyut.edu.tw" TargetMode="External"/><Relationship Id="rId5" Type="http://schemas.openxmlformats.org/officeDocument/2006/relationships/hyperlink" Target="mailto:kauncc@gate.sinica.edu.tw" TargetMode="External"/><Relationship Id="rId15" Type="http://schemas.openxmlformats.org/officeDocument/2006/relationships/hyperlink" Target="mailto:tfchen@cs.nycu.edu.tw" TargetMode="External"/><Relationship Id="rId23" Type="http://schemas.openxmlformats.org/officeDocument/2006/relationships/hyperlink" Target="mailto:yyu@nycu.edu.tw" TargetMode="External"/><Relationship Id="rId10" Type="http://schemas.openxmlformats.org/officeDocument/2006/relationships/hyperlink" Target="mailto:jkao@mail.nsysu.edu.tw" TargetMode="External"/><Relationship Id="rId19" Type="http://schemas.openxmlformats.org/officeDocument/2006/relationships/hyperlink" Target="mailto:wendung@mail.ncku.edu.tw" TargetMode="External"/><Relationship Id="rId4" Type="http://schemas.openxmlformats.org/officeDocument/2006/relationships/hyperlink" Target="mailto:kauncc@gate.sinica.edu.tw" TargetMode="External"/><Relationship Id="rId9" Type="http://schemas.openxmlformats.org/officeDocument/2006/relationships/hyperlink" Target="mailto:cshih@csie.ntu.edu.tw" TargetMode="External"/><Relationship Id="rId14" Type="http://schemas.openxmlformats.org/officeDocument/2006/relationships/hyperlink" Target="mailto:wendung@mail.ncku.edu.tw" TargetMode="External"/><Relationship Id="rId22" Type="http://schemas.openxmlformats.org/officeDocument/2006/relationships/hyperlink" Target="mailto:asyang@ntut.edu.tw"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mychung@nycu.edu.tw" TargetMode="External"/><Relationship Id="rId2" Type="http://schemas.openxmlformats.org/officeDocument/2006/relationships/hyperlink" Target="mailto:tsunglin@mail.ncku.edu.tw" TargetMode="External"/><Relationship Id="rId1" Type="http://schemas.openxmlformats.org/officeDocument/2006/relationships/hyperlink" Target="mailto:csjfann@ibms.sinica.edu.tw" TargetMode="External"/><Relationship Id="rId6" Type="http://schemas.openxmlformats.org/officeDocument/2006/relationships/hyperlink" Target="mailto:myt@ccu.edu.tw" TargetMode="External"/><Relationship Id="rId5" Type="http://schemas.openxmlformats.org/officeDocument/2006/relationships/hyperlink" Target="mailto:tyang@mx.nthu.edu.tw" TargetMode="External"/><Relationship Id="rId4" Type="http://schemas.openxmlformats.org/officeDocument/2006/relationships/hyperlink" Target="mailto:tc.tseng@mx.nthu.edu.t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A2045-D8AF-4FA1-B0D5-4969DAE35A9D}">
  <sheetPr>
    <pageSetUpPr fitToPage="1"/>
  </sheetPr>
  <dimension ref="A1:AE44"/>
  <sheetViews>
    <sheetView tabSelected="1" topLeftCell="B1" zoomScaleNormal="100" workbookViewId="0">
      <selection sqref="A1:XFD1"/>
    </sheetView>
  </sheetViews>
  <sheetFormatPr defaultRowHeight="22.2" customHeight="1" x14ac:dyDescent="0.3"/>
  <cols>
    <col min="1" max="1" width="21.21875" hidden="1" customWidth="1"/>
    <col min="2" max="2" width="9" customWidth="1"/>
    <col min="3" max="3" width="15" customWidth="1"/>
    <col min="4" max="4" width="43.44140625" customWidth="1"/>
    <col min="5" max="5" width="25.6640625" customWidth="1"/>
    <col min="6" max="6" width="17.44140625" customWidth="1"/>
    <col min="7" max="7" width="10.44140625" customWidth="1"/>
    <col min="8" max="8" width="19" customWidth="1"/>
    <col min="9" max="9" width="10.6640625" customWidth="1"/>
    <col min="10" max="11" width="15.6640625" customWidth="1"/>
    <col min="12" max="12" width="24.33203125" customWidth="1"/>
    <col min="13" max="13" width="8.109375" style="1" customWidth="1"/>
    <col min="14" max="14" width="12.21875" customWidth="1"/>
    <col min="15" max="15" width="8.77734375" style="1" customWidth="1"/>
    <col min="16" max="18" width="15.6640625" customWidth="1"/>
    <col min="19" max="21" width="15.6640625" hidden="1" customWidth="1"/>
    <col min="22" max="22" width="15.6640625" customWidth="1"/>
    <col min="23" max="23" width="15.6640625" hidden="1" customWidth="1"/>
    <col min="24" max="24" width="9" hidden="1" customWidth="1"/>
    <col min="25" max="25" width="16.77734375" hidden="1" customWidth="1"/>
    <col min="26" max="26" width="19.44140625" hidden="1" customWidth="1"/>
    <col min="27" max="27" width="20.33203125" hidden="1" customWidth="1"/>
    <col min="28" max="28" width="19.21875" hidden="1" customWidth="1"/>
    <col min="29" max="29" width="15.6640625" hidden="1" customWidth="1"/>
    <col min="30" max="31" width="9" hidden="1" customWidth="1"/>
    <col min="32" max="33" width="9" customWidth="1"/>
  </cols>
  <sheetData>
    <row r="1" spans="1:31" ht="22.2" customHeight="1" x14ac:dyDescent="0.3">
      <c r="A1" s="46" t="s">
        <v>0</v>
      </c>
      <c r="B1" s="46" t="s">
        <v>570</v>
      </c>
      <c r="C1" s="46" t="s">
        <v>1</v>
      </c>
      <c r="D1" s="46" t="s">
        <v>2</v>
      </c>
      <c r="E1" s="46" t="s">
        <v>3</v>
      </c>
      <c r="F1" s="46" t="s">
        <v>4</v>
      </c>
      <c r="G1" s="46" t="s">
        <v>5</v>
      </c>
      <c r="H1" s="46" t="s">
        <v>6</v>
      </c>
      <c r="I1" s="46" t="s">
        <v>7</v>
      </c>
      <c r="J1" s="46" t="s">
        <v>8</v>
      </c>
      <c r="K1" s="46" t="s">
        <v>9</v>
      </c>
      <c r="L1" s="28" t="s">
        <v>10</v>
      </c>
      <c r="M1" s="46" t="s">
        <v>11</v>
      </c>
      <c r="N1" s="28" t="s">
        <v>10</v>
      </c>
      <c r="O1" s="46" t="s">
        <v>11</v>
      </c>
      <c r="P1" s="46" t="s">
        <v>12</v>
      </c>
      <c r="Q1" s="46" t="s">
        <v>13</v>
      </c>
      <c r="R1" s="46" t="s">
        <v>14</v>
      </c>
      <c r="S1" s="46" t="s">
        <v>15</v>
      </c>
      <c r="T1" s="46" t="s">
        <v>16</v>
      </c>
      <c r="U1" s="46" t="s">
        <v>17</v>
      </c>
      <c r="V1" s="46" t="s">
        <v>18</v>
      </c>
      <c r="W1" s="1"/>
      <c r="X1" s="1" t="s">
        <v>19</v>
      </c>
      <c r="Y1" s="1" t="s">
        <v>20</v>
      </c>
      <c r="Z1" s="1" t="s">
        <v>21</v>
      </c>
      <c r="AA1" s="1" t="s">
        <v>22</v>
      </c>
      <c r="AB1" s="1" t="s">
        <v>23</v>
      </c>
      <c r="AC1" s="1"/>
    </row>
    <row r="2" spans="1:31" ht="22.2" customHeight="1" x14ac:dyDescent="0.3">
      <c r="A2" s="2" t="s">
        <v>24</v>
      </c>
      <c r="B2" s="2" t="s">
        <v>566</v>
      </c>
      <c r="C2" s="2" t="s">
        <v>25</v>
      </c>
      <c r="D2" s="47" t="s">
        <v>26</v>
      </c>
      <c r="E2" s="2" t="s">
        <v>27</v>
      </c>
      <c r="F2" s="2"/>
      <c r="G2" s="2"/>
      <c r="H2" s="2"/>
      <c r="I2" s="2" t="s">
        <v>28</v>
      </c>
      <c r="J2" s="2" t="s">
        <v>29</v>
      </c>
      <c r="K2" s="2" t="s">
        <v>30</v>
      </c>
      <c r="L2" s="28" t="s">
        <v>31</v>
      </c>
      <c r="M2" s="46">
        <v>90</v>
      </c>
      <c r="N2" s="28" t="s">
        <v>32</v>
      </c>
      <c r="O2" s="46">
        <v>92</v>
      </c>
      <c r="P2" s="48">
        <v>5376000</v>
      </c>
      <c r="Q2" s="2">
        <v>0.9</v>
      </c>
      <c r="R2" s="2">
        <f>P2*Q2</f>
        <v>4838400</v>
      </c>
      <c r="S2" s="2">
        <f>RANK(Q2,Q$2:Q$43)</f>
        <v>7</v>
      </c>
      <c r="T2" s="2">
        <v>0.9</v>
      </c>
      <c r="U2" s="2">
        <f>P2*T2</f>
        <v>4838400</v>
      </c>
      <c r="V2" s="2"/>
      <c r="X2" t="s">
        <v>33</v>
      </c>
      <c r="Y2" s="30" t="s">
        <v>34</v>
      </c>
      <c r="Z2" s="30" t="s">
        <v>35</v>
      </c>
    </row>
    <row r="3" spans="1:31" ht="22.2" customHeight="1" x14ac:dyDescent="0.3">
      <c r="A3" s="2" t="s">
        <v>36</v>
      </c>
      <c r="B3" s="2"/>
      <c r="C3" s="2" t="s">
        <v>567</v>
      </c>
      <c r="D3" s="47" t="s">
        <v>37</v>
      </c>
      <c r="E3" s="2" t="s">
        <v>38</v>
      </c>
      <c r="F3" s="2"/>
      <c r="G3" s="2"/>
      <c r="H3" s="2"/>
      <c r="I3" s="2" t="s">
        <v>28</v>
      </c>
      <c r="J3" s="2" t="s">
        <v>39</v>
      </c>
      <c r="K3" s="2" t="s">
        <v>30</v>
      </c>
      <c r="L3" s="28" t="s">
        <v>40</v>
      </c>
      <c r="M3" s="46">
        <v>80</v>
      </c>
      <c r="N3" s="28" t="s">
        <v>40</v>
      </c>
      <c r="O3" s="46">
        <v>82</v>
      </c>
      <c r="P3" s="48">
        <v>1249920</v>
      </c>
      <c r="Q3" s="2">
        <v>0.6</v>
      </c>
      <c r="R3" s="2">
        <f t="shared" ref="R3:R43" si="0">P3*Q3</f>
        <v>749952</v>
      </c>
      <c r="S3" s="2">
        <f t="shared" ref="S3:S43" si="1">RANK(Q3,Q$2:Q$43)</f>
        <v>32</v>
      </c>
      <c r="T3" s="2">
        <v>0.6</v>
      </c>
      <c r="U3" s="2">
        <f t="shared" ref="U3:U43" si="2">P3*T3</f>
        <v>749952</v>
      </c>
      <c r="V3" s="2"/>
      <c r="X3" t="s">
        <v>41</v>
      </c>
    </row>
    <row r="4" spans="1:31" ht="22.2" customHeight="1" x14ac:dyDescent="0.3">
      <c r="A4" s="2" t="s">
        <v>42</v>
      </c>
      <c r="B4" s="2"/>
      <c r="C4" s="2" t="s">
        <v>43</v>
      </c>
      <c r="D4" s="47" t="s">
        <v>44</v>
      </c>
      <c r="E4" s="2" t="s">
        <v>45</v>
      </c>
      <c r="F4" s="2"/>
      <c r="G4" s="2"/>
      <c r="H4" s="2"/>
      <c r="I4" s="2" t="s">
        <v>46</v>
      </c>
      <c r="J4" s="2" t="s">
        <v>47</v>
      </c>
      <c r="K4" s="2" t="s">
        <v>30</v>
      </c>
      <c r="L4" s="28" t="s">
        <v>40</v>
      </c>
      <c r="M4" s="46">
        <v>85</v>
      </c>
      <c r="N4" s="28" t="s">
        <v>40</v>
      </c>
      <c r="O4" s="46">
        <v>83</v>
      </c>
      <c r="P4" s="48">
        <v>307200</v>
      </c>
      <c r="Q4" s="2">
        <v>0.6</v>
      </c>
      <c r="R4" s="2">
        <f t="shared" si="0"/>
        <v>184320</v>
      </c>
      <c r="S4" s="2">
        <f t="shared" si="1"/>
        <v>32</v>
      </c>
      <c r="T4" s="2">
        <v>0.6</v>
      </c>
      <c r="U4" s="2">
        <f t="shared" si="2"/>
        <v>184320</v>
      </c>
      <c r="V4" s="2"/>
      <c r="X4" t="s">
        <v>48</v>
      </c>
    </row>
    <row r="5" spans="1:31" ht="22.2" customHeight="1" x14ac:dyDescent="0.3">
      <c r="A5" s="2" t="s">
        <v>49</v>
      </c>
      <c r="B5" s="2"/>
      <c r="C5" s="45" t="s">
        <v>50</v>
      </c>
      <c r="D5" s="47" t="s">
        <v>51</v>
      </c>
      <c r="E5" s="2" t="s">
        <v>52</v>
      </c>
      <c r="F5" s="2" t="s">
        <v>53</v>
      </c>
      <c r="G5" s="2" t="s">
        <v>54</v>
      </c>
      <c r="H5" s="20" t="s">
        <v>55</v>
      </c>
      <c r="I5" s="2" t="s">
        <v>46</v>
      </c>
      <c r="J5" s="2" t="s">
        <v>56</v>
      </c>
      <c r="K5" s="2" t="s">
        <v>30</v>
      </c>
      <c r="L5" s="28" t="s">
        <v>40</v>
      </c>
      <c r="M5" s="46">
        <v>85</v>
      </c>
      <c r="N5" s="28" t="s">
        <v>32</v>
      </c>
      <c r="O5" s="46">
        <v>91</v>
      </c>
      <c r="P5" s="48">
        <v>1344</v>
      </c>
      <c r="Q5" s="2">
        <v>0.8</v>
      </c>
      <c r="R5" s="2">
        <f t="shared" si="0"/>
        <v>1075.2</v>
      </c>
      <c r="S5" s="2">
        <f t="shared" si="1"/>
        <v>17</v>
      </c>
      <c r="T5" s="2">
        <v>0.8</v>
      </c>
      <c r="U5" s="2">
        <f t="shared" si="2"/>
        <v>1075.2</v>
      </c>
      <c r="V5" s="2" t="s">
        <v>57</v>
      </c>
      <c r="X5" t="s">
        <v>58</v>
      </c>
      <c r="Y5" s="30" t="s">
        <v>59</v>
      </c>
      <c r="Z5" s="30" t="s">
        <v>60</v>
      </c>
      <c r="AA5" s="2" t="s">
        <v>61</v>
      </c>
      <c r="AB5" s="2" t="s">
        <v>62</v>
      </c>
      <c r="AE5" s="1" t="s">
        <v>63</v>
      </c>
    </row>
    <row r="6" spans="1:31" ht="22.2" customHeight="1" x14ac:dyDescent="0.3">
      <c r="A6" s="2" t="s">
        <v>64</v>
      </c>
      <c r="B6" s="2"/>
      <c r="C6" s="2" t="s">
        <v>65</v>
      </c>
      <c r="D6" s="47" t="s">
        <v>66</v>
      </c>
      <c r="E6" s="2" t="s">
        <v>67</v>
      </c>
      <c r="F6" s="2"/>
      <c r="G6" s="2"/>
      <c r="H6" s="2"/>
      <c r="I6" s="2" t="s">
        <v>28</v>
      </c>
      <c r="J6" s="2" t="s">
        <v>68</v>
      </c>
      <c r="K6" s="2" t="s">
        <v>30</v>
      </c>
      <c r="L6" s="28" t="s">
        <v>31</v>
      </c>
      <c r="M6" s="46">
        <v>87</v>
      </c>
      <c r="N6" s="28" t="s">
        <v>31</v>
      </c>
      <c r="O6" s="46">
        <v>88</v>
      </c>
      <c r="P6" s="48">
        <v>7200000</v>
      </c>
      <c r="Q6" s="2">
        <v>0.8</v>
      </c>
      <c r="R6" s="2">
        <f t="shared" si="0"/>
        <v>5760000</v>
      </c>
      <c r="S6" s="2">
        <f t="shared" si="1"/>
        <v>17</v>
      </c>
      <c r="T6" s="2">
        <v>0.8</v>
      </c>
      <c r="U6" s="2">
        <f t="shared" si="2"/>
        <v>5760000</v>
      </c>
      <c r="V6" s="2"/>
      <c r="X6" t="s">
        <v>33</v>
      </c>
      <c r="Y6" s="41" t="s">
        <v>69</v>
      </c>
      <c r="Z6" s="30" t="s">
        <v>70</v>
      </c>
      <c r="AE6" s="1" t="s">
        <v>71</v>
      </c>
    </row>
    <row r="7" spans="1:31" ht="22.2" customHeight="1" x14ac:dyDescent="0.3">
      <c r="A7" s="2" t="s">
        <v>72</v>
      </c>
      <c r="B7" s="2"/>
      <c r="C7" s="2" t="s">
        <v>73</v>
      </c>
      <c r="D7" s="47" t="s">
        <v>74</v>
      </c>
      <c r="E7" s="2" t="s">
        <v>75</v>
      </c>
      <c r="F7" s="2" t="s">
        <v>53</v>
      </c>
      <c r="G7" s="2" t="s">
        <v>54</v>
      </c>
      <c r="H7" s="20" t="s">
        <v>76</v>
      </c>
      <c r="I7" s="2" t="s">
        <v>28</v>
      </c>
      <c r="J7" s="2" t="s">
        <v>77</v>
      </c>
      <c r="K7" s="2" t="s">
        <v>30</v>
      </c>
      <c r="L7" s="28" t="s">
        <v>32</v>
      </c>
      <c r="M7" s="46">
        <v>92</v>
      </c>
      <c r="N7" s="28" t="s">
        <v>32</v>
      </c>
      <c r="O7" s="46">
        <v>91</v>
      </c>
      <c r="P7" s="48">
        <v>6720000</v>
      </c>
      <c r="Q7" s="2">
        <v>1</v>
      </c>
      <c r="R7" s="2">
        <f t="shared" si="0"/>
        <v>6720000</v>
      </c>
      <c r="S7" s="2">
        <f t="shared" si="1"/>
        <v>1</v>
      </c>
      <c r="T7" s="2">
        <v>1</v>
      </c>
      <c r="U7" s="2">
        <f t="shared" si="2"/>
        <v>6720000</v>
      </c>
      <c r="V7" s="2"/>
      <c r="X7" t="s">
        <v>33</v>
      </c>
      <c r="Y7" s="30" t="s">
        <v>35</v>
      </c>
      <c r="Z7" s="41" t="s">
        <v>78</v>
      </c>
      <c r="AE7" s="1" t="s">
        <v>79</v>
      </c>
    </row>
    <row r="8" spans="1:31" ht="22.2" customHeight="1" x14ac:dyDescent="0.3">
      <c r="A8" s="2" t="s">
        <v>80</v>
      </c>
      <c r="B8" s="2"/>
      <c r="C8" s="2" t="s">
        <v>81</v>
      </c>
      <c r="D8" s="47" t="s">
        <v>82</v>
      </c>
      <c r="E8" s="2" t="s">
        <v>83</v>
      </c>
      <c r="F8" s="2"/>
      <c r="G8" s="2"/>
      <c r="H8" s="2"/>
      <c r="I8" s="2" t="s">
        <v>28</v>
      </c>
      <c r="J8" s="2" t="s">
        <v>84</v>
      </c>
      <c r="K8" s="2" t="s">
        <v>30</v>
      </c>
      <c r="L8" s="28" t="s">
        <v>32</v>
      </c>
      <c r="M8" s="46">
        <v>91</v>
      </c>
      <c r="N8" s="28" t="s">
        <v>31</v>
      </c>
      <c r="O8" s="46" t="s">
        <v>85</v>
      </c>
      <c r="P8" s="48">
        <v>1008000</v>
      </c>
      <c r="Q8" s="2">
        <v>0.9</v>
      </c>
      <c r="R8" s="2">
        <f t="shared" si="0"/>
        <v>907200</v>
      </c>
      <c r="S8" s="2">
        <f t="shared" si="1"/>
        <v>7</v>
      </c>
      <c r="T8" s="2">
        <v>0.9</v>
      </c>
      <c r="U8" s="2">
        <f t="shared" si="2"/>
        <v>907200</v>
      </c>
      <c r="V8" s="2"/>
      <c r="X8" t="s">
        <v>86</v>
      </c>
      <c r="Y8" s="41" t="s">
        <v>87</v>
      </c>
      <c r="Z8" s="30" t="s">
        <v>88</v>
      </c>
      <c r="AA8" s="30" t="s">
        <v>89</v>
      </c>
      <c r="AB8" s="2" t="s">
        <v>90</v>
      </c>
      <c r="AE8" s="1" t="s">
        <v>91</v>
      </c>
    </row>
    <row r="9" spans="1:31" ht="22.2" customHeight="1" x14ac:dyDescent="0.3">
      <c r="A9" s="2" t="s">
        <v>92</v>
      </c>
      <c r="B9" s="2"/>
      <c r="C9" s="2" t="s">
        <v>93</v>
      </c>
      <c r="D9" s="47" t="s">
        <v>94</v>
      </c>
      <c r="E9" s="2" t="s">
        <v>95</v>
      </c>
      <c r="F9" s="2"/>
      <c r="G9" s="2"/>
      <c r="H9" s="2"/>
      <c r="I9" s="2" t="s">
        <v>28</v>
      </c>
      <c r="J9" s="2" t="s">
        <v>96</v>
      </c>
      <c r="K9" s="2" t="s">
        <v>30</v>
      </c>
      <c r="L9" s="28" t="s">
        <v>40</v>
      </c>
      <c r="M9" s="46">
        <v>85</v>
      </c>
      <c r="N9" s="28" t="s">
        <v>31</v>
      </c>
      <c r="O9" s="46">
        <v>86</v>
      </c>
      <c r="P9" s="48">
        <v>614400</v>
      </c>
      <c r="Q9" s="2">
        <v>0.7</v>
      </c>
      <c r="R9" s="2">
        <f t="shared" si="0"/>
        <v>430080</v>
      </c>
      <c r="S9" s="2">
        <f t="shared" si="1"/>
        <v>27</v>
      </c>
      <c r="T9" s="2">
        <v>0.7</v>
      </c>
      <c r="U9" s="2">
        <f t="shared" si="2"/>
        <v>430080</v>
      </c>
      <c r="V9" s="2"/>
      <c r="X9" t="s">
        <v>97</v>
      </c>
      <c r="Y9" s="30" t="s">
        <v>98</v>
      </c>
      <c r="Z9" s="41" t="s">
        <v>99</v>
      </c>
      <c r="AA9" s="30" t="s">
        <v>100</v>
      </c>
      <c r="AB9" s="2" t="s">
        <v>101</v>
      </c>
      <c r="AE9" s="1" t="s">
        <v>102</v>
      </c>
    </row>
    <row r="10" spans="1:31" ht="22.2" customHeight="1" x14ac:dyDescent="0.3">
      <c r="A10" s="2" t="s">
        <v>103</v>
      </c>
      <c r="B10" s="2"/>
      <c r="C10" s="2" t="s">
        <v>104</v>
      </c>
      <c r="D10" s="47" t="s">
        <v>105</v>
      </c>
      <c r="E10" s="2" t="s">
        <v>106</v>
      </c>
      <c r="F10" s="2"/>
      <c r="G10" s="2"/>
      <c r="H10" s="2"/>
      <c r="I10" s="2" t="s">
        <v>28</v>
      </c>
      <c r="J10" s="2" t="s">
        <v>107</v>
      </c>
      <c r="K10" s="2" t="s">
        <v>30</v>
      </c>
      <c r="L10" s="28" t="s">
        <v>31</v>
      </c>
      <c r="M10" s="46">
        <v>90</v>
      </c>
      <c r="N10" s="28" t="s">
        <v>32</v>
      </c>
      <c r="O10" s="46">
        <v>92</v>
      </c>
      <c r="P10" s="48">
        <v>3000000</v>
      </c>
      <c r="Q10" s="2">
        <v>0.9</v>
      </c>
      <c r="R10" s="2">
        <f t="shared" si="0"/>
        <v>2700000</v>
      </c>
      <c r="S10" s="2">
        <f t="shared" si="1"/>
        <v>7</v>
      </c>
      <c r="T10" s="2">
        <v>0.9</v>
      </c>
      <c r="U10" s="2">
        <f t="shared" si="2"/>
        <v>2700000</v>
      </c>
      <c r="V10" s="2"/>
      <c r="X10" t="s">
        <v>97</v>
      </c>
      <c r="Y10" s="30" t="s">
        <v>98</v>
      </c>
      <c r="Z10" s="41" t="s">
        <v>108</v>
      </c>
      <c r="AA10" s="30" t="s">
        <v>100</v>
      </c>
      <c r="AB10" s="2" t="s">
        <v>109</v>
      </c>
    </row>
    <row r="11" spans="1:31" ht="22.2" customHeight="1" x14ac:dyDescent="0.3">
      <c r="A11" s="2" t="s">
        <v>110</v>
      </c>
      <c r="B11" s="2"/>
      <c r="C11" s="2" t="s">
        <v>111</v>
      </c>
      <c r="D11" s="47" t="s">
        <v>112</v>
      </c>
      <c r="E11" s="2" t="s">
        <v>113</v>
      </c>
      <c r="F11" s="2"/>
      <c r="G11" s="2"/>
      <c r="H11" s="2"/>
      <c r="I11" s="2" t="s">
        <v>114</v>
      </c>
      <c r="J11" s="2" t="s">
        <v>115</v>
      </c>
      <c r="K11" s="2" t="s">
        <v>30</v>
      </c>
      <c r="L11" s="28" t="s">
        <v>32</v>
      </c>
      <c r="M11" s="46">
        <v>91</v>
      </c>
      <c r="N11" s="28" t="s">
        <v>31</v>
      </c>
      <c r="O11" s="46">
        <v>88</v>
      </c>
      <c r="P11" s="48">
        <v>2211840</v>
      </c>
      <c r="Q11" s="2">
        <v>0.9</v>
      </c>
      <c r="R11" s="2">
        <f t="shared" si="0"/>
        <v>1990656</v>
      </c>
      <c r="S11" s="2">
        <f t="shared" si="1"/>
        <v>7</v>
      </c>
      <c r="T11" s="2">
        <v>0.9</v>
      </c>
      <c r="U11" s="2">
        <f t="shared" si="2"/>
        <v>1990656</v>
      </c>
      <c r="V11" s="2"/>
      <c r="X11" t="s">
        <v>116</v>
      </c>
      <c r="Y11" s="30" t="s">
        <v>117</v>
      </c>
      <c r="Z11" s="41" t="s">
        <v>118</v>
      </c>
    </row>
    <row r="12" spans="1:31" ht="22.2" customHeight="1" x14ac:dyDescent="0.3">
      <c r="A12" s="2" t="s">
        <v>119</v>
      </c>
      <c r="B12" s="2" t="s">
        <v>566</v>
      </c>
      <c r="C12" s="2" t="s">
        <v>120</v>
      </c>
      <c r="D12" s="47" t="s">
        <v>121</v>
      </c>
      <c r="E12" s="2" t="s">
        <v>122</v>
      </c>
      <c r="F12" s="2"/>
      <c r="G12" s="2"/>
      <c r="H12" s="2"/>
      <c r="I12" s="2" t="s">
        <v>114</v>
      </c>
      <c r="J12" s="2" t="s">
        <v>123</v>
      </c>
      <c r="K12" s="2" t="s">
        <v>30</v>
      </c>
      <c r="L12" s="28" t="s">
        <v>40</v>
      </c>
      <c r="M12" s="46">
        <v>80</v>
      </c>
      <c r="N12" s="28" t="s">
        <v>31</v>
      </c>
      <c r="O12" s="46">
        <v>90</v>
      </c>
      <c r="P12" s="48">
        <v>16000</v>
      </c>
      <c r="Q12" s="2">
        <v>0.7</v>
      </c>
      <c r="R12" s="2">
        <f t="shared" si="0"/>
        <v>11200</v>
      </c>
      <c r="S12" s="2">
        <f t="shared" si="1"/>
        <v>27</v>
      </c>
      <c r="T12" s="2">
        <v>0.7</v>
      </c>
      <c r="U12" s="2">
        <f t="shared" si="2"/>
        <v>11200</v>
      </c>
      <c r="V12" s="2"/>
      <c r="X12" t="s">
        <v>124</v>
      </c>
      <c r="Y12" s="41" t="s">
        <v>125</v>
      </c>
      <c r="Z12" s="30" t="s">
        <v>126</v>
      </c>
    </row>
    <row r="13" spans="1:31" ht="22.2" customHeight="1" x14ac:dyDescent="0.3">
      <c r="A13" s="2" t="s">
        <v>127</v>
      </c>
      <c r="B13" s="2" t="s">
        <v>566</v>
      </c>
      <c r="C13" s="2" t="s">
        <v>128</v>
      </c>
      <c r="D13" s="47" t="s">
        <v>129</v>
      </c>
      <c r="E13" s="2" t="s">
        <v>130</v>
      </c>
      <c r="F13" s="2"/>
      <c r="G13" s="2"/>
      <c r="H13" s="2"/>
      <c r="I13" s="2" t="s">
        <v>28</v>
      </c>
      <c r="J13" s="2" t="s">
        <v>131</v>
      </c>
      <c r="K13" s="2" t="s">
        <v>30</v>
      </c>
      <c r="L13" s="28" t="s">
        <v>132</v>
      </c>
      <c r="M13" s="46">
        <v>75</v>
      </c>
      <c r="N13" s="28" t="s">
        <v>132</v>
      </c>
      <c r="O13" s="46">
        <v>77</v>
      </c>
      <c r="P13" s="48">
        <v>0</v>
      </c>
      <c r="Q13" s="2">
        <v>0.4</v>
      </c>
      <c r="R13" s="2">
        <f t="shared" si="0"/>
        <v>0</v>
      </c>
      <c r="S13" s="2">
        <f t="shared" si="1"/>
        <v>41</v>
      </c>
      <c r="T13" s="2">
        <v>0.4</v>
      </c>
      <c r="U13" s="2">
        <f t="shared" si="2"/>
        <v>0</v>
      </c>
      <c r="V13" s="2"/>
      <c r="X13" t="s">
        <v>41</v>
      </c>
    </row>
    <row r="14" spans="1:31" ht="22.2" customHeight="1" x14ac:dyDescent="0.3">
      <c r="A14" s="2" t="s">
        <v>133</v>
      </c>
      <c r="B14" s="2"/>
      <c r="C14" s="2" t="s">
        <v>571</v>
      </c>
      <c r="D14" s="2" t="s">
        <v>134</v>
      </c>
      <c r="E14" s="2" t="s">
        <v>135</v>
      </c>
      <c r="F14" s="2"/>
      <c r="G14" s="2"/>
      <c r="H14" s="2"/>
      <c r="I14" s="2" t="s">
        <v>28</v>
      </c>
      <c r="J14" s="2" t="s">
        <v>136</v>
      </c>
      <c r="K14" s="2" t="s">
        <v>30</v>
      </c>
      <c r="L14" s="28" t="s">
        <v>31</v>
      </c>
      <c r="M14" s="46">
        <v>85</v>
      </c>
      <c r="N14" s="28" t="s">
        <v>32</v>
      </c>
      <c r="O14" s="46">
        <v>91</v>
      </c>
      <c r="P14" s="48">
        <v>3072000</v>
      </c>
      <c r="Q14" s="2">
        <v>0.9</v>
      </c>
      <c r="R14" s="2">
        <f t="shared" si="0"/>
        <v>2764800</v>
      </c>
      <c r="S14" s="2">
        <f t="shared" si="1"/>
        <v>7</v>
      </c>
      <c r="T14" s="2">
        <v>0.9</v>
      </c>
      <c r="U14" s="2">
        <f t="shared" si="2"/>
        <v>2764800</v>
      </c>
      <c r="V14" s="2"/>
      <c r="X14" t="s">
        <v>33</v>
      </c>
      <c r="Y14" s="30" t="s">
        <v>117</v>
      </c>
      <c r="Z14" s="41" t="s">
        <v>118</v>
      </c>
    </row>
    <row r="15" spans="1:31" ht="22.2" customHeight="1" x14ac:dyDescent="0.3">
      <c r="A15" s="2" t="s">
        <v>137</v>
      </c>
      <c r="B15" s="2"/>
      <c r="C15" s="2" t="s">
        <v>138</v>
      </c>
      <c r="D15" s="47" t="s">
        <v>139</v>
      </c>
      <c r="E15" s="2" t="s">
        <v>140</v>
      </c>
      <c r="F15" s="2"/>
      <c r="G15" s="2"/>
      <c r="H15" s="2"/>
      <c r="I15" s="2" t="s">
        <v>46</v>
      </c>
      <c r="J15" s="2" t="s">
        <v>141</v>
      </c>
      <c r="K15" s="2" t="s">
        <v>30</v>
      </c>
      <c r="L15" s="28" t="s">
        <v>40</v>
      </c>
      <c r="M15" s="46"/>
      <c r="N15" s="28" t="s">
        <v>31</v>
      </c>
      <c r="O15" s="46">
        <v>90</v>
      </c>
      <c r="P15" s="48">
        <v>518400</v>
      </c>
      <c r="Q15" s="2">
        <v>0.7</v>
      </c>
      <c r="R15" s="2">
        <f t="shared" si="0"/>
        <v>362880</v>
      </c>
      <c r="S15" s="2">
        <f t="shared" si="1"/>
        <v>27</v>
      </c>
      <c r="T15" s="2">
        <v>0.7</v>
      </c>
      <c r="U15" s="2">
        <f t="shared" si="2"/>
        <v>362880</v>
      </c>
      <c r="V15" s="2"/>
      <c r="X15" t="s">
        <v>142</v>
      </c>
      <c r="Y15" s="30" t="s">
        <v>143</v>
      </c>
      <c r="Z15" s="30" t="s">
        <v>144</v>
      </c>
      <c r="AA15" s="2" t="s">
        <v>145</v>
      </c>
      <c r="AB15" s="2" t="s">
        <v>146</v>
      </c>
    </row>
    <row r="16" spans="1:31" ht="22.2" customHeight="1" x14ac:dyDescent="0.3">
      <c r="A16" s="2" t="s">
        <v>147</v>
      </c>
      <c r="B16" s="2"/>
      <c r="C16" s="2" t="s">
        <v>148</v>
      </c>
      <c r="D16" s="47" t="s">
        <v>149</v>
      </c>
      <c r="E16" s="2" t="s">
        <v>150</v>
      </c>
      <c r="F16" s="2" t="s">
        <v>151</v>
      </c>
      <c r="G16" s="2">
        <v>76211194</v>
      </c>
      <c r="H16" s="20" t="s">
        <v>152</v>
      </c>
      <c r="I16" s="2" t="s">
        <v>28</v>
      </c>
      <c r="J16" s="2" t="s">
        <v>153</v>
      </c>
      <c r="K16" s="2" t="s">
        <v>30</v>
      </c>
      <c r="L16" s="28" t="s">
        <v>79</v>
      </c>
      <c r="M16" s="46">
        <v>83</v>
      </c>
      <c r="N16" s="28" t="s">
        <v>31</v>
      </c>
      <c r="O16" s="46">
        <v>88</v>
      </c>
      <c r="P16" s="48">
        <v>5376000</v>
      </c>
      <c r="Q16" s="2">
        <v>0.7</v>
      </c>
      <c r="R16" s="2">
        <f t="shared" si="0"/>
        <v>3763199.9999999995</v>
      </c>
      <c r="S16" s="2">
        <f t="shared" si="1"/>
        <v>27</v>
      </c>
      <c r="T16" s="2">
        <v>0.7</v>
      </c>
      <c r="U16" s="2">
        <f t="shared" si="2"/>
        <v>3763199.9999999995</v>
      </c>
      <c r="V16" s="2"/>
      <c r="X16" t="s">
        <v>154</v>
      </c>
      <c r="Y16" s="30" t="s">
        <v>155</v>
      </c>
      <c r="Z16" s="30" t="s">
        <v>156</v>
      </c>
    </row>
    <row r="17" spans="1:28" ht="22.2" customHeight="1" x14ac:dyDescent="0.3">
      <c r="A17" s="2" t="s">
        <v>157</v>
      </c>
      <c r="B17" s="2" t="s">
        <v>566</v>
      </c>
      <c r="C17" s="2" t="s">
        <v>158</v>
      </c>
      <c r="D17" s="47" t="s">
        <v>159</v>
      </c>
      <c r="E17" s="2" t="s">
        <v>160</v>
      </c>
      <c r="F17" s="2"/>
      <c r="G17" s="2"/>
      <c r="H17" s="2"/>
      <c r="I17" s="2" t="s">
        <v>46</v>
      </c>
      <c r="J17" s="2" t="s">
        <v>161</v>
      </c>
      <c r="K17" s="2" t="s">
        <v>30</v>
      </c>
      <c r="L17" s="28" t="s">
        <v>71</v>
      </c>
      <c r="M17" s="46">
        <v>90</v>
      </c>
      <c r="N17" s="28" t="s">
        <v>31</v>
      </c>
      <c r="O17" s="46">
        <v>87</v>
      </c>
      <c r="P17" s="48">
        <v>9000000</v>
      </c>
      <c r="Q17" s="2">
        <v>0.8</v>
      </c>
      <c r="R17" s="2">
        <f t="shared" si="0"/>
        <v>7200000</v>
      </c>
      <c r="S17" s="2">
        <f t="shared" si="1"/>
        <v>17</v>
      </c>
      <c r="T17" s="2">
        <v>0.8</v>
      </c>
      <c r="U17" s="2">
        <f t="shared" si="2"/>
        <v>7200000</v>
      </c>
      <c r="V17" s="2"/>
      <c r="X17" t="s">
        <v>162</v>
      </c>
    </row>
    <row r="18" spans="1:28" ht="22.2" customHeight="1" x14ac:dyDescent="0.3">
      <c r="A18" s="2" t="s">
        <v>163</v>
      </c>
      <c r="B18" s="2"/>
      <c r="C18" s="2" t="s">
        <v>164</v>
      </c>
      <c r="D18" s="47" t="s">
        <v>165</v>
      </c>
      <c r="E18" s="2" t="s">
        <v>166</v>
      </c>
      <c r="F18" s="2"/>
      <c r="G18" s="2"/>
      <c r="H18" s="2"/>
      <c r="I18" s="2" t="s">
        <v>28</v>
      </c>
      <c r="J18" s="2" t="s">
        <v>167</v>
      </c>
      <c r="K18" s="2" t="s">
        <v>30</v>
      </c>
      <c r="L18" s="28" t="s">
        <v>79</v>
      </c>
      <c r="M18" s="46">
        <v>84</v>
      </c>
      <c r="N18" s="28" t="s">
        <v>31</v>
      </c>
      <c r="O18" s="46">
        <v>86</v>
      </c>
      <c r="P18" s="48">
        <v>1500000</v>
      </c>
      <c r="Q18" s="2">
        <v>0.7</v>
      </c>
      <c r="R18" s="2">
        <f t="shared" si="0"/>
        <v>1050000</v>
      </c>
      <c r="S18" s="2">
        <f t="shared" si="1"/>
        <v>27</v>
      </c>
      <c r="T18" s="2">
        <v>0.7</v>
      </c>
      <c r="U18" s="2">
        <f t="shared" si="2"/>
        <v>1050000</v>
      </c>
      <c r="V18" s="2"/>
      <c r="X18" t="s">
        <v>154</v>
      </c>
      <c r="Y18" s="30" t="s">
        <v>155</v>
      </c>
      <c r="Z18" s="2" t="s">
        <v>168</v>
      </c>
    </row>
    <row r="19" spans="1:28" ht="22.2" customHeight="1" x14ac:dyDescent="0.3">
      <c r="A19" s="2" t="s">
        <v>169</v>
      </c>
      <c r="B19" s="2"/>
      <c r="C19" s="2" t="s">
        <v>170</v>
      </c>
      <c r="D19" s="47" t="s">
        <v>171</v>
      </c>
      <c r="E19" s="2" t="s">
        <v>172</v>
      </c>
      <c r="F19" s="2"/>
      <c r="G19" s="2"/>
      <c r="H19" s="2"/>
      <c r="I19" s="2" t="s">
        <v>46</v>
      </c>
      <c r="J19" s="2" t="s">
        <v>173</v>
      </c>
      <c r="K19" s="2" t="s">
        <v>30</v>
      </c>
      <c r="L19" s="28" t="s">
        <v>63</v>
      </c>
      <c r="M19" s="46">
        <v>91</v>
      </c>
      <c r="N19" s="28" t="s">
        <v>32</v>
      </c>
      <c r="O19" s="46">
        <v>92</v>
      </c>
      <c r="P19" s="48">
        <v>2400000</v>
      </c>
      <c r="Q19" s="2">
        <v>1</v>
      </c>
      <c r="R19" s="2">
        <f t="shared" si="0"/>
        <v>2400000</v>
      </c>
      <c r="S19" s="2">
        <f t="shared" si="1"/>
        <v>1</v>
      </c>
      <c r="T19" s="2">
        <v>1</v>
      </c>
      <c r="U19" s="2">
        <f t="shared" si="2"/>
        <v>2400000</v>
      </c>
      <c r="V19" s="2"/>
      <c r="X19" t="s">
        <v>162</v>
      </c>
    </row>
    <row r="20" spans="1:28" ht="22.2" customHeight="1" x14ac:dyDescent="0.3">
      <c r="A20" s="2" t="s">
        <v>174</v>
      </c>
      <c r="B20" s="2"/>
      <c r="C20" s="2" t="s">
        <v>175</v>
      </c>
      <c r="D20" s="2" t="s">
        <v>176</v>
      </c>
      <c r="E20" s="2" t="s">
        <v>177</v>
      </c>
      <c r="F20" s="2"/>
      <c r="G20" s="2"/>
      <c r="H20" s="2"/>
      <c r="I20" s="2" t="s">
        <v>28</v>
      </c>
      <c r="J20" s="2" t="s">
        <v>178</v>
      </c>
      <c r="K20" s="2" t="s">
        <v>30</v>
      </c>
      <c r="L20" s="28" t="s">
        <v>71</v>
      </c>
      <c r="M20" s="46">
        <v>88</v>
      </c>
      <c r="N20" s="28" t="s">
        <v>31</v>
      </c>
      <c r="O20" s="46">
        <v>90</v>
      </c>
      <c r="P20" s="48">
        <v>3000000</v>
      </c>
      <c r="Q20" s="2">
        <v>0.8</v>
      </c>
      <c r="R20" s="2">
        <f t="shared" si="0"/>
        <v>2400000</v>
      </c>
      <c r="S20" s="2">
        <f t="shared" si="1"/>
        <v>17</v>
      </c>
      <c r="T20" s="2">
        <v>0.8</v>
      </c>
      <c r="U20" s="2">
        <f t="shared" si="2"/>
        <v>2400000</v>
      </c>
      <c r="V20" s="2"/>
      <c r="X20" t="s">
        <v>97</v>
      </c>
      <c r="Y20" s="41" t="s">
        <v>179</v>
      </c>
      <c r="Z20" s="30" t="s">
        <v>180</v>
      </c>
      <c r="AA20" s="41" t="s">
        <v>181</v>
      </c>
      <c r="AB20" s="30" t="s">
        <v>182</v>
      </c>
    </row>
    <row r="21" spans="1:28" ht="22.2" customHeight="1" x14ac:dyDescent="0.3">
      <c r="A21" s="2" t="s">
        <v>183</v>
      </c>
      <c r="B21" s="2"/>
      <c r="C21" s="2" t="s">
        <v>184</v>
      </c>
      <c r="D21" s="47" t="s">
        <v>185</v>
      </c>
      <c r="E21" s="2" t="s">
        <v>186</v>
      </c>
      <c r="F21" s="2" t="s">
        <v>187</v>
      </c>
      <c r="G21" s="2">
        <v>69115908</v>
      </c>
      <c r="H21" s="20" t="s">
        <v>188</v>
      </c>
      <c r="I21" s="2" t="s">
        <v>46</v>
      </c>
      <c r="J21" s="2" t="s">
        <v>189</v>
      </c>
      <c r="K21" s="2" t="s">
        <v>30</v>
      </c>
      <c r="L21" s="28" t="s">
        <v>63</v>
      </c>
      <c r="M21" s="46"/>
      <c r="N21" s="28" t="s">
        <v>32</v>
      </c>
      <c r="O21" s="46">
        <v>92</v>
      </c>
      <c r="P21" s="48">
        <v>2419200</v>
      </c>
      <c r="Q21" s="2">
        <v>1</v>
      </c>
      <c r="R21" s="2">
        <f t="shared" si="0"/>
        <v>2419200</v>
      </c>
      <c r="S21" s="2">
        <f t="shared" si="1"/>
        <v>1</v>
      </c>
      <c r="T21" s="2">
        <v>1</v>
      </c>
      <c r="U21" s="2">
        <f t="shared" si="2"/>
        <v>2419200</v>
      </c>
      <c r="V21" s="2"/>
      <c r="X21" t="s">
        <v>142</v>
      </c>
      <c r="Y21" s="30" t="s">
        <v>143</v>
      </c>
      <c r="Z21" s="30" t="s">
        <v>144</v>
      </c>
      <c r="AA21" s="2" t="s">
        <v>145</v>
      </c>
      <c r="AB21" s="2" t="s">
        <v>146</v>
      </c>
    </row>
    <row r="22" spans="1:28" ht="22.2" customHeight="1" x14ac:dyDescent="0.3">
      <c r="A22" s="2" t="s">
        <v>190</v>
      </c>
      <c r="B22" s="2" t="s">
        <v>566</v>
      </c>
      <c r="C22" s="2" t="s">
        <v>191</v>
      </c>
      <c r="D22" s="47" t="s">
        <v>192</v>
      </c>
      <c r="E22" s="2" t="s">
        <v>193</v>
      </c>
      <c r="F22" s="2"/>
      <c r="G22" s="2"/>
      <c r="H22" s="2"/>
      <c r="I22" s="2" t="s">
        <v>46</v>
      </c>
      <c r="J22" s="2" t="s">
        <v>194</v>
      </c>
      <c r="K22" s="2" t="s">
        <v>30</v>
      </c>
      <c r="L22" s="28" t="s">
        <v>71</v>
      </c>
      <c r="M22" s="46"/>
      <c r="N22" s="28" t="s">
        <v>32</v>
      </c>
      <c r="O22" s="46">
        <v>92</v>
      </c>
      <c r="P22" s="48">
        <v>403200</v>
      </c>
      <c r="Q22" s="2">
        <v>0.9</v>
      </c>
      <c r="R22" s="2">
        <f t="shared" si="0"/>
        <v>362880</v>
      </c>
      <c r="S22" s="2">
        <f t="shared" si="1"/>
        <v>7</v>
      </c>
      <c r="T22" s="2">
        <v>0.9</v>
      </c>
      <c r="U22" s="2">
        <f t="shared" si="2"/>
        <v>362880</v>
      </c>
      <c r="V22" s="2"/>
      <c r="X22" t="s">
        <v>142</v>
      </c>
      <c r="Y22" s="30" t="s">
        <v>143</v>
      </c>
      <c r="Z22" s="30" t="s">
        <v>144</v>
      </c>
      <c r="AA22" s="2" t="s">
        <v>145</v>
      </c>
      <c r="AB22" s="2" t="s">
        <v>146</v>
      </c>
    </row>
    <row r="23" spans="1:28" ht="22.2" customHeight="1" x14ac:dyDescent="0.3">
      <c r="A23" s="2" t="s">
        <v>195</v>
      </c>
      <c r="B23" s="2" t="s">
        <v>566</v>
      </c>
      <c r="C23" s="2" t="s">
        <v>196</v>
      </c>
      <c r="D23" s="47" t="s">
        <v>197</v>
      </c>
      <c r="E23" s="2" t="s">
        <v>198</v>
      </c>
      <c r="F23" s="2"/>
      <c r="G23" s="2"/>
      <c r="H23" s="2"/>
      <c r="I23" s="2" t="s">
        <v>46</v>
      </c>
      <c r="J23" s="2" t="s">
        <v>199</v>
      </c>
      <c r="K23" s="2" t="s">
        <v>200</v>
      </c>
      <c r="L23" s="28" t="s">
        <v>71</v>
      </c>
      <c r="M23" s="46">
        <v>86</v>
      </c>
      <c r="N23" s="28" t="s">
        <v>31</v>
      </c>
      <c r="O23" s="46">
        <v>90</v>
      </c>
      <c r="P23" s="48">
        <v>24</v>
      </c>
      <c r="Q23" s="2">
        <v>0.8</v>
      </c>
      <c r="R23" s="2">
        <f t="shared" si="0"/>
        <v>19.200000000000003</v>
      </c>
      <c r="S23" s="2">
        <f t="shared" si="1"/>
        <v>17</v>
      </c>
      <c r="T23" s="2">
        <v>0.8</v>
      </c>
      <c r="U23" s="2">
        <f t="shared" si="2"/>
        <v>19.200000000000003</v>
      </c>
      <c r="V23" s="2" t="s">
        <v>57</v>
      </c>
      <c r="X23" t="s">
        <v>201</v>
      </c>
      <c r="Y23" s="2" t="s">
        <v>61</v>
      </c>
      <c r="Z23" s="30" t="s">
        <v>59</v>
      </c>
      <c r="AA23" s="2" t="s">
        <v>62</v>
      </c>
      <c r="AB23" s="2" t="s">
        <v>60</v>
      </c>
    </row>
    <row r="24" spans="1:28" ht="22.2" customHeight="1" x14ac:dyDescent="0.3">
      <c r="A24" s="2" t="s">
        <v>202</v>
      </c>
      <c r="B24" s="2" t="s">
        <v>566</v>
      </c>
      <c r="C24" s="2" t="s">
        <v>203</v>
      </c>
      <c r="D24" s="47" t="s">
        <v>204</v>
      </c>
      <c r="E24" s="2" t="s">
        <v>205</v>
      </c>
      <c r="F24" s="2"/>
      <c r="G24" s="2"/>
      <c r="H24" s="2"/>
      <c r="I24" s="2" t="s">
        <v>46</v>
      </c>
      <c r="J24" s="2" t="s">
        <v>206</v>
      </c>
      <c r="K24" s="2" t="s">
        <v>30</v>
      </c>
      <c r="L24" s="28" t="s">
        <v>71</v>
      </c>
      <c r="M24" s="46">
        <v>88</v>
      </c>
      <c r="N24" s="28" t="s">
        <v>31</v>
      </c>
      <c r="O24" s="46">
        <v>88</v>
      </c>
      <c r="P24" s="48">
        <v>134400</v>
      </c>
      <c r="Q24" s="2">
        <v>0.8</v>
      </c>
      <c r="R24" s="2">
        <f t="shared" si="0"/>
        <v>107520</v>
      </c>
      <c r="S24" s="2">
        <f t="shared" si="1"/>
        <v>17</v>
      </c>
      <c r="T24" s="2">
        <v>0.8</v>
      </c>
      <c r="U24" s="2">
        <f t="shared" si="2"/>
        <v>107520</v>
      </c>
      <c r="V24" s="2"/>
      <c r="X24" t="s">
        <v>207</v>
      </c>
      <c r="Y24" s="30" t="s">
        <v>208</v>
      </c>
      <c r="Z24" s="41" t="s">
        <v>209</v>
      </c>
      <c r="AA24" s="41" t="s">
        <v>210</v>
      </c>
      <c r="AB24" s="30" t="s">
        <v>211</v>
      </c>
    </row>
    <row r="25" spans="1:28" ht="22.2" customHeight="1" x14ac:dyDescent="0.3">
      <c r="A25" s="2" t="s">
        <v>212</v>
      </c>
      <c r="B25" s="2"/>
      <c r="C25" s="2" t="s">
        <v>213</v>
      </c>
      <c r="D25" s="47" t="s">
        <v>214</v>
      </c>
      <c r="E25" s="2" t="s">
        <v>215</v>
      </c>
      <c r="F25" s="2" t="s">
        <v>216</v>
      </c>
      <c r="G25" s="2" t="s">
        <v>217</v>
      </c>
      <c r="H25" s="20" t="s">
        <v>218</v>
      </c>
      <c r="I25" s="2" t="s">
        <v>28</v>
      </c>
      <c r="J25" s="2" t="s">
        <v>219</v>
      </c>
      <c r="K25" s="2" t="s">
        <v>30</v>
      </c>
      <c r="L25" s="28" t="s">
        <v>71</v>
      </c>
      <c r="M25" s="46">
        <v>90</v>
      </c>
      <c r="N25" s="28" t="s">
        <v>31</v>
      </c>
      <c r="O25" s="46">
        <v>90</v>
      </c>
      <c r="P25" s="48">
        <v>921600</v>
      </c>
      <c r="Q25" s="2">
        <v>0.8</v>
      </c>
      <c r="R25" s="2">
        <f t="shared" si="0"/>
        <v>737280</v>
      </c>
      <c r="S25" s="2">
        <f t="shared" si="1"/>
        <v>17</v>
      </c>
      <c r="T25" s="2">
        <v>0.8</v>
      </c>
      <c r="U25" s="2">
        <f t="shared" si="2"/>
        <v>737280</v>
      </c>
      <c r="V25" s="2"/>
      <c r="X25" t="s">
        <v>33</v>
      </c>
      <c r="Y25" s="30" t="s">
        <v>73</v>
      </c>
      <c r="Z25" s="30" t="s">
        <v>78</v>
      </c>
    </row>
    <row r="26" spans="1:28" ht="22.2" customHeight="1" x14ac:dyDescent="0.3">
      <c r="A26" s="2" t="s">
        <v>220</v>
      </c>
      <c r="B26" s="2"/>
      <c r="C26" s="2" t="s">
        <v>221</v>
      </c>
      <c r="D26" s="47" t="s">
        <v>222</v>
      </c>
      <c r="E26" s="2" t="s">
        <v>223</v>
      </c>
      <c r="F26" s="2"/>
      <c r="G26" s="2"/>
      <c r="H26" s="2"/>
      <c r="I26" s="2" t="s">
        <v>46</v>
      </c>
      <c r="J26" s="2" t="s">
        <v>224</v>
      </c>
      <c r="K26" s="2" t="s">
        <v>30</v>
      </c>
      <c r="L26" s="28" t="s">
        <v>79</v>
      </c>
      <c r="M26" s="46">
        <v>85</v>
      </c>
      <c r="N26" s="28" t="s">
        <v>40</v>
      </c>
      <c r="O26" s="46">
        <v>84</v>
      </c>
      <c r="P26" s="48">
        <v>122880</v>
      </c>
      <c r="Q26" s="2">
        <v>0.6</v>
      </c>
      <c r="R26" s="2">
        <f t="shared" si="0"/>
        <v>73728</v>
      </c>
      <c r="S26" s="2">
        <f t="shared" si="1"/>
        <v>32</v>
      </c>
      <c r="T26" s="2">
        <v>0.6</v>
      </c>
      <c r="U26" s="2">
        <f t="shared" si="2"/>
        <v>73728</v>
      </c>
      <c r="V26" s="2"/>
      <c r="X26" t="s">
        <v>225</v>
      </c>
    </row>
    <row r="27" spans="1:28" ht="22.2" customHeight="1" x14ac:dyDescent="0.3">
      <c r="A27" s="2" t="s">
        <v>226</v>
      </c>
      <c r="B27" s="2"/>
      <c r="C27" s="2" t="s">
        <v>227</v>
      </c>
      <c r="D27" s="47" t="s">
        <v>228</v>
      </c>
      <c r="E27" s="2" t="s">
        <v>229</v>
      </c>
      <c r="F27" s="2"/>
      <c r="G27" s="2"/>
      <c r="H27" s="2"/>
      <c r="I27" s="2" t="s">
        <v>46</v>
      </c>
      <c r="J27" s="2" t="s">
        <v>230</v>
      </c>
      <c r="K27" s="2" t="s">
        <v>30</v>
      </c>
      <c r="L27" s="28" t="s">
        <v>63</v>
      </c>
      <c r="M27" s="46"/>
      <c r="N27" s="28" t="s">
        <v>32</v>
      </c>
      <c r="O27" s="46">
        <v>91</v>
      </c>
      <c r="P27" s="48">
        <v>6451200</v>
      </c>
      <c r="Q27" s="2">
        <v>1</v>
      </c>
      <c r="R27" s="2">
        <f t="shared" si="0"/>
        <v>6451200</v>
      </c>
      <c r="S27" s="2">
        <f t="shared" si="1"/>
        <v>1</v>
      </c>
      <c r="T27" s="2">
        <v>1</v>
      </c>
      <c r="U27" s="2">
        <f t="shared" si="2"/>
        <v>6451200</v>
      </c>
      <c r="V27" s="2"/>
      <c r="X27" t="s">
        <v>142</v>
      </c>
      <c r="Y27" s="30" t="s">
        <v>143</v>
      </c>
      <c r="Z27" s="30" t="s">
        <v>144</v>
      </c>
      <c r="AA27" s="2" t="s">
        <v>145</v>
      </c>
      <c r="AB27" s="2" t="s">
        <v>146</v>
      </c>
    </row>
    <row r="28" spans="1:28" ht="22.2" customHeight="1" x14ac:dyDescent="0.3">
      <c r="A28" s="2" t="s">
        <v>231</v>
      </c>
      <c r="B28" s="2" t="s">
        <v>566</v>
      </c>
      <c r="C28" s="2" t="s">
        <v>232</v>
      </c>
      <c r="D28" s="47" t="s">
        <v>233</v>
      </c>
      <c r="E28" s="2" t="s">
        <v>234</v>
      </c>
      <c r="F28" s="2"/>
      <c r="G28" s="2"/>
      <c r="H28" s="2"/>
      <c r="I28" s="2" t="s">
        <v>114</v>
      </c>
      <c r="J28" s="2" t="s">
        <v>235</v>
      </c>
      <c r="K28" s="2" t="s">
        <v>236</v>
      </c>
      <c r="L28" s="28" t="s">
        <v>63</v>
      </c>
      <c r="M28" s="46">
        <v>93</v>
      </c>
      <c r="N28" s="28" t="s">
        <v>31</v>
      </c>
      <c r="O28" s="46">
        <v>90</v>
      </c>
      <c r="P28" s="48">
        <v>3000</v>
      </c>
      <c r="Q28" s="2">
        <v>0.9</v>
      </c>
      <c r="R28" s="2">
        <f t="shared" si="0"/>
        <v>2700</v>
      </c>
      <c r="S28" s="2">
        <f t="shared" si="1"/>
        <v>7</v>
      </c>
      <c r="T28" s="2">
        <v>0.9</v>
      </c>
      <c r="U28" s="2">
        <f t="shared" si="2"/>
        <v>2700</v>
      </c>
      <c r="V28" s="2" t="s">
        <v>57</v>
      </c>
      <c r="X28" t="s">
        <v>124</v>
      </c>
      <c r="Y28" s="30" t="s">
        <v>237</v>
      </c>
      <c r="Z28" s="30" t="s">
        <v>238</v>
      </c>
    </row>
    <row r="29" spans="1:28" ht="22.2" customHeight="1" x14ac:dyDescent="0.3">
      <c r="A29" s="2" t="s">
        <v>239</v>
      </c>
      <c r="B29" s="2"/>
      <c r="C29" s="2" t="s">
        <v>240</v>
      </c>
      <c r="D29" s="47" t="s">
        <v>241</v>
      </c>
      <c r="E29" s="2" t="s">
        <v>242</v>
      </c>
      <c r="F29" s="2"/>
      <c r="G29" s="2"/>
      <c r="H29" s="2"/>
      <c r="I29" s="2" t="s">
        <v>28</v>
      </c>
      <c r="J29" s="2" t="s">
        <v>243</v>
      </c>
      <c r="K29" s="2" t="s">
        <v>30</v>
      </c>
      <c r="L29" s="28" t="s">
        <v>71</v>
      </c>
      <c r="M29" s="46">
        <v>90</v>
      </c>
      <c r="N29" s="28" t="s">
        <v>31</v>
      </c>
      <c r="O29" s="46">
        <v>90</v>
      </c>
      <c r="P29" s="48">
        <v>1100000</v>
      </c>
      <c r="Q29" s="2">
        <v>0.8</v>
      </c>
      <c r="R29" s="2">
        <f t="shared" si="0"/>
        <v>880000</v>
      </c>
      <c r="S29" s="2">
        <f t="shared" si="1"/>
        <v>17</v>
      </c>
      <c r="T29" s="2">
        <v>0.8</v>
      </c>
      <c r="U29" s="2">
        <f t="shared" si="2"/>
        <v>880000</v>
      </c>
      <c r="V29" s="2"/>
      <c r="X29" t="s">
        <v>154</v>
      </c>
      <c r="Y29" s="30" t="s">
        <v>156</v>
      </c>
      <c r="Z29" s="2" t="s">
        <v>244</v>
      </c>
    </row>
    <row r="30" spans="1:28" ht="22.2" customHeight="1" x14ac:dyDescent="0.3">
      <c r="A30" s="2" t="s">
        <v>245</v>
      </c>
      <c r="B30" s="2"/>
      <c r="C30" s="2" t="s">
        <v>572</v>
      </c>
      <c r="D30" s="47" t="s">
        <v>246</v>
      </c>
      <c r="E30" s="2" t="s">
        <v>247</v>
      </c>
      <c r="F30" s="2"/>
      <c r="G30" s="2"/>
      <c r="H30" s="2"/>
      <c r="I30" s="2" t="s">
        <v>46</v>
      </c>
      <c r="J30" s="2" t="s">
        <v>248</v>
      </c>
      <c r="K30" s="2" t="s">
        <v>30</v>
      </c>
      <c r="L30" s="28" t="s">
        <v>71</v>
      </c>
      <c r="M30" s="46">
        <v>86</v>
      </c>
      <c r="N30" s="28" t="s">
        <v>31</v>
      </c>
      <c r="O30" s="46">
        <v>89</v>
      </c>
      <c r="P30" s="48">
        <v>383040</v>
      </c>
      <c r="Q30" s="2">
        <v>0.8</v>
      </c>
      <c r="R30" s="2">
        <f t="shared" si="0"/>
        <v>306432</v>
      </c>
      <c r="S30" s="2">
        <f t="shared" si="1"/>
        <v>17</v>
      </c>
      <c r="T30" s="2">
        <v>0.8</v>
      </c>
      <c r="U30" s="2">
        <f t="shared" si="2"/>
        <v>306432</v>
      </c>
      <c r="V30" s="2"/>
      <c r="X30" t="s">
        <v>162</v>
      </c>
    </row>
    <row r="31" spans="1:28" ht="22.2" customHeight="1" x14ac:dyDescent="0.3">
      <c r="A31" s="2" t="s">
        <v>249</v>
      </c>
      <c r="B31" s="2" t="s">
        <v>566</v>
      </c>
      <c r="C31" s="45" t="s">
        <v>250</v>
      </c>
      <c r="D31" s="47" t="s">
        <v>251</v>
      </c>
      <c r="E31" s="2" t="s">
        <v>252</v>
      </c>
      <c r="F31" s="2"/>
      <c r="G31" s="2"/>
      <c r="H31" s="2"/>
      <c r="I31" s="2" t="s">
        <v>46</v>
      </c>
      <c r="J31" s="2" t="s">
        <v>253</v>
      </c>
      <c r="K31" s="2" t="s">
        <v>30</v>
      </c>
      <c r="L31" s="28" t="s">
        <v>79</v>
      </c>
      <c r="M31" s="46">
        <v>80</v>
      </c>
      <c r="N31" s="28" t="s">
        <v>32</v>
      </c>
      <c r="O31" s="46"/>
      <c r="P31" s="2">
        <v>109</v>
      </c>
      <c r="Q31" s="2">
        <v>0.8</v>
      </c>
      <c r="R31" s="2">
        <f t="shared" si="0"/>
        <v>87.2</v>
      </c>
      <c r="S31" s="2">
        <f t="shared" si="1"/>
        <v>17</v>
      </c>
      <c r="T31" s="2">
        <v>0.8</v>
      </c>
      <c r="U31" s="2">
        <f t="shared" si="2"/>
        <v>87.2</v>
      </c>
      <c r="V31" s="2" t="s">
        <v>57</v>
      </c>
      <c r="X31" t="s">
        <v>201</v>
      </c>
      <c r="Y31" s="30" t="s">
        <v>62</v>
      </c>
      <c r="Z31" s="30" t="s">
        <v>60</v>
      </c>
      <c r="AA31" s="2" t="s">
        <v>61</v>
      </c>
      <c r="AB31" s="2" t="s">
        <v>59</v>
      </c>
    </row>
    <row r="32" spans="1:28" ht="22.2" customHeight="1" x14ac:dyDescent="0.3">
      <c r="A32" s="2" t="s">
        <v>254</v>
      </c>
      <c r="B32" s="2"/>
      <c r="C32" s="2" t="s">
        <v>255</v>
      </c>
      <c r="D32" s="47" t="s">
        <v>256</v>
      </c>
      <c r="E32" s="2" t="s">
        <v>257</v>
      </c>
      <c r="F32" s="2" t="s">
        <v>258</v>
      </c>
      <c r="G32" s="2">
        <v>35701598</v>
      </c>
      <c r="H32" s="20" t="s">
        <v>259</v>
      </c>
      <c r="I32" s="2" t="s">
        <v>28</v>
      </c>
      <c r="J32" s="2" t="s">
        <v>260</v>
      </c>
      <c r="K32" s="2" t="s">
        <v>30</v>
      </c>
      <c r="L32" s="28" t="s">
        <v>63</v>
      </c>
      <c r="M32" s="46">
        <v>92</v>
      </c>
      <c r="N32" s="28" t="s">
        <v>31</v>
      </c>
      <c r="O32" s="46">
        <v>90</v>
      </c>
      <c r="P32" s="48">
        <v>1494912</v>
      </c>
      <c r="Q32" s="2">
        <v>0.9</v>
      </c>
      <c r="R32" s="2">
        <f t="shared" si="0"/>
        <v>1345420.8</v>
      </c>
      <c r="S32" s="2">
        <f t="shared" si="1"/>
        <v>7</v>
      </c>
      <c r="T32" s="2">
        <v>0.9</v>
      </c>
      <c r="U32" s="2">
        <f t="shared" si="2"/>
        <v>1345420.8</v>
      </c>
      <c r="V32" s="2"/>
      <c r="X32" t="s">
        <v>33</v>
      </c>
      <c r="Y32" s="30" t="s">
        <v>117</v>
      </c>
      <c r="Z32" s="41" t="s">
        <v>118</v>
      </c>
    </row>
    <row r="33" spans="1:28" ht="22.2" customHeight="1" x14ac:dyDescent="0.3">
      <c r="A33" s="2" t="s">
        <v>261</v>
      </c>
      <c r="B33" s="2" t="s">
        <v>566</v>
      </c>
      <c r="C33" s="2" t="s">
        <v>262</v>
      </c>
      <c r="D33" s="2" t="s">
        <v>263</v>
      </c>
      <c r="E33" s="2" t="s">
        <v>264</v>
      </c>
      <c r="F33" s="2"/>
      <c r="G33" s="2"/>
      <c r="H33" s="2"/>
      <c r="I33" s="2" t="s">
        <v>28</v>
      </c>
      <c r="J33" s="2" t="s">
        <v>265</v>
      </c>
      <c r="K33" s="2" t="s">
        <v>30</v>
      </c>
      <c r="L33" s="28" t="s">
        <v>79</v>
      </c>
      <c r="M33" s="46">
        <v>80</v>
      </c>
      <c r="N33" s="28" t="s">
        <v>132</v>
      </c>
      <c r="O33" s="46"/>
      <c r="P33" s="48">
        <v>9000</v>
      </c>
      <c r="Q33" s="2">
        <v>0.5</v>
      </c>
      <c r="R33" s="2">
        <f t="shared" si="0"/>
        <v>4500</v>
      </c>
      <c r="S33" s="2">
        <f t="shared" si="1"/>
        <v>40</v>
      </c>
      <c r="T33" s="2">
        <v>0.5</v>
      </c>
      <c r="U33" s="2">
        <f t="shared" si="2"/>
        <v>4500</v>
      </c>
      <c r="V33" s="2"/>
      <c r="X33" t="s">
        <v>154</v>
      </c>
      <c r="Y33" s="41" t="s">
        <v>266</v>
      </c>
      <c r="Z33" s="30" t="s">
        <v>143</v>
      </c>
    </row>
    <row r="34" spans="1:28" ht="22.2" customHeight="1" x14ac:dyDescent="0.3">
      <c r="A34" s="2" t="s">
        <v>267</v>
      </c>
      <c r="B34" s="2"/>
      <c r="C34" s="2" t="s">
        <v>268</v>
      </c>
      <c r="D34" s="47" t="s">
        <v>269</v>
      </c>
      <c r="E34" s="2" t="s">
        <v>270</v>
      </c>
      <c r="F34" s="2"/>
      <c r="G34" s="2"/>
      <c r="H34" s="2"/>
      <c r="I34" s="2" t="s">
        <v>28</v>
      </c>
      <c r="J34" s="2" t="s">
        <v>271</v>
      </c>
      <c r="K34" s="2" t="s">
        <v>30</v>
      </c>
      <c r="L34" s="28" t="s">
        <v>63</v>
      </c>
      <c r="M34" s="46">
        <v>91</v>
      </c>
      <c r="N34" s="28" t="s">
        <v>31</v>
      </c>
      <c r="O34" s="46">
        <v>90</v>
      </c>
      <c r="P34" s="48">
        <v>7500000</v>
      </c>
      <c r="Q34" s="2">
        <v>0.9</v>
      </c>
      <c r="R34" s="2">
        <f t="shared" si="0"/>
        <v>6750000</v>
      </c>
      <c r="S34" s="2">
        <f t="shared" si="1"/>
        <v>7</v>
      </c>
      <c r="T34" s="2">
        <v>0.9</v>
      </c>
      <c r="U34" s="2">
        <f t="shared" si="2"/>
        <v>6750000</v>
      </c>
      <c r="V34" s="2"/>
      <c r="X34" t="s">
        <v>154</v>
      </c>
      <c r="Y34" s="2" t="s">
        <v>168</v>
      </c>
      <c r="Z34" s="2" t="s">
        <v>272</v>
      </c>
    </row>
    <row r="35" spans="1:28" ht="22.2" customHeight="1" x14ac:dyDescent="0.3">
      <c r="A35" s="2" t="s">
        <v>273</v>
      </c>
      <c r="B35" s="2" t="s">
        <v>566</v>
      </c>
      <c r="C35" s="45" t="s">
        <v>568</v>
      </c>
      <c r="D35" s="47" t="s">
        <v>274</v>
      </c>
      <c r="E35" s="2" t="s">
        <v>275</v>
      </c>
      <c r="F35" s="2"/>
      <c r="G35" s="2"/>
      <c r="H35" s="2"/>
      <c r="I35" s="2" t="s">
        <v>46</v>
      </c>
      <c r="J35" s="2" t="s">
        <v>276</v>
      </c>
      <c r="K35" s="2" t="s">
        <v>30</v>
      </c>
      <c r="L35" s="28" t="s">
        <v>71</v>
      </c>
      <c r="M35" s="46">
        <v>88</v>
      </c>
      <c r="N35" s="28" t="s">
        <v>132</v>
      </c>
      <c r="O35" s="46"/>
      <c r="P35" s="48">
        <v>2688</v>
      </c>
      <c r="Q35" s="2">
        <v>0.6</v>
      </c>
      <c r="R35" s="2">
        <f t="shared" si="0"/>
        <v>1612.8</v>
      </c>
      <c r="S35" s="2">
        <f t="shared" si="1"/>
        <v>32</v>
      </c>
      <c r="T35" s="2">
        <v>0.6</v>
      </c>
      <c r="U35" s="2">
        <f t="shared" si="2"/>
        <v>1612.8</v>
      </c>
      <c r="V35" s="2"/>
      <c r="X35" t="s">
        <v>277</v>
      </c>
      <c r="Y35" s="30" t="s">
        <v>278</v>
      </c>
      <c r="Z35" s="41" t="s">
        <v>279</v>
      </c>
      <c r="AA35" s="30" t="s">
        <v>280</v>
      </c>
      <c r="AB35" s="2" t="s">
        <v>281</v>
      </c>
    </row>
    <row r="36" spans="1:28" ht="22.2" customHeight="1" x14ac:dyDescent="0.3">
      <c r="A36" s="2" t="s">
        <v>282</v>
      </c>
      <c r="B36" s="2" t="s">
        <v>566</v>
      </c>
      <c r="C36" s="2" t="s">
        <v>283</v>
      </c>
      <c r="D36" s="47" t="s">
        <v>284</v>
      </c>
      <c r="E36" s="2" t="s">
        <v>285</v>
      </c>
      <c r="F36" s="2"/>
      <c r="G36" s="2"/>
      <c r="H36" s="2"/>
      <c r="I36" s="2" t="s">
        <v>114</v>
      </c>
      <c r="J36" s="2" t="s">
        <v>286</v>
      </c>
      <c r="K36" s="2" t="s">
        <v>30</v>
      </c>
      <c r="L36" s="28" t="s">
        <v>79</v>
      </c>
      <c r="M36" s="46">
        <v>84</v>
      </c>
      <c r="N36" s="28" t="s">
        <v>40</v>
      </c>
      <c r="O36" s="46">
        <v>85</v>
      </c>
      <c r="P36" s="48">
        <v>16000</v>
      </c>
      <c r="Q36" s="2">
        <v>0.6</v>
      </c>
      <c r="R36" s="2">
        <f t="shared" si="0"/>
        <v>9600</v>
      </c>
      <c r="S36" s="2">
        <f t="shared" si="1"/>
        <v>32</v>
      </c>
      <c r="T36" s="2">
        <v>0.4</v>
      </c>
      <c r="U36" s="2">
        <f t="shared" si="2"/>
        <v>6400</v>
      </c>
      <c r="V36" s="2" t="s">
        <v>57</v>
      </c>
      <c r="X36" t="s">
        <v>287</v>
      </c>
    </row>
    <row r="37" spans="1:28" ht="22.2" customHeight="1" x14ac:dyDescent="0.3">
      <c r="A37" s="2" t="s">
        <v>288</v>
      </c>
      <c r="B37" s="2" t="s">
        <v>566</v>
      </c>
      <c r="C37" s="2" t="s">
        <v>289</v>
      </c>
      <c r="D37" s="2" t="s">
        <v>290</v>
      </c>
      <c r="E37" s="2" t="s">
        <v>291</v>
      </c>
      <c r="F37" s="2"/>
      <c r="G37" s="2"/>
      <c r="H37" s="2"/>
      <c r="I37" s="2" t="s">
        <v>114</v>
      </c>
      <c r="J37" s="2" t="s">
        <v>292</v>
      </c>
      <c r="K37" s="2" t="s">
        <v>30</v>
      </c>
      <c r="L37" s="28"/>
      <c r="M37" s="46"/>
      <c r="N37" s="28"/>
      <c r="O37" s="46" t="s">
        <v>293</v>
      </c>
      <c r="P37" s="48">
        <v>0</v>
      </c>
      <c r="Q37" s="2"/>
      <c r="R37" s="2">
        <f t="shared" si="0"/>
        <v>0</v>
      </c>
      <c r="S37" s="2" t="e">
        <f t="shared" si="1"/>
        <v>#N/A</v>
      </c>
      <c r="T37" s="2"/>
      <c r="U37" s="2">
        <f t="shared" si="2"/>
        <v>0</v>
      </c>
      <c r="V37" s="2"/>
      <c r="X37" t="s">
        <v>293</v>
      </c>
    </row>
    <row r="38" spans="1:28" ht="22.2" customHeight="1" x14ac:dyDescent="0.3">
      <c r="A38" s="2" t="s">
        <v>294</v>
      </c>
      <c r="B38" s="2"/>
      <c r="C38" s="2" t="s">
        <v>295</v>
      </c>
      <c r="D38" s="47" t="s">
        <v>296</v>
      </c>
      <c r="E38" s="2" t="s">
        <v>297</v>
      </c>
      <c r="F38" s="2"/>
      <c r="G38" s="2"/>
      <c r="H38" s="2"/>
      <c r="I38" s="2" t="s">
        <v>46</v>
      </c>
      <c r="J38" s="2" t="s">
        <v>298</v>
      </c>
      <c r="K38" s="2" t="s">
        <v>30</v>
      </c>
      <c r="L38" s="28" t="s">
        <v>32</v>
      </c>
      <c r="M38" s="46"/>
      <c r="N38" s="28" t="s">
        <v>32</v>
      </c>
      <c r="O38" s="46">
        <v>91</v>
      </c>
      <c r="P38" s="48">
        <v>1615680</v>
      </c>
      <c r="Q38" s="2">
        <v>1</v>
      </c>
      <c r="R38" s="2">
        <f t="shared" si="0"/>
        <v>1615680</v>
      </c>
      <c r="S38" s="2">
        <f t="shared" si="1"/>
        <v>1</v>
      </c>
      <c r="T38" s="2">
        <v>1</v>
      </c>
      <c r="U38" s="2">
        <f t="shared" si="2"/>
        <v>1615680</v>
      </c>
      <c r="V38" s="2"/>
      <c r="X38" t="s">
        <v>142</v>
      </c>
      <c r="Y38" s="30" t="s">
        <v>143</v>
      </c>
      <c r="Z38" s="30" t="s">
        <v>144</v>
      </c>
      <c r="AA38" s="2" t="s">
        <v>145</v>
      </c>
      <c r="AB38" s="2" t="s">
        <v>146</v>
      </c>
    </row>
    <row r="39" spans="1:28" ht="22.2" customHeight="1" x14ac:dyDescent="0.3">
      <c r="A39" s="2" t="s">
        <v>299</v>
      </c>
      <c r="B39" s="2"/>
      <c r="C39" s="2" t="s">
        <v>300</v>
      </c>
      <c r="D39" s="47" t="s">
        <v>301</v>
      </c>
      <c r="E39" s="2" t="s">
        <v>302</v>
      </c>
      <c r="F39" s="2"/>
      <c r="G39" s="2"/>
      <c r="H39" s="2"/>
      <c r="I39" s="2" t="s">
        <v>28</v>
      </c>
      <c r="J39" s="2" t="s">
        <v>303</v>
      </c>
      <c r="K39" s="2" t="s">
        <v>30</v>
      </c>
      <c r="L39" s="28" t="s">
        <v>71</v>
      </c>
      <c r="M39" s="46">
        <v>90</v>
      </c>
      <c r="N39" s="28" t="s">
        <v>32</v>
      </c>
      <c r="O39" s="46">
        <v>95</v>
      </c>
      <c r="P39" s="48">
        <v>8601600</v>
      </c>
      <c r="Q39" s="2">
        <v>0.9</v>
      </c>
      <c r="R39" s="2">
        <f t="shared" si="0"/>
        <v>7741440</v>
      </c>
      <c r="S39" s="2">
        <f t="shared" si="1"/>
        <v>7</v>
      </c>
      <c r="T39" s="2">
        <v>0.9</v>
      </c>
      <c r="U39" s="2">
        <f t="shared" si="2"/>
        <v>7741440</v>
      </c>
      <c r="V39" s="2"/>
      <c r="X39" t="s">
        <v>97</v>
      </c>
      <c r="Y39" s="41" t="s">
        <v>99</v>
      </c>
      <c r="Z39" s="30" t="s">
        <v>304</v>
      </c>
      <c r="AA39" s="30" t="s">
        <v>305</v>
      </c>
      <c r="AB39" s="2" t="s">
        <v>109</v>
      </c>
    </row>
    <row r="40" spans="1:28" ht="22.2" customHeight="1" x14ac:dyDescent="0.3">
      <c r="A40" s="2" t="s">
        <v>306</v>
      </c>
      <c r="B40" s="2" t="s">
        <v>566</v>
      </c>
      <c r="C40" s="45" t="s">
        <v>307</v>
      </c>
      <c r="D40" s="2" t="s">
        <v>308</v>
      </c>
      <c r="E40" s="2" t="s">
        <v>309</v>
      </c>
      <c r="F40" s="2"/>
      <c r="G40" s="2"/>
      <c r="H40" s="2"/>
      <c r="I40" s="2" t="s">
        <v>28</v>
      </c>
      <c r="J40" s="2" t="s">
        <v>310</v>
      </c>
      <c r="K40" s="2" t="s">
        <v>30</v>
      </c>
      <c r="L40" s="28" t="s">
        <v>71</v>
      </c>
      <c r="M40" s="46">
        <v>89</v>
      </c>
      <c r="N40" s="28" t="s">
        <v>132</v>
      </c>
      <c r="O40" s="46">
        <v>77</v>
      </c>
      <c r="P40" s="48">
        <v>500000</v>
      </c>
      <c r="Q40" s="2">
        <v>0.6</v>
      </c>
      <c r="R40" s="2">
        <f t="shared" si="0"/>
        <v>300000</v>
      </c>
      <c r="S40" s="2">
        <f t="shared" si="1"/>
        <v>32</v>
      </c>
      <c r="T40" s="2">
        <v>0.6</v>
      </c>
      <c r="U40" s="2">
        <f t="shared" si="2"/>
        <v>300000</v>
      </c>
      <c r="V40" s="2"/>
      <c r="X40" t="s">
        <v>154</v>
      </c>
      <c r="Y40" s="30" t="s">
        <v>311</v>
      </c>
      <c r="Z40" s="30" t="s">
        <v>33</v>
      </c>
    </row>
    <row r="41" spans="1:28" ht="22.2" customHeight="1" x14ac:dyDescent="0.3">
      <c r="A41" s="2" t="s">
        <v>312</v>
      </c>
      <c r="B41" s="2"/>
      <c r="C41" s="2" t="s">
        <v>569</v>
      </c>
      <c r="D41" s="2" t="s">
        <v>313</v>
      </c>
      <c r="E41" s="2" t="s">
        <v>314</v>
      </c>
      <c r="F41" s="2"/>
      <c r="G41" s="2"/>
      <c r="H41" s="2"/>
      <c r="I41" s="2" t="s">
        <v>28</v>
      </c>
      <c r="J41" s="2" t="s">
        <v>315</v>
      </c>
      <c r="K41" s="2" t="s">
        <v>30</v>
      </c>
      <c r="L41" s="28" t="s">
        <v>79</v>
      </c>
      <c r="M41" s="46">
        <v>84</v>
      </c>
      <c r="N41" s="28" t="s">
        <v>40</v>
      </c>
      <c r="O41" s="46">
        <v>85</v>
      </c>
      <c r="P41" s="48">
        <v>300000</v>
      </c>
      <c r="Q41" s="2">
        <v>0.6</v>
      </c>
      <c r="R41" s="2">
        <f t="shared" si="0"/>
        <v>180000</v>
      </c>
      <c r="S41" s="2">
        <f t="shared" si="1"/>
        <v>32</v>
      </c>
      <c r="T41" s="2">
        <v>0.6</v>
      </c>
      <c r="U41" s="2">
        <f t="shared" si="2"/>
        <v>180000</v>
      </c>
      <c r="V41" s="2"/>
      <c r="X41" t="s">
        <v>41</v>
      </c>
    </row>
    <row r="42" spans="1:28" ht="22.2" customHeight="1" x14ac:dyDescent="0.3">
      <c r="A42" s="2" t="s">
        <v>316</v>
      </c>
      <c r="B42" s="2" t="s">
        <v>566</v>
      </c>
      <c r="C42" s="2" t="s">
        <v>317</v>
      </c>
      <c r="D42" s="2" t="s">
        <v>318</v>
      </c>
      <c r="E42" s="2" t="s">
        <v>319</v>
      </c>
      <c r="F42" s="2"/>
      <c r="G42" s="2"/>
      <c r="H42" s="2"/>
      <c r="I42" s="2" t="s">
        <v>28</v>
      </c>
      <c r="J42" s="2" t="s">
        <v>320</v>
      </c>
      <c r="K42" s="2" t="s">
        <v>30</v>
      </c>
      <c r="L42" s="28" t="s">
        <v>79</v>
      </c>
      <c r="M42" s="46">
        <v>85</v>
      </c>
      <c r="N42" s="28" t="s">
        <v>40</v>
      </c>
      <c r="O42" s="46">
        <v>83</v>
      </c>
      <c r="P42" s="48">
        <v>0</v>
      </c>
      <c r="Q42" s="2">
        <v>0.6</v>
      </c>
      <c r="R42" s="2">
        <f t="shared" si="0"/>
        <v>0</v>
      </c>
      <c r="S42" s="2">
        <f t="shared" si="1"/>
        <v>32</v>
      </c>
      <c r="T42" s="2">
        <v>0.6</v>
      </c>
      <c r="U42" s="2">
        <f t="shared" si="2"/>
        <v>0</v>
      </c>
      <c r="V42" s="2"/>
      <c r="X42" t="s">
        <v>41</v>
      </c>
    </row>
    <row r="43" spans="1:28" ht="22.2" customHeight="1" x14ac:dyDescent="0.3">
      <c r="A43" s="2" t="s">
        <v>321</v>
      </c>
      <c r="B43" s="2"/>
      <c r="C43" s="2" t="s">
        <v>322</v>
      </c>
      <c r="D43" s="49" t="s">
        <v>323</v>
      </c>
      <c r="E43" s="2" t="s">
        <v>324</v>
      </c>
      <c r="F43" s="2"/>
      <c r="G43" s="2"/>
      <c r="H43" s="2"/>
      <c r="I43" s="2" t="s">
        <v>46</v>
      </c>
      <c r="J43" s="2"/>
      <c r="K43" s="2" t="s">
        <v>30</v>
      </c>
      <c r="L43" s="28" t="s">
        <v>63</v>
      </c>
      <c r="M43" s="46"/>
      <c r="N43" s="28" t="s">
        <v>32</v>
      </c>
      <c r="O43" s="46">
        <v>95</v>
      </c>
      <c r="P43" s="48">
        <v>9219840</v>
      </c>
      <c r="Q43" s="2">
        <v>1</v>
      </c>
      <c r="R43" s="2">
        <f t="shared" si="0"/>
        <v>9219840</v>
      </c>
      <c r="S43" s="2">
        <f t="shared" si="1"/>
        <v>1</v>
      </c>
      <c r="T43" s="2">
        <v>1</v>
      </c>
      <c r="U43" s="2">
        <f t="shared" si="2"/>
        <v>9219840</v>
      </c>
      <c r="V43" s="2"/>
      <c r="X43" t="s">
        <v>142</v>
      </c>
      <c r="Y43" s="30" t="s">
        <v>143</v>
      </c>
      <c r="Z43" s="30" t="s">
        <v>144</v>
      </c>
      <c r="AA43" s="2" t="s">
        <v>145</v>
      </c>
      <c r="AB43" s="2" t="s">
        <v>146</v>
      </c>
    </row>
    <row r="44" spans="1:28" ht="22.2" customHeight="1" x14ac:dyDescent="0.3">
      <c r="A44" s="2"/>
      <c r="B44" s="2"/>
      <c r="C44" s="2"/>
      <c r="D44" s="2"/>
      <c r="E44" s="2"/>
      <c r="F44" s="2"/>
      <c r="G44" s="2"/>
      <c r="H44" s="2"/>
      <c r="I44" s="2"/>
      <c r="J44" s="2"/>
      <c r="K44" s="2"/>
      <c r="L44" s="2"/>
      <c r="M44" s="46"/>
      <c r="N44" s="2"/>
      <c r="O44" s="46"/>
      <c r="P44" s="48">
        <f>SUM(P2:P43)</f>
        <v>93769477</v>
      </c>
      <c r="Q44" s="2"/>
      <c r="R44" s="48">
        <f>SUM(R2:R43)</f>
        <v>82742903.200000003</v>
      </c>
      <c r="S44" s="2"/>
      <c r="T44" s="2"/>
      <c r="U44" s="48">
        <f>SUM(U2:U43)</f>
        <v>82739703.200000003</v>
      </c>
      <c r="V44" s="2"/>
    </row>
  </sheetData>
  <phoneticPr fontId="1" type="noConversion"/>
  <dataValidations count="1">
    <dataValidation type="list" allowBlank="1" showInputMessage="1" showErrorMessage="1" sqref="L2:L43 N2:N43" xr:uid="{1E523C61-F805-4612-A3A7-4BB85F3A1134}">
      <formula1>$AE$5:$AE$9</formula1>
    </dataValidation>
  </dataValidations>
  <hyperlinks>
    <hyperlink ref="H25" r:id="rId1" xr:uid="{4BFB4BF0-3003-4330-83FE-68B65172BAB5}"/>
    <hyperlink ref="H5" r:id="rId2" xr:uid="{41473FE0-98C0-4C4B-8EFE-645CAD8DFEF0}"/>
    <hyperlink ref="H7" r:id="rId3" xr:uid="{8E8DE134-4B51-4612-87D2-4B1DE5D8B156}"/>
    <hyperlink ref="H16" r:id="rId4" xr:uid="{F37AFDCD-3577-4D40-AEB8-F9E8C8DBD7B0}"/>
    <hyperlink ref="H32" r:id="rId5" xr:uid="{463C5CB7-7157-4EAD-8F30-E3503E303807}"/>
    <hyperlink ref="H21" r:id="rId6" xr:uid="{00416D29-AFDB-4177-9E9E-5C91CC3A2FEC}"/>
  </hyperlinks>
  <pageMargins left="0.25" right="0.25" top="0.75" bottom="0.75" header="0.3" footer="0.3"/>
  <pageSetup paperSize="8" fitToHeight="0" orientation="landscape"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B068B-9099-4B3C-9525-7AD67F27C162}">
  <dimension ref="A1:O14"/>
  <sheetViews>
    <sheetView workbookViewId="0">
      <selection activeCell="J14" sqref="J14"/>
    </sheetView>
  </sheetViews>
  <sheetFormatPr defaultRowHeight="16.2" x14ac:dyDescent="0.3"/>
  <cols>
    <col min="1" max="1" width="28" customWidth="1"/>
    <col min="3" max="3" width="75.33203125" customWidth="1"/>
    <col min="4" max="4" width="35.77734375" customWidth="1"/>
    <col min="6" max="6" width="27.77734375" customWidth="1"/>
    <col min="10" max="10" width="26" customWidth="1"/>
  </cols>
  <sheetData>
    <row r="1" spans="1:15" x14ac:dyDescent="0.3">
      <c r="A1" t="s">
        <v>325</v>
      </c>
      <c r="B1" t="s">
        <v>326</v>
      </c>
      <c r="C1" t="s">
        <v>327</v>
      </c>
      <c r="D1" t="s">
        <v>328</v>
      </c>
      <c r="E1" t="s">
        <v>329</v>
      </c>
      <c r="F1" t="s">
        <v>330</v>
      </c>
      <c r="G1" t="s">
        <v>331</v>
      </c>
      <c r="H1" t="s">
        <v>332</v>
      </c>
      <c r="I1" t="s">
        <v>333</v>
      </c>
      <c r="J1" t="s">
        <v>334</v>
      </c>
      <c r="K1" t="s">
        <v>335</v>
      </c>
      <c r="L1" t="s">
        <v>336</v>
      </c>
      <c r="M1" t="s">
        <v>337</v>
      </c>
    </row>
    <row r="2" spans="1:15" x14ac:dyDescent="0.3">
      <c r="A2" t="s">
        <v>338</v>
      </c>
      <c r="B2" t="s">
        <v>339</v>
      </c>
      <c r="C2" t="s">
        <v>340</v>
      </c>
      <c r="D2" t="s">
        <v>341</v>
      </c>
      <c r="E2" t="s">
        <v>342</v>
      </c>
      <c r="F2" t="s">
        <v>343</v>
      </c>
      <c r="G2">
        <v>45139</v>
      </c>
      <c r="H2">
        <v>46234</v>
      </c>
      <c r="I2">
        <v>1438080</v>
      </c>
      <c r="J2">
        <v>1438080</v>
      </c>
      <c r="K2">
        <v>1</v>
      </c>
      <c r="L2">
        <v>103541.76000000001</v>
      </c>
      <c r="M2">
        <v>207083.52000000002</v>
      </c>
      <c r="O2" t="s">
        <v>344</v>
      </c>
    </row>
    <row r="3" spans="1:15" x14ac:dyDescent="0.3">
      <c r="A3" t="s">
        <v>345</v>
      </c>
      <c r="B3" t="s">
        <v>346</v>
      </c>
      <c r="C3" t="s">
        <v>347</v>
      </c>
      <c r="D3" t="s">
        <v>348</v>
      </c>
      <c r="E3" t="s">
        <v>342</v>
      </c>
      <c r="F3" t="s">
        <v>349</v>
      </c>
      <c r="G3">
        <v>45139</v>
      </c>
      <c r="H3">
        <v>46234</v>
      </c>
      <c r="I3">
        <v>1152000</v>
      </c>
      <c r="J3">
        <v>921600</v>
      </c>
      <c r="K3">
        <v>0.8</v>
      </c>
      <c r="L3">
        <v>73728</v>
      </c>
      <c r="M3">
        <v>147456</v>
      </c>
      <c r="O3" t="s">
        <v>350</v>
      </c>
    </row>
    <row r="4" spans="1:15" x14ac:dyDescent="0.3">
      <c r="A4" t="s">
        <v>351</v>
      </c>
      <c r="B4" t="s">
        <v>352</v>
      </c>
      <c r="C4" t="s">
        <v>353</v>
      </c>
      <c r="D4" t="s">
        <v>354</v>
      </c>
      <c r="E4" t="s">
        <v>342</v>
      </c>
      <c r="F4" t="s">
        <v>355</v>
      </c>
      <c r="G4">
        <v>45139</v>
      </c>
      <c r="H4">
        <v>46234</v>
      </c>
      <c r="I4">
        <v>1085750</v>
      </c>
      <c r="J4">
        <v>1085750</v>
      </c>
      <c r="K4">
        <v>1</v>
      </c>
      <c r="L4">
        <v>86860</v>
      </c>
      <c r="M4">
        <v>173720</v>
      </c>
      <c r="O4" t="s">
        <v>356</v>
      </c>
    </row>
    <row r="5" spans="1:15" x14ac:dyDescent="0.3">
      <c r="A5" t="s">
        <v>357</v>
      </c>
      <c r="B5" t="s">
        <v>358</v>
      </c>
      <c r="C5" t="s">
        <v>359</v>
      </c>
      <c r="D5" t="s">
        <v>360</v>
      </c>
      <c r="E5" t="s">
        <v>342</v>
      </c>
      <c r="F5" t="s">
        <v>361</v>
      </c>
      <c r="G5">
        <v>44774</v>
      </c>
      <c r="H5">
        <v>46234</v>
      </c>
      <c r="I5">
        <v>4000000</v>
      </c>
      <c r="J5">
        <v>4000000</v>
      </c>
      <c r="K5">
        <v>1</v>
      </c>
      <c r="L5">
        <v>320000</v>
      </c>
      <c r="M5">
        <v>640000</v>
      </c>
      <c r="O5" t="s">
        <v>362</v>
      </c>
    </row>
    <row r="6" spans="1:15" x14ac:dyDescent="0.3">
      <c r="A6" t="s">
        <v>363</v>
      </c>
      <c r="B6" t="s">
        <v>364</v>
      </c>
      <c r="C6" t="s">
        <v>365</v>
      </c>
      <c r="D6" t="s">
        <v>366</v>
      </c>
      <c r="E6" t="s">
        <v>342</v>
      </c>
      <c r="F6" t="s">
        <v>367</v>
      </c>
      <c r="G6">
        <v>44774</v>
      </c>
      <c r="H6">
        <v>45869</v>
      </c>
      <c r="I6">
        <v>3000000</v>
      </c>
      <c r="J6">
        <v>2100000</v>
      </c>
      <c r="K6">
        <v>0.7</v>
      </c>
      <c r="L6">
        <v>168000</v>
      </c>
      <c r="M6">
        <v>336000</v>
      </c>
      <c r="O6" t="s">
        <v>368</v>
      </c>
    </row>
    <row r="7" spans="1:15" x14ac:dyDescent="0.3">
      <c r="A7" t="s">
        <v>369</v>
      </c>
      <c r="B7" t="s">
        <v>370</v>
      </c>
      <c r="C7" t="s">
        <v>371</v>
      </c>
      <c r="D7" t="s">
        <v>372</v>
      </c>
      <c r="E7" t="s">
        <v>342</v>
      </c>
      <c r="F7" t="s">
        <v>373</v>
      </c>
      <c r="G7">
        <v>44409</v>
      </c>
      <c r="H7">
        <v>45869</v>
      </c>
      <c r="I7">
        <v>35307284</v>
      </c>
      <c r="J7">
        <v>15000000</v>
      </c>
      <c r="K7">
        <v>0.42484151428923278</v>
      </c>
      <c r="L7">
        <v>1200000</v>
      </c>
      <c r="M7">
        <v>2400000</v>
      </c>
      <c r="O7" t="s">
        <v>374</v>
      </c>
    </row>
    <row r="8" spans="1:15" x14ac:dyDescent="0.3">
      <c r="A8" t="s">
        <v>375</v>
      </c>
      <c r="B8" t="s">
        <v>376</v>
      </c>
      <c r="C8" t="s">
        <v>377</v>
      </c>
      <c r="D8" t="s">
        <v>378</v>
      </c>
      <c r="E8" t="s">
        <v>379</v>
      </c>
      <c r="F8" t="s">
        <v>380</v>
      </c>
      <c r="G8">
        <v>45139</v>
      </c>
      <c r="H8">
        <v>45869</v>
      </c>
      <c r="I8">
        <v>192000</v>
      </c>
      <c r="J8">
        <v>134400</v>
      </c>
      <c r="K8">
        <v>0.7</v>
      </c>
      <c r="L8">
        <v>10752</v>
      </c>
      <c r="M8">
        <v>21504</v>
      </c>
      <c r="O8" t="s">
        <v>381</v>
      </c>
    </row>
    <row r="9" spans="1:15" x14ac:dyDescent="0.3">
      <c r="A9" t="s">
        <v>382</v>
      </c>
      <c r="B9" t="s">
        <v>383</v>
      </c>
      <c r="C9" t="s">
        <v>384</v>
      </c>
      <c r="D9" t="s">
        <v>385</v>
      </c>
      <c r="E9" t="s">
        <v>379</v>
      </c>
      <c r="F9" t="s">
        <v>386</v>
      </c>
      <c r="G9">
        <v>45139</v>
      </c>
      <c r="H9">
        <v>45869</v>
      </c>
      <c r="I9">
        <v>1000000</v>
      </c>
      <c r="J9">
        <v>800000</v>
      </c>
      <c r="K9">
        <v>0.8</v>
      </c>
      <c r="L9">
        <v>64000</v>
      </c>
      <c r="M9">
        <v>128000</v>
      </c>
      <c r="O9" t="s">
        <v>387</v>
      </c>
    </row>
    <row r="10" spans="1:15" x14ac:dyDescent="0.3">
      <c r="A10" t="s">
        <v>388</v>
      </c>
      <c r="B10" t="s">
        <v>389</v>
      </c>
      <c r="C10" t="s">
        <v>390</v>
      </c>
      <c r="D10" t="s">
        <v>391</v>
      </c>
      <c r="E10" t="s">
        <v>379</v>
      </c>
      <c r="F10" t="s">
        <v>392</v>
      </c>
      <c r="G10">
        <v>45139</v>
      </c>
      <c r="H10">
        <v>46234</v>
      </c>
      <c r="I10">
        <v>10106250</v>
      </c>
      <c r="J10">
        <v>9095625</v>
      </c>
      <c r="K10">
        <v>0.9</v>
      </c>
      <c r="L10">
        <v>727650</v>
      </c>
      <c r="M10">
        <v>1455300</v>
      </c>
      <c r="O10" t="s">
        <v>393</v>
      </c>
    </row>
    <row r="11" spans="1:15" x14ac:dyDescent="0.3">
      <c r="A11" t="s">
        <v>394</v>
      </c>
      <c r="B11" t="s">
        <v>395</v>
      </c>
      <c r="C11" t="s">
        <v>396</v>
      </c>
      <c r="D11" t="s">
        <v>397</v>
      </c>
      <c r="E11" t="s">
        <v>379</v>
      </c>
      <c r="F11" t="s">
        <v>398</v>
      </c>
      <c r="G11">
        <v>45139</v>
      </c>
      <c r="H11">
        <v>46234</v>
      </c>
      <c r="I11">
        <v>2688000</v>
      </c>
      <c r="J11">
        <v>2688000</v>
      </c>
      <c r="K11">
        <v>1</v>
      </c>
      <c r="L11">
        <v>215040</v>
      </c>
      <c r="M11">
        <v>430080</v>
      </c>
      <c r="O11" t="s">
        <v>399</v>
      </c>
    </row>
    <row r="12" spans="1:15" x14ac:dyDescent="0.3">
      <c r="A12" t="s">
        <v>400</v>
      </c>
      <c r="B12" t="s">
        <v>401</v>
      </c>
      <c r="C12" t="s">
        <v>402</v>
      </c>
      <c r="D12" t="s">
        <v>403</v>
      </c>
      <c r="E12" t="s">
        <v>404</v>
      </c>
      <c r="F12" t="s">
        <v>405</v>
      </c>
      <c r="G12">
        <v>45139</v>
      </c>
      <c r="H12">
        <v>46234</v>
      </c>
      <c r="I12">
        <v>5640</v>
      </c>
      <c r="J12">
        <v>5640</v>
      </c>
      <c r="K12">
        <v>1</v>
      </c>
      <c r="L12">
        <v>451.2</v>
      </c>
      <c r="M12">
        <v>902.4</v>
      </c>
      <c r="O12" t="s">
        <v>406</v>
      </c>
    </row>
    <row r="13" spans="1:15" x14ac:dyDescent="0.3">
      <c r="A13" t="s">
        <v>407</v>
      </c>
      <c r="B13" t="s">
        <v>408</v>
      </c>
      <c r="C13" t="s">
        <v>409</v>
      </c>
      <c r="E13" t="s">
        <v>404</v>
      </c>
      <c r="F13" t="s">
        <v>410</v>
      </c>
      <c r="I13">
        <v>29514240</v>
      </c>
      <c r="J13">
        <v>29514240</v>
      </c>
      <c r="K13">
        <v>1</v>
      </c>
      <c r="L13">
        <v>2361139.2000000002</v>
      </c>
      <c r="M13">
        <v>4722278.4000000004</v>
      </c>
      <c r="O13" t="s">
        <v>411</v>
      </c>
    </row>
    <row r="14" spans="1:15" x14ac:dyDescent="0.3">
      <c r="J14">
        <f>SUM(J2:J13)</f>
        <v>66783335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03117-6FBA-4E0B-AE43-20247DA89F30}">
  <dimension ref="A1:T32"/>
  <sheetViews>
    <sheetView workbookViewId="0">
      <selection activeCell="O12" sqref="O12"/>
    </sheetView>
  </sheetViews>
  <sheetFormatPr defaultColWidth="9" defaultRowHeight="13.8" x14ac:dyDescent="0.3"/>
  <cols>
    <col min="1" max="1" width="18.6640625" style="6" customWidth="1"/>
    <col min="2" max="2" width="9" style="6"/>
    <col min="3" max="3" width="106" style="6" customWidth="1"/>
    <col min="4" max="4" width="25.33203125" style="6" customWidth="1"/>
    <col min="5" max="5" width="12" style="6" customWidth="1"/>
    <col min="6" max="6" width="14.6640625" style="6" customWidth="1"/>
    <col min="7" max="7" width="15.88671875" style="6" customWidth="1"/>
    <col min="8" max="8" width="9" style="6"/>
    <col min="9" max="9" width="21" style="6" customWidth="1"/>
    <col min="10" max="10" width="16" style="6" customWidth="1"/>
    <col min="11" max="11" width="12.44140625" style="6" customWidth="1"/>
    <col min="12" max="12" width="19.21875" style="6" customWidth="1"/>
    <col min="13" max="13" width="16" style="6" customWidth="1"/>
    <col min="14" max="14" width="16.21875" style="6" customWidth="1"/>
    <col min="15" max="15" width="20.44140625" style="6" customWidth="1"/>
    <col min="16" max="16" width="16" style="6" customWidth="1"/>
    <col min="17" max="17" width="12.44140625" style="6" customWidth="1"/>
    <col min="18" max="18" width="20.44140625" style="6" customWidth="1"/>
    <col min="19" max="19" width="16" style="6" customWidth="1"/>
    <col min="20" max="20" width="12.44140625" style="6" customWidth="1"/>
    <col min="21" max="16384" width="9" style="6"/>
  </cols>
  <sheetData>
    <row r="1" spans="1:20" x14ac:dyDescent="0.3">
      <c r="A1" s="4" t="s">
        <v>0</v>
      </c>
      <c r="B1" s="4" t="s">
        <v>1</v>
      </c>
      <c r="C1" s="4" t="s">
        <v>2</v>
      </c>
      <c r="D1" s="4" t="s">
        <v>3</v>
      </c>
      <c r="E1" s="4" t="s">
        <v>7</v>
      </c>
      <c r="F1" s="4" t="s">
        <v>8</v>
      </c>
      <c r="G1" s="4" t="s">
        <v>9</v>
      </c>
      <c r="H1" s="4" t="s">
        <v>19</v>
      </c>
      <c r="I1" s="5" t="s">
        <v>20</v>
      </c>
      <c r="J1" s="4"/>
      <c r="K1" s="4"/>
      <c r="L1" s="5" t="s">
        <v>21</v>
      </c>
      <c r="M1" s="4"/>
      <c r="N1" s="4"/>
      <c r="O1" s="5" t="s">
        <v>22</v>
      </c>
      <c r="P1" s="4"/>
      <c r="Q1" s="4"/>
      <c r="R1" s="5" t="s">
        <v>23</v>
      </c>
      <c r="S1" s="4"/>
      <c r="T1" s="4"/>
    </row>
    <row r="2" spans="1:20" ht="16.2" x14ac:dyDescent="0.3">
      <c r="A2" s="6" t="str">
        <f>'113年度申請計畫總表'!A9</f>
        <v>113WFA0310452</v>
      </c>
      <c r="B2" s="6" t="str">
        <f>'113年度申請計畫總表'!C9</f>
        <v>李悅寧</v>
      </c>
      <c r="C2" s="6" t="str">
        <f>'113年度申請計畫總表'!D9</f>
        <v>太陽系作為行星系統形成之典範？(1/3)</v>
      </c>
      <c r="D2" s="6" t="str">
        <f>'113年度申請計畫總表'!E9</f>
        <v>113-2112-M-003-009-</v>
      </c>
      <c r="E2" s="6" t="str">
        <f>'113年度申請計畫總表'!I9</f>
        <v>M -自然處</v>
      </c>
      <c r="F2" s="6" t="str">
        <f>'113年度申請計畫總表'!J9</f>
        <v>F3L6A1B096</v>
      </c>
      <c r="G2" s="6" t="str">
        <f>'113年度申請計畫總表'!K9</f>
        <v>E-業務會報通過</v>
      </c>
      <c r="H2" s="6" t="s">
        <v>97</v>
      </c>
      <c r="I2" s="25" t="s">
        <v>412</v>
      </c>
      <c r="J2" s="26" t="s">
        <v>413</v>
      </c>
      <c r="K2" s="27" t="s">
        <v>414</v>
      </c>
      <c r="L2" s="22" t="s">
        <v>415</v>
      </c>
      <c r="M2" s="20" t="s">
        <v>416</v>
      </c>
      <c r="N2" s="3" t="s">
        <v>417</v>
      </c>
      <c r="O2" s="33" t="s">
        <v>418</v>
      </c>
      <c r="P2" s="34" t="s">
        <v>419</v>
      </c>
      <c r="Q2" s="35" t="s">
        <v>420</v>
      </c>
      <c r="R2" s="8" t="s">
        <v>304</v>
      </c>
      <c r="S2" s="3"/>
      <c r="T2" s="3"/>
    </row>
    <row r="3" spans="1:20" ht="16.2" x14ac:dyDescent="0.3">
      <c r="A3" s="6" t="str">
        <f>'113年度申請計畫總表'!A10</f>
        <v>113WFA0410443</v>
      </c>
      <c r="B3" s="6" t="str">
        <f>'113年度申請計畫總表'!C10</f>
        <v>潘國全</v>
      </c>
      <c r="C3" s="6" t="str">
        <f>'113年度申請計畫總表'!D10</f>
        <v>解讀超新星之謎：在重力波物理學和多信使天文學時代揭示核心坍縮超新星之內含物理。(1/3)</v>
      </c>
      <c r="D3" s="6" t="str">
        <f>'113年度申請計畫總表'!E10</f>
        <v>113-2112-M-007-031-</v>
      </c>
      <c r="E3" s="6" t="str">
        <f>'113年度申請計畫總表'!I10</f>
        <v>M -自然處</v>
      </c>
      <c r="F3" s="6" t="str">
        <f>'113年度申請計畫總表'!J10</f>
        <v>H3E8A1B115</v>
      </c>
      <c r="G3" s="6" t="str">
        <f>'113年度申請計畫總表'!K10</f>
        <v>E-業務會報通過</v>
      </c>
      <c r="H3" s="6" t="s">
        <v>97</v>
      </c>
      <c r="I3" s="25" t="s">
        <v>412</v>
      </c>
      <c r="J3" s="26" t="s">
        <v>413</v>
      </c>
      <c r="K3" s="27" t="s">
        <v>414</v>
      </c>
      <c r="L3" s="22" t="s">
        <v>421</v>
      </c>
      <c r="M3" s="20" t="s">
        <v>422</v>
      </c>
      <c r="N3" s="3" t="s">
        <v>423</v>
      </c>
      <c r="O3" s="33" t="s">
        <v>418</v>
      </c>
      <c r="P3" s="34" t="s">
        <v>419</v>
      </c>
      <c r="Q3" s="35" t="s">
        <v>420</v>
      </c>
      <c r="R3" s="8" t="s">
        <v>109</v>
      </c>
      <c r="S3" s="3"/>
      <c r="T3" s="3"/>
    </row>
    <row r="4" spans="1:20" ht="16.2" x14ac:dyDescent="0.3">
      <c r="A4" s="6" t="str">
        <f>'113年度申請計畫總表'!A39</f>
        <v>113WIA0110208</v>
      </c>
      <c r="B4" s="6" t="str">
        <f>'113年度申請計畫總表'!C39</f>
        <v>林明楷</v>
      </c>
      <c r="C4" s="6" t="str">
        <f>'113年度申請計畫總表'!D39</f>
        <v>透過磁場串連地方和全盤行星形成(1/3)</v>
      </c>
      <c r="D4" s="6" t="str">
        <f>'113年度申請計畫總表'!E39</f>
        <v>113-2112-M-001-036-</v>
      </c>
      <c r="E4" s="6" t="str">
        <f>'113年度申請計畫總表'!I39</f>
        <v>M -自然處</v>
      </c>
      <c r="F4" s="6" t="str">
        <f>'113年度申請計畫總表'!J39</f>
        <v>F3L8A1B099</v>
      </c>
      <c r="G4" s="6" t="str">
        <f>'113年度申請計畫總表'!K39</f>
        <v>E-業務會報通過</v>
      </c>
      <c r="H4" s="6" t="s">
        <v>424</v>
      </c>
      <c r="I4" s="22" t="s">
        <v>415</v>
      </c>
      <c r="J4" s="3" t="s">
        <v>416</v>
      </c>
      <c r="K4" s="3" t="s">
        <v>417</v>
      </c>
      <c r="L4" s="25" t="s">
        <v>425</v>
      </c>
      <c r="M4" s="26" t="s">
        <v>426</v>
      </c>
      <c r="N4" s="27" t="s">
        <v>427</v>
      </c>
      <c r="O4" s="33" t="s">
        <v>428</v>
      </c>
      <c r="P4" s="34" t="s">
        <v>429</v>
      </c>
      <c r="Q4" s="35" t="s">
        <v>430</v>
      </c>
      <c r="R4" s="8" t="s">
        <v>109</v>
      </c>
      <c r="S4" s="7"/>
      <c r="T4" s="7"/>
    </row>
    <row r="5" spans="1:20" ht="16.2" x14ac:dyDescent="0.3">
      <c r="A5" s="6" t="str">
        <f>'113年度申請計畫總表'!A20</f>
        <v>113WFA0911275</v>
      </c>
      <c r="B5" s="6" t="str">
        <f>'113年度申請計畫總表'!C20</f>
        <v>陳寬任</v>
      </c>
      <c r="C5" s="6" t="str">
        <f>'113年度申請計畫總表'!D20</f>
        <v>電漿子學研究與應用(四)</v>
      </c>
      <c r="D5" s="6" t="str">
        <f>'113年度申請計畫總表'!E20</f>
        <v>113-2112-M-006-016-</v>
      </c>
      <c r="E5" s="6" t="str">
        <f>'113年度申請計畫總表'!I20</f>
        <v>M -自然處</v>
      </c>
      <c r="F5" s="6" t="str">
        <f>'113年度申請計畫總表'!J20</f>
        <v>C3E8P2B052</v>
      </c>
      <c r="G5" s="6" t="str">
        <f>'113年度申請計畫總表'!K20</f>
        <v>E-業務會報通過</v>
      </c>
      <c r="H5" s="6" t="s">
        <v>424</v>
      </c>
      <c r="I5" s="38" t="s">
        <v>431</v>
      </c>
      <c r="J5" s="20" t="s">
        <v>432</v>
      </c>
      <c r="K5" s="3" t="s">
        <v>433</v>
      </c>
      <c r="L5" s="25" t="s">
        <v>434</v>
      </c>
      <c r="M5" s="26" t="s">
        <v>435</v>
      </c>
      <c r="N5" s="27" t="s">
        <v>436</v>
      </c>
      <c r="O5" s="22" t="s">
        <v>437</v>
      </c>
      <c r="P5" s="24" t="s">
        <v>438</v>
      </c>
      <c r="Q5" s="7" t="s">
        <v>439</v>
      </c>
      <c r="R5" s="33" t="s">
        <v>440</v>
      </c>
      <c r="S5" s="34" t="s">
        <v>441</v>
      </c>
      <c r="T5" s="35" t="s">
        <v>442</v>
      </c>
    </row>
    <row r="6" spans="1:20" ht="16.2" x14ac:dyDescent="0.3">
      <c r="A6" s="6" t="str">
        <f>'113年度申請計畫總表'!A7</f>
        <v>113WFA0310383</v>
      </c>
      <c r="B6" s="6" t="str">
        <f>'113年度申請計畫總表'!C7</f>
        <v>蔡明剛</v>
      </c>
      <c r="C6" s="6" t="str">
        <f>'113年度申請計畫總表'!D7</f>
        <v>鑭系元素回收與CO2碳酸化催化反應之新穎鑭系蛋白質配位錯合物：人工智慧輔佐設計之計算研究(1/3)</v>
      </c>
      <c r="D6" s="6" t="str">
        <f>'113年度申請計畫總表'!E7</f>
        <v>113-2113-M-003-018-</v>
      </c>
      <c r="E6" s="6" t="str">
        <f>'113年度申請計畫總表'!I7</f>
        <v>M -自然處</v>
      </c>
      <c r="F6" s="6" t="str">
        <f>'113年度申請計畫總表'!J7</f>
        <v>113PCC069</v>
      </c>
      <c r="G6" s="6" t="str">
        <f>'113年度申請計畫總表'!K7</f>
        <v>E-業務會報通過</v>
      </c>
      <c r="H6" s="6" t="s">
        <v>33</v>
      </c>
      <c r="I6" s="25" t="s">
        <v>443</v>
      </c>
      <c r="J6" s="26" t="s">
        <v>444</v>
      </c>
      <c r="K6" s="27" t="s">
        <v>445</v>
      </c>
      <c r="L6" s="22" t="s">
        <v>446</v>
      </c>
      <c r="M6" s="20" t="s">
        <v>447</v>
      </c>
      <c r="N6" s="10" t="s">
        <v>448</v>
      </c>
      <c r="O6" s="9"/>
      <c r="P6" s="10"/>
      <c r="Q6" s="10"/>
      <c r="R6" s="9"/>
      <c r="S6" s="10"/>
      <c r="T6" s="10"/>
    </row>
    <row r="7" spans="1:20" ht="16.2" x14ac:dyDescent="0.3">
      <c r="A7" s="6" t="str">
        <f>'113年度申請計畫總表'!A14</f>
        <v>113WFA0710586</v>
      </c>
      <c r="B7" s="6" t="str">
        <f>'113年度申請計畫總表'!C14</f>
        <v>蔡惠旭</v>
      </c>
      <c r="C7" s="6" t="str">
        <f>'113年度申請計畫總表'!D14</f>
        <v>整合機器學習模型與分子動力學模擬以發展高效抗菌肽</v>
      </c>
      <c r="D7" s="6" t="str">
        <f>'113年度申請計畫總表'!E14</f>
        <v>113-2113-M-008-010-</v>
      </c>
      <c r="E7" s="6" t="str">
        <f>'113年度申請計畫總表'!I14</f>
        <v>M -自然處</v>
      </c>
      <c r="F7" s="6" t="str">
        <f>'113年度申請計畫總表'!J14</f>
        <v>113PCC070</v>
      </c>
      <c r="G7" s="6" t="str">
        <f>'113年度申請計畫總表'!K14</f>
        <v>E-業務會報通過</v>
      </c>
      <c r="H7" s="6" t="s">
        <v>116</v>
      </c>
      <c r="I7" s="25" t="s">
        <v>449</v>
      </c>
      <c r="J7" s="26" t="s">
        <v>450</v>
      </c>
      <c r="K7" s="27" t="s">
        <v>451</v>
      </c>
      <c r="L7" s="22" t="s">
        <v>452</v>
      </c>
      <c r="M7" s="20" t="s">
        <v>453</v>
      </c>
      <c r="N7" s="10" t="s">
        <v>454</v>
      </c>
      <c r="O7" s="9"/>
      <c r="P7" s="10"/>
      <c r="Q7" s="10"/>
      <c r="R7" s="9"/>
      <c r="S7" s="10"/>
      <c r="T7" s="10"/>
    </row>
    <row r="8" spans="1:20" ht="16.2" x14ac:dyDescent="0.3">
      <c r="A8" s="6" t="str">
        <f>'113年度申請計畫總表'!A32</f>
        <v>113WFD0210057</v>
      </c>
      <c r="B8" s="6" t="str">
        <f>'113年度申請計畫總表'!C32</f>
        <v>楊小青</v>
      </c>
      <c r="C8" s="6" t="str">
        <f>'113年度申請計畫總表'!D32</f>
        <v>探究金屬有機多面體生物複合結構之化學訊息存儲(1/3)</v>
      </c>
      <c r="D8" s="6" t="str">
        <f>'113年度申請計畫總表'!E32</f>
        <v>113-2113-M-030-012-</v>
      </c>
      <c r="E8" s="6" t="str">
        <f>'113年度申請計畫總表'!I32</f>
        <v>M -自然處</v>
      </c>
      <c r="F8" s="6" t="str">
        <f>'113年度申請計畫總表'!J32</f>
        <v>113PCC065</v>
      </c>
      <c r="G8" s="6" t="str">
        <f>'113年度申請計畫總表'!K32</f>
        <v>E-業務會報通過</v>
      </c>
      <c r="H8" s="6" t="s">
        <v>33</v>
      </c>
      <c r="I8" s="25" t="s">
        <v>449</v>
      </c>
      <c r="J8" s="26" t="s">
        <v>450</v>
      </c>
      <c r="K8" s="27" t="s">
        <v>451</v>
      </c>
      <c r="L8" s="22" t="s">
        <v>452</v>
      </c>
      <c r="M8" s="20" t="s">
        <v>453</v>
      </c>
      <c r="N8" s="10" t="s">
        <v>454</v>
      </c>
      <c r="O8" s="9"/>
      <c r="P8" s="10"/>
      <c r="Q8" s="10"/>
      <c r="R8" s="9"/>
      <c r="S8" s="10"/>
      <c r="T8" s="10"/>
    </row>
    <row r="9" spans="1:20" ht="16.2" x14ac:dyDescent="0.3">
      <c r="A9" s="6" t="str">
        <f>'113年度申請計畫總表'!A6</f>
        <v>113WFA0310264</v>
      </c>
      <c r="B9" s="6" t="str">
        <f>'113年度申請計畫總表'!C6</f>
        <v>王禎翰</v>
      </c>
      <c r="C9" s="6" t="str">
        <f>'113年度申請計畫總表'!D6</f>
        <v>機理性的探索二氧化碳還原反應與鋰離子電池</v>
      </c>
      <c r="D9" s="6" t="str">
        <f>'113年度申請計畫總表'!E6</f>
        <v>113-2113-M-003-016-</v>
      </c>
      <c r="E9" s="6" t="str">
        <f>'113年度申請計畫總表'!I6</f>
        <v>M -自然處</v>
      </c>
      <c r="F9" s="6" t="str">
        <f>'113年度申請計畫總表'!J6</f>
        <v>113PCC015</v>
      </c>
      <c r="G9" s="6" t="str">
        <f>'113年度申請計畫總表'!K6</f>
        <v>E-業務會報通過</v>
      </c>
      <c r="H9" s="6" t="s">
        <v>33</v>
      </c>
      <c r="I9" s="37" t="s">
        <v>455</v>
      </c>
      <c r="J9" s="20" t="s">
        <v>456</v>
      </c>
      <c r="K9" s="3" t="s">
        <v>457</v>
      </c>
      <c r="L9" s="25" t="s">
        <v>458</v>
      </c>
      <c r="M9" s="26" t="s">
        <v>459</v>
      </c>
      <c r="N9" s="27" t="s">
        <v>460</v>
      </c>
      <c r="O9" s="9"/>
      <c r="P9" s="10"/>
      <c r="Q9" s="10"/>
      <c r="R9" s="9"/>
      <c r="S9" s="10"/>
      <c r="T9" s="10"/>
    </row>
    <row r="10" spans="1:20" ht="16.2" x14ac:dyDescent="0.3">
      <c r="A10" s="6" t="str">
        <f>'113年度申請計畫總表'!A25</f>
        <v>113WFA2510626</v>
      </c>
      <c r="B10" s="6" t="str">
        <f>'113年度申請計畫總表'!C25</f>
        <v>江志強</v>
      </c>
      <c r="C10" s="6" t="str">
        <f>'113年度申請計畫總表'!D25</f>
        <v>高性能全固態鋰電池電極介面相容性優異的複合固態電解質設計</v>
      </c>
      <c r="D10" s="6" t="str">
        <f>'113年度申請計畫總表'!E25</f>
        <v>113-2113-M-011-003-MY3</v>
      </c>
      <c r="E10" s="6" t="str">
        <f>'113年度申請計畫總表'!I25</f>
        <v>M -自然處</v>
      </c>
      <c r="F10" s="6" t="str">
        <f>'113年度申請計畫總表'!J25</f>
        <v>113PCC019</v>
      </c>
      <c r="G10" s="6" t="str">
        <f>'113年度申請計畫總表'!K25</f>
        <v>E-業務會報通過</v>
      </c>
      <c r="H10" s="6" t="s">
        <v>33</v>
      </c>
      <c r="I10" s="25" t="s">
        <v>461</v>
      </c>
      <c r="J10" s="26" t="s">
        <v>462</v>
      </c>
      <c r="K10" s="27" t="s">
        <v>463</v>
      </c>
      <c r="L10" s="25" t="s">
        <v>464</v>
      </c>
      <c r="M10" s="26" t="s">
        <v>447</v>
      </c>
      <c r="N10" s="27" t="s">
        <v>448</v>
      </c>
      <c r="O10" s="9"/>
      <c r="P10" s="3"/>
      <c r="Q10" s="3"/>
      <c r="R10" s="9"/>
      <c r="S10" s="3"/>
      <c r="T10" s="3"/>
    </row>
    <row r="11" spans="1:20" ht="16.2" x14ac:dyDescent="0.3">
      <c r="A11" s="6" t="str">
        <f>'113年度申請計畫總表'!A2</f>
        <v>113WFA0111472</v>
      </c>
      <c r="B11" s="6" t="str">
        <f>'113年度申請計畫總表'!C2</f>
        <v>林倫年</v>
      </c>
      <c r="C11" s="6" t="str">
        <f>'113年度申請計畫總表'!D2</f>
        <v>探索週期性分子相關材料和層狀系統的晶格動力學與電子和振動結構之間的關係：理論/第一原理模擬研究</v>
      </c>
      <c r="D11" s="6" t="str">
        <f>'113年度申請計畫總表'!E2</f>
        <v>113-2113-M-002-017-MY3</v>
      </c>
      <c r="E11" s="6" t="str">
        <f>'113年度申請計畫總表'!I2</f>
        <v>M -自然處</v>
      </c>
      <c r="F11" s="6" t="str">
        <f>'113年度申請計畫總表'!J2</f>
        <v>113PCC031</v>
      </c>
      <c r="G11" s="6" t="str">
        <f>'113年度申請計畫總表'!K2</f>
        <v>E-業務會報通過</v>
      </c>
      <c r="H11" s="6" t="s">
        <v>33</v>
      </c>
      <c r="I11" s="25" t="s">
        <v>465</v>
      </c>
      <c r="J11" s="26" t="s">
        <v>466</v>
      </c>
      <c r="K11" s="27" t="s">
        <v>467</v>
      </c>
      <c r="L11" s="25" t="s">
        <v>443</v>
      </c>
      <c r="M11" s="26" t="s">
        <v>444</v>
      </c>
      <c r="N11" s="27" t="s">
        <v>445</v>
      </c>
      <c r="O11" s="9"/>
      <c r="P11" s="10"/>
      <c r="Q11" s="10"/>
      <c r="R11" s="9"/>
      <c r="S11" s="10"/>
      <c r="T11" s="10"/>
    </row>
    <row r="12" spans="1:20" ht="16.2" x14ac:dyDescent="0.3">
      <c r="A12" s="6" t="str">
        <f>'113年度申請計畫總表'!A40</f>
        <v>113WIA0110476</v>
      </c>
      <c r="B12" s="6" t="str">
        <f>'113年度申請計畫總表'!C40</f>
        <v>俞聖法</v>
      </c>
      <c r="C12" s="6" t="str">
        <f>'113年度申請計畫總表'!D40</f>
        <v>研發有效率的二氧化碳還原反應至甲酸與甲醇做為儲能與循環經濟的應用</v>
      </c>
      <c r="D12" s="6" t="str">
        <f>'113年度申請計畫總表'!E40</f>
        <v>113-2113-M-001-027-MY3</v>
      </c>
      <c r="E12" s="6" t="str">
        <f>'113年度申請計畫總表'!I40</f>
        <v>M -自然處</v>
      </c>
      <c r="F12" s="6" t="str">
        <f>'113年度申請計畫總表'!J40</f>
        <v>113INC028</v>
      </c>
      <c r="G12" s="6" t="str">
        <f>'113年度申請計畫總表'!K40</f>
        <v>E-業務會報通過</v>
      </c>
      <c r="H12" s="6" t="s">
        <v>468</v>
      </c>
      <c r="I12" s="25" t="s">
        <v>469</v>
      </c>
      <c r="J12" s="26" t="s">
        <v>470</v>
      </c>
      <c r="K12" s="27" t="s">
        <v>471</v>
      </c>
      <c r="L12" s="43" t="s">
        <v>33</v>
      </c>
      <c r="M12" s="44" t="s">
        <v>472</v>
      </c>
      <c r="N12" s="44"/>
      <c r="O12" s="9"/>
      <c r="P12" s="10"/>
      <c r="Q12" s="10"/>
      <c r="R12" s="9"/>
      <c r="S12" s="10"/>
      <c r="T12" s="10"/>
    </row>
    <row r="13" spans="1:20" ht="16.2" x14ac:dyDescent="0.3">
      <c r="A13" s="6" t="str">
        <f>'113年度申請計畫總表'!A16</f>
        <v>113WFA0810313</v>
      </c>
      <c r="B13" s="6" t="str">
        <f>'113年度申請計畫總表'!C16</f>
        <v>莊豐權</v>
      </c>
      <c r="C13" s="6" t="str">
        <f>'113年度申請計畫總表'!D16</f>
        <v>量子材料的拓撲與自旋自電子學應用(1/3)</v>
      </c>
      <c r="D13" s="6" t="str">
        <f>'113年度申請計畫總表'!E16</f>
        <v>113-2112-M-110-023-</v>
      </c>
      <c r="E13" s="6" t="str">
        <f>'113年度申請計畫總表'!I16</f>
        <v>M -自然處</v>
      </c>
      <c r="F13" s="6" t="str">
        <f>'113年度申請計畫總表'!J16</f>
        <v>113CP111</v>
      </c>
      <c r="G13" s="6" t="str">
        <f>'113年度申請計畫總表'!K16</f>
        <v>E-業務會報通過</v>
      </c>
      <c r="H13" s="6" t="s">
        <v>154</v>
      </c>
      <c r="I13" s="25" t="s">
        <v>473</v>
      </c>
      <c r="J13" s="26" t="s">
        <v>474</v>
      </c>
      <c r="K13" s="27" t="s">
        <v>475</v>
      </c>
      <c r="L13" s="25" t="s">
        <v>476</v>
      </c>
      <c r="M13" s="26" t="s">
        <v>477</v>
      </c>
      <c r="N13" s="27" t="s">
        <v>478</v>
      </c>
      <c r="O13" s="9"/>
      <c r="P13" s="10"/>
      <c r="Q13" s="10"/>
      <c r="R13" s="9"/>
      <c r="S13" s="10"/>
      <c r="T13" s="10"/>
    </row>
    <row r="14" spans="1:20" ht="16.2" x14ac:dyDescent="0.3">
      <c r="A14" s="6" t="str">
        <f>'113年度申請計畫總表'!A33</f>
        <v>113WFD0210330</v>
      </c>
      <c r="B14" s="6" t="str">
        <f>'113年度申請計畫總表'!C33</f>
        <v>楊恩哲</v>
      </c>
      <c r="C14" s="6" t="str">
        <f>'113年度申請計畫總表'!D33</f>
        <v>鈷和稀土金屬之單離子磁鐵的合成與磁性研究</v>
      </c>
      <c r="D14" s="6" t="str">
        <f>'113年度申請計畫總表'!E33</f>
        <v>113-2113-M-030-008-</v>
      </c>
      <c r="E14" s="6" t="str">
        <f>'113年度申請計畫總表'!I33</f>
        <v>M -自然處</v>
      </c>
      <c r="F14" s="6" t="str">
        <f>'113年度申請計畫總表'!J33</f>
        <v>113INC049</v>
      </c>
      <c r="G14" s="6" t="str">
        <f>'113年度申請計畫總表'!K33</f>
        <v>E-業務會報通過</v>
      </c>
      <c r="H14" s="6" t="s">
        <v>154</v>
      </c>
      <c r="I14" s="37" t="s">
        <v>479</v>
      </c>
      <c r="J14" s="20" t="s">
        <v>480</v>
      </c>
      <c r="K14" s="42" t="s">
        <v>481</v>
      </c>
      <c r="L14" s="25" t="s">
        <v>482</v>
      </c>
      <c r="M14" s="26" t="s">
        <v>483</v>
      </c>
      <c r="N14" s="27" t="s">
        <v>484</v>
      </c>
      <c r="O14" s="9"/>
      <c r="P14" s="10"/>
      <c r="Q14" s="10"/>
      <c r="R14" s="9"/>
      <c r="S14" s="10"/>
      <c r="T14" s="10"/>
    </row>
    <row r="15" spans="1:20" ht="16.2" x14ac:dyDescent="0.3">
      <c r="A15" s="6" t="str">
        <f>'113年度申請計畫總表'!A34</f>
        <v>113WFD0410138</v>
      </c>
      <c r="B15" s="6" t="str">
        <f>'113年度申請計畫總表'!C34</f>
        <v>薛宏中</v>
      </c>
      <c r="C15" s="6" t="str">
        <f>'113年度申請計畫總表'!D34</f>
        <v>利用第一原理DFT+GW+BSE方法探索經過層間滑動或扭轉之二維材料能譜特性(1/3)</v>
      </c>
      <c r="D15" s="6" t="str">
        <f>'113年度申請計畫總表'!E34</f>
        <v>113-2112-M-032-013-</v>
      </c>
      <c r="E15" s="6" t="str">
        <f>'113年度申請計畫總表'!I34</f>
        <v>M -自然處</v>
      </c>
      <c r="F15" s="6" t="str">
        <f>'113年度申請計畫總表'!J34</f>
        <v>113CP012</v>
      </c>
      <c r="G15" s="6" t="str">
        <f>'113年度申請計畫總表'!K34</f>
        <v>E-業務會報通過</v>
      </c>
      <c r="H15" s="6" t="s">
        <v>154</v>
      </c>
      <c r="I15" s="40" t="s">
        <v>485</v>
      </c>
      <c r="J15" s="20" t="s">
        <v>486</v>
      </c>
      <c r="K15" s="10"/>
      <c r="L15" s="40" t="s">
        <v>487</v>
      </c>
      <c r="M15" s="20" t="s">
        <v>488</v>
      </c>
      <c r="N15" s="10"/>
      <c r="O15" s="9"/>
      <c r="P15" s="10"/>
      <c r="Q15" s="10"/>
      <c r="R15" s="9"/>
      <c r="S15" s="10"/>
      <c r="T15" s="10"/>
    </row>
    <row r="16" spans="1:20" ht="16.2" x14ac:dyDescent="0.3">
      <c r="A16" s="6" t="str">
        <f>'113年度申請計畫總表'!A29</f>
        <v>113WFAB910699</v>
      </c>
      <c r="B16" s="6" t="str">
        <f>'113年度申請計畫總表'!C29</f>
        <v>鄭舜仁</v>
      </c>
      <c r="C16" s="6" t="str">
        <f>'113年度申請計畫總表'!D29</f>
        <v>向量渦漩光與二維材料中激子間之交互作用：以第一原理為基礎之理論研究</v>
      </c>
      <c r="D16" s="6" t="str">
        <f>'113年度申請計畫總表'!E29</f>
        <v>113-2112-M-A49-035-MY3</v>
      </c>
      <c r="E16" s="6" t="str">
        <f>'113年度申請計畫總表'!I29</f>
        <v>M -自然處</v>
      </c>
      <c r="F16" s="6" t="str">
        <f>'113年度申請計畫總表'!J29</f>
        <v>113CP123</v>
      </c>
      <c r="G16" s="6" t="str">
        <f>'113年度申請計畫總表'!K29</f>
        <v>E-業務會報通過</v>
      </c>
      <c r="H16" s="6" t="s">
        <v>468</v>
      </c>
      <c r="I16" s="25" t="s">
        <v>476</v>
      </c>
      <c r="J16" s="26" t="s">
        <v>477</v>
      </c>
      <c r="K16" s="27" t="s">
        <v>478</v>
      </c>
      <c r="L16" s="40" t="s">
        <v>489</v>
      </c>
      <c r="M16" s="20" t="s">
        <v>490</v>
      </c>
      <c r="N16" s="10"/>
      <c r="O16" s="9"/>
      <c r="P16" s="10"/>
      <c r="Q16" s="10"/>
      <c r="R16" s="9"/>
      <c r="S16" s="10"/>
      <c r="T16" s="10"/>
    </row>
    <row r="17" spans="1:20" ht="16.2" x14ac:dyDescent="0.3">
      <c r="A17" s="6" t="str">
        <f>'113年度申請計畫總表'!A18</f>
        <v>113WFA0810472</v>
      </c>
      <c r="B17" s="6" t="str">
        <f>'113年度申請計畫總表'!C18</f>
        <v>林仕鑫</v>
      </c>
      <c r="C17" s="6" t="str">
        <f>'113年度申請計畫總表'!D18</f>
        <v>使用機器學習方法的隨機結構搜尋演算法(1/3)</v>
      </c>
      <c r="D17" s="6" t="str">
        <f>'113年度申請計畫總表'!E18</f>
        <v>113-2112-M-110-019-</v>
      </c>
      <c r="E17" s="6" t="str">
        <f>'113年度申請計畫總表'!I18</f>
        <v>M -自然處</v>
      </c>
      <c r="F17" s="6" t="str">
        <f>'113年度申請計畫總表'!J18</f>
        <v>113CP004</v>
      </c>
      <c r="G17" s="6" t="str">
        <f>'113年度申請計畫總表'!K18</f>
        <v>E-業務會報通過</v>
      </c>
      <c r="H17" s="6" t="s">
        <v>154</v>
      </c>
      <c r="I17" s="25" t="s">
        <v>473</v>
      </c>
      <c r="J17" s="26" t="s">
        <v>474</v>
      </c>
      <c r="K17" s="27" t="s">
        <v>491</v>
      </c>
      <c r="L17" s="40" t="s">
        <v>485</v>
      </c>
      <c r="M17" s="20" t="s">
        <v>486</v>
      </c>
      <c r="N17" s="10"/>
      <c r="O17" s="9"/>
      <c r="P17" s="10"/>
      <c r="Q17" s="10"/>
      <c r="R17" s="9"/>
      <c r="S17" s="10"/>
      <c r="T17" s="10"/>
    </row>
    <row r="18" spans="1:20" x14ac:dyDescent="0.3">
      <c r="A18" s="6" t="str">
        <f>'113年度申請計畫總表'!A13</f>
        <v>113WFA0710248</v>
      </c>
      <c r="B18" s="6" t="str">
        <f>'113年度申請計畫總表'!C13</f>
        <v>許樹坤</v>
      </c>
      <c r="C18" s="6" t="str">
        <f>'113年度申請計畫總表'!D13</f>
        <v>總計畫及子計畫一：台灣鄰近板塊聚合帶構造研究(3/3)</v>
      </c>
      <c r="D18" s="6" t="str">
        <f>'113年度申請計畫總表'!E13</f>
        <v>113-2611-M-008-004-</v>
      </c>
      <c r="E18" s="6" t="str">
        <f>'113年度申請計畫總表'!I13</f>
        <v>M -自然處</v>
      </c>
      <c r="F18" s="6" t="str">
        <f>'113年度申請計畫總表'!J13</f>
        <v>113OPC001</v>
      </c>
      <c r="G18" s="6" t="str">
        <f>'113年度申請計畫總表'!K13</f>
        <v>E-業務會報通過</v>
      </c>
      <c r="H18" s="12" t="s">
        <v>492</v>
      </c>
      <c r="I18" s="9"/>
      <c r="J18" s="13"/>
      <c r="K18" s="13"/>
      <c r="L18" s="11"/>
      <c r="M18" s="13"/>
      <c r="N18" s="13"/>
      <c r="O18" s="9"/>
      <c r="P18" s="13"/>
      <c r="Q18" s="13"/>
      <c r="R18" s="9"/>
      <c r="S18" s="13"/>
      <c r="T18" s="13"/>
    </row>
    <row r="19" spans="1:20" ht="16.2" x14ac:dyDescent="0.3">
      <c r="A19" s="6" t="str">
        <f>'113年度申請計畫總表'!A8</f>
        <v>113WFA0310410</v>
      </c>
      <c r="B19" s="6" t="str">
        <f>'113年度申請計畫總表'!C8</f>
        <v>王重傑</v>
      </c>
      <c r="C19" s="6" t="str">
        <f>'113年度申請計畫總表'!D8</f>
        <v>台灣地區豪大雨預報實驗計畫第三階段—台灣極端降水事件之發生機制與可預報度研究 (I-III)(1/3)</v>
      </c>
      <c r="D19" s="6" t="str">
        <f>'113年度申請計畫總表'!E8</f>
        <v>113-2111-M-003-001-</v>
      </c>
      <c r="E19" s="6" t="str">
        <f>'113年度申請計畫總表'!I8</f>
        <v>M -自然處</v>
      </c>
      <c r="F19" s="6" t="str">
        <f>'113年度申請計畫總表'!J8</f>
        <v>113A002</v>
      </c>
      <c r="G19" s="6" t="str">
        <f>'113年度申請計畫總表'!K8</f>
        <v>E-業務會報通過</v>
      </c>
      <c r="H19" s="6" t="s">
        <v>86</v>
      </c>
      <c r="I19" s="22" t="s">
        <v>493</v>
      </c>
      <c r="J19" s="20" t="s">
        <v>494</v>
      </c>
      <c r="K19" s="3" t="s">
        <v>495</v>
      </c>
      <c r="L19" s="25" t="s">
        <v>496</v>
      </c>
      <c r="M19" s="31" t="s">
        <v>497</v>
      </c>
      <c r="N19" s="32" t="s">
        <v>498</v>
      </c>
      <c r="O19" s="25" t="s">
        <v>499</v>
      </c>
      <c r="P19" s="31" t="s">
        <v>500</v>
      </c>
      <c r="Q19" s="32" t="s">
        <v>501</v>
      </c>
      <c r="R19" s="9" t="s">
        <v>90</v>
      </c>
      <c r="S19" s="14"/>
      <c r="T19" s="14"/>
    </row>
    <row r="20" spans="1:20" x14ac:dyDescent="0.3">
      <c r="A20" s="6" t="str">
        <f>'113年度申請計畫總表'!A41</f>
        <v>113WIA0110479</v>
      </c>
      <c r="B20" s="6" t="str">
        <f>'113年度申請計畫總表'!C41</f>
        <v>陳宏宇</v>
      </c>
      <c r="C20" s="6" t="str">
        <f>'113年度申請計畫總表'!D41</f>
        <v>結合全球定位衛星系統及聲學於台灣東部外海的海底大地測量研究及台灣地區全球定位衛星系統資料庫與成果共享平台</v>
      </c>
      <c r="D20" s="6" t="str">
        <f>'113年度申請計畫總表'!E41</f>
        <v>113-2116-M-001-016-</v>
      </c>
      <c r="E20" s="6" t="str">
        <f>'113年度申請計畫總表'!I41</f>
        <v>M -自然處</v>
      </c>
      <c r="F20" s="6" t="str">
        <f>'113年度申請計畫總表'!J41</f>
        <v>113ES101</v>
      </c>
      <c r="G20" s="6" t="str">
        <f>'113年度申請計畫總表'!K41</f>
        <v>E-業務會報通過</v>
      </c>
      <c r="H20" s="12" t="s">
        <v>492</v>
      </c>
      <c r="I20" s="9"/>
      <c r="J20" s="13"/>
      <c r="K20" s="13"/>
      <c r="L20" s="11"/>
      <c r="M20" s="13"/>
      <c r="N20" s="13"/>
      <c r="O20" s="9"/>
      <c r="P20" s="13"/>
      <c r="Q20" s="13"/>
      <c r="R20" s="9"/>
      <c r="S20" s="13"/>
      <c r="T20" s="13"/>
    </row>
    <row r="21" spans="1:20" x14ac:dyDescent="0.3">
      <c r="A21" s="6" t="str">
        <f>'113年度申請計畫總表'!A42</f>
        <v>113WIA0110612</v>
      </c>
      <c r="B21" s="6" t="str">
        <f>'113年度申請計畫總表'!C42</f>
        <v>戚務正</v>
      </c>
      <c r="C21" s="6" t="str">
        <f>'113年度申請計畫總表'!D42</f>
        <v>子計畫：利用地震學研究台灣海域主要峽谷的沈積物及流體(IV)</v>
      </c>
      <c r="D21" s="6" t="str">
        <f>'113年度申請計畫總表'!E42</f>
        <v>113-2611-M-001-004-</v>
      </c>
      <c r="E21" s="6" t="str">
        <f>'113年度申請計畫總表'!I42</f>
        <v>M -自然處</v>
      </c>
      <c r="F21" s="6" t="str">
        <f>'113年度申請計畫總表'!J42</f>
        <v>113OPF001</v>
      </c>
      <c r="G21" s="6" t="str">
        <f>'113年度申請計畫總表'!K42</f>
        <v>E-業務會報通過</v>
      </c>
      <c r="H21" s="12" t="s">
        <v>492</v>
      </c>
      <c r="I21" s="9"/>
      <c r="J21" s="13"/>
      <c r="K21" s="13"/>
      <c r="L21" s="11"/>
      <c r="M21" s="13"/>
      <c r="N21" s="13"/>
      <c r="O21" s="9"/>
      <c r="P21" s="13"/>
      <c r="Q21" s="13"/>
      <c r="R21" s="9"/>
      <c r="S21" s="13"/>
      <c r="T21" s="13"/>
    </row>
    <row r="22" spans="1:20" x14ac:dyDescent="0.3">
      <c r="A22" s="6" t="str">
        <f>'113年度申請計畫總表'!A3</f>
        <v>113WFA0111625</v>
      </c>
      <c r="B22" s="6" t="str">
        <f>'113年度申請計畫總表'!C3</f>
        <v>吳東諭</v>
      </c>
      <c r="C22" s="6" t="str">
        <f>'113年度申請計畫總表'!D3</f>
        <v>鋼構建築物不同結構系統應對近斷層地震之震災韌性提升計畫：震損評估與風險管理(子計畫九)(II)</v>
      </c>
      <c r="D22" s="6" t="str">
        <f>'113年度申請計畫總表'!E3</f>
        <v>113-2625-M-002-008-</v>
      </c>
      <c r="E22" s="6" t="str">
        <f>'113年度申請計畫總表'!I3</f>
        <v>M -自然處</v>
      </c>
      <c r="F22" s="6" t="str">
        <f>'113年度申請計畫總表'!J3</f>
        <v>113DE609</v>
      </c>
      <c r="G22" s="6" t="str">
        <f>'113年度申請計畫總表'!K3</f>
        <v>E-業務會報通過</v>
      </c>
      <c r="H22" s="12" t="s">
        <v>492</v>
      </c>
      <c r="I22" s="9"/>
      <c r="J22" s="13"/>
      <c r="K22" s="13"/>
      <c r="L22" s="11"/>
      <c r="M22" s="13"/>
      <c r="N22" s="13"/>
      <c r="O22" s="9"/>
      <c r="P22" s="13"/>
      <c r="Q22" s="13"/>
      <c r="R22" s="9"/>
      <c r="S22" s="13"/>
      <c r="T22" s="13"/>
    </row>
    <row r="24" spans="1:20" x14ac:dyDescent="0.3">
      <c r="A24" s="15" t="s">
        <v>502</v>
      </c>
    </row>
    <row r="25" spans="1:20" x14ac:dyDescent="0.3">
      <c r="A25" s="15" t="s">
        <v>325</v>
      </c>
      <c r="B25" s="15" t="s">
        <v>326</v>
      </c>
      <c r="C25" s="15" t="s">
        <v>327</v>
      </c>
      <c r="D25" s="15" t="s">
        <v>328</v>
      </c>
      <c r="E25" s="15" t="s">
        <v>329</v>
      </c>
      <c r="F25" s="15" t="s">
        <v>330</v>
      </c>
      <c r="G25" s="15" t="s">
        <v>331</v>
      </c>
      <c r="H25" s="15" t="s">
        <v>332</v>
      </c>
      <c r="I25" s="15" t="s">
        <v>333</v>
      </c>
      <c r="J25" s="15" t="s">
        <v>334</v>
      </c>
      <c r="K25" s="15" t="s">
        <v>335</v>
      </c>
      <c r="L25" s="15" t="s">
        <v>336</v>
      </c>
      <c r="M25" s="15" t="s">
        <v>337</v>
      </c>
      <c r="N25" s="15"/>
      <c r="O25" s="15"/>
    </row>
    <row r="26" spans="1:20" x14ac:dyDescent="0.3">
      <c r="A26" s="6" t="str">
        <f>'112年度多年期計畫'!A2</f>
        <v>NSTC112-2112-M001-048-MY3</v>
      </c>
      <c r="B26" s="6" t="str">
        <f>'112年度多年期計畫'!B2</f>
        <v>詹楊皓</v>
      </c>
      <c r="C26" s="6" t="str">
        <f>'112年度多年期計畫'!C2</f>
        <v>激子效應對非線性光學響應之研究</v>
      </c>
      <c r="D26" s="6" t="str">
        <f>'112年度多年期計畫'!D2</f>
        <v>yanghao@gate.sinica.edu.tw</v>
      </c>
      <c r="E26" s="6" t="str">
        <f>'112年度多年期計畫'!E2</f>
        <v>自然處</v>
      </c>
      <c r="F26" s="6" t="str">
        <f>'112年度多年期計畫'!F2</f>
        <v>半導體物理－理論</v>
      </c>
      <c r="G26" s="6">
        <f>'112年度多年期計畫'!G2</f>
        <v>45139</v>
      </c>
      <c r="H26" s="6">
        <f>'112年度多年期計畫'!H2</f>
        <v>46234</v>
      </c>
      <c r="I26" s="6">
        <f>'112年度多年期計畫'!I2</f>
        <v>1438080</v>
      </c>
      <c r="J26" s="6">
        <f>'112年度多年期計畫'!J2</f>
        <v>1438080</v>
      </c>
      <c r="K26" s="6">
        <f>'112年度多年期計畫'!K2</f>
        <v>1</v>
      </c>
      <c r="L26" s="6">
        <f>'112年度多年期計畫'!L2</f>
        <v>103541.76000000001</v>
      </c>
      <c r="M26" s="6">
        <f>'112年度多年期計畫'!M2</f>
        <v>207083.52000000002</v>
      </c>
      <c r="N26" s="6">
        <f>'112年度多年期計畫'!N2</f>
        <v>0</v>
      </c>
      <c r="O26" s="6" t="str">
        <f>'112年度多年期計畫'!O2</f>
        <v>MD 詹楊皓</v>
      </c>
    </row>
    <row r="27" spans="1:20" x14ac:dyDescent="0.3">
      <c r="A27" s="6" t="str">
        <f>'112年度多年期計畫'!A3</f>
        <v>NSTC112-2113-M035-001-MY3</v>
      </c>
      <c r="B27" s="6" t="str">
        <f>'112年度多年期計畫'!B3</f>
        <v>葉丞豪</v>
      </c>
      <c r="C27" s="6" t="str">
        <f>'112年度多年期計畫'!C3</f>
        <v>光觸媒水解產氫反應於二維複合材料上之物理化學性質、反應機制與轉換效 率的理論計算研究</v>
      </c>
      <c r="D27" s="6" t="str">
        <f>'112年度多年期計畫'!D3</f>
        <v>chenhyeh@fcu.edu.tw</v>
      </c>
      <c r="E27" s="6" t="str">
        <f>'112年度多年期計畫'!E3</f>
        <v>自然處</v>
      </c>
      <c r="F27" s="6" t="str">
        <f>'112年度多年期計畫'!F3</f>
        <v>物理化學</v>
      </c>
      <c r="G27" s="6">
        <f>'112年度多年期計畫'!G3</f>
        <v>45139</v>
      </c>
      <c r="H27" s="6">
        <f>'112年度多年期計畫'!H3</f>
        <v>46234</v>
      </c>
      <c r="I27" s="6">
        <f>'112年度多年期計畫'!I3</f>
        <v>1152000</v>
      </c>
      <c r="J27" s="6">
        <f>'112年度多年期計畫'!J3</f>
        <v>921600</v>
      </c>
      <c r="K27" s="6">
        <f>'112年度多年期計畫'!K3</f>
        <v>0.8</v>
      </c>
      <c r="L27" s="6">
        <f>'112年度多年期計畫'!L3</f>
        <v>73728</v>
      </c>
      <c r="M27" s="6">
        <f>'112年度多年期計畫'!M3</f>
        <v>147456</v>
      </c>
      <c r="N27" s="6">
        <f>'112年度多年期計畫'!N3</f>
        <v>0</v>
      </c>
      <c r="O27" s="6" t="str">
        <f>'112年度多年期計畫'!O3</f>
        <v>MD 葉丞豪</v>
      </c>
    </row>
    <row r="28" spans="1:20" x14ac:dyDescent="0.3">
      <c r="A28" s="6" t="str">
        <f>'112年度多年期計畫'!A4</f>
        <v>NSTC112-2611-M002-016-MY3</v>
      </c>
      <c r="B28" s="6" t="str">
        <f>'112年度多年期計畫'!B4</f>
        <v>曾于恒</v>
      </c>
      <c r="C28" s="6" t="str">
        <f>'112年度多年期計畫'!C4</f>
        <v>未來氣候變遷情境下黑潮及黑潮延伸流變異</v>
      </c>
      <c r="D28" s="6" t="str">
        <f>'112年度多年期計畫'!D4</f>
        <v>tsengyh@ntu.edu.tw</v>
      </c>
      <c r="E28" s="6" t="str">
        <f>'112年度多年期計畫'!E4</f>
        <v>自然處</v>
      </c>
      <c r="F28" s="6" t="str">
        <f>'112年度多年期計畫'!F4</f>
        <v>海洋物理學</v>
      </c>
      <c r="G28" s="6">
        <f>'112年度多年期計畫'!G4</f>
        <v>45139</v>
      </c>
      <c r="H28" s="6">
        <f>'112年度多年期計畫'!H4</f>
        <v>46234</v>
      </c>
      <c r="I28" s="6">
        <f>'112年度多年期計畫'!I4</f>
        <v>1085750</v>
      </c>
      <c r="J28" s="6">
        <f>'112年度多年期計畫'!J4</f>
        <v>1085750</v>
      </c>
      <c r="K28" s="6">
        <f>'112年度多年期計畫'!K4</f>
        <v>1</v>
      </c>
      <c r="L28" s="6">
        <f>'112年度多年期計畫'!L4</f>
        <v>86860</v>
      </c>
      <c r="M28" s="6">
        <f>'112年度多年期計畫'!M4</f>
        <v>173720</v>
      </c>
      <c r="N28" s="6">
        <f>'112年度多年期計畫'!N4</f>
        <v>0</v>
      </c>
      <c r="O28" s="6" t="str">
        <f>'112年度多年期計畫'!O4</f>
        <v>MD 曾于恒</v>
      </c>
    </row>
    <row r="29" spans="1:20" x14ac:dyDescent="0.3">
      <c r="A29" s="6" t="str">
        <f>'112年度多年期計畫'!A5</f>
        <v>MOST111-2628-M002-005-MY4</v>
      </c>
      <c r="B29" s="6" t="str">
        <f>'112年度多年期計畫'!B5</f>
        <v>薛熙于</v>
      </c>
      <c r="C29" s="6" t="str">
        <f>'112年度多年期計畫'!C5</f>
        <v>以天文數值模擬從嚴檢驗波暗物質</v>
      </c>
      <c r="D29" s="6" t="str">
        <f>'112年度多年期計畫'!D5</f>
        <v>hyschive@phys.ntu.edu.tw</v>
      </c>
      <c r="E29" s="6" t="str">
        <f>'112年度多年期計畫'!E5</f>
        <v>自然處</v>
      </c>
      <c r="F29" s="6" t="str">
        <f>'112年度多年期計畫'!F5</f>
        <v>天文及宇宙學－理論</v>
      </c>
      <c r="G29" s="6">
        <f>'112年度多年期計畫'!G5</f>
        <v>44774</v>
      </c>
      <c r="H29" s="6">
        <f>'112年度多年期計畫'!H5</f>
        <v>46234</v>
      </c>
      <c r="I29" s="6">
        <f>'112年度多年期計畫'!I5</f>
        <v>4000000</v>
      </c>
      <c r="J29" s="6">
        <f>'112年度多年期計畫'!J5</f>
        <v>4000000</v>
      </c>
      <c r="K29" s="6">
        <f>'112年度多年期計畫'!K5</f>
        <v>1</v>
      </c>
      <c r="L29" s="6">
        <f>'112年度多年期計畫'!L5</f>
        <v>320000</v>
      </c>
      <c r="M29" s="6">
        <f>'112年度多年期計畫'!M5</f>
        <v>640000</v>
      </c>
      <c r="N29" s="6">
        <f>'112年度多年期計畫'!N5</f>
        <v>0</v>
      </c>
      <c r="O29" s="6" t="str">
        <f>'112年度多年期計畫'!O5</f>
        <v>MD 薛熙于</v>
      </c>
    </row>
    <row r="30" spans="1:20" x14ac:dyDescent="0.3">
      <c r="A30" s="6" t="str">
        <f>'112年度多年期計畫'!A6</f>
        <v>MOST111-2112-M007-028-MY3</v>
      </c>
      <c r="B30" s="6" t="str">
        <f>'112年度多年期計畫'!B6</f>
        <v>陳馨怡</v>
      </c>
      <c r="C30" s="6" t="str">
        <f>'112年度多年期計畫'!C6</f>
        <v>高熵材料之理論計算摻雜與吸附建模工具及描述符開發</v>
      </c>
      <c r="D30" s="6" t="str">
        <f>'112年度多年期計畫'!D6</f>
        <v>hsinyi.tiffany.chen@gapp.nth
u.edu.tw</v>
      </c>
      <c r="E30" s="6" t="str">
        <f>'112年度多年期計畫'!E6</f>
        <v>自然處</v>
      </c>
      <c r="F30" s="6" t="str">
        <f>'112年度多年期計畫'!F6</f>
        <v>表面物理－理論</v>
      </c>
      <c r="G30" s="6">
        <f>'112年度多年期計畫'!G6</f>
        <v>44774</v>
      </c>
      <c r="H30" s="6">
        <f>'112年度多年期計畫'!H6</f>
        <v>45869</v>
      </c>
      <c r="I30" s="6">
        <f>'112年度多年期計畫'!I6</f>
        <v>3000000</v>
      </c>
      <c r="J30" s="6">
        <f>'112年度多年期計畫'!J6</f>
        <v>2100000</v>
      </c>
      <c r="K30" s="6">
        <f>'112年度多年期計畫'!K6</f>
        <v>0.7</v>
      </c>
      <c r="L30" s="6">
        <f>'112年度多年期計畫'!L6</f>
        <v>168000</v>
      </c>
      <c r="M30" s="6">
        <f>'112年度多年期計畫'!M6</f>
        <v>336000</v>
      </c>
      <c r="N30" s="6">
        <f>'112年度多年期計畫'!N6</f>
        <v>0</v>
      </c>
      <c r="O30" s="6" t="str">
        <f>'112年度多年期計畫'!O6</f>
        <v>MD 陳馨怡</v>
      </c>
    </row>
    <row r="31" spans="1:20" x14ac:dyDescent="0.3">
      <c r="A31" s="6" t="str">
        <f>'112年度多年期計畫'!A7</f>
        <v>MOST110-2628-M002-004-MY4</v>
      </c>
      <c r="B31" s="6" t="str">
        <f>'112年度多年期計畫'!B7</f>
        <v>羅敏輝</v>
      </c>
      <c r="C31" s="6" t="str">
        <f>'112年度多年期計畫'!C7</f>
        <v>人類世下雲霧森林的水循環變化與碳吸收趨勢</v>
      </c>
      <c r="D31" s="6" t="str">
        <f>'112年度多年期計畫'!D7</f>
        <v>mlo@as.ntu.edu.tw</v>
      </c>
      <c r="E31" s="6" t="str">
        <f>'112年度多年期計畫'!E7</f>
        <v>自然處</v>
      </c>
      <c r="F31" s="6" t="str">
        <f>'112年度多年期計畫'!F7</f>
        <v>氣候變化</v>
      </c>
      <c r="G31" s="6">
        <f>'112年度多年期計畫'!G7</f>
        <v>44409</v>
      </c>
      <c r="H31" s="6">
        <f>'112年度多年期計畫'!H7</f>
        <v>45869</v>
      </c>
      <c r="I31" s="6">
        <f>'112年度多年期計畫'!I7</f>
        <v>35307284</v>
      </c>
      <c r="J31" s="6">
        <f>'112年度多年期計畫'!J7</f>
        <v>15000000</v>
      </c>
      <c r="K31" s="6">
        <f>'112年度多年期計畫'!K7</f>
        <v>0.42484151428923278</v>
      </c>
      <c r="L31" s="6">
        <f>'112年度多年期計畫'!L7</f>
        <v>1200000</v>
      </c>
      <c r="M31" s="6">
        <f>'112年度多年期計畫'!M7</f>
        <v>2400000</v>
      </c>
      <c r="N31" s="6">
        <f>'112年度多年期計畫'!N7</f>
        <v>0</v>
      </c>
      <c r="O31" s="6" t="str">
        <f>'112年度多年期計畫'!O7</f>
        <v>MD 羅敏輝</v>
      </c>
    </row>
    <row r="32" spans="1:20" x14ac:dyDescent="0.3">
      <c r="A32" s="6" t="s">
        <v>503</v>
      </c>
      <c r="B32" s="6" t="s">
        <v>504</v>
      </c>
      <c r="C32" s="6" t="s">
        <v>505</v>
      </c>
      <c r="E32" s="6" t="s">
        <v>506</v>
      </c>
      <c r="F32" s="6" t="s">
        <v>507</v>
      </c>
    </row>
  </sheetData>
  <phoneticPr fontId="3" type="noConversion"/>
  <hyperlinks>
    <hyperlink ref="J10" r:id="rId1" xr:uid="{F8C52DD1-DE5C-404D-B7E5-43602A43CD75}"/>
    <hyperlink ref="P19" r:id="rId2" xr:uid="{EF426FD7-D128-4A99-BEB1-F4EE223F8B7F}"/>
    <hyperlink ref="J2" r:id="rId3" xr:uid="{1F9EF3AE-E408-47B0-BE4F-6BAE0DDFCB98}"/>
    <hyperlink ref="J3" r:id="rId4" xr:uid="{9320D855-BBE9-45C7-8BF7-E5F9695AF64E}"/>
    <hyperlink ref="J4" r:id="rId5" xr:uid="{8BB1D98C-22C2-45D5-9227-6128A36FDAE5}"/>
    <hyperlink ref="M2" r:id="rId6" xr:uid="{FCB616E2-3BBE-4916-BF4E-D17EED787026}"/>
    <hyperlink ref="J5" r:id="rId7" xr:uid="{96C23577-F6DB-4E86-90CA-3C0A723DDCAE}"/>
    <hyperlink ref="M4" r:id="rId8" xr:uid="{7EE8689B-F7EB-4BC4-9AEC-6B7AE3951B3C}"/>
    <hyperlink ref="M3" r:id="rId9" xr:uid="{8F93F88A-B3C7-4D4C-82DB-32589E57582A}"/>
    <hyperlink ref="M5" r:id="rId10" xr:uid="{2C809A9C-10F6-4603-97EA-CBFBCB06B8D2}"/>
    <hyperlink ref="J9" r:id="rId11" xr:uid="{62683C03-8A38-4E14-AC12-B38F55E78790}"/>
    <hyperlink ref="J11" r:id="rId12" xr:uid="{DE01D58E-303B-47D2-B650-B0945A76C114}"/>
    <hyperlink ref="M9" r:id="rId13" xr:uid="{8879F35F-2552-428B-8FE8-D719BA3FDAC3}"/>
    <hyperlink ref="M10" r:id="rId14" xr:uid="{C621F2C4-C524-4343-BF6F-1BFC977607FF}"/>
    <hyperlink ref="M11" r:id="rId15" xr:uid="{087F146A-E0EC-469E-9865-EDE20BF49A23}"/>
    <hyperlink ref="J19" r:id="rId16" xr:uid="{EC0E3804-8ADC-4AFA-AE8A-39F257B51737}"/>
    <hyperlink ref="M19" r:id="rId17" xr:uid="{EBB9B704-0B88-49DA-83F4-02DA030A4664}"/>
    <hyperlink ref="P5" r:id="rId18" xr:uid="{9F3BDB27-1BD5-4260-B191-E4557F317207}"/>
    <hyperlink ref="P3" r:id="rId19" xr:uid="{60AE0C55-A7AF-4EBC-BA43-DE6C1BB6107E}"/>
    <hyperlink ref="P2" r:id="rId20" xr:uid="{1A91F0FE-41CD-45DD-94FC-220D2967CC7C}"/>
    <hyperlink ref="S5" r:id="rId21" xr:uid="{327A2CCA-E848-4674-9498-3C1CFDCD6F33}"/>
    <hyperlink ref="P4" r:id="rId22" xr:uid="{F88A0004-F380-4AC2-8755-2D169283F09F}"/>
    <hyperlink ref="J7" r:id="rId23" xr:uid="{00B281EA-2264-4627-AAD0-61E21118EB39}"/>
    <hyperlink ref="J8" r:id="rId24" xr:uid="{2F98502F-5151-4292-A10C-A65B8D9F4335}"/>
    <hyperlink ref="M7" r:id="rId25" xr:uid="{8E85472A-A3AB-4D6F-8B55-BF8D27FA51CB}"/>
    <hyperlink ref="M8" r:id="rId26" xr:uid="{CF253EEB-C00D-4AF1-AC54-F876F18B960B}"/>
    <hyperlink ref="J6" r:id="rId27" xr:uid="{D259936B-2DFE-4273-9441-C2103322B142}"/>
    <hyperlink ref="M6" r:id="rId28" xr:uid="{E7C8D5C7-0021-41E2-B96D-076CF56C5AB3}"/>
    <hyperlink ref="J13" r:id="rId29" xr:uid="{28597CF0-085F-433A-BEBD-15547BC27AE2}"/>
    <hyperlink ref="J17" r:id="rId30" xr:uid="{BA679E8A-D3E9-40D3-8BC3-0250A0562706}"/>
    <hyperlink ref="J12" r:id="rId31" xr:uid="{6A5A8AD1-D421-436D-9F26-90F807475679}"/>
    <hyperlink ref="J14" r:id="rId32" xr:uid="{64321233-C5BF-4A4A-821D-1596342AB100}"/>
    <hyperlink ref="J15" r:id="rId33" xr:uid="{A064259E-9237-4E24-A3A2-88F7EAD54646}"/>
    <hyperlink ref="J16" r:id="rId34" xr:uid="{7BCAEEBE-28FB-41BB-A209-A8D79DC99F16}"/>
    <hyperlink ref="M13" r:id="rId35" xr:uid="{BF99D64D-8153-4B06-8D86-50ADCD63A985}"/>
    <hyperlink ref="M17" r:id="rId36" xr:uid="{1D0F7382-0F30-410E-A17C-809172367432}"/>
    <hyperlink ref="M14" r:id="rId37" xr:uid="{C193E24D-F2C0-4C33-9BEB-5FCF6001A4E7}"/>
    <hyperlink ref="M12" r:id="rId38" xr:uid="{1046D9CA-D4E1-4BDE-8057-4E379CAC4203}"/>
    <hyperlink ref="M15" r:id="rId39" xr:uid="{CFC06674-1701-424F-977C-D208F370A2C1}"/>
    <hyperlink ref="M16" r:id="rId40" xr:uid="{F681A7C5-BB5F-4ED5-B5F3-942A2032DD2D}"/>
  </hyperlinks>
  <pageMargins left="0.7" right="0.7" top="0.75" bottom="0.75" header="0.3" footer="0.3"/>
  <pageSetup paperSize="9" orientation="portrait" r:id="rId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616E1-A876-4789-8AEE-00AA84B405E9}">
  <dimension ref="A1:T24"/>
  <sheetViews>
    <sheetView topLeftCell="D1" workbookViewId="0">
      <selection activeCell="L9" sqref="L9:N9"/>
    </sheetView>
  </sheetViews>
  <sheetFormatPr defaultColWidth="9" defaultRowHeight="13.8" x14ac:dyDescent="0.3"/>
  <cols>
    <col min="1" max="1" width="17.44140625" style="6" customWidth="1"/>
    <col min="2" max="2" width="9" style="6"/>
    <col min="3" max="3" width="82.44140625" style="6" customWidth="1"/>
    <col min="4" max="4" width="26.21875" style="6" customWidth="1"/>
    <col min="5" max="5" width="13.21875" style="6" customWidth="1"/>
    <col min="6" max="6" width="13.88671875" style="6" customWidth="1"/>
    <col min="7" max="7" width="15.21875" style="6" customWidth="1"/>
    <col min="8" max="8" width="9" style="6"/>
    <col min="9" max="9" width="12.33203125" style="6" customWidth="1"/>
    <col min="10" max="10" width="12" style="6" customWidth="1"/>
    <col min="11" max="11" width="9" style="6"/>
    <col min="12" max="14" width="13.6640625" style="6" customWidth="1"/>
    <col min="15" max="17" width="16.33203125" style="6" customWidth="1"/>
    <col min="18" max="18" width="15.44140625" style="6" customWidth="1"/>
    <col min="19" max="19" width="11.77734375" style="6" customWidth="1"/>
    <col min="20" max="20" width="12.88671875" style="6" customWidth="1"/>
    <col min="21" max="16384" width="9" style="6"/>
  </cols>
  <sheetData>
    <row r="1" spans="1:20" x14ac:dyDescent="0.3">
      <c r="A1" s="4" t="s">
        <v>0</v>
      </c>
      <c r="B1" s="4" t="s">
        <v>1</v>
      </c>
      <c r="C1" s="4" t="s">
        <v>2</v>
      </c>
      <c r="D1" s="4" t="s">
        <v>3</v>
      </c>
      <c r="E1" s="4" t="s">
        <v>7</v>
      </c>
      <c r="F1" s="4" t="s">
        <v>8</v>
      </c>
      <c r="G1" s="4" t="s">
        <v>9</v>
      </c>
      <c r="H1" s="4" t="s">
        <v>19</v>
      </c>
      <c r="I1" s="5" t="s">
        <v>20</v>
      </c>
      <c r="J1" s="4"/>
      <c r="K1" s="4"/>
      <c r="L1" s="5" t="s">
        <v>21</v>
      </c>
      <c r="M1" s="4"/>
      <c r="N1" s="4"/>
      <c r="O1" s="5" t="s">
        <v>22</v>
      </c>
      <c r="P1" s="4"/>
      <c r="Q1" s="4"/>
      <c r="R1" s="5" t="s">
        <v>23</v>
      </c>
    </row>
    <row r="2" spans="1:20" x14ac:dyDescent="0.3">
      <c r="A2" s="6" t="str">
        <f>'113年度申請計畫總表'!A4</f>
        <v>113WFA0112413</v>
      </c>
      <c r="B2" s="6" t="str">
        <f>'113年度申請計畫總表'!C4</f>
        <v>潘國隆</v>
      </c>
      <c r="C2" s="6" t="str">
        <f>'113年度申請計畫總表'!D4</f>
        <v>直接模擬蒙地卡羅法之反應模型發展並應用於超音速反應流</v>
      </c>
      <c r="D2" s="6" t="str">
        <f>'113年度申請計畫總表'!E4</f>
        <v>113-2221-E-002-180-MY2</v>
      </c>
      <c r="E2" s="6" t="str">
        <f>'113年度申請計畫總表'!I4</f>
        <v>E -工程處</v>
      </c>
      <c r="F2" s="6" t="str">
        <f>'113年度申請計畫總表'!J4</f>
        <v>113A1024</v>
      </c>
      <c r="G2" s="6" t="str">
        <f>'113年度申請計畫總表'!K4</f>
        <v>E-業務會報通過</v>
      </c>
      <c r="H2" s="12" t="s">
        <v>508</v>
      </c>
      <c r="I2" s="9"/>
      <c r="J2" s="10"/>
      <c r="K2" s="10"/>
      <c r="L2" s="9"/>
      <c r="M2" s="10"/>
      <c r="N2" s="10"/>
      <c r="O2" s="9"/>
      <c r="P2" s="10"/>
      <c r="Q2" s="10"/>
      <c r="R2" s="9"/>
      <c r="S2" s="10"/>
      <c r="T2" s="10"/>
    </row>
    <row r="3" spans="1:20" x14ac:dyDescent="0.3">
      <c r="A3" s="6" t="str">
        <f>'113年度申請計畫總表'!A17</f>
        <v>113WFA0810383</v>
      </c>
      <c r="B3" s="6" t="str">
        <f>'113年度申請計畫總表'!C17</f>
        <v>歐雅森</v>
      </c>
      <c r="C3" s="6" t="str">
        <f>'113年度申請計畫總表'!D17</f>
        <v>海洋表面層的交換過程：完全耦合的方法 (二)</v>
      </c>
      <c r="D3" s="6" t="str">
        <f>'113年度申請計畫總表'!E17</f>
        <v>113-2221-E-110-063-MY3</v>
      </c>
      <c r="E3" s="6" t="str">
        <f>'113年度申請計畫總表'!I17</f>
        <v>E -工程處</v>
      </c>
      <c r="F3" s="6" t="str">
        <f>'113年度申請計畫總表'!J17</f>
        <v>113O1018</v>
      </c>
      <c r="G3" s="6" t="str">
        <f>'113年度申請計畫總表'!K17</f>
        <v>E-業務會報通過</v>
      </c>
      <c r="H3" s="12" t="s">
        <v>162</v>
      </c>
      <c r="I3" s="9"/>
      <c r="J3" s="10"/>
      <c r="K3" s="10"/>
      <c r="L3" s="9"/>
      <c r="M3" s="10"/>
      <c r="N3" s="10"/>
      <c r="O3" s="9"/>
      <c r="P3" s="10"/>
      <c r="Q3" s="10"/>
      <c r="R3" s="9"/>
      <c r="S3" s="10"/>
      <c r="T3" s="10"/>
    </row>
    <row r="4" spans="1:20" x14ac:dyDescent="0.3">
      <c r="A4" s="6" t="str">
        <f>'113年度申請計畫總表'!A19</f>
        <v>113WFA0911117</v>
      </c>
      <c r="B4" s="6" t="str">
        <f>'113年度申請計畫總表'!C19</f>
        <v>李崇綱</v>
      </c>
      <c r="C4" s="6" t="str">
        <f>'113年度申請計畫總表'!D19</f>
        <v>自然對流誘導之紊流於不規則粗糙表面的熱流交互作用解析</v>
      </c>
      <c r="D4" s="6" t="str">
        <f>'113年度申請計畫總表'!E19</f>
        <v>113-2628-E-006-005-MY3</v>
      </c>
      <c r="E4" s="6" t="str">
        <f>'113年度申請計畫總表'!I19</f>
        <v>E -工程處</v>
      </c>
      <c r="F4" s="6" t="str">
        <f>'113年度申請計畫總表'!J19</f>
        <v>113A2010</v>
      </c>
      <c r="G4" s="6" t="str">
        <f>'113年度申請計畫總表'!K19</f>
        <v>E-業務會報通過</v>
      </c>
      <c r="H4" s="12" t="s">
        <v>162</v>
      </c>
      <c r="I4" s="9"/>
      <c r="J4" s="10"/>
      <c r="K4" s="10"/>
      <c r="L4" s="9"/>
      <c r="M4" s="10"/>
      <c r="N4" s="10"/>
      <c r="O4" s="9"/>
      <c r="P4" s="10"/>
      <c r="Q4" s="10"/>
      <c r="R4" s="9"/>
      <c r="S4" s="10"/>
      <c r="T4" s="10"/>
    </row>
    <row r="5" spans="1:20" ht="16.2" x14ac:dyDescent="0.3">
      <c r="A5" s="6" t="str">
        <f>'113年度申請計畫總表'!A5</f>
        <v>113WFA0310214</v>
      </c>
      <c r="B5" s="6" t="str">
        <f>'113年度申請計畫總表'!C5</f>
        <v>葉梅珍</v>
      </c>
      <c r="C5" s="6" t="str">
        <f>'113年度申請計畫總表'!D5</f>
        <v>適用於多標籤影像之自監督學習技術</v>
      </c>
      <c r="D5" s="6" t="str">
        <f>'113年度申請計畫總表'!E5</f>
        <v>113-2221-E-003-016-</v>
      </c>
      <c r="E5" s="6" t="str">
        <f>'113年度申請計畫總表'!I5</f>
        <v>E -工程處</v>
      </c>
      <c r="F5" s="6" t="str">
        <f>'113年度申請計畫總表'!J5</f>
        <v>113S03096</v>
      </c>
      <c r="G5" s="6" t="str">
        <f>'113年度申請計畫總表'!K5</f>
        <v>E-業務會報通過</v>
      </c>
      <c r="H5" s="6" t="s">
        <v>201</v>
      </c>
      <c r="I5" s="25" t="s">
        <v>509</v>
      </c>
      <c r="J5" s="26" t="s">
        <v>510</v>
      </c>
      <c r="K5" s="29" t="s">
        <v>511</v>
      </c>
      <c r="L5" s="25" t="s">
        <v>512</v>
      </c>
      <c r="M5" s="26" t="s">
        <v>513</v>
      </c>
      <c r="N5" s="29" t="s">
        <v>514</v>
      </c>
      <c r="O5" s="9" t="s">
        <v>515</v>
      </c>
      <c r="P5" s="10"/>
      <c r="Q5" s="10"/>
      <c r="R5" s="9" t="s">
        <v>516</v>
      </c>
      <c r="S5" s="10"/>
      <c r="T5" s="10"/>
    </row>
    <row r="6" spans="1:20" ht="16.2" x14ac:dyDescent="0.3">
      <c r="A6" s="6" t="str">
        <f>'113年度申請計畫總表'!A15</f>
        <v>113WFA0710613</v>
      </c>
      <c r="B6" s="6" t="str">
        <f>'113年度申請計畫總表'!C15</f>
        <v>謝介銘</v>
      </c>
      <c r="C6" s="6" t="str">
        <f>'113年度申請計畫總表'!D15</f>
        <v>應用COSMO-SAC模型於預測藥物分子/高分子固體分散體之相行為</v>
      </c>
      <c r="D6" s="6" t="str">
        <f>'113年度申請計畫總表'!E15</f>
        <v>113-2221-E-008-010-</v>
      </c>
      <c r="E6" s="6" t="str">
        <f>'113年度申請計畫總表'!I15</f>
        <v>E -工程處</v>
      </c>
      <c r="F6" s="6" t="str">
        <f>'113年度申請計畫總表'!J15</f>
        <v>113CH702</v>
      </c>
      <c r="G6" s="6" t="str">
        <f>'113年度申請計畫總表'!K15</f>
        <v>E-業務會報通過</v>
      </c>
      <c r="H6" s="6" t="s">
        <v>517</v>
      </c>
      <c r="I6" s="25" t="s">
        <v>482</v>
      </c>
      <c r="J6" s="26" t="s">
        <v>483</v>
      </c>
      <c r="K6" s="29" t="s">
        <v>518</v>
      </c>
      <c r="L6" s="25" t="s">
        <v>519</v>
      </c>
      <c r="M6" s="26" t="s">
        <v>520</v>
      </c>
      <c r="N6" s="29" t="s">
        <v>521</v>
      </c>
      <c r="O6" s="9" t="s">
        <v>145</v>
      </c>
      <c r="P6" s="10"/>
      <c r="Q6" s="10"/>
      <c r="R6" s="9" t="s">
        <v>146</v>
      </c>
      <c r="S6" s="10"/>
      <c r="T6" s="10"/>
    </row>
    <row r="7" spans="1:20" ht="16.2" x14ac:dyDescent="0.3">
      <c r="A7" s="6" t="str">
        <f>'113年度申請計畫總表'!A21</f>
        <v>113WFA0911351</v>
      </c>
      <c r="B7" s="6" t="str">
        <f>'113年度申請計畫總表'!C21</f>
        <v>田弘康</v>
      </c>
      <c r="C7" s="6" t="str">
        <f>'113年度申請計畫總表'!D21</f>
        <v>結合機器學習勢能與多尺度模擬技術深入解析全固態電池的動態機械性衰退現象</v>
      </c>
      <c r="D7" s="6" t="str">
        <f>'113年度申請計畫總表'!E21</f>
        <v>113-2221-E-006-023-MY3</v>
      </c>
      <c r="E7" s="6" t="str">
        <f>'113年度申請計畫總表'!I21</f>
        <v>E -工程處</v>
      </c>
      <c r="F7" s="6" t="str">
        <f>'113年度申請計畫總表'!J21</f>
        <v>113CH513</v>
      </c>
      <c r="G7" s="6" t="str">
        <f>'113年度申請計畫總表'!K21</f>
        <v>E-業務會報通過</v>
      </c>
      <c r="H7" s="6" t="s">
        <v>517</v>
      </c>
      <c r="I7" s="25" t="s">
        <v>482</v>
      </c>
      <c r="J7" s="26" t="s">
        <v>483</v>
      </c>
      <c r="K7" s="29" t="s">
        <v>518</v>
      </c>
      <c r="L7" s="25" t="s">
        <v>519</v>
      </c>
      <c r="M7" s="26" t="s">
        <v>520</v>
      </c>
      <c r="N7" s="29" t="s">
        <v>521</v>
      </c>
      <c r="O7" s="9" t="s">
        <v>145</v>
      </c>
      <c r="P7" s="10"/>
      <c r="Q7" s="10"/>
      <c r="R7" s="9" t="s">
        <v>146</v>
      </c>
      <c r="S7" s="10"/>
      <c r="T7" s="10"/>
    </row>
    <row r="8" spans="1:20" ht="16.2" x14ac:dyDescent="0.3">
      <c r="A8" s="6" t="str">
        <f>'113年度申請計畫總表'!A22</f>
        <v>113WFA0911403</v>
      </c>
      <c r="B8" s="6" t="str">
        <f>'113年度申請計畫總表'!C22</f>
        <v>邱繼正</v>
      </c>
      <c r="C8" s="6" t="str">
        <f>'113年度申請計畫總表'!D22</f>
        <v>高分子與離子對雙親分子之協同自組裝機制的多尺度模擬研究：從基礎特性到藥物載體應用</v>
      </c>
      <c r="D8" s="6" t="str">
        <f>'113年度申請計畫總表'!E22</f>
        <v>113-2221-E-006-018-MY3</v>
      </c>
      <c r="E8" s="6" t="str">
        <f>'113年度申請計畫總表'!I22</f>
        <v>E -工程處</v>
      </c>
      <c r="F8" s="6" t="str">
        <f>'113年度申請計畫總表'!J22</f>
        <v>113CH130</v>
      </c>
      <c r="G8" s="6" t="str">
        <f>'113年度申請計畫總表'!K22</f>
        <v>E-業務會報通過</v>
      </c>
      <c r="H8" s="6" t="s">
        <v>517</v>
      </c>
      <c r="I8" s="25" t="s">
        <v>482</v>
      </c>
      <c r="J8" s="26" t="s">
        <v>483</v>
      </c>
      <c r="K8" s="29" t="s">
        <v>518</v>
      </c>
      <c r="L8" s="25" t="s">
        <v>519</v>
      </c>
      <c r="M8" s="26" t="s">
        <v>520</v>
      </c>
      <c r="N8" s="29" t="s">
        <v>521</v>
      </c>
      <c r="O8" s="9" t="s">
        <v>145</v>
      </c>
      <c r="P8" s="10"/>
      <c r="Q8" s="10"/>
      <c r="R8" s="9" t="s">
        <v>146</v>
      </c>
      <c r="S8" s="10"/>
      <c r="T8" s="10"/>
    </row>
    <row r="9" spans="1:20" ht="16.2" x14ac:dyDescent="0.3">
      <c r="A9" s="6" t="str">
        <f>'113年度申請計畫總表'!A23</f>
        <v>113WFA1310024</v>
      </c>
      <c r="B9" s="6" t="str">
        <f>'113年度申請計畫總表'!C23</f>
        <v>楊棧雲</v>
      </c>
      <c r="C9" s="6" t="str">
        <f>'113年度申請計畫總表'!D23</f>
        <v>腫瘤化療療程之離線強化學習建模</v>
      </c>
      <c r="D9" s="6" t="str">
        <f>'113年度申請計畫總表'!E23</f>
        <v>113-2221-E-305-005-</v>
      </c>
      <c r="E9" s="6" t="str">
        <f>'113年度申請計畫總表'!I23</f>
        <v>E -工程處</v>
      </c>
      <c r="F9" s="6" t="str">
        <f>'113年度申請計畫總表'!J23</f>
        <v>113C612</v>
      </c>
      <c r="G9" s="6" t="str">
        <f>'113年度申請計畫總表'!K23</f>
        <v>C-處室通過</v>
      </c>
      <c r="H9" s="6" t="s">
        <v>201</v>
      </c>
      <c r="I9" s="39" t="s">
        <v>522</v>
      </c>
      <c r="J9" s="20" t="s">
        <v>523</v>
      </c>
      <c r="K9" s="3" t="s">
        <v>524</v>
      </c>
      <c r="L9" s="25" t="s">
        <v>509</v>
      </c>
      <c r="M9" s="26" t="s">
        <v>510</v>
      </c>
      <c r="N9" s="29" t="s">
        <v>511</v>
      </c>
      <c r="O9" s="9" t="s">
        <v>516</v>
      </c>
      <c r="P9" s="10"/>
      <c r="Q9" s="10"/>
      <c r="R9" s="9" t="s">
        <v>525</v>
      </c>
      <c r="S9" s="10"/>
      <c r="T9" s="10"/>
    </row>
    <row r="10" spans="1:20" ht="16.2" x14ac:dyDescent="0.3">
      <c r="A10" s="6" t="str">
        <f>'113年度申請計畫總表'!A24</f>
        <v>113WFA2010231</v>
      </c>
      <c r="B10" s="6" t="str">
        <f>'113年度申請計畫總表'!C24</f>
        <v>林鎮洲</v>
      </c>
      <c r="C10" s="6" t="str">
        <f>'113年度申請計畫總表'!D24</f>
        <v>振盪水柱式波浪能裝置在離島發電與海水淡化應用上的可行性評估</v>
      </c>
      <c r="D10" s="6" t="str">
        <f>'113年度申請計畫總表'!E24</f>
        <v>113-2221-E-019-041-</v>
      </c>
      <c r="E10" s="6" t="str">
        <f>'113年度申請計畫總表'!I24</f>
        <v>E -工程處</v>
      </c>
      <c r="F10" s="6" t="str">
        <f>'113年度申請計畫總表'!J24</f>
        <v>13EA036</v>
      </c>
      <c r="G10" s="6" t="str">
        <f>'113年度申請計畫總表'!K24</f>
        <v>E-業務會報通過</v>
      </c>
      <c r="H10" s="15" t="s">
        <v>526</v>
      </c>
      <c r="I10" s="25" t="s">
        <v>527</v>
      </c>
      <c r="J10" s="26" t="s">
        <v>528</v>
      </c>
      <c r="K10" s="29">
        <v>33662696</v>
      </c>
      <c r="L10" s="21" t="s">
        <v>529</v>
      </c>
      <c r="M10" s="3" t="s">
        <v>530</v>
      </c>
      <c r="N10" s="3" t="s">
        <v>531</v>
      </c>
      <c r="O10" s="21" t="s">
        <v>532</v>
      </c>
      <c r="P10" s="20" t="s">
        <v>533</v>
      </c>
      <c r="Q10" s="10" t="s">
        <v>534</v>
      </c>
      <c r="R10" s="25" t="s">
        <v>535</v>
      </c>
      <c r="S10" s="26" t="s">
        <v>536</v>
      </c>
      <c r="T10" s="29" t="s">
        <v>537</v>
      </c>
    </row>
    <row r="11" spans="1:20" x14ac:dyDescent="0.3">
      <c r="A11" s="6" t="str">
        <f>'113年度申請計畫總表'!A26</f>
        <v>113WFAA310490</v>
      </c>
      <c r="B11" s="6" t="str">
        <f>'113年度申請計畫總表'!C26</f>
        <v>陳詩雯</v>
      </c>
      <c r="C11" s="6" t="str">
        <f>'113年度申請計畫總表'!D26</f>
        <v>多功能電磁干擾屏蔽膜設計</v>
      </c>
      <c r="D11" s="6" t="str">
        <f>'113年度申請計畫總表'!E26</f>
        <v>113-2221-E-027-061-</v>
      </c>
      <c r="E11" s="6" t="str">
        <f>'113年度申請計畫總表'!I26</f>
        <v>E -工程處</v>
      </c>
      <c r="F11" s="6" t="str">
        <f>'113年度申請計畫總表'!J26</f>
        <v>113A619</v>
      </c>
      <c r="G11" s="6" t="str">
        <f>'113年度申請計畫總表'!K26</f>
        <v>E-業務會報通過</v>
      </c>
      <c r="H11" s="12" t="s">
        <v>538</v>
      </c>
      <c r="I11" s="9"/>
      <c r="J11" s="10"/>
      <c r="K11" s="10"/>
      <c r="L11" s="9"/>
      <c r="M11" s="10"/>
      <c r="N11" s="10"/>
      <c r="O11" s="15"/>
      <c r="P11" s="10"/>
      <c r="Q11" s="10"/>
      <c r="R11" s="9"/>
      <c r="S11" s="10"/>
      <c r="T11" s="10"/>
    </row>
    <row r="12" spans="1:20" ht="16.2" x14ac:dyDescent="0.3">
      <c r="A12" s="6" t="str">
        <f>'113年度申請計畫總表'!A27</f>
        <v>113WFAB910356</v>
      </c>
      <c r="B12" s="6" t="str">
        <f>'113年度申請計畫總表'!C27</f>
        <v>羅友杰</v>
      </c>
      <c r="C12" s="6" t="str">
        <f>'113年度申請計畫總表'!D27</f>
        <v>過渡金屬單原子氧化亞銅在氮氣還原反應的理論預測與篩選</v>
      </c>
      <c r="D12" s="6" t="str">
        <f>'113年度申請計畫總表'!E27</f>
        <v>113-2221-E-A49-012-MY3</v>
      </c>
      <c r="E12" s="6" t="str">
        <f>'113年度申請計畫總表'!I27</f>
        <v>E -工程處</v>
      </c>
      <c r="F12" s="6" t="str">
        <f>'113年度申請計畫總表'!J27</f>
        <v>1305A037</v>
      </c>
      <c r="G12" s="6" t="str">
        <f>'113年度申請計畫總表'!K27</f>
        <v>E-業務會報通過</v>
      </c>
      <c r="H12" s="6" t="s">
        <v>517</v>
      </c>
      <c r="I12" s="25" t="s">
        <v>482</v>
      </c>
      <c r="J12" s="26" t="s">
        <v>483</v>
      </c>
      <c r="K12" s="29" t="s">
        <v>518</v>
      </c>
      <c r="L12" s="25" t="s">
        <v>519</v>
      </c>
      <c r="M12" s="26" t="s">
        <v>520</v>
      </c>
      <c r="N12" s="29" t="s">
        <v>521</v>
      </c>
      <c r="O12" s="9" t="s">
        <v>145</v>
      </c>
      <c r="P12" s="10"/>
      <c r="Q12" s="10"/>
      <c r="R12" s="9" t="s">
        <v>146</v>
      </c>
      <c r="S12" s="10"/>
      <c r="T12" s="10"/>
    </row>
    <row r="13" spans="1:20" x14ac:dyDescent="0.3">
      <c r="A13" s="6" t="str">
        <f>'113年度申請計畫總表'!A30</f>
        <v>113WFAB910836</v>
      </c>
      <c r="B13" s="6" t="str">
        <f>'113年度申請計畫總表'!C30</f>
        <v>于弋翔</v>
      </c>
      <c r="C13" s="6" t="str">
        <f>'113年度申請計畫總表'!D30</f>
        <v>空氣壓縮性對振盪水柱式波浪能裝置效能影響的數值和實驗研究</v>
      </c>
      <c r="D13" s="6" t="str">
        <f>'113年度申請計畫總表'!E30</f>
        <v>113-2221-E-A49-136-</v>
      </c>
      <c r="E13" s="6" t="str">
        <f>'113年度申請計畫總表'!I30</f>
        <v>E -工程處</v>
      </c>
      <c r="F13" s="6" t="str">
        <f>'113年度申請計畫總表'!J30</f>
        <v>113O1028</v>
      </c>
      <c r="G13" s="6" t="str">
        <f>'113年度申請計畫總表'!K30</f>
        <v>E-業務會報通過</v>
      </c>
      <c r="H13" s="12" t="s">
        <v>162</v>
      </c>
      <c r="I13" s="9"/>
      <c r="J13" s="10"/>
      <c r="K13" s="10"/>
      <c r="L13" s="9"/>
      <c r="M13" s="10"/>
      <c r="N13" s="10"/>
      <c r="O13" s="15"/>
      <c r="P13" s="10"/>
      <c r="Q13" s="10"/>
      <c r="R13" s="9"/>
      <c r="S13" s="10"/>
      <c r="T13" s="10"/>
    </row>
    <row r="14" spans="1:20" ht="16.2" x14ac:dyDescent="0.3">
      <c r="A14" s="6" t="str">
        <f>'113年度申請計畫總表'!A31</f>
        <v>113WFAB910944</v>
      </c>
      <c r="B14" s="6" t="str">
        <f>'113年度申請計畫總表'!C31</f>
        <v>王傑智</v>
      </c>
      <c r="C14" s="6" t="str">
        <f>'113年度申請計畫總表'!D31</f>
        <v>自駕車4D車規雷達與掃描式成像雷達感知次系統研發</v>
      </c>
      <c r="D14" s="6" t="str">
        <f>'113年度申請計畫總表'!E31</f>
        <v>113-2221-E-A49-148-MY3</v>
      </c>
      <c r="E14" s="6" t="str">
        <f>'113年度申請計畫總表'!I31</f>
        <v>E -工程處</v>
      </c>
      <c r="F14" s="6" t="str">
        <f>'113年度申請計畫總表'!J31</f>
        <v>113S05075</v>
      </c>
      <c r="G14" s="6" t="str">
        <f>'113年度申請計畫總表'!K31</f>
        <v>E-業務會報通過</v>
      </c>
      <c r="H14" s="6" t="s">
        <v>201</v>
      </c>
      <c r="I14" s="25" t="s">
        <v>539</v>
      </c>
      <c r="J14" s="26" t="s">
        <v>540</v>
      </c>
      <c r="K14" s="29" t="s">
        <v>541</v>
      </c>
      <c r="L14" s="25" t="s">
        <v>512</v>
      </c>
      <c r="M14" s="26" t="s">
        <v>513</v>
      </c>
      <c r="N14" s="29" t="s">
        <v>514</v>
      </c>
      <c r="O14" s="9" t="s">
        <v>515</v>
      </c>
      <c r="P14" s="10"/>
      <c r="Q14" s="10"/>
      <c r="R14" s="9" t="s">
        <v>542</v>
      </c>
      <c r="S14" s="10"/>
      <c r="T14" s="10"/>
    </row>
    <row r="15" spans="1:20" ht="16.2" x14ac:dyDescent="0.3">
      <c r="A15" s="6" t="str">
        <f>'113年度申請計畫總表'!A35</f>
        <v>113WFD0610049</v>
      </c>
      <c r="B15" s="6" t="str">
        <f>'113年度申請計畫總表'!C35</f>
        <v>馮秋霞</v>
      </c>
      <c r="C15" s="6" t="str">
        <f>'113年度申請計畫總表'!D35</f>
        <v>重質非水相液體源區下游地下水汙染通量不確定性的研究(II)</v>
      </c>
      <c r="D15" s="6" t="str">
        <f>'113年度申請計畫總表'!E35</f>
        <v>113-2221-E-035-019-</v>
      </c>
      <c r="E15" s="6" t="str">
        <f>'113年度申請計畫總表'!I35</f>
        <v>E -工程處</v>
      </c>
      <c r="F15" s="6" t="str">
        <f>'113年度申請計畫總表'!J35</f>
        <v>113EWN351</v>
      </c>
      <c r="G15" s="6" t="str">
        <f>'113年度申請計畫總表'!K35</f>
        <v>E-業務會報通過</v>
      </c>
      <c r="H15" s="15" t="s">
        <v>543</v>
      </c>
      <c r="I15" s="25" t="s">
        <v>544</v>
      </c>
      <c r="J15" s="26" t="s">
        <v>545</v>
      </c>
      <c r="K15" s="29" t="s">
        <v>546</v>
      </c>
      <c r="L15" s="21" t="s">
        <v>547</v>
      </c>
      <c r="M15" s="20" t="s">
        <v>548</v>
      </c>
      <c r="N15" s="3" t="s">
        <v>549</v>
      </c>
      <c r="O15" s="25" t="s">
        <v>550</v>
      </c>
      <c r="P15" s="26" t="s">
        <v>551</v>
      </c>
      <c r="Q15" s="29" t="s">
        <v>552</v>
      </c>
      <c r="R15" s="9" t="s">
        <v>281</v>
      </c>
      <c r="S15" s="10"/>
      <c r="T15" s="10"/>
    </row>
    <row r="16" spans="1:20" ht="16.2" x14ac:dyDescent="0.3">
      <c r="A16" s="6" t="str">
        <f>'113年度申請計畫總表'!A38</f>
        <v>113WFDB910059</v>
      </c>
      <c r="B16" s="6" t="str">
        <f>'113年度申請計畫總表'!C38</f>
        <v>郭亮吟</v>
      </c>
      <c r="C16" s="6" t="str">
        <f>'113年度申請計畫總表'!D38</f>
        <v>利用第一原理計算離子濃度及合成溫度對高鎳陰極材料結構穩定性的影響</v>
      </c>
      <c r="D16" s="6" t="str">
        <f>'113年度申請計畫總表'!E38</f>
        <v>113-2221-E-131-034-</v>
      </c>
      <c r="E16" s="6" t="str">
        <f>'113年度申請計畫總表'!I38</f>
        <v>E -工程處</v>
      </c>
      <c r="F16" s="6" t="str">
        <f>'113年度申請計畫總表'!J38</f>
        <v>13EC008</v>
      </c>
      <c r="G16" s="6" t="str">
        <f>'113年度申請計畫總表'!K38</f>
        <v>E-業務會報通過</v>
      </c>
      <c r="H16" s="6" t="s">
        <v>517</v>
      </c>
      <c r="I16" s="25" t="s">
        <v>482</v>
      </c>
      <c r="J16" s="26" t="s">
        <v>483</v>
      </c>
      <c r="K16" s="29" t="s">
        <v>518</v>
      </c>
      <c r="L16" s="25" t="s">
        <v>519</v>
      </c>
      <c r="M16" s="26" t="s">
        <v>520</v>
      </c>
      <c r="N16" s="29" t="s">
        <v>521</v>
      </c>
      <c r="O16" s="9" t="s">
        <v>145</v>
      </c>
      <c r="P16" s="10"/>
      <c r="Q16" s="10"/>
      <c r="R16" s="9" t="s">
        <v>146</v>
      </c>
      <c r="S16" s="10"/>
      <c r="T16" s="10"/>
    </row>
    <row r="17" spans="1:20" ht="16.2" x14ac:dyDescent="0.3">
      <c r="A17" s="6" t="str">
        <f>'113年度申請計畫總表'!A43</f>
        <v>113WFA0112491</v>
      </c>
      <c r="B17" s="6" t="str">
        <f>'113年度申請計畫總表'!C43</f>
        <v>郭錦龍</v>
      </c>
      <c r="C17" s="6" t="str">
        <f>'113年度申請計畫總表'!D43</f>
        <v>以多尺度模擬計算研究中熵及高熵合金內部之局域有序結構、雙晶生成、差排運動行為、以及機械性質強化機制</v>
      </c>
      <c r="D17" s="6" t="str">
        <f>'113年度申請計畫總表'!E43</f>
        <v>113-2221-E-002-070-MY3</v>
      </c>
      <c r="E17" s="6" t="str">
        <f>'113年度申請計畫總表'!I43</f>
        <v>E -工程處</v>
      </c>
      <c r="F17" s="6">
        <f>'113年度申請計畫總表'!J43</f>
        <v>0</v>
      </c>
      <c r="G17" s="6" t="str">
        <f>'113年度申請計畫總表'!K43</f>
        <v>E-業務會報通過</v>
      </c>
      <c r="H17" s="6" t="s">
        <v>517</v>
      </c>
      <c r="I17" s="25" t="s">
        <v>482</v>
      </c>
      <c r="J17" s="26" t="s">
        <v>483</v>
      </c>
      <c r="K17" s="29" t="s">
        <v>518</v>
      </c>
      <c r="L17" s="25" t="s">
        <v>519</v>
      </c>
      <c r="M17" s="26" t="s">
        <v>520</v>
      </c>
      <c r="N17" s="29" t="s">
        <v>521</v>
      </c>
      <c r="O17" s="9" t="s">
        <v>145</v>
      </c>
      <c r="P17" s="10"/>
      <c r="Q17" s="10"/>
      <c r="R17" s="9" t="s">
        <v>146</v>
      </c>
      <c r="S17" s="10"/>
      <c r="T17" s="10"/>
    </row>
    <row r="19" spans="1:20" x14ac:dyDescent="0.3">
      <c r="A19" s="15" t="s">
        <v>502</v>
      </c>
    </row>
    <row r="20" spans="1:20" x14ac:dyDescent="0.3">
      <c r="A20" s="15" t="s">
        <v>325</v>
      </c>
      <c r="B20" s="15" t="s">
        <v>326</v>
      </c>
      <c r="C20" s="15" t="s">
        <v>327</v>
      </c>
      <c r="D20" s="15" t="s">
        <v>328</v>
      </c>
      <c r="E20" s="15" t="s">
        <v>329</v>
      </c>
      <c r="F20" s="15" t="s">
        <v>330</v>
      </c>
      <c r="G20" s="15" t="s">
        <v>331</v>
      </c>
      <c r="H20" s="15" t="s">
        <v>332</v>
      </c>
      <c r="I20" s="15" t="s">
        <v>333</v>
      </c>
      <c r="J20" s="15" t="s">
        <v>334</v>
      </c>
      <c r="K20" s="15" t="s">
        <v>335</v>
      </c>
      <c r="L20" s="15" t="s">
        <v>336</v>
      </c>
      <c r="M20" s="15" t="s">
        <v>337</v>
      </c>
      <c r="N20" s="15"/>
      <c r="O20" s="15"/>
      <c r="P20" s="15"/>
      <c r="Q20" s="15"/>
    </row>
    <row r="21" spans="1:20" x14ac:dyDescent="0.3">
      <c r="A21" s="6" t="str">
        <f>'112年度多年期計畫'!A8</f>
        <v>NSTC112-2221-EA49-058-MY2</v>
      </c>
      <c r="B21" s="6" t="str">
        <f>'112年度多年期計畫'!B8</f>
        <v>劉建良</v>
      </c>
      <c r="C21" s="6" t="str">
        <f>'112年度多年期計畫'!C8</f>
        <v>應用深度學習於多變量時間序列之研究</v>
      </c>
      <c r="D21" s="6" t="str">
        <f>'112年度多年期計畫'!D8</f>
        <v>clliu@nycu.edu.tw</v>
      </c>
      <c r="E21" s="6" t="str">
        <f>'112年度多年期計畫'!E8</f>
        <v>工程處</v>
      </c>
      <c r="F21" s="6" t="str">
        <f>'112年度多年期計畫'!F8</f>
        <v>大數據分析與資訊系統</v>
      </c>
      <c r="G21" s="6">
        <f>'112年度多年期計畫'!G8</f>
        <v>45139</v>
      </c>
      <c r="H21" s="6">
        <f>'112年度多年期計畫'!H8</f>
        <v>45869</v>
      </c>
      <c r="I21" s="6">
        <f>'112年度多年期計畫'!I8</f>
        <v>192000</v>
      </c>
      <c r="J21" s="6">
        <f>'112年度多年期計畫'!J8</f>
        <v>134400</v>
      </c>
      <c r="K21" s="6">
        <f>'112年度多年期計畫'!K8</f>
        <v>0.7</v>
      </c>
      <c r="L21" s="6">
        <f>'112年度多年期計畫'!L8</f>
        <v>10752</v>
      </c>
      <c r="M21" s="6">
        <f>'112年度多年期計畫'!M8</f>
        <v>21504</v>
      </c>
      <c r="N21" s="6">
        <f>'112年度多年期計畫'!N8</f>
        <v>0</v>
      </c>
      <c r="O21" s="6" t="str">
        <f>'112年度多年期計畫'!O8</f>
        <v>MD 劉建良</v>
      </c>
    </row>
    <row r="22" spans="1:20" x14ac:dyDescent="0.3">
      <c r="A22" s="6" t="str">
        <f>'112年度多年期計畫'!A9</f>
        <v>NSTC112-2221-E002-201-MY2</v>
      </c>
      <c r="B22" s="6" t="str">
        <f>'112年度多年期計畫'!B9</f>
        <v>李佳翰</v>
      </c>
      <c r="C22" s="6" t="str">
        <f>'112年度多年期計畫'!C9</f>
        <v>延伸焦距人工水晶體之光學設計與像差量測系統</v>
      </c>
      <c r="D22" s="6" t="str">
        <f>'112年度多年期計畫'!D9</f>
        <v>jiahan@ntu.edu.tw</v>
      </c>
      <c r="E22" s="6" t="str">
        <f>'112年度多年期計畫'!E9</f>
        <v>工程處</v>
      </c>
      <c r="F22" s="6" t="str">
        <f>'112年度多年期計畫'!F9</f>
        <v>仿生科技及生醫工程</v>
      </c>
      <c r="G22" s="6">
        <f>'112年度多年期計畫'!G9</f>
        <v>45139</v>
      </c>
      <c r="H22" s="6">
        <f>'112年度多年期計畫'!H9</f>
        <v>45869</v>
      </c>
      <c r="I22" s="6">
        <f>'112年度多年期計畫'!I9</f>
        <v>1000000</v>
      </c>
      <c r="J22" s="6">
        <f>'112年度多年期計畫'!J9</f>
        <v>800000</v>
      </c>
      <c r="K22" s="6">
        <f>'112年度多年期計畫'!K9</f>
        <v>0.8</v>
      </c>
      <c r="L22" s="6">
        <f>'112年度多年期計畫'!L9</f>
        <v>64000</v>
      </c>
      <c r="M22" s="6">
        <f>'112年度多年期計畫'!M9</f>
        <v>128000</v>
      </c>
      <c r="N22" s="6">
        <f>'112年度多年期計畫'!N9</f>
        <v>0</v>
      </c>
      <c r="O22" s="6" t="str">
        <f>'112年度多年期計畫'!O9</f>
        <v>MD 李佳翰</v>
      </c>
    </row>
    <row r="23" spans="1:20" x14ac:dyDescent="0.3">
      <c r="A23" s="6" t="str">
        <f>'112年度多年期計畫'!A10</f>
        <v>NSTC112-2221-E005-053-MY3</v>
      </c>
      <c r="B23" s="6" t="str">
        <f>'112年度多年期計畫'!B10</f>
        <v>王威翔</v>
      </c>
      <c r="C23" s="6" t="str">
        <f>'112年度多年期計畫'!C10</f>
        <v>以沉浸式邊界法及高效能運算探討高速滾珠軸承之油氣潤滑氣障效應</v>
      </c>
      <c r="D23" s="6" t="str">
        <f>'112年度多年期計畫'!D10</f>
        <v>whwang@dragon.nchu.edu.tw</v>
      </c>
      <c r="E23" s="6" t="str">
        <f>'112年度多年期計畫'!E10</f>
        <v>工程處</v>
      </c>
      <c r="F23" s="6" t="str">
        <f>'112年度多年期計畫'!F10</f>
        <v>流力技術</v>
      </c>
      <c r="G23" s="6">
        <f>'112年度多年期計畫'!G10</f>
        <v>45139</v>
      </c>
      <c r="H23" s="6">
        <f>'112年度多年期計畫'!H10</f>
        <v>46234</v>
      </c>
      <c r="I23" s="6">
        <f>'112年度多年期計畫'!I10</f>
        <v>10106250</v>
      </c>
      <c r="J23" s="6">
        <f>'112年度多年期計畫'!J10</f>
        <v>9095625</v>
      </c>
      <c r="K23" s="6">
        <f>'112年度多年期計畫'!K10</f>
        <v>0.9</v>
      </c>
      <c r="L23" s="6">
        <f>'112年度多年期計畫'!L10</f>
        <v>727650</v>
      </c>
      <c r="M23" s="6">
        <f>'112年度多年期計畫'!M10</f>
        <v>1455300</v>
      </c>
      <c r="N23" s="6">
        <f>'112年度多年期計畫'!N10</f>
        <v>0</v>
      </c>
      <c r="O23" s="6" t="str">
        <f>'112年度多年期計畫'!O10</f>
        <v>MD 王威翔</v>
      </c>
    </row>
    <row r="24" spans="1:20" x14ac:dyDescent="0.3">
      <c r="A24" s="6" t="str">
        <f>'112年度多年期計畫'!A11</f>
        <v>NSTC112-2221-E002-247-MY3</v>
      </c>
      <c r="B24" s="6" t="str">
        <f>'112年度多年期計畫'!B11</f>
        <v>劉致為</v>
      </c>
      <c r="C24" s="6" t="str">
        <f>'112年度多年期計畫'!C11</f>
        <v>氧化鉿鋯及奈米片的原子尺度模擬與全環繞柵極鐵電記憶體模擬與設計</v>
      </c>
      <c r="D24" s="6" t="str">
        <f>'112年度多年期計畫'!D11</f>
        <v>cliu@ntu.edu.tw</v>
      </c>
      <c r="E24" s="6" t="str">
        <f>'112年度多年期計畫'!E11</f>
        <v>工程處</v>
      </c>
      <c r="F24" s="6" t="str">
        <f>'112年度多年期計畫'!F11</f>
        <v>固態電子</v>
      </c>
      <c r="G24" s="6">
        <f>'112年度多年期計畫'!G11</f>
        <v>45139</v>
      </c>
      <c r="H24" s="6">
        <f>'112年度多年期計畫'!H11</f>
        <v>46234</v>
      </c>
      <c r="I24" s="6">
        <f>'112年度多年期計畫'!I11</f>
        <v>2688000</v>
      </c>
      <c r="J24" s="6">
        <f>'112年度多年期計畫'!J11</f>
        <v>2688000</v>
      </c>
      <c r="K24" s="6">
        <f>'112年度多年期計畫'!K11</f>
        <v>1</v>
      </c>
      <c r="L24" s="6">
        <f>'112年度多年期計畫'!L11</f>
        <v>215040</v>
      </c>
      <c r="M24" s="6">
        <f>'112年度多年期計畫'!M11</f>
        <v>430080</v>
      </c>
      <c r="N24" s="6">
        <f>'112年度多年期計畫'!N11</f>
        <v>0</v>
      </c>
      <c r="O24" s="6" t="str">
        <f>'112年度多年期計畫'!O11</f>
        <v>MD 劉致為</v>
      </c>
    </row>
  </sheetData>
  <phoneticPr fontId="1" type="noConversion"/>
  <hyperlinks>
    <hyperlink ref="J6" r:id="rId1" xr:uid="{BBD3E6A0-CDDB-44BE-96DF-B86262F84F6F}"/>
    <hyperlink ref="J7" r:id="rId2" xr:uid="{E5EFE9C8-D123-412D-95D3-1CB065122D00}"/>
    <hyperlink ref="J8" r:id="rId3" xr:uid="{FF55980E-7635-4DE1-839A-3F45175BD93E}"/>
    <hyperlink ref="J12" r:id="rId4" xr:uid="{E1BE66BB-69F0-4F17-A0E9-D8916264A6C6}"/>
    <hyperlink ref="J16" r:id="rId5" xr:uid="{4BDC5F02-D8D1-40BA-AC1E-D14B0269CBB3}"/>
    <hyperlink ref="J17" r:id="rId6" xr:uid="{2142737F-64CC-4EFA-B9F8-45946D8289A1}"/>
    <hyperlink ref="J5" r:id="rId7" xr:uid="{CF71ED3D-D756-4F38-8897-8C09AE6EC367}"/>
    <hyperlink ref="J9" r:id="rId8" xr:uid="{369B6A44-7FEA-4657-A34A-3BDC6CE67FDB}"/>
    <hyperlink ref="J14" r:id="rId9" xr:uid="{A3699347-9314-45F1-BEE7-A72D1246C66D}"/>
    <hyperlink ref="J15" r:id="rId10" xr:uid="{7C15D695-02E7-4084-876E-5D6287743C0D}"/>
    <hyperlink ref="M5" r:id="rId11" xr:uid="{E8DEFCEF-61B8-46E1-A52D-779791DAB10B}"/>
    <hyperlink ref="M6" r:id="rId12" xr:uid="{6C034B6B-9D83-452B-84B9-1B9AF6062DBE}"/>
    <hyperlink ref="M7" r:id="rId13" xr:uid="{F6BF4DE6-B75A-4491-873E-F7594E28B388}"/>
    <hyperlink ref="M8" r:id="rId14" xr:uid="{0F2F9045-A529-4994-8FC2-D27E00FA4746}"/>
    <hyperlink ref="M9" r:id="rId15" xr:uid="{8EABA03C-EEBC-4CE5-8586-6BBD41B98483}"/>
    <hyperlink ref="J10" r:id="rId16" xr:uid="{24B9EE7D-FCDE-4610-B16D-5AAB37B57A82}"/>
    <hyperlink ref="M12" r:id="rId17" xr:uid="{C7187E58-65E2-4264-94D1-A9691EF560C6}"/>
    <hyperlink ref="M16" r:id="rId18" xr:uid="{0E42E32C-F59F-440E-8279-BD016717848E}"/>
    <hyperlink ref="M17" r:id="rId19" xr:uid="{8823B987-95A3-46AE-ACC6-5578A298090A}"/>
    <hyperlink ref="M14" r:id="rId20" xr:uid="{B4EB9AAE-E51C-4B77-8841-D0372EB319D6}"/>
    <hyperlink ref="M15" r:id="rId21" xr:uid="{F85D10EB-18C3-49E5-B3A1-9FC755080308}"/>
    <hyperlink ref="M10" r:id="rId22" xr:uid="{44B96DF5-3AAE-4BCA-B0DA-A375E44262D7}"/>
    <hyperlink ref="P10" r:id="rId23" xr:uid="{0675D2D6-4A26-48BB-A43F-0EFA6CB58FA6}"/>
    <hyperlink ref="P15" r:id="rId24" xr:uid="{6DACA0B8-5B4F-4A5E-A59A-CF55D2949B3B}"/>
    <hyperlink ref="S10" r:id="rId25" xr:uid="{38E61C7C-634B-4838-8B0A-D07F921965C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53ECE-7B27-400A-A2E4-A76339BA2691}">
  <dimension ref="A1:O11"/>
  <sheetViews>
    <sheetView topLeftCell="C1" workbookViewId="0">
      <selection activeCell="E24" sqref="E24"/>
    </sheetView>
  </sheetViews>
  <sheetFormatPr defaultColWidth="9" defaultRowHeight="13.8" x14ac:dyDescent="0.3"/>
  <cols>
    <col min="1" max="1" width="16.44140625" style="17" customWidth="1"/>
    <col min="2" max="2" width="9" style="17"/>
    <col min="3" max="3" width="87.6640625" style="17" customWidth="1"/>
    <col min="4" max="4" width="23.109375" style="17" customWidth="1"/>
    <col min="5" max="5" width="13.88671875" style="17" customWidth="1"/>
    <col min="6" max="6" width="13.77734375" style="17" customWidth="1"/>
    <col min="7" max="7" width="16.21875" style="17" customWidth="1"/>
    <col min="8" max="8" width="9" style="17"/>
    <col min="9" max="11" width="15.6640625" style="17" customWidth="1"/>
    <col min="12" max="12" width="15" style="17" customWidth="1"/>
    <col min="13" max="13" width="9" style="17"/>
    <col min="14" max="14" width="12.88671875" style="17" customWidth="1"/>
    <col min="15" max="16384" width="9" style="17"/>
  </cols>
  <sheetData>
    <row r="1" spans="1:15" x14ac:dyDescent="0.3">
      <c r="A1" s="4" t="s">
        <v>0</v>
      </c>
      <c r="B1" s="4" t="s">
        <v>1</v>
      </c>
      <c r="C1" s="4" t="s">
        <v>2</v>
      </c>
      <c r="D1" s="4" t="s">
        <v>3</v>
      </c>
      <c r="E1" s="4" t="s">
        <v>7</v>
      </c>
      <c r="F1" s="4" t="s">
        <v>8</v>
      </c>
      <c r="G1" s="4" t="s">
        <v>9</v>
      </c>
      <c r="H1" s="4" t="s">
        <v>19</v>
      </c>
      <c r="I1" s="16" t="s">
        <v>20</v>
      </c>
      <c r="J1" s="4"/>
      <c r="K1" s="4"/>
      <c r="L1" s="16" t="s">
        <v>21</v>
      </c>
      <c r="M1" s="4"/>
      <c r="N1" s="4"/>
    </row>
    <row r="2" spans="1:15" ht="16.2" x14ac:dyDescent="0.3">
      <c r="A2" s="17" t="str">
        <f>'113年度申請計畫總表'!A11</f>
        <v>113WFA0410467</v>
      </c>
      <c r="B2" s="17" t="str">
        <f>'113年度申請計畫總表'!C11</f>
        <v>楊立威</v>
      </c>
      <c r="C2" s="17" t="str">
        <f>'113年度申請計畫總表'!D11</f>
        <v>RNA聚合酶與啟動子結合的功能性動態及物化特性(1/3)</v>
      </c>
      <c r="D2" s="17" t="str">
        <f>'113年度申請計畫總表'!E11</f>
        <v>113-2311-B-007-003-</v>
      </c>
      <c r="E2" s="17" t="str">
        <f>'113年度申請計畫總表'!I11</f>
        <v>B -生科處</v>
      </c>
      <c r="F2" s="17" t="str">
        <f>'113年度申請計畫總表'!J11</f>
        <v>113V06</v>
      </c>
      <c r="G2" s="17" t="str">
        <f>'113年度申請計畫總表'!K11</f>
        <v>E-業務會報通過</v>
      </c>
      <c r="H2" s="36" t="s">
        <v>33</v>
      </c>
      <c r="I2" s="25" t="s">
        <v>449</v>
      </c>
      <c r="J2" s="26" t="s">
        <v>450</v>
      </c>
      <c r="K2" s="27" t="s">
        <v>451</v>
      </c>
      <c r="L2" s="23" t="s">
        <v>452</v>
      </c>
      <c r="M2" s="20" t="s">
        <v>453</v>
      </c>
      <c r="N2" s="10" t="s">
        <v>454</v>
      </c>
    </row>
    <row r="3" spans="1:15" ht="16.2" x14ac:dyDescent="0.3">
      <c r="A3" s="17" t="str">
        <f>'113年度申請計畫總表'!A12</f>
        <v>113WFA0510245</v>
      </c>
      <c r="B3" s="17" t="str">
        <f>'113年度申請計畫總表'!C12</f>
        <v>孫英玄</v>
      </c>
      <c r="C3" s="17" t="str">
        <f>'113年度申請計畫總表'!D12</f>
        <v>以減數分裂重組冷點及分離不平衡分析鑑定相思樹自交不親和基因座</v>
      </c>
      <c r="D3" s="17" t="str">
        <f>'113年度申請計畫總表'!E12</f>
        <v>113-2313-B-005-033-</v>
      </c>
      <c r="E3" s="17" t="str">
        <f>'113年度申請計畫總表'!I12</f>
        <v>B -生科處</v>
      </c>
      <c r="F3" s="17" t="str">
        <f>'113年度申請計畫總表'!J12</f>
        <v>113A215</v>
      </c>
      <c r="G3" s="17" t="str">
        <f>'113年度申請計畫總表'!K12</f>
        <v>E-業務會報通過</v>
      </c>
      <c r="H3" s="17" t="s">
        <v>124</v>
      </c>
      <c r="I3" s="23" t="s">
        <v>553</v>
      </c>
      <c r="J3" s="20" t="s">
        <v>554</v>
      </c>
      <c r="K3" s="3" t="s">
        <v>555</v>
      </c>
      <c r="L3" s="25" t="s">
        <v>556</v>
      </c>
      <c r="M3" s="26" t="s">
        <v>557</v>
      </c>
      <c r="N3" s="27" t="s">
        <v>558</v>
      </c>
    </row>
    <row r="4" spans="1:15" ht="16.2" x14ac:dyDescent="0.3">
      <c r="A4" s="17" t="str">
        <f>'113年度申請計畫總表'!A28</f>
        <v>113WFAB910495</v>
      </c>
      <c r="B4" s="17" t="str">
        <f>'113年度申請計畫總表'!C28</f>
        <v>李怡萱</v>
      </c>
      <c r="C4" s="17" t="str">
        <f>'113年度申請計畫總表'!D28</f>
        <v>抑制FKBP51對星狀細胞活化於中風後腦傷修復之機制與藥物研發—從小鼠到人類腦細胞(1/3)</v>
      </c>
      <c r="D4" s="17" t="str">
        <f>'113年度申請計畫總表'!E28</f>
        <v>113-2320-B-A49-004-</v>
      </c>
      <c r="E4" s="17" t="str">
        <f>'113年度申請計畫總表'!I28</f>
        <v>B -生科處</v>
      </c>
      <c r="F4" s="17" t="str">
        <f>'113年度申請計畫總表'!J28</f>
        <v>113PBM05-3</v>
      </c>
      <c r="G4" s="17" t="str">
        <f>'113年度申請計畫總表'!K28</f>
        <v>CF-議程中</v>
      </c>
      <c r="H4" s="17" t="s">
        <v>124</v>
      </c>
      <c r="I4" s="25" t="s">
        <v>559</v>
      </c>
      <c r="J4" s="26" t="s">
        <v>560</v>
      </c>
      <c r="K4" s="27" t="s">
        <v>561</v>
      </c>
      <c r="L4" s="25" t="s">
        <v>562</v>
      </c>
      <c r="M4" s="26" t="s">
        <v>563</v>
      </c>
      <c r="N4" s="27" t="s">
        <v>564</v>
      </c>
    </row>
    <row r="5" spans="1:15" x14ac:dyDescent="0.3">
      <c r="A5" s="17" t="str">
        <f>'113年度申請計畫總表'!A36</f>
        <v>113WFD2010310</v>
      </c>
      <c r="B5" s="17" t="str">
        <f>'113年度申請計畫總表'!C36</f>
        <v>陳永介</v>
      </c>
      <c r="C5" s="17" t="str">
        <f>'113年度申請計畫總表'!D36</f>
        <v>視覺變換器和大型語言模型強化之生成式人工智慧在胸腔電腦斷層影像組學骨質密度自動判讀研究</v>
      </c>
      <c r="D5" s="17" t="str">
        <f>'113年度申請計畫總表'!E36</f>
        <v>113-2314-B-038-078-MY3</v>
      </c>
      <c r="E5" s="17" t="str">
        <f>'113年度申請計畫總表'!I36</f>
        <v>B -生科處</v>
      </c>
      <c r="F5" s="17" t="str">
        <f>'113年度申請計畫總表'!J36</f>
        <v>113BN18</v>
      </c>
      <c r="G5" s="17" t="str">
        <f>'113年度申請計畫總表'!K36</f>
        <v>E-業務會報通過</v>
      </c>
      <c r="H5" s="36" t="s">
        <v>565</v>
      </c>
      <c r="I5" s="18"/>
      <c r="J5" s="3"/>
      <c r="K5" s="3"/>
      <c r="L5" s="18"/>
      <c r="M5" s="3"/>
      <c r="N5" s="3"/>
    </row>
    <row r="6" spans="1:15" x14ac:dyDescent="0.3">
      <c r="A6" s="17" t="str">
        <f>'113年度申請計畫總表'!A37</f>
        <v>113WFD2510243</v>
      </c>
      <c r="B6" s="17" t="str">
        <f>'113年度申請計畫總表'!C37</f>
        <v>張菡馨</v>
      </c>
      <c r="C6" s="17" t="str">
        <f>'113年度申請計畫總表'!D37</f>
        <v>肝臟與視網膜互動軸效應分析與機制探討</v>
      </c>
      <c r="D6" s="17" t="str">
        <f>'113年度申請計畫總表'!E37</f>
        <v>113-2320-B-040-013-MY3</v>
      </c>
      <c r="E6" s="17" t="str">
        <f>'113年度申請計畫總表'!I37</f>
        <v>B -生科處</v>
      </c>
      <c r="F6" s="17" t="str">
        <f>'113年度申請計畫總表'!J37</f>
        <v>113FNA011</v>
      </c>
      <c r="G6" s="17" t="str">
        <f>'113年度申請計畫總表'!K37</f>
        <v>E-業務會報通過</v>
      </c>
      <c r="H6" s="17" t="s">
        <v>293</v>
      </c>
      <c r="I6" s="19" t="s">
        <v>293</v>
      </c>
      <c r="J6" s="19"/>
      <c r="K6" s="19"/>
      <c r="L6" s="19" t="s">
        <v>293</v>
      </c>
    </row>
    <row r="8" spans="1:15" x14ac:dyDescent="0.3">
      <c r="A8" s="19" t="s">
        <v>502</v>
      </c>
    </row>
    <row r="9" spans="1:15" x14ac:dyDescent="0.3">
      <c r="A9" s="19" t="s">
        <v>325</v>
      </c>
      <c r="B9" s="19" t="s">
        <v>326</v>
      </c>
      <c r="C9" s="19" t="s">
        <v>327</v>
      </c>
      <c r="D9" s="19" t="s">
        <v>328</v>
      </c>
      <c r="E9" s="19" t="s">
        <v>329</v>
      </c>
      <c r="F9" s="19" t="s">
        <v>330</v>
      </c>
      <c r="G9" s="19" t="s">
        <v>331</v>
      </c>
      <c r="H9" s="19" t="s">
        <v>332</v>
      </c>
      <c r="I9" s="19" t="s">
        <v>333</v>
      </c>
      <c r="J9" s="19" t="s">
        <v>334</v>
      </c>
      <c r="K9" s="19" t="s">
        <v>335</v>
      </c>
      <c r="L9" s="19" t="s">
        <v>336</v>
      </c>
      <c r="M9" s="19" t="s">
        <v>337</v>
      </c>
      <c r="N9" s="19"/>
      <c r="O9" s="19"/>
    </row>
    <row r="10" spans="1:15" x14ac:dyDescent="0.3">
      <c r="A10" s="17" t="str">
        <f>'112年度多年期計畫'!A12</f>
        <v>NSTC112-2314-B182-052-MY3</v>
      </c>
      <c r="B10" s="17" t="str">
        <f>'112年度多年期計畫'!B12</f>
        <v>王俊杰</v>
      </c>
      <c r="C10" s="17" t="str">
        <f>'112年度多年期計畫'!C12</f>
        <v>基於體素纖維分析之血管周隙參數測量及其在帕金森氏症中的診斷</v>
      </c>
      <c r="D10" s="17" t="str">
        <f>'112年度多年期計畫'!D12</f>
        <v>jwang@mail.cgu.edu.tw</v>
      </c>
      <c r="E10" s="17" t="str">
        <f>'112年度多年期計畫'!E12</f>
        <v>生科處</v>
      </c>
      <c r="F10" s="17" t="str">
        <f>'112年度多年期計畫'!F12</f>
        <v>放射核醫</v>
      </c>
      <c r="G10" s="17">
        <f>'112年度多年期計畫'!G12</f>
        <v>45139</v>
      </c>
      <c r="H10" s="17">
        <f>'112年度多年期計畫'!H12</f>
        <v>46234</v>
      </c>
      <c r="I10" s="17">
        <f>'112年度多年期計畫'!I12</f>
        <v>5640</v>
      </c>
      <c r="J10" s="17">
        <f>'112年度多年期計畫'!J12</f>
        <v>5640</v>
      </c>
      <c r="K10" s="17">
        <f>'112年度多年期計畫'!K12</f>
        <v>1</v>
      </c>
      <c r="L10" s="17">
        <f>'112年度多年期計畫'!L12</f>
        <v>451.2</v>
      </c>
      <c r="M10" s="17">
        <f>'112年度多年期計畫'!M12</f>
        <v>902.4</v>
      </c>
      <c r="N10" s="17">
        <f>'112年度多年期計畫'!N12</f>
        <v>0</v>
      </c>
      <c r="O10" s="17" t="str">
        <f>'112年度多年期計畫'!O12</f>
        <v>MD 王俊杰</v>
      </c>
    </row>
    <row r="11" spans="1:15" x14ac:dyDescent="0.3">
      <c r="A11" s="17" t="str">
        <f>'112年度多年期計畫'!A13</f>
        <v>NSTC112-2740-B492-001</v>
      </c>
      <c r="B11" s="17" t="str">
        <f>'112年度多年期計畫'!B13</f>
        <v>王聿泰</v>
      </c>
      <c r="C11" s="17" t="str">
        <f>'112年度多年期計畫'!C13</f>
        <v>國家生醫數位資料與分析運算雲端服務平台</v>
      </c>
      <c r="D11" s="17">
        <f>'112年度多年期計畫'!D13</f>
        <v>0</v>
      </c>
      <c r="E11" s="17" t="str">
        <f>'112年度多年期計畫'!E13</f>
        <v>生科處</v>
      </c>
      <c r="F11" s="17" t="str">
        <f>'112年度多年期計畫'!F13</f>
        <v>生技醫藥核心設施平台</v>
      </c>
      <c r="G11" s="17">
        <f>'112年度多年期計畫'!G13</f>
        <v>0</v>
      </c>
      <c r="H11" s="17">
        <f>'112年度多年期計畫'!H13</f>
        <v>0</v>
      </c>
      <c r="I11" s="17">
        <f>'112年度多年期計畫'!I13</f>
        <v>29514240</v>
      </c>
      <c r="J11" s="17">
        <f>'112年度多年期計畫'!J13</f>
        <v>29514240</v>
      </c>
      <c r="K11" s="17">
        <f>'112年度多年期計畫'!K13</f>
        <v>1</v>
      </c>
      <c r="L11" s="17">
        <f>'112年度多年期計畫'!L13</f>
        <v>2361139.2000000002</v>
      </c>
      <c r="M11" s="17">
        <f>'112年度多年期計畫'!M13</f>
        <v>4722278.4000000004</v>
      </c>
      <c r="N11" s="17">
        <f>'112年度多年期計畫'!N13</f>
        <v>0</v>
      </c>
      <c r="O11" s="17" t="str">
        <f>'112年度多年期計畫'!O13</f>
        <v>MD 王聿泰</v>
      </c>
    </row>
  </sheetData>
  <phoneticPr fontId="3" type="noConversion"/>
  <hyperlinks>
    <hyperlink ref="J3" r:id="rId1" xr:uid="{C797CD61-663A-4F7E-B977-7EE1FC7AB472}"/>
    <hyperlink ref="J4" r:id="rId2" xr:uid="{A630895E-2290-4A3F-AFFF-787BCB510EAC}"/>
    <hyperlink ref="M3" r:id="rId3" xr:uid="{C0546527-E7CB-4997-A954-6CF8EA213F64}"/>
    <hyperlink ref="M4" r:id="rId4" xr:uid="{B035F793-1AB7-4258-968C-0DFA7CA5422E}"/>
    <hyperlink ref="J2" r:id="rId5" xr:uid="{6236122E-58E7-47E1-83AF-38B7BFA2B761}"/>
    <hyperlink ref="M2" r:id="rId6" xr:uid="{DB4F609A-1BF4-4B9B-9021-8FF90F839F7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具名範圍</vt:lpstr>
      </vt:variant>
      <vt:variant>
        <vt:i4>1</vt:i4>
      </vt:variant>
    </vt:vector>
  </HeadingPairs>
  <TitlesOfParts>
    <vt:vector size="6" baseType="lpstr">
      <vt:lpstr>113年度申請計畫總表</vt:lpstr>
      <vt:lpstr>112年度多年期計畫</vt:lpstr>
      <vt:lpstr>自然處</vt:lpstr>
      <vt:lpstr>工程處</vt:lpstr>
      <vt:lpstr>生科處</vt:lpstr>
      <vt:lpstr>'113年度申請計畫總表'!Print_Area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吳方彣</dc:creator>
  <cp:keywords/>
  <dc:description/>
  <cp:lastModifiedBy>蕭佳蘋</cp:lastModifiedBy>
  <cp:revision/>
  <dcterms:created xsi:type="dcterms:W3CDTF">2024-07-01T08:37:56Z</dcterms:created>
  <dcterms:modified xsi:type="dcterms:W3CDTF">2025-05-15T17:17:01Z</dcterms:modified>
  <cp:category/>
  <cp:contentStatus/>
</cp:coreProperties>
</file>