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missr_000\Dropbox\Extinction Database\Data\"/>
    </mc:Choice>
  </mc:AlternateContent>
  <bookViews>
    <workbookView minimized="1" xWindow="0" yWindow="0" windowWidth="20490" windowHeight="7740" tabRatio="500" firstSheet="3" activeTab="3"/>
  </bookViews>
  <sheets>
    <sheet name="RAM Unsorted" sheetId="1" r:id="rId1"/>
    <sheet name="RAM Sorted by MSY" sheetId="2" r:id="rId2"/>
    <sheet name="RAM Sorted by gamma ln(MSY)" sheetId="5" r:id="rId3"/>
    <sheet name="Cost Data" sheetId="3" r:id="rId4"/>
    <sheet name="Cost by Gear" sheetId="4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3" i="3"/>
  <c r="F8" i="5" l="1"/>
  <c r="G8" i="5"/>
  <c r="F43" i="5"/>
  <c r="G43" i="5"/>
  <c r="F19" i="5"/>
  <c r="G19" i="5"/>
  <c r="F41" i="5"/>
  <c r="G41" i="5"/>
  <c r="F200" i="5"/>
  <c r="G200" i="5"/>
  <c r="F34" i="5"/>
  <c r="G34" i="5"/>
  <c r="F100" i="5"/>
  <c r="G100" i="5"/>
  <c r="F212" i="5"/>
  <c r="G212" i="5"/>
  <c r="F137" i="5"/>
  <c r="G137" i="5"/>
  <c r="F52" i="5"/>
  <c r="G52" i="5"/>
  <c r="F36" i="5"/>
  <c r="G36" i="5"/>
  <c r="F57" i="5"/>
  <c r="G57" i="5"/>
  <c r="F6" i="5"/>
  <c r="G6" i="5"/>
  <c r="F55" i="5"/>
  <c r="G55" i="5"/>
  <c r="F63" i="5"/>
  <c r="G63" i="5"/>
  <c r="F85" i="5"/>
  <c r="G85" i="5"/>
  <c r="F45" i="5"/>
  <c r="G45" i="5"/>
  <c r="F122" i="5"/>
  <c r="G122" i="5"/>
  <c r="F26" i="5"/>
  <c r="G26" i="5"/>
  <c r="F133" i="5"/>
  <c r="G133" i="5"/>
  <c r="F14" i="5"/>
  <c r="G14" i="5"/>
  <c r="F110" i="5"/>
  <c r="G110" i="5"/>
  <c r="F47" i="5"/>
  <c r="G47" i="5"/>
  <c r="F78" i="5"/>
  <c r="G78" i="5"/>
  <c r="F3" i="5"/>
  <c r="G3" i="5"/>
  <c r="F72" i="5"/>
  <c r="G72" i="5"/>
  <c r="F115" i="5"/>
  <c r="G115" i="5"/>
  <c r="F112" i="5"/>
  <c r="G112" i="5"/>
  <c r="F24" i="5"/>
  <c r="G24" i="5"/>
  <c r="F54" i="5"/>
  <c r="G54" i="5"/>
  <c r="F195" i="5"/>
  <c r="G195" i="5"/>
  <c r="F70" i="5"/>
  <c r="G70" i="5"/>
  <c r="F65" i="5"/>
  <c r="G65" i="5"/>
  <c r="F114" i="5"/>
  <c r="G114" i="5"/>
  <c r="F59" i="5"/>
  <c r="G59" i="5"/>
  <c r="F111" i="5"/>
  <c r="G111" i="5"/>
  <c r="F214" i="5"/>
  <c r="G214" i="5"/>
  <c r="F60" i="5"/>
  <c r="G60" i="5"/>
  <c r="F44" i="5"/>
  <c r="G44" i="5"/>
  <c r="F31" i="5"/>
  <c r="G31" i="5"/>
  <c r="F16" i="5"/>
  <c r="G16" i="5"/>
  <c r="F162" i="5"/>
  <c r="G162" i="5"/>
  <c r="F132" i="5"/>
  <c r="G132" i="5"/>
  <c r="F146" i="5"/>
  <c r="G146" i="5"/>
  <c r="F74" i="5"/>
  <c r="G74" i="5"/>
  <c r="F46" i="5"/>
  <c r="G46" i="5"/>
  <c r="F9" i="5"/>
  <c r="G9" i="5"/>
  <c r="F165" i="5"/>
  <c r="G165" i="5"/>
  <c r="F11" i="5"/>
  <c r="G11" i="5"/>
  <c r="F4" i="5"/>
  <c r="G4" i="5"/>
  <c r="F5" i="5"/>
  <c r="G5" i="5"/>
  <c r="F97" i="5"/>
  <c r="G97" i="5"/>
  <c r="F38" i="5"/>
  <c r="G38" i="5"/>
  <c r="F147" i="5"/>
  <c r="G147" i="5"/>
  <c r="F186" i="5"/>
  <c r="G186" i="5"/>
  <c r="F192" i="5"/>
  <c r="G192" i="5"/>
  <c r="F143" i="5"/>
  <c r="G143" i="5"/>
  <c r="F39" i="5"/>
  <c r="G39" i="5"/>
  <c r="F106" i="5"/>
  <c r="G106" i="5"/>
  <c r="F109" i="5"/>
  <c r="G109" i="5"/>
  <c r="F82" i="5"/>
  <c r="G82" i="5"/>
  <c r="F96" i="5"/>
  <c r="G96" i="5"/>
  <c r="F121" i="5"/>
  <c r="G121" i="5"/>
  <c r="F10" i="5"/>
  <c r="G10" i="5"/>
  <c r="F15" i="5"/>
  <c r="G15" i="5"/>
  <c r="F163" i="5"/>
  <c r="G163" i="5"/>
  <c r="F151" i="5"/>
  <c r="G151" i="5"/>
  <c r="F92" i="5"/>
  <c r="G92" i="5"/>
  <c r="F131" i="5"/>
  <c r="G131" i="5"/>
  <c r="F83" i="5"/>
  <c r="G83" i="5"/>
  <c r="F33" i="5"/>
  <c r="G33" i="5"/>
  <c r="F116" i="5"/>
  <c r="G116" i="5"/>
  <c r="F64" i="5"/>
  <c r="G64" i="5"/>
  <c r="F75" i="5"/>
  <c r="G75" i="5"/>
  <c r="F128" i="5"/>
  <c r="G128" i="5"/>
  <c r="F160" i="5"/>
  <c r="G160" i="5"/>
  <c r="F90" i="5"/>
  <c r="G90" i="5"/>
  <c r="F166" i="5"/>
  <c r="G166" i="5"/>
  <c r="F56" i="5"/>
  <c r="G56" i="5"/>
  <c r="F203" i="5"/>
  <c r="G203" i="5"/>
  <c r="F22" i="5"/>
  <c r="G22" i="5"/>
  <c r="F103" i="5"/>
  <c r="G103" i="5"/>
  <c r="F88" i="5"/>
  <c r="G88" i="5"/>
  <c r="F105" i="5"/>
  <c r="G105" i="5"/>
  <c r="F205" i="5"/>
  <c r="G205" i="5"/>
  <c r="F17" i="5"/>
  <c r="G17" i="5"/>
  <c r="F157" i="5"/>
  <c r="G157" i="5"/>
  <c r="F140" i="5"/>
  <c r="G140" i="5"/>
  <c r="F21" i="5"/>
  <c r="G21" i="5"/>
  <c r="F71" i="5"/>
  <c r="G71" i="5"/>
  <c r="F101" i="5"/>
  <c r="G101" i="5"/>
  <c r="F178" i="5"/>
  <c r="G178" i="5"/>
  <c r="F150" i="5"/>
  <c r="G150" i="5"/>
  <c r="F27" i="5"/>
  <c r="G27" i="5"/>
  <c r="F86" i="5"/>
  <c r="G86" i="5"/>
  <c r="F79" i="5"/>
  <c r="G79" i="5"/>
  <c r="F211" i="5"/>
  <c r="G211" i="5"/>
  <c r="F76" i="5"/>
  <c r="G76" i="5"/>
  <c r="F62" i="5"/>
  <c r="G62" i="5"/>
  <c r="F161" i="5"/>
  <c r="G161" i="5"/>
  <c r="F219" i="5"/>
  <c r="G219" i="5"/>
  <c r="F84" i="5"/>
  <c r="G84" i="5"/>
  <c r="F53" i="5"/>
  <c r="G53" i="5"/>
  <c r="F32" i="5"/>
  <c r="G32" i="5"/>
  <c r="F25" i="5"/>
  <c r="G25" i="5"/>
  <c r="F182" i="5"/>
  <c r="G182" i="5"/>
  <c r="F183" i="5"/>
  <c r="G183" i="5"/>
  <c r="F167" i="5"/>
  <c r="G167" i="5"/>
  <c r="F81" i="5"/>
  <c r="G81" i="5"/>
  <c r="F7" i="5"/>
  <c r="G7" i="5"/>
  <c r="F29" i="5"/>
  <c r="G29" i="5"/>
  <c r="F142" i="5"/>
  <c r="G142" i="5"/>
  <c r="F127" i="5"/>
  <c r="G127" i="5"/>
  <c r="F123" i="5"/>
  <c r="G123" i="5"/>
  <c r="F158" i="5"/>
  <c r="G158" i="5"/>
  <c r="F153" i="5"/>
  <c r="G153" i="5"/>
  <c r="F130" i="5"/>
  <c r="G130" i="5"/>
  <c r="F30" i="5"/>
  <c r="G30" i="5"/>
  <c r="F37" i="5"/>
  <c r="G37" i="5"/>
  <c r="F139" i="5"/>
  <c r="G139" i="5"/>
  <c r="F135" i="5"/>
  <c r="G135" i="5"/>
  <c r="F98" i="5"/>
  <c r="G98" i="5"/>
  <c r="F118" i="5"/>
  <c r="G118" i="5"/>
  <c r="F50" i="5"/>
  <c r="G50" i="5"/>
  <c r="F156" i="5"/>
  <c r="G156" i="5"/>
  <c r="F18" i="5"/>
  <c r="G18" i="5"/>
  <c r="F23" i="5"/>
  <c r="G23" i="5"/>
  <c r="F218" i="5"/>
  <c r="G218" i="5"/>
  <c r="F108" i="5"/>
  <c r="G108" i="5"/>
  <c r="F119" i="5"/>
  <c r="G119" i="5"/>
  <c r="F175" i="5"/>
  <c r="G175" i="5"/>
  <c r="F202" i="5"/>
  <c r="G202" i="5"/>
  <c r="F206" i="5"/>
  <c r="G206" i="5"/>
  <c r="F204" i="5"/>
  <c r="G204" i="5"/>
  <c r="F61" i="5"/>
  <c r="G61" i="5"/>
  <c r="F20" i="5"/>
  <c r="G20" i="5"/>
  <c r="F2" i="5"/>
  <c r="G2" i="5"/>
  <c r="F12" i="5"/>
  <c r="G12" i="5"/>
  <c r="F89" i="5"/>
  <c r="G89" i="5"/>
  <c r="F95" i="5"/>
  <c r="G95" i="5"/>
  <c r="F152" i="5"/>
  <c r="G152" i="5"/>
  <c r="F148" i="5"/>
  <c r="G148" i="5"/>
  <c r="F13" i="5"/>
  <c r="G13" i="5"/>
  <c r="F141" i="5"/>
  <c r="G141" i="5"/>
  <c r="F40" i="5"/>
  <c r="G40" i="5"/>
  <c r="F220" i="5"/>
  <c r="G220" i="5"/>
  <c r="F193" i="5"/>
  <c r="G193" i="5"/>
  <c r="F134" i="5"/>
  <c r="G134" i="5"/>
  <c r="F107" i="5"/>
  <c r="G107" i="5"/>
  <c r="F80" i="5"/>
  <c r="G80" i="5"/>
  <c r="F113" i="5"/>
  <c r="G113" i="5"/>
  <c r="F124" i="5"/>
  <c r="G124" i="5"/>
  <c r="F174" i="5"/>
  <c r="G174" i="5"/>
  <c r="F171" i="5"/>
  <c r="G171" i="5"/>
  <c r="F68" i="5"/>
  <c r="G68" i="5"/>
  <c r="F173" i="5"/>
  <c r="G173" i="5"/>
  <c r="F104" i="5"/>
  <c r="G104" i="5"/>
  <c r="F196" i="5"/>
  <c r="G196" i="5"/>
  <c r="F176" i="5"/>
  <c r="G176" i="5"/>
  <c r="F207" i="5"/>
  <c r="G207" i="5"/>
  <c r="F213" i="5"/>
  <c r="G213" i="5"/>
  <c r="F177" i="5"/>
  <c r="G177" i="5"/>
  <c r="F69" i="5"/>
  <c r="G69" i="5"/>
  <c r="F94" i="5"/>
  <c r="G94" i="5"/>
  <c r="F129" i="5"/>
  <c r="G129" i="5"/>
  <c r="F154" i="5"/>
  <c r="G154" i="5"/>
  <c r="F149" i="5"/>
  <c r="G149" i="5"/>
  <c r="F198" i="5"/>
  <c r="G198" i="5"/>
  <c r="F209" i="5"/>
  <c r="G209" i="5"/>
  <c r="F35" i="5"/>
  <c r="G35" i="5"/>
  <c r="F221" i="5"/>
  <c r="G221" i="5"/>
  <c r="F188" i="5"/>
  <c r="G188" i="5"/>
  <c r="F181" i="5"/>
  <c r="G181" i="5"/>
  <c r="F164" i="5"/>
  <c r="G164" i="5"/>
  <c r="F155" i="5"/>
  <c r="G155" i="5"/>
  <c r="F138" i="5"/>
  <c r="G138" i="5"/>
  <c r="F117" i="5"/>
  <c r="G117" i="5"/>
  <c r="F179" i="5"/>
  <c r="G179" i="5"/>
  <c r="F136" i="5"/>
  <c r="G136" i="5"/>
  <c r="F58" i="5"/>
  <c r="G58" i="5"/>
  <c r="F73" i="5"/>
  <c r="G73" i="5"/>
  <c r="F120" i="5"/>
  <c r="G120" i="5"/>
  <c r="F172" i="5"/>
  <c r="G172" i="5"/>
  <c r="F91" i="5"/>
  <c r="G91" i="5"/>
  <c r="F170" i="5"/>
  <c r="G170" i="5"/>
  <c r="F197" i="5"/>
  <c r="G197" i="5"/>
  <c r="F189" i="5"/>
  <c r="G189" i="5"/>
  <c r="F191" i="5"/>
  <c r="G191" i="5"/>
  <c r="F208" i="5"/>
  <c r="G208" i="5"/>
  <c r="F190" i="5"/>
  <c r="G190" i="5"/>
  <c r="F67" i="5"/>
  <c r="G67" i="5"/>
  <c r="F28" i="5"/>
  <c r="G28" i="5"/>
  <c r="F215" i="5"/>
  <c r="G215" i="5"/>
  <c r="F169" i="5"/>
  <c r="G169" i="5"/>
  <c r="F144" i="5"/>
  <c r="G144" i="5"/>
  <c r="F216" i="5"/>
  <c r="G216" i="5"/>
  <c r="F187" i="5"/>
  <c r="G187" i="5"/>
  <c r="F48" i="5"/>
  <c r="G48" i="5"/>
  <c r="F194" i="5"/>
  <c r="G194" i="5"/>
  <c r="F159" i="5"/>
  <c r="G159" i="5"/>
  <c r="F87" i="5"/>
  <c r="G87" i="5"/>
  <c r="F77" i="5"/>
  <c r="G77" i="5"/>
  <c r="F217" i="5"/>
  <c r="G217" i="5"/>
  <c r="F51" i="5"/>
  <c r="G51" i="5"/>
  <c r="F49" i="5"/>
  <c r="G49" i="5"/>
  <c r="F199" i="5"/>
  <c r="G199" i="5"/>
  <c r="F201" i="5"/>
  <c r="G201" i="5"/>
  <c r="F99" i="5"/>
  <c r="G99" i="5"/>
  <c r="F93" i="5"/>
  <c r="G93" i="5"/>
  <c r="F145" i="5"/>
  <c r="G145" i="5"/>
  <c r="F180" i="5"/>
  <c r="G180" i="5"/>
  <c r="F102" i="5"/>
  <c r="G102" i="5"/>
  <c r="F42" i="5"/>
  <c r="G42" i="5"/>
  <c r="F66" i="5"/>
  <c r="G66" i="5"/>
  <c r="F126" i="5"/>
  <c r="G126" i="5"/>
  <c r="F125" i="5"/>
  <c r="G125" i="5"/>
  <c r="F168" i="5"/>
  <c r="G168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" i="1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P156" i="3"/>
  <c r="N156" i="3"/>
  <c r="O156" i="3" s="1"/>
  <c r="L156" i="3"/>
  <c r="K156" i="3"/>
  <c r="I156" i="3"/>
  <c r="H156" i="3"/>
  <c r="G156" i="3"/>
  <c r="F156" i="3"/>
  <c r="B155" i="3"/>
  <c r="P155" i="3" s="1"/>
  <c r="C155" i="3"/>
  <c r="D155" i="3"/>
  <c r="F155" i="3" s="1"/>
  <c r="E155" i="3"/>
  <c r="H155" i="3" s="1"/>
  <c r="K155" i="3"/>
  <c r="B154" i="3"/>
  <c r="P154" i="3"/>
  <c r="C154" i="3"/>
  <c r="G154" i="3" s="1"/>
  <c r="D154" i="3"/>
  <c r="F154" i="3" s="1"/>
  <c r="E154" i="3"/>
  <c r="L154" i="3"/>
  <c r="B153" i="3"/>
  <c r="P153" i="3"/>
  <c r="C153" i="3"/>
  <c r="G153" i="3" s="1"/>
  <c r="D153" i="3"/>
  <c r="E153" i="3"/>
  <c r="L153" i="3" s="1"/>
  <c r="N153" i="3"/>
  <c r="O153" i="3" s="1"/>
  <c r="I153" i="3"/>
  <c r="H153" i="3"/>
  <c r="B152" i="3"/>
  <c r="P152" i="3" s="1"/>
  <c r="C152" i="3"/>
  <c r="D152" i="3"/>
  <c r="E152" i="3"/>
  <c r="N152" i="3" s="1"/>
  <c r="O152" i="3" s="1"/>
  <c r="G152" i="3"/>
  <c r="F152" i="3"/>
  <c r="B151" i="3"/>
  <c r="P151" i="3" s="1"/>
  <c r="C151" i="3"/>
  <c r="D151" i="3"/>
  <c r="F151" i="3" s="1"/>
  <c r="E151" i="3"/>
  <c r="H151" i="3" s="1"/>
  <c r="K151" i="3"/>
  <c r="B150" i="3"/>
  <c r="P150" i="3"/>
  <c r="C150" i="3"/>
  <c r="G150" i="3" s="1"/>
  <c r="D150" i="3"/>
  <c r="F150" i="3" s="1"/>
  <c r="E150" i="3"/>
  <c r="L150" i="3"/>
  <c r="B149" i="3"/>
  <c r="P149" i="3"/>
  <c r="C149" i="3"/>
  <c r="G149" i="3" s="1"/>
  <c r="D149" i="3"/>
  <c r="E149" i="3"/>
  <c r="L149" i="3" s="1"/>
  <c r="N149" i="3"/>
  <c r="O149" i="3" s="1"/>
  <c r="I149" i="3"/>
  <c r="H149" i="3"/>
  <c r="P148" i="3"/>
  <c r="N148" i="3"/>
  <c r="O148" i="3" s="1"/>
  <c r="L148" i="3"/>
  <c r="K148" i="3"/>
  <c r="I148" i="3"/>
  <c r="H148" i="3"/>
  <c r="G148" i="3"/>
  <c r="F148" i="3"/>
  <c r="P147" i="3"/>
  <c r="N147" i="3"/>
  <c r="O147" i="3"/>
  <c r="L147" i="3"/>
  <c r="K147" i="3"/>
  <c r="I147" i="3"/>
  <c r="H147" i="3"/>
  <c r="G147" i="3"/>
  <c r="F147" i="3"/>
  <c r="P145" i="3"/>
  <c r="N145" i="3"/>
  <c r="O145" i="3"/>
  <c r="L145" i="3"/>
  <c r="K145" i="3"/>
  <c r="I145" i="3"/>
  <c r="H145" i="3"/>
  <c r="G145" i="3"/>
  <c r="F145" i="3"/>
  <c r="P144" i="3"/>
  <c r="N144" i="3"/>
  <c r="O144" i="3" s="1"/>
  <c r="L144" i="3"/>
  <c r="K144" i="3"/>
  <c r="I144" i="3"/>
  <c r="H144" i="3"/>
  <c r="G144" i="3"/>
  <c r="F144" i="3"/>
  <c r="P143" i="3"/>
  <c r="N143" i="3"/>
  <c r="O143" i="3" s="1"/>
  <c r="L143" i="3"/>
  <c r="K143" i="3"/>
  <c r="I143" i="3"/>
  <c r="H143" i="3"/>
  <c r="G143" i="3"/>
  <c r="F143" i="3"/>
  <c r="P142" i="3"/>
  <c r="N142" i="3"/>
  <c r="O142" i="3"/>
  <c r="L142" i="3"/>
  <c r="K142" i="3"/>
  <c r="I142" i="3"/>
  <c r="H142" i="3"/>
  <c r="G142" i="3"/>
  <c r="F142" i="3"/>
  <c r="P141" i="3"/>
  <c r="N141" i="3"/>
  <c r="O141" i="3"/>
  <c r="L141" i="3"/>
  <c r="K141" i="3"/>
  <c r="I141" i="3"/>
  <c r="H141" i="3"/>
  <c r="G141" i="3"/>
  <c r="F141" i="3"/>
  <c r="P140" i="3"/>
  <c r="N140" i="3"/>
  <c r="O140" i="3" s="1"/>
  <c r="L140" i="3"/>
  <c r="K140" i="3"/>
  <c r="I140" i="3"/>
  <c r="H140" i="3"/>
  <c r="G140" i="3"/>
  <c r="F140" i="3"/>
  <c r="P139" i="3"/>
  <c r="N139" i="3"/>
  <c r="O139" i="3" s="1"/>
  <c r="L139" i="3"/>
  <c r="K139" i="3"/>
  <c r="I139" i="3"/>
  <c r="H139" i="3"/>
  <c r="G139" i="3"/>
  <c r="F139" i="3"/>
  <c r="P138" i="3"/>
  <c r="N138" i="3"/>
  <c r="O138" i="3"/>
  <c r="L138" i="3"/>
  <c r="K138" i="3"/>
  <c r="I138" i="3"/>
  <c r="H138" i="3"/>
  <c r="G138" i="3"/>
  <c r="F138" i="3"/>
  <c r="P137" i="3"/>
  <c r="N137" i="3"/>
  <c r="O137" i="3"/>
  <c r="L137" i="3"/>
  <c r="K137" i="3"/>
  <c r="I137" i="3"/>
  <c r="H137" i="3"/>
  <c r="G137" i="3"/>
  <c r="F137" i="3"/>
  <c r="P136" i="3"/>
  <c r="N136" i="3"/>
  <c r="O136" i="3" s="1"/>
  <c r="L136" i="3"/>
  <c r="K136" i="3"/>
  <c r="I136" i="3"/>
  <c r="H136" i="3"/>
  <c r="G136" i="3"/>
  <c r="F136" i="3"/>
  <c r="P135" i="3"/>
  <c r="N135" i="3"/>
  <c r="O135" i="3" s="1"/>
  <c r="L135" i="3"/>
  <c r="K135" i="3"/>
  <c r="I135" i="3"/>
  <c r="H135" i="3"/>
  <c r="G135" i="3"/>
  <c r="F135" i="3"/>
  <c r="P134" i="3"/>
  <c r="N134" i="3"/>
  <c r="O134" i="3"/>
  <c r="L134" i="3"/>
  <c r="K134" i="3"/>
  <c r="I134" i="3"/>
  <c r="H134" i="3"/>
  <c r="G134" i="3"/>
  <c r="F134" i="3"/>
  <c r="P133" i="3"/>
  <c r="N133" i="3"/>
  <c r="O133" i="3"/>
  <c r="L133" i="3"/>
  <c r="K133" i="3"/>
  <c r="I133" i="3"/>
  <c r="H133" i="3"/>
  <c r="G133" i="3"/>
  <c r="F133" i="3"/>
  <c r="P132" i="3"/>
  <c r="N132" i="3"/>
  <c r="O132" i="3" s="1"/>
  <c r="L132" i="3"/>
  <c r="K132" i="3"/>
  <c r="I132" i="3"/>
  <c r="H132" i="3"/>
  <c r="G132" i="3"/>
  <c r="F132" i="3"/>
  <c r="P131" i="3"/>
  <c r="N131" i="3"/>
  <c r="O131" i="3" s="1"/>
  <c r="L131" i="3"/>
  <c r="K131" i="3"/>
  <c r="I131" i="3"/>
  <c r="H131" i="3"/>
  <c r="G131" i="3"/>
  <c r="F131" i="3"/>
  <c r="P130" i="3"/>
  <c r="N130" i="3"/>
  <c r="O130" i="3" s="1"/>
  <c r="L130" i="3"/>
  <c r="K130" i="3"/>
  <c r="I130" i="3"/>
  <c r="H130" i="3"/>
  <c r="G130" i="3"/>
  <c r="F130" i="3"/>
  <c r="P129" i="3"/>
  <c r="N129" i="3"/>
  <c r="O129" i="3"/>
  <c r="L129" i="3"/>
  <c r="K129" i="3"/>
  <c r="I129" i="3"/>
  <c r="H129" i="3"/>
  <c r="G129" i="3"/>
  <c r="F129" i="3"/>
  <c r="P128" i="3"/>
  <c r="N128" i="3"/>
  <c r="O128" i="3" s="1"/>
  <c r="L128" i="3"/>
  <c r="K128" i="3"/>
  <c r="I128" i="3"/>
  <c r="H128" i="3"/>
  <c r="G128" i="3"/>
  <c r="F128" i="3"/>
  <c r="P127" i="3"/>
  <c r="N127" i="3"/>
  <c r="O127" i="3" s="1"/>
  <c r="L127" i="3"/>
  <c r="K127" i="3"/>
  <c r="I127" i="3"/>
  <c r="H127" i="3"/>
  <c r="G127" i="3"/>
  <c r="F127" i="3"/>
  <c r="P126" i="3"/>
  <c r="N126" i="3"/>
  <c r="O126" i="3" s="1"/>
  <c r="L126" i="3"/>
  <c r="K126" i="3"/>
  <c r="I126" i="3"/>
  <c r="H126" i="3"/>
  <c r="G126" i="3"/>
  <c r="F126" i="3"/>
  <c r="P125" i="3"/>
  <c r="N125" i="3"/>
  <c r="O125" i="3"/>
  <c r="L125" i="3"/>
  <c r="K125" i="3"/>
  <c r="I125" i="3"/>
  <c r="H125" i="3"/>
  <c r="G125" i="3"/>
  <c r="F125" i="3"/>
  <c r="P124" i="3"/>
  <c r="N124" i="3"/>
  <c r="O124" i="3" s="1"/>
  <c r="L124" i="3"/>
  <c r="K124" i="3"/>
  <c r="I124" i="3"/>
  <c r="H124" i="3"/>
  <c r="G124" i="3"/>
  <c r="F124" i="3"/>
  <c r="P123" i="3"/>
  <c r="N123" i="3"/>
  <c r="O123" i="3" s="1"/>
  <c r="L123" i="3"/>
  <c r="K123" i="3"/>
  <c r="I123" i="3"/>
  <c r="H123" i="3"/>
  <c r="G123" i="3"/>
  <c r="F123" i="3"/>
  <c r="P122" i="3"/>
  <c r="N122" i="3"/>
  <c r="O122" i="3" s="1"/>
  <c r="L122" i="3"/>
  <c r="K122" i="3"/>
  <c r="I122" i="3"/>
  <c r="H122" i="3"/>
  <c r="G122" i="3"/>
  <c r="F122" i="3"/>
  <c r="P121" i="3"/>
  <c r="N121" i="3"/>
  <c r="O121" i="3"/>
  <c r="L121" i="3"/>
  <c r="K121" i="3"/>
  <c r="I121" i="3"/>
  <c r="H121" i="3"/>
  <c r="G121" i="3"/>
  <c r="F121" i="3"/>
  <c r="P120" i="3"/>
  <c r="N120" i="3"/>
  <c r="O120" i="3" s="1"/>
  <c r="L120" i="3"/>
  <c r="K120" i="3"/>
  <c r="I120" i="3"/>
  <c r="H120" i="3"/>
  <c r="G120" i="3"/>
  <c r="F120" i="3"/>
  <c r="P119" i="3"/>
  <c r="N119" i="3"/>
  <c r="O119" i="3" s="1"/>
  <c r="L119" i="3"/>
  <c r="K119" i="3"/>
  <c r="I119" i="3"/>
  <c r="H119" i="3"/>
  <c r="G119" i="3"/>
  <c r="F119" i="3"/>
  <c r="P118" i="3"/>
  <c r="N118" i="3"/>
  <c r="O118" i="3"/>
  <c r="L118" i="3"/>
  <c r="K118" i="3"/>
  <c r="I118" i="3"/>
  <c r="H118" i="3"/>
  <c r="G118" i="3"/>
  <c r="F118" i="3"/>
  <c r="P117" i="3"/>
  <c r="N117" i="3"/>
  <c r="O117" i="3"/>
  <c r="L117" i="3"/>
  <c r="K117" i="3"/>
  <c r="I117" i="3"/>
  <c r="H117" i="3"/>
  <c r="G117" i="3"/>
  <c r="F117" i="3"/>
  <c r="P116" i="3"/>
  <c r="N116" i="3"/>
  <c r="O116" i="3" s="1"/>
  <c r="L116" i="3"/>
  <c r="K116" i="3"/>
  <c r="I116" i="3"/>
  <c r="H116" i="3"/>
  <c r="G116" i="3"/>
  <c r="F116" i="3"/>
  <c r="P115" i="3"/>
  <c r="N115" i="3"/>
  <c r="O115" i="3" s="1"/>
  <c r="L115" i="3"/>
  <c r="K115" i="3"/>
  <c r="I115" i="3"/>
  <c r="H115" i="3"/>
  <c r="G115" i="3"/>
  <c r="F115" i="3"/>
  <c r="P114" i="3"/>
  <c r="N114" i="3"/>
  <c r="O114" i="3"/>
  <c r="L114" i="3"/>
  <c r="K114" i="3"/>
  <c r="I114" i="3"/>
  <c r="H114" i="3"/>
  <c r="G114" i="3"/>
  <c r="F114" i="3"/>
  <c r="P113" i="3"/>
  <c r="N113" i="3"/>
  <c r="O113" i="3"/>
  <c r="L113" i="3"/>
  <c r="K113" i="3"/>
  <c r="I113" i="3"/>
  <c r="H113" i="3"/>
  <c r="G113" i="3"/>
  <c r="F113" i="3"/>
  <c r="P112" i="3"/>
  <c r="N112" i="3"/>
  <c r="O112" i="3" s="1"/>
  <c r="L112" i="3"/>
  <c r="K112" i="3"/>
  <c r="I112" i="3"/>
  <c r="H112" i="3"/>
  <c r="G112" i="3"/>
  <c r="F112" i="3"/>
  <c r="P111" i="3"/>
  <c r="N111" i="3"/>
  <c r="O111" i="3" s="1"/>
  <c r="L111" i="3"/>
  <c r="K111" i="3"/>
  <c r="I111" i="3"/>
  <c r="H111" i="3"/>
  <c r="G111" i="3"/>
  <c r="F111" i="3"/>
  <c r="P110" i="3"/>
  <c r="N110" i="3"/>
  <c r="O110" i="3" s="1"/>
  <c r="L110" i="3"/>
  <c r="K110" i="3"/>
  <c r="I110" i="3"/>
  <c r="H110" i="3"/>
  <c r="G110" i="3"/>
  <c r="F110" i="3"/>
  <c r="P109" i="3"/>
  <c r="N109" i="3"/>
  <c r="O109" i="3"/>
  <c r="L109" i="3"/>
  <c r="K109" i="3"/>
  <c r="I109" i="3"/>
  <c r="H109" i="3"/>
  <c r="G109" i="3"/>
  <c r="F109" i="3"/>
  <c r="P108" i="3"/>
  <c r="N108" i="3"/>
  <c r="O108" i="3" s="1"/>
  <c r="L108" i="3"/>
  <c r="K108" i="3"/>
  <c r="I108" i="3"/>
  <c r="H108" i="3"/>
  <c r="G108" i="3"/>
  <c r="F108" i="3"/>
  <c r="P107" i="3"/>
  <c r="N107" i="3"/>
  <c r="O107" i="3" s="1"/>
  <c r="L107" i="3"/>
  <c r="K107" i="3"/>
  <c r="I107" i="3"/>
  <c r="H107" i="3"/>
  <c r="G107" i="3"/>
  <c r="F107" i="3"/>
  <c r="P106" i="3"/>
  <c r="N106" i="3"/>
  <c r="O106" i="3" s="1"/>
  <c r="L106" i="3"/>
  <c r="K106" i="3"/>
  <c r="I106" i="3"/>
  <c r="H106" i="3"/>
  <c r="G106" i="3"/>
  <c r="F106" i="3"/>
  <c r="P105" i="3"/>
  <c r="N105" i="3"/>
  <c r="O105" i="3"/>
  <c r="L105" i="3"/>
  <c r="K105" i="3"/>
  <c r="I105" i="3"/>
  <c r="H105" i="3"/>
  <c r="G105" i="3"/>
  <c r="F105" i="3"/>
  <c r="P104" i="3"/>
  <c r="N104" i="3"/>
  <c r="O104" i="3" s="1"/>
  <c r="L104" i="3"/>
  <c r="K104" i="3"/>
  <c r="I104" i="3"/>
  <c r="H104" i="3"/>
  <c r="G104" i="3"/>
  <c r="F104" i="3"/>
  <c r="P103" i="3"/>
  <c r="N103" i="3"/>
  <c r="O103" i="3" s="1"/>
  <c r="L103" i="3"/>
  <c r="K103" i="3"/>
  <c r="I103" i="3"/>
  <c r="H103" i="3"/>
  <c r="G103" i="3"/>
  <c r="F103" i="3"/>
  <c r="P102" i="3"/>
  <c r="N102" i="3"/>
  <c r="O102" i="3"/>
  <c r="L102" i="3"/>
  <c r="K102" i="3"/>
  <c r="I102" i="3"/>
  <c r="H102" i="3"/>
  <c r="G102" i="3"/>
  <c r="F102" i="3"/>
  <c r="P101" i="3"/>
  <c r="N101" i="3"/>
  <c r="O101" i="3"/>
  <c r="L101" i="3"/>
  <c r="K101" i="3"/>
  <c r="I101" i="3"/>
  <c r="H101" i="3"/>
  <c r="G101" i="3"/>
  <c r="F101" i="3"/>
  <c r="P100" i="3"/>
  <c r="N100" i="3"/>
  <c r="O100" i="3" s="1"/>
  <c r="L100" i="3"/>
  <c r="K100" i="3"/>
  <c r="I100" i="3"/>
  <c r="H100" i="3"/>
  <c r="G100" i="3"/>
  <c r="F100" i="3"/>
  <c r="P99" i="3"/>
  <c r="N99" i="3"/>
  <c r="O99" i="3" s="1"/>
  <c r="L99" i="3"/>
  <c r="K99" i="3"/>
  <c r="I99" i="3"/>
  <c r="H99" i="3"/>
  <c r="G99" i="3"/>
  <c r="F99" i="3"/>
  <c r="P98" i="3"/>
  <c r="N98" i="3"/>
  <c r="O98" i="3"/>
  <c r="L98" i="3"/>
  <c r="K98" i="3"/>
  <c r="I98" i="3"/>
  <c r="H98" i="3"/>
  <c r="G98" i="3"/>
  <c r="F98" i="3"/>
  <c r="P97" i="3"/>
  <c r="N97" i="3"/>
  <c r="O97" i="3"/>
  <c r="L97" i="3"/>
  <c r="K97" i="3"/>
  <c r="I97" i="3"/>
  <c r="H97" i="3"/>
  <c r="G97" i="3"/>
  <c r="F97" i="3"/>
  <c r="P96" i="3"/>
  <c r="N96" i="3"/>
  <c r="O96" i="3" s="1"/>
  <c r="L96" i="3"/>
  <c r="K96" i="3"/>
  <c r="I96" i="3"/>
  <c r="H96" i="3"/>
  <c r="G96" i="3"/>
  <c r="F96" i="3"/>
  <c r="P95" i="3"/>
  <c r="N95" i="3"/>
  <c r="O95" i="3" s="1"/>
  <c r="L95" i="3"/>
  <c r="K95" i="3"/>
  <c r="I95" i="3"/>
  <c r="H95" i="3"/>
  <c r="G95" i="3"/>
  <c r="F95" i="3"/>
  <c r="P94" i="3"/>
  <c r="N94" i="3"/>
  <c r="O94" i="3"/>
  <c r="L94" i="3"/>
  <c r="K94" i="3"/>
  <c r="I94" i="3"/>
  <c r="H94" i="3"/>
  <c r="G94" i="3"/>
  <c r="F94" i="3"/>
  <c r="P93" i="3"/>
  <c r="N93" i="3"/>
  <c r="O93" i="3"/>
  <c r="L93" i="3"/>
  <c r="K93" i="3"/>
  <c r="I93" i="3"/>
  <c r="H93" i="3"/>
  <c r="G93" i="3"/>
  <c r="F93" i="3"/>
  <c r="P92" i="3"/>
  <c r="N92" i="3"/>
  <c r="O92" i="3" s="1"/>
  <c r="L92" i="3"/>
  <c r="K92" i="3"/>
  <c r="I92" i="3"/>
  <c r="H92" i="3"/>
  <c r="G92" i="3"/>
  <c r="F92" i="3"/>
  <c r="P91" i="3"/>
  <c r="N91" i="3"/>
  <c r="O91" i="3" s="1"/>
  <c r="L91" i="3"/>
  <c r="K91" i="3"/>
  <c r="I91" i="3"/>
  <c r="H91" i="3"/>
  <c r="G91" i="3"/>
  <c r="F91" i="3"/>
  <c r="P90" i="3"/>
  <c r="N90" i="3"/>
  <c r="O90" i="3"/>
  <c r="L90" i="3"/>
  <c r="K90" i="3"/>
  <c r="I90" i="3"/>
  <c r="H90" i="3"/>
  <c r="G90" i="3"/>
  <c r="F90" i="3"/>
  <c r="P89" i="3"/>
  <c r="N89" i="3"/>
  <c r="O89" i="3"/>
  <c r="L89" i="3"/>
  <c r="K89" i="3"/>
  <c r="I89" i="3"/>
  <c r="H89" i="3"/>
  <c r="G89" i="3"/>
  <c r="F89" i="3"/>
  <c r="P88" i="3"/>
  <c r="N88" i="3"/>
  <c r="O88" i="3" s="1"/>
  <c r="L88" i="3"/>
  <c r="K88" i="3"/>
  <c r="I88" i="3"/>
  <c r="H88" i="3"/>
  <c r="G88" i="3"/>
  <c r="F88" i="3"/>
  <c r="P87" i="3"/>
  <c r="N87" i="3"/>
  <c r="O87" i="3" s="1"/>
  <c r="L87" i="3"/>
  <c r="K87" i="3"/>
  <c r="I87" i="3"/>
  <c r="H87" i="3"/>
  <c r="G87" i="3"/>
  <c r="F87" i="3"/>
  <c r="P86" i="3"/>
  <c r="N86" i="3"/>
  <c r="O86" i="3"/>
  <c r="L86" i="3"/>
  <c r="K86" i="3"/>
  <c r="I86" i="3"/>
  <c r="H86" i="3"/>
  <c r="G86" i="3"/>
  <c r="F86" i="3"/>
  <c r="P85" i="3"/>
  <c r="N85" i="3"/>
  <c r="O85" i="3"/>
  <c r="L85" i="3"/>
  <c r="K85" i="3"/>
  <c r="I85" i="3"/>
  <c r="H85" i="3"/>
  <c r="G85" i="3"/>
  <c r="F85" i="3"/>
  <c r="P84" i="3"/>
  <c r="N84" i="3"/>
  <c r="O84" i="3" s="1"/>
  <c r="L84" i="3"/>
  <c r="K84" i="3"/>
  <c r="I84" i="3"/>
  <c r="H84" i="3"/>
  <c r="G84" i="3"/>
  <c r="F84" i="3"/>
  <c r="P83" i="3"/>
  <c r="N83" i="3"/>
  <c r="O83" i="3" s="1"/>
  <c r="L83" i="3"/>
  <c r="K83" i="3"/>
  <c r="I83" i="3"/>
  <c r="H83" i="3"/>
  <c r="G83" i="3"/>
  <c r="F83" i="3"/>
  <c r="P82" i="3"/>
  <c r="N82" i="3"/>
  <c r="O82" i="3"/>
  <c r="L82" i="3"/>
  <c r="K82" i="3"/>
  <c r="I82" i="3"/>
  <c r="H82" i="3"/>
  <c r="G82" i="3"/>
  <c r="F82" i="3"/>
  <c r="P81" i="3"/>
  <c r="N81" i="3"/>
  <c r="O81" i="3"/>
  <c r="L81" i="3"/>
  <c r="K81" i="3"/>
  <c r="I81" i="3"/>
  <c r="H81" i="3"/>
  <c r="G81" i="3"/>
  <c r="F81" i="3"/>
  <c r="P80" i="3"/>
  <c r="N80" i="3"/>
  <c r="O80" i="3" s="1"/>
  <c r="L80" i="3"/>
  <c r="K80" i="3"/>
  <c r="I80" i="3"/>
  <c r="H80" i="3"/>
  <c r="G80" i="3"/>
  <c r="F80" i="3"/>
  <c r="P79" i="3"/>
  <c r="N79" i="3"/>
  <c r="O79" i="3" s="1"/>
  <c r="L79" i="3"/>
  <c r="K79" i="3"/>
  <c r="I79" i="3"/>
  <c r="H79" i="3"/>
  <c r="G79" i="3"/>
  <c r="F79" i="3"/>
  <c r="P78" i="3"/>
  <c r="N78" i="3"/>
  <c r="O78" i="3"/>
  <c r="L78" i="3"/>
  <c r="K78" i="3"/>
  <c r="I78" i="3"/>
  <c r="H78" i="3"/>
  <c r="G78" i="3"/>
  <c r="F78" i="3"/>
  <c r="P77" i="3"/>
  <c r="N77" i="3"/>
  <c r="O77" i="3"/>
  <c r="L77" i="3"/>
  <c r="K77" i="3"/>
  <c r="I77" i="3"/>
  <c r="H77" i="3"/>
  <c r="G77" i="3"/>
  <c r="F77" i="3"/>
  <c r="P76" i="3"/>
  <c r="N76" i="3"/>
  <c r="O76" i="3" s="1"/>
  <c r="L76" i="3"/>
  <c r="K76" i="3"/>
  <c r="I76" i="3"/>
  <c r="H76" i="3"/>
  <c r="G76" i="3"/>
  <c r="F76" i="3"/>
  <c r="P75" i="3"/>
  <c r="N75" i="3"/>
  <c r="O75" i="3" s="1"/>
  <c r="L75" i="3"/>
  <c r="K75" i="3"/>
  <c r="I75" i="3"/>
  <c r="H75" i="3"/>
  <c r="G75" i="3"/>
  <c r="F75" i="3"/>
  <c r="P74" i="3"/>
  <c r="N74" i="3"/>
  <c r="O74" i="3"/>
  <c r="L74" i="3"/>
  <c r="K74" i="3"/>
  <c r="I74" i="3"/>
  <c r="H74" i="3"/>
  <c r="G74" i="3"/>
  <c r="F74" i="3"/>
  <c r="P73" i="3"/>
  <c r="N73" i="3"/>
  <c r="O73" i="3"/>
  <c r="L73" i="3"/>
  <c r="K73" i="3"/>
  <c r="I73" i="3"/>
  <c r="H73" i="3"/>
  <c r="G73" i="3"/>
  <c r="F73" i="3"/>
  <c r="P72" i="3"/>
  <c r="N72" i="3"/>
  <c r="O72" i="3" s="1"/>
  <c r="L72" i="3"/>
  <c r="K72" i="3"/>
  <c r="I72" i="3"/>
  <c r="H72" i="3"/>
  <c r="G72" i="3"/>
  <c r="F72" i="3"/>
  <c r="P71" i="3"/>
  <c r="N71" i="3"/>
  <c r="O71" i="3" s="1"/>
  <c r="L71" i="3"/>
  <c r="K71" i="3"/>
  <c r="I71" i="3"/>
  <c r="H71" i="3"/>
  <c r="G71" i="3"/>
  <c r="F71" i="3"/>
  <c r="P70" i="3"/>
  <c r="N70" i="3"/>
  <c r="O70" i="3"/>
  <c r="L70" i="3"/>
  <c r="K70" i="3"/>
  <c r="I70" i="3"/>
  <c r="H70" i="3"/>
  <c r="G70" i="3"/>
  <c r="F70" i="3"/>
  <c r="P69" i="3"/>
  <c r="N69" i="3"/>
  <c r="O69" i="3"/>
  <c r="L69" i="3"/>
  <c r="K69" i="3"/>
  <c r="I69" i="3"/>
  <c r="H69" i="3"/>
  <c r="G69" i="3"/>
  <c r="F69" i="3"/>
  <c r="P68" i="3"/>
  <c r="N68" i="3"/>
  <c r="O68" i="3" s="1"/>
  <c r="L68" i="3"/>
  <c r="K68" i="3"/>
  <c r="I68" i="3"/>
  <c r="H68" i="3"/>
  <c r="G68" i="3"/>
  <c r="F68" i="3"/>
  <c r="P67" i="3"/>
  <c r="N67" i="3"/>
  <c r="O67" i="3" s="1"/>
  <c r="L67" i="3"/>
  <c r="K67" i="3"/>
  <c r="I67" i="3"/>
  <c r="H67" i="3"/>
  <c r="G67" i="3"/>
  <c r="F67" i="3"/>
  <c r="P66" i="3"/>
  <c r="N66" i="3"/>
  <c r="O66" i="3" s="1"/>
  <c r="L66" i="3"/>
  <c r="K66" i="3"/>
  <c r="I66" i="3"/>
  <c r="H66" i="3"/>
  <c r="G66" i="3"/>
  <c r="F66" i="3"/>
  <c r="P65" i="3"/>
  <c r="N65" i="3"/>
  <c r="O65" i="3"/>
  <c r="L65" i="3"/>
  <c r="K65" i="3"/>
  <c r="I65" i="3"/>
  <c r="H65" i="3"/>
  <c r="G65" i="3"/>
  <c r="F65" i="3"/>
  <c r="P64" i="3"/>
  <c r="N64" i="3"/>
  <c r="O64" i="3" s="1"/>
  <c r="L64" i="3"/>
  <c r="K64" i="3"/>
  <c r="I64" i="3"/>
  <c r="H64" i="3"/>
  <c r="G64" i="3"/>
  <c r="F64" i="3"/>
  <c r="P63" i="3"/>
  <c r="N63" i="3"/>
  <c r="O63" i="3" s="1"/>
  <c r="L63" i="3"/>
  <c r="K63" i="3"/>
  <c r="I63" i="3"/>
  <c r="H63" i="3"/>
  <c r="G63" i="3"/>
  <c r="F63" i="3"/>
  <c r="P62" i="3"/>
  <c r="N62" i="3"/>
  <c r="O62" i="3" s="1"/>
  <c r="L62" i="3"/>
  <c r="K62" i="3"/>
  <c r="I62" i="3"/>
  <c r="H62" i="3"/>
  <c r="G62" i="3"/>
  <c r="F62" i="3"/>
  <c r="P61" i="3"/>
  <c r="N61" i="3"/>
  <c r="O61" i="3"/>
  <c r="L61" i="3"/>
  <c r="K61" i="3"/>
  <c r="I61" i="3"/>
  <c r="H61" i="3"/>
  <c r="G61" i="3"/>
  <c r="F61" i="3"/>
  <c r="P60" i="3"/>
  <c r="N60" i="3"/>
  <c r="O60" i="3" s="1"/>
  <c r="L60" i="3"/>
  <c r="K60" i="3"/>
  <c r="I60" i="3"/>
  <c r="H60" i="3"/>
  <c r="G60" i="3"/>
  <c r="F60" i="3"/>
  <c r="P59" i="3"/>
  <c r="N59" i="3"/>
  <c r="O59" i="3" s="1"/>
  <c r="L59" i="3"/>
  <c r="K59" i="3"/>
  <c r="I59" i="3"/>
  <c r="H59" i="3"/>
  <c r="G59" i="3"/>
  <c r="F59" i="3"/>
  <c r="P58" i="3"/>
  <c r="N58" i="3"/>
  <c r="O58" i="3"/>
  <c r="L58" i="3"/>
  <c r="K58" i="3"/>
  <c r="I58" i="3"/>
  <c r="H58" i="3"/>
  <c r="G58" i="3"/>
  <c r="F58" i="3"/>
  <c r="P57" i="3"/>
  <c r="N57" i="3"/>
  <c r="O57" i="3"/>
  <c r="L57" i="3"/>
  <c r="K57" i="3"/>
  <c r="I57" i="3"/>
  <c r="H57" i="3"/>
  <c r="G57" i="3"/>
  <c r="F57" i="3"/>
  <c r="P56" i="3"/>
  <c r="N56" i="3"/>
  <c r="O56" i="3" s="1"/>
  <c r="L56" i="3"/>
  <c r="K56" i="3"/>
  <c r="I56" i="3"/>
  <c r="H56" i="3"/>
  <c r="G56" i="3"/>
  <c r="F56" i="3"/>
  <c r="P55" i="3"/>
  <c r="N55" i="3"/>
  <c r="O55" i="3" s="1"/>
  <c r="L55" i="3"/>
  <c r="K55" i="3"/>
  <c r="I55" i="3"/>
  <c r="H55" i="3"/>
  <c r="G55" i="3"/>
  <c r="F55" i="3"/>
  <c r="P54" i="3"/>
  <c r="N54" i="3"/>
  <c r="O54" i="3" s="1"/>
  <c r="L54" i="3"/>
  <c r="K54" i="3"/>
  <c r="I54" i="3"/>
  <c r="H54" i="3"/>
  <c r="G54" i="3"/>
  <c r="F54" i="3"/>
  <c r="P53" i="3"/>
  <c r="N53" i="3"/>
  <c r="O53" i="3"/>
  <c r="L53" i="3"/>
  <c r="K53" i="3"/>
  <c r="I53" i="3"/>
  <c r="H53" i="3"/>
  <c r="G53" i="3"/>
  <c r="F53" i="3"/>
  <c r="P52" i="3"/>
  <c r="N52" i="3"/>
  <c r="O52" i="3" s="1"/>
  <c r="L52" i="3"/>
  <c r="K52" i="3"/>
  <c r="I52" i="3"/>
  <c r="H52" i="3"/>
  <c r="G52" i="3"/>
  <c r="F52" i="3"/>
  <c r="P51" i="3"/>
  <c r="N51" i="3"/>
  <c r="O51" i="3" s="1"/>
  <c r="L51" i="3"/>
  <c r="K51" i="3"/>
  <c r="I51" i="3"/>
  <c r="H51" i="3"/>
  <c r="G51" i="3"/>
  <c r="F51" i="3"/>
  <c r="P50" i="3"/>
  <c r="N50" i="3"/>
  <c r="O50" i="3"/>
  <c r="L50" i="3"/>
  <c r="K50" i="3"/>
  <c r="I50" i="3"/>
  <c r="H50" i="3"/>
  <c r="G50" i="3"/>
  <c r="F50" i="3"/>
  <c r="P49" i="3"/>
  <c r="N49" i="3"/>
  <c r="O49" i="3"/>
  <c r="L49" i="3"/>
  <c r="K49" i="3"/>
  <c r="I49" i="3"/>
  <c r="H49" i="3"/>
  <c r="G49" i="3"/>
  <c r="F49" i="3"/>
  <c r="P48" i="3"/>
  <c r="N48" i="3"/>
  <c r="O48" i="3" s="1"/>
  <c r="L48" i="3"/>
  <c r="K48" i="3"/>
  <c r="I48" i="3"/>
  <c r="H48" i="3"/>
  <c r="G48" i="3"/>
  <c r="F48" i="3"/>
  <c r="P47" i="3"/>
  <c r="N47" i="3"/>
  <c r="O47" i="3" s="1"/>
  <c r="L47" i="3"/>
  <c r="K47" i="3"/>
  <c r="I47" i="3"/>
  <c r="H47" i="3"/>
  <c r="G47" i="3"/>
  <c r="F47" i="3"/>
  <c r="P46" i="3"/>
  <c r="N46" i="3"/>
  <c r="O46" i="3" s="1"/>
  <c r="L46" i="3"/>
  <c r="K46" i="3"/>
  <c r="I46" i="3"/>
  <c r="H46" i="3"/>
  <c r="G46" i="3"/>
  <c r="F46" i="3"/>
  <c r="P45" i="3"/>
  <c r="N45" i="3"/>
  <c r="O45" i="3"/>
  <c r="L45" i="3"/>
  <c r="K45" i="3"/>
  <c r="I45" i="3"/>
  <c r="H45" i="3"/>
  <c r="G45" i="3"/>
  <c r="F45" i="3"/>
  <c r="P44" i="3"/>
  <c r="N44" i="3"/>
  <c r="O44" i="3" s="1"/>
  <c r="L44" i="3"/>
  <c r="K44" i="3"/>
  <c r="I44" i="3"/>
  <c r="H44" i="3"/>
  <c r="G44" i="3"/>
  <c r="F44" i="3"/>
  <c r="P43" i="3"/>
  <c r="N43" i="3"/>
  <c r="O43" i="3" s="1"/>
  <c r="L43" i="3"/>
  <c r="K43" i="3"/>
  <c r="I43" i="3"/>
  <c r="H43" i="3"/>
  <c r="G43" i="3"/>
  <c r="F43" i="3"/>
  <c r="P42" i="3"/>
  <c r="N42" i="3"/>
  <c r="O42" i="3" s="1"/>
  <c r="L42" i="3"/>
  <c r="K42" i="3"/>
  <c r="I42" i="3"/>
  <c r="H42" i="3"/>
  <c r="G42" i="3"/>
  <c r="F42" i="3"/>
  <c r="P41" i="3"/>
  <c r="N41" i="3"/>
  <c r="O41" i="3"/>
  <c r="L41" i="3"/>
  <c r="K41" i="3"/>
  <c r="I41" i="3"/>
  <c r="H41" i="3"/>
  <c r="G41" i="3"/>
  <c r="F41" i="3"/>
  <c r="P40" i="3"/>
  <c r="N40" i="3"/>
  <c r="O40" i="3" s="1"/>
  <c r="L40" i="3"/>
  <c r="K40" i="3"/>
  <c r="I40" i="3"/>
  <c r="H40" i="3"/>
  <c r="G40" i="3"/>
  <c r="F40" i="3"/>
  <c r="P39" i="3"/>
  <c r="N39" i="3"/>
  <c r="O39" i="3" s="1"/>
  <c r="L39" i="3"/>
  <c r="K39" i="3"/>
  <c r="I39" i="3"/>
  <c r="H39" i="3"/>
  <c r="G39" i="3"/>
  <c r="F39" i="3"/>
  <c r="P38" i="3"/>
  <c r="N38" i="3"/>
  <c r="O38" i="3"/>
  <c r="L38" i="3"/>
  <c r="K38" i="3"/>
  <c r="I38" i="3"/>
  <c r="H38" i="3"/>
  <c r="G38" i="3"/>
  <c r="F38" i="3"/>
  <c r="P37" i="3"/>
  <c r="N37" i="3"/>
  <c r="O37" i="3"/>
  <c r="L37" i="3"/>
  <c r="K37" i="3"/>
  <c r="I37" i="3"/>
  <c r="H37" i="3"/>
  <c r="G37" i="3"/>
  <c r="F37" i="3"/>
  <c r="P36" i="3"/>
  <c r="N36" i="3"/>
  <c r="O36" i="3" s="1"/>
  <c r="L36" i="3"/>
  <c r="K36" i="3"/>
  <c r="I36" i="3"/>
  <c r="H36" i="3"/>
  <c r="G36" i="3"/>
  <c r="F36" i="3"/>
  <c r="P35" i="3"/>
  <c r="N35" i="3"/>
  <c r="O35" i="3" s="1"/>
  <c r="L35" i="3"/>
  <c r="K35" i="3"/>
  <c r="I35" i="3"/>
  <c r="H35" i="3"/>
  <c r="G35" i="3"/>
  <c r="F35" i="3"/>
  <c r="P34" i="3"/>
  <c r="N34" i="3"/>
  <c r="O34" i="3"/>
  <c r="L34" i="3"/>
  <c r="K34" i="3"/>
  <c r="I34" i="3"/>
  <c r="H34" i="3"/>
  <c r="G34" i="3"/>
  <c r="F34" i="3"/>
  <c r="P33" i="3"/>
  <c r="N33" i="3"/>
  <c r="O33" i="3"/>
  <c r="L33" i="3"/>
  <c r="K33" i="3"/>
  <c r="I33" i="3"/>
  <c r="H33" i="3"/>
  <c r="G33" i="3"/>
  <c r="F33" i="3"/>
  <c r="P32" i="3"/>
  <c r="N32" i="3"/>
  <c r="O32" i="3" s="1"/>
  <c r="L32" i="3"/>
  <c r="K32" i="3"/>
  <c r="I32" i="3"/>
  <c r="H32" i="3"/>
  <c r="G32" i="3"/>
  <c r="F32" i="3"/>
  <c r="P31" i="3"/>
  <c r="N31" i="3"/>
  <c r="O31" i="3" s="1"/>
  <c r="L31" i="3"/>
  <c r="K31" i="3"/>
  <c r="I31" i="3"/>
  <c r="H31" i="3"/>
  <c r="G31" i="3"/>
  <c r="F31" i="3"/>
  <c r="P30" i="3"/>
  <c r="N30" i="3"/>
  <c r="O30" i="3" s="1"/>
  <c r="L30" i="3"/>
  <c r="K30" i="3"/>
  <c r="I30" i="3"/>
  <c r="H30" i="3"/>
  <c r="G30" i="3"/>
  <c r="F30" i="3"/>
  <c r="P29" i="3"/>
  <c r="N29" i="3"/>
  <c r="O29" i="3"/>
  <c r="L29" i="3"/>
  <c r="K29" i="3"/>
  <c r="I29" i="3"/>
  <c r="H29" i="3"/>
  <c r="G29" i="3"/>
  <c r="F29" i="3"/>
  <c r="P28" i="3"/>
  <c r="N28" i="3"/>
  <c r="O28" i="3" s="1"/>
  <c r="L28" i="3"/>
  <c r="K28" i="3"/>
  <c r="I28" i="3"/>
  <c r="H28" i="3"/>
  <c r="G28" i="3"/>
  <c r="F28" i="3"/>
  <c r="P27" i="3"/>
  <c r="N27" i="3"/>
  <c r="O27" i="3" s="1"/>
  <c r="L27" i="3"/>
  <c r="K27" i="3"/>
  <c r="I27" i="3"/>
  <c r="H27" i="3"/>
  <c r="G27" i="3"/>
  <c r="F27" i="3"/>
  <c r="P26" i="3"/>
  <c r="N26" i="3"/>
  <c r="O26" i="3"/>
  <c r="L26" i="3"/>
  <c r="K26" i="3"/>
  <c r="I26" i="3"/>
  <c r="H26" i="3"/>
  <c r="G26" i="3"/>
  <c r="F26" i="3"/>
  <c r="P25" i="3"/>
  <c r="N25" i="3"/>
  <c r="O25" i="3"/>
  <c r="L25" i="3"/>
  <c r="K25" i="3"/>
  <c r="I25" i="3"/>
  <c r="H25" i="3"/>
  <c r="G25" i="3"/>
  <c r="F25" i="3"/>
  <c r="P24" i="3"/>
  <c r="N24" i="3"/>
  <c r="O24" i="3" s="1"/>
  <c r="L24" i="3"/>
  <c r="K24" i="3"/>
  <c r="I24" i="3"/>
  <c r="H24" i="3"/>
  <c r="G24" i="3"/>
  <c r="F24" i="3"/>
  <c r="P23" i="3"/>
  <c r="N23" i="3"/>
  <c r="O23" i="3" s="1"/>
  <c r="L23" i="3"/>
  <c r="K23" i="3"/>
  <c r="I23" i="3"/>
  <c r="H23" i="3"/>
  <c r="G23" i="3"/>
  <c r="F23" i="3"/>
  <c r="P22" i="3"/>
  <c r="N22" i="3"/>
  <c r="O22" i="3"/>
  <c r="L22" i="3"/>
  <c r="K22" i="3"/>
  <c r="I22" i="3"/>
  <c r="H22" i="3"/>
  <c r="G22" i="3"/>
  <c r="F22" i="3"/>
  <c r="P21" i="3"/>
  <c r="N21" i="3"/>
  <c r="O21" i="3"/>
  <c r="L21" i="3"/>
  <c r="K21" i="3"/>
  <c r="I21" i="3"/>
  <c r="H21" i="3"/>
  <c r="G21" i="3"/>
  <c r="F21" i="3"/>
  <c r="P20" i="3"/>
  <c r="N20" i="3"/>
  <c r="O20" i="3" s="1"/>
  <c r="L20" i="3"/>
  <c r="K20" i="3"/>
  <c r="I20" i="3"/>
  <c r="H20" i="3"/>
  <c r="G20" i="3"/>
  <c r="F20" i="3"/>
  <c r="P19" i="3"/>
  <c r="N19" i="3"/>
  <c r="O19" i="3" s="1"/>
  <c r="L19" i="3"/>
  <c r="K19" i="3"/>
  <c r="I19" i="3"/>
  <c r="H19" i="3"/>
  <c r="G19" i="3"/>
  <c r="F19" i="3"/>
  <c r="P18" i="3"/>
  <c r="N18" i="3"/>
  <c r="O18" i="3"/>
  <c r="L18" i="3"/>
  <c r="K18" i="3"/>
  <c r="I18" i="3"/>
  <c r="H18" i="3"/>
  <c r="G18" i="3"/>
  <c r="F18" i="3"/>
  <c r="P17" i="3"/>
  <c r="N17" i="3"/>
  <c r="O17" i="3"/>
  <c r="L17" i="3"/>
  <c r="K17" i="3"/>
  <c r="I17" i="3"/>
  <c r="H17" i="3"/>
  <c r="G17" i="3"/>
  <c r="F17" i="3"/>
  <c r="P16" i="3"/>
  <c r="N16" i="3"/>
  <c r="O16" i="3" s="1"/>
  <c r="L16" i="3"/>
  <c r="K16" i="3"/>
  <c r="I16" i="3"/>
  <c r="H16" i="3"/>
  <c r="G16" i="3"/>
  <c r="F16" i="3"/>
  <c r="P15" i="3"/>
  <c r="N15" i="3"/>
  <c r="O15" i="3" s="1"/>
  <c r="L15" i="3"/>
  <c r="K15" i="3"/>
  <c r="I15" i="3"/>
  <c r="H15" i="3"/>
  <c r="G15" i="3"/>
  <c r="F15" i="3"/>
  <c r="P14" i="3"/>
  <c r="N14" i="3"/>
  <c r="O14" i="3"/>
  <c r="L14" i="3"/>
  <c r="K14" i="3"/>
  <c r="I14" i="3"/>
  <c r="H14" i="3"/>
  <c r="G14" i="3"/>
  <c r="F14" i="3"/>
  <c r="P13" i="3"/>
  <c r="N13" i="3"/>
  <c r="O13" i="3"/>
  <c r="L13" i="3"/>
  <c r="K13" i="3"/>
  <c r="I13" i="3"/>
  <c r="H13" i="3"/>
  <c r="G13" i="3"/>
  <c r="F13" i="3"/>
  <c r="P12" i="3"/>
  <c r="N12" i="3"/>
  <c r="O12" i="3" s="1"/>
  <c r="L12" i="3"/>
  <c r="K12" i="3"/>
  <c r="I12" i="3"/>
  <c r="H12" i="3"/>
  <c r="G12" i="3"/>
  <c r="F12" i="3"/>
  <c r="P11" i="3"/>
  <c r="N11" i="3"/>
  <c r="O11" i="3" s="1"/>
  <c r="L11" i="3"/>
  <c r="K11" i="3"/>
  <c r="I11" i="3"/>
  <c r="H11" i="3"/>
  <c r="G11" i="3"/>
  <c r="F11" i="3"/>
  <c r="P10" i="3"/>
  <c r="N10" i="3"/>
  <c r="O10" i="3"/>
  <c r="L10" i="3"/>
  <c r="K10" i="3"/>
  <c r="I10" i="3"/>
  <c r="H10" i="3"/>
  <c r="G10" i="3"/>
  <c r="F10" i="3"/>
  <c r="P9" i="3"/>
  <c r="N9" i="3"/>
  <c r="O9" i="3"/>
  <c r="L9" i="3"/>
  <c r="K9" i="3"/>
  <c r="I9" i="3"/>
  <c r="H9" i="3"/>
  <c r="G9" i="3"/>
  <c r="F9" i="3"/>
  <c r="P8" i="3"/>
  <c r="N8" i="3"/>
  <c r="O8" i="3" s="1"/>
  <c r="L8" i="3"/>
  <c r="K8" i="3"/>
  <c r="I8" i="3"/>
  <c r="H8" i="3"/>
  <c r="G8" i="3"/>
  <c r="F8" i="3"/>
  <c r="P7" i="3"/>
  <c r="N7" i="3"/>
  <c r="O7" i="3" s="1"/>
  <c r="L7" i="3"/>
  <c r="K7" i="3"/>
  <c r="I7" i="3"/>
  <c r="H7" i="3"/>
  <c r="G7" i="3"/>
  <c r="F7" i="3"/>
  <c r="P6" i="3"/>
  <c r="N6" i="3"/>
  <c r="O6" i="3" s="1"/>
  <c r="L6" i="3"/>
  <c r="K6" i="3"/>
  <c r="I6" i="3"/>
  <c r="H6" i="3"/>
  <c r="G6" i="3"/>
  <c r="F6" i="3"/>
  <c r="P5" i="3"/>
  <c r="N5" i="3"/>
  <c r="O5" i="3"/>
  <c r="L5" i="3"/>
  <c r="K5" i="3"/>
  <c r="I5" i="3"/>
  <c r="H5" i="3"/>
  <c r="G5" i="3"/>
  <c r="F5" i="3"/>
  <c r="P4" i="3"/>
  <c r="N4" i="3"/>
  <c r="O4" i="3" s="1"/>
  <c r="L4" i="3"/>
  <c r="K4" i="3"/>
  <c r="I4" i="3"/>
  <c r="H4" i="3"/>
  <c r="G4" i="3"/>
  <c r="F4" i="3"/>
  <c r="F21" i="2"/>
  <c r="F71" i="2"/>
  <c r="F34" i="2"/>
  <c r="F63" i="2"/>
  <c r="F189" i="2"/>
  <c r="F66" i="2"/>
  <c r="F110" i="2"/>
  <c r="F220" i="2"/>
  <c r="F175" i="2"/>
  <c r="F44" i="2"/>
  <c r="F64" i="2"/>
  <c r="F48" i="2"/>
  <c r="F10" i="2"/>
  <c r="F59" i="2"/>
  <c r="F58" i="2"/>
  <c r="F130" i="2"/>
  <c r="F54" i="2"/>
  <c r="F79" i="2"/>
  <c r="F72" i="2"/>
  <c r="F164" i="2"/>
  <c r="F11" i="2"/>
  <c r="F138" i="2"/>
  <c r="F46" i="2"/>
  <c r="F126" i="2"/>
  <c r="F3" i="2"/>
  <c r="F77" i="2"/>
  <c r="F76" i="2"/>
  <c r="F157" i="2"/>
  <c r="F39" i="2"/>
  <c r="F65" i="2"/>
  <c r="F97" i="2"/>
  <c r="F22" i="2"/>
  <c r="F37" i="2"/>
  <c r="F127" i="2"/>
  <c r="F36" i="2"/>
  <c r="F120" i="2"/>
  <c r="F201" i="2"/>
  <c r="F57" i="2"/>
  <c r="F61" i="2"/>
  <c r="F53" i="2"/>
  <c r="F17" i="2"/>
  <c r="F91" i="2"/>
  <c r="F141" i="2"/>
  <c r="F89" i="2"/>
  <c r="F80" i="2"/>
  <c r="F56" i="2"/>
  <c r="F15" i="2"/>
  <c r="F209" i="2"/>
  <c r="F19" i="2"/>
  <c r="F5" i="2"/>
  <c r="F6" i="2"/>
  <c r="F27" i="2"/>
  <c r="F51" i="2"/>
  <c r="F171" i="2"/>
  <c r="F222" i="2"/>
  <c r="F221" i="2"/>
  <c r="F144" i="2"/>
  <c r="F62" i="2"/>
  <c r="F131" i="2"/>
  <c r="F73" i="2"/>
  <c r="F112" i="2"/>
  <c r="F106" i="2"/>
  <c r="F83" i="2"/>
  <c r="F31" i="2"/>
  <c r="F100" i="2"/>
  <c r="F181" i="2"/>
  <c r="F143" i="2"/>
  <c r="F88" i="2"/>
  <c r="F142" i="2"/>
  <c r="F123" i="2"/>
  <c r="F42" i="2"/>
  <c r="F122" i="2"/>
  <c r="F47" i="2"/>
  <c r="F125" i="2"/>
  <c r="F173" i="2"/>
  <c r="F215" i="2"/>
  <c r="F81" i="2"/>
  <c r="F180" i="2"/>
  <c r="F67" i="2"/>
  <c r="F151" i="2"/>
  <c r="F9" i="2"/>
  <c r="F136" i="2"/>
  <c r="F104" i="2"/>
  <c r="F129" i="2"/>
  <c r="F196" i="2"/>
  <c r="F14" i="2"/>
  <c r="F214" i="2"/>
  <c r="F169" i="2"/>
  <c r="F13" i="2"/>
  <c r="F114" i="2"/>
  <c r="F108" i="2"/>
  <c r="F183" i="2"/>
  <c r="F145" i="2"/>
  <c r="F38" i="2"/>
  <c r="F85" i="2"/>
  <c r="F87" i="2"/>
  <c r="F186" i="2"/>
  <c r="F115" i="2"/>
  <c r="F68" i="2"/>
  <c r="F213" i="2"/>
  <c r="F225" i="2"/>
  <c r="F111" i="2"/>
  <c r="F33" i="2"/>
  <c r="F50" i="2"/>
  <c r="F43" i="2"/>
  <c r="F93" i="2"/>
  <c r="F95" i="2"/>
  <c r="F216" i="2"/>
  <c r="F119" i="2"/>
  <c r="F12" i="2"/>
  <c r="F32" i="2"/>
  <c r="F168" i="2"/>
  <c r="F160" i="2"/>
  <c r="F28" i="2"/>
  <c r="F90" i="2"/>
  <c r="F210" i="2"/>
  <c r="F174" i="2"/>
  <c r="F55" i="2"/>
  <c r="F41" i="2"/>
  <c r="F139" i="2"/>
  <c r="F158" i="2"/>
  <c r="F118" i="2"/>
  <c r="F116" i="2"/>
  <c r="F60" i="2"/>
  <c r="F217" i="2"/>
  <c r="F4" i="2"/>
  <c r="F25" i="2"/>
  <c r="F154" i="2"/>
  <c r="F86" i="2"/>
  <c r="F82" i="2"/>
  <c r="F184" i="2"/>
  <c r="F152" i="2"/>
  <c r="F150" i="2"/>
  <c r="F197" i="2"/>
  <c r="F69" i="2"/>
  <c r="F18" i="2"/>
  <c r="F2" i="2"/>
  <c r="F20" i="2"/>
  <c r="F74" i="2"/>
  <c r="F128" i="2"/>
  <c r="F161" i="2"/>
  <c r="F92" i="2"/>
  <c r="F16" i="2"/>
  <c r="F172" i="2"/>
  <c r="F45" i="2"/>
  <c r="F205" i="2"/>
  <c r="F218" i="2"/>
  <c r="F140" i="2"/>
  <c r="F103" i="2"/>
  <c r="F121" i="2"/>
  <c r="F117" i="2"/>
  <c r="F75" i="2"/>
  <c r="F146" i="2"/>
  <c r="F148" i="2"/>
  <c r="F113" i="2"/>
  <c r="F230" i="2"/>
  <c r="F102" i="2"/>
  <c r="F191" i="2"/>
  <c r="F96" i="2"/>
  <c r="F195" i="2"/>
  <c r="F193" i="2"/>
  <c r="F94" i="2"/>
  <c r="F132" i="2"/>
  <c r="F101" i="2"/>
  <c r="F170" i="2"/>
  <c r="F212" i="2"/>
  <c r="F165" i="2"/>
  <c r="F227" i="2"/>
  <c r="F149" i="2"/>
  <c r="F52" i="2"/>
  <c r="F226" i="2"/>
  <c r="F219" i="2"/>
  <c r="F185" i="2"/>
  <c r="F177" i="2"/>
  <c r="F208" i="2"/>
  <c r="F137" i="2"/>
  <c r="F133" i="2"/>
  <c r="F187" i="2"/>
  <c r="F176" i="2"/>
  <c r="F23" i="2"/>
  <c r="F109" i="2"/>
  <c r="F163" i="2"/>
  <c r="F178" i="2"/>
  <c r="F84" i="2"/>
  <c r="F179" i="2"/>
  <c r="F224" i="2"/>
  <c r="F192" i="2"/>
  <c r="F198" i="2"/>
  <c r="F194" i="2"/>
  <c r="F199" i="2"/>
  <c r="F134" i="2"/>
  <c r="F70" i="2"/>
  <c r="F202" i="2"/>
  <c r="F147" i="2"/>
  <c r="F166" i="2"/>
  <c r="F203" i="2"/>
  <c r="F200" i="2"/>
  <c r="F24" i="2"/>
  <c r="F204" i="2"/>
  <c r="F211" i="2"/>
  <c r="F124" i="2"/>
  <c r="F135" i="2"/>
  <c r="F153" i="2"/>
  <c r="F35" i="2"/>
  <c r="F26" i="2"/>
  <c r="F223" i="2"/>
  <c r="F190" i="2"/>
  <c r="F105" i="2"/>
  <c r="F107" i="2"/>
  <c r="F167" i="2"/>
  <c r="F188" i="2"/>
  <c r="F78" i="2"/>
  <c r="F49" i="2"/>
  <c r="F40" i="2"/>
  <c r="F159" i="2"/>
  <c r="F162" i="2"/>
  <c r="F18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" i="1"/>
  <c r="F149" i="3" l="1"/>
  <c r="K149" i="3"/>
  <c r="I150" i="3"/>
  <c r="N150" i="3"/>
  <c r="L152" i="3"/>
  <c r="F153" i="3"/>
  <c r="K153" i="3"/>
  <c r="I154" i="3"/>
  <c r="N154" i="3"/>
  <c r="K152" i="3"/>
  <c r="G155" i="3"/>
  <c r="K150" i="3"/>
  <c r="I151" i="3"/>
  <c r="N151" i="3"/>
  <c r="O151" i="3" s="1"/>
  <c r="H152" i="3"/>
  <c r="K154" i="3"/>
  <c r="I155" i="3"/>
  <c r="N155" i="3"/>
  <c r="O155" i="3" s="1"/>
  <c r="H150" i="3"/>
  <c r="O150" i="3"/>
  <c r="G151" i="3"/>
  <c r="L151" i="3"/>
  <c r="H154" i="3"/>
  <c r="O154" i="3"/>
  <c r="L155" i="3"/>
  <c r="I152" i="3"/>
</calcChain>
</file>

<file path=xl/sharedStrings.xml><?xml version="1.0" encoding="utf-8"?>
<sst xmlns="http://schemas.openxmlformats.org/spreadsheetml/2006/main" count="1537" uniqueCount="455">
  <si>
    <t>'Southern bluefin tuna Southern Oceans'</t>
  </si>
  <si>
    <t>'Australia, Japan, New Zealand'</t>
  </si>
  <si>
    <t>'Haddock Georges Bank'</t>
  </si>
  <si>
    <t>'United States of America'</t>
  </si>
  <si>
    <t>'Atlantic cod Georges Bank'</t>
  </si>
  <si>
    <t>'Gag Gulf of Mexico'</t>
  </si>
  <si>
    <t>'Haddock NAFO-5Y'</t>
  </si>
  <si>
    <t>'Bluenose New Zealand'</t>
  </si>
  <si>
    <t>'New Zealand'</t>
  </si>
  <si>
    <t>'Herring ICES 30'</t>
  </si>
  <si>
    <t>'Northern Europe'</t>
  </si>
  <si>
    <t>'Pacific cod Gulf of Alaska'</t>
  </si>
  <si>
    <t>'Yellowtail flounder Georges Bank'</t>
  </si>
  <si>
    <t>'Atlantic cod Gulf of Maine'</t>
  </si>
  <si>
    <t>'Albacore tuna Indian Ocean'</t>
  </si>
  <si>
    <t>'Southern Africa, Australia, Southern Asia'</t>
  </si>
  <si>
    <t>'Skipjack tuna Indian Ocean'</t>
  </si>
  <si>
    <t>'Scampi Bay of Plenty'</t>
  </si>
  <si>
    <t>'Pacific cod Hecate Strait'</t>
  </si>
  <si>
    <t>'Canada'</t>
  </si>
  <si>
    <t>'Atlantic cod West of Scotland'</t>
  </si>
  <si>
    <t>'United Kingdom, Ireland'</t>
  </si>
  <si>
    <t>'Dover sole Gulf of Alaska'</t>
  </si>
  <si>
    <t>'Northern rockfish Gulf of Alaska'</t>
  </si>
  <si>
    <t>'Walleye pollock Gulf of Alaska'</t>
  </si>
  <si>
    <t>'Cape horse mackerel South Africa South coast'</t>
  </si>
  <si>
    <t>'South Africa'</t>
  </si>
  <si>
    <t>'Scampi Wairapa/Hawke Bay'</t>
  </si>
  <si>
    <t>'Albacore tuna Mediterranean'</t>
  </si>
  <si>
    <t>'Western Europe, Northern America, Western Africa, South America'</t>
  </si>
  <si>
    <t>'Pollock or saithe Iceland Grounds'</t>
  </si>
  <si>
    <t>'Iceland, Denmark'</t>
  </si>
  <si>
    <t>'Walleye pollock Aleutian Islands'</t>
  </si>
  <si>
    <t>'Haddock Rockall Bank'</t>
  </si>
  <si>
    <t>'Haddock Faroe Plateau'</t>
  </si>
  <si>
    <t>'Gray triggerfish Gulf of Mexico'</t>
  </si>
  <si>
    <t>'Vermilion snapper Gulf of Mexico'</t>
  </si>
  <si>
    <t>'Skipjack tuna Eastern Atlantic'</t>
  </si>
  <si>
    <t>'Yellowfin tuna Atlantic'</t>
  </si>
  <si>
    <t>'Skipjack tuna Western Atlantic'</t>
  </si>
  <si>
    <t>'Swordfish Indian Ocean'</t>
  </si>
  <si>
    <t>'Yellowfin tuna Indian Ocean'</t>
  </si>
  <si>
    <t>'Hoki Eastern New Zealand'</t>
  </si>
  <si>
    <t>'Tarakihi New Zealand'</t>
  </si>
  <si>
    <t>'Hoki Western New Zealand'</t>
  </si>
  <si>
    <t>'Pollock NAFO-5YZ'</t>
  </si>
  <si>
    <t>'American Plaice NAFO-5YZ'</t>
  </si>
  <si>
    <t>'New Zealand abalone species New Zealand Area PAU 7'</t>
  </si>
  <si>
    <t>'Flathead sole Gulf of Alaska'</t>
  </si>
  <si>
    <t>'Herring ICES 28'</t>
  </si>
  <si>
    <t>'Red king crab Bristol Bay'</t>
  </si>
  <si>
    <t>'Pacific bluefin tuna Pacific Ocean'</t>
  </si>
  <si>
    <t>'Northern America, Eastern Asia'</t>
  </si>
  <si>
    <t>'Yellowfin tuna Eastern Pacific'</t>
  </si>
  <si>
    <t>'Northern America'</t>
  </si>
  <si>
    <t>'Albacore tuna North Pacific'</t>
  </si>
  <si>
    <t>'Albacore tuna South Pacific Ocean'</t>
  </si>
  <si>
    <t>'Oceania'</t>
  </si>
  <si>
    <t>'Skipjack tuna Central Western Pacific'</t>
  </si>
  <si>
    <t>'Sardinella West Africa'</t>
  </si>
  <si>
    <t>'Western Africa'</t>
  </si>
  <si>
    <t>'Gag Southern Atlantic coast'</t>
  </si>
  <si>
    <t>'Swordfish Mediterranean Sea'</t>
  </si>
  <si>
    <t>'Sardine West Africa Zone C'</t>
  </si>
  <si>
    <t>'Atka mackerel Bering Sea and Aleutian Islands'</t>
  </si>
  <si>
    <t>'Pacific cod Bering Sea and Aleutian Islands'</t>
  </si>
  <si>
    <t>'Greenland turbot Bering Sea and Aleutian Islands'</t>
  </si>
  <si>
    <t>'Atlantic cod NAFO 2J3KL'</t>
  </si>
  <si>
    <t>'Red grouper Gulf of Mexico'</t>
  </si>
  <si>
    <t>'Sailfish Eastern Atlantic'</t>
  </si>
  <si>
    <t>'Albacore tuna North Atlantic'</t>
  </si>
  <si>
    <t>'Albacore tuna South Atlantic'</t>
  </si>
  <si>
    <t>'Sailfish Western Atlantic'</t>
  </si>
  <si>
    <t>'Bigeye tuna Indian Ocean'</t>
  </si>
  <si>
    <t>'Yellowtail Flounder NAFO 3LNO'</t>
  </si>
  <si>
    <t>'Walleye pollock Eastern Bering Sea'</t>
  </si>
  <si>
    <t>'Atlantic Halibut NAFO-5YZ'</t>
  </si>
  <si>
    <t>'Atlantic Cod Celtic Sea'</t>
  </si>
  <si>
    <t>'Atlantic cod Baltic Areas 22 and 24'</t>
  </si>
  <si>
    <t>'New Zealand snapper New Zealand Area 8'</t>
  </si>
  <si>
    <t>'Pacific ocean perch Gulf of Alaska'</t>
  </si>
  <si>
    <t>'Dusky rockfish Gulf of Alaska'</t>
  </si>
  <si>
    <t>'Swordfish Eastern Pacific'</t>
  </si>
  <si>
    <t>'Swordfish North Pacific'</t>
  </si>
  <si>
    <t>'Yellowfin tuna Central Western Pacific'</t>
  </si>
  <si>
    <t>'Round Sardinella West Africa'</t>
  </si>
  <si>
    <t>'Tilefish Mid-Atlantic Coast'</t>
  </si>
  <si>
    <t>'Atlantic surfclam Mid-Atlantic Coast'</t>
  </si>
  <si>
    <t>'Tilefish Southern Atlantic coast'</t>
  </si>
  <si>
    <t>'New Zealand ling Western half of Southeast Australia'</t>
  </si>
  <si>
    <t>'Australia'</t>
  </si>
  <si>
    <t>'Yellowfin sole Bering Sea and Aleutian Islands'</t>
  </si>
  <si>
    <t>'Northern rockfish Bering Sea and Aleutian Islands'</t>
  </si>
  <si>
    <t>'Black cardinalfish East coast of North Island'</t>
  </si>
  <si>
    <t>'Cabezon Northern California'</t>
  </si>
  <si>
    <t>'Cabezon Southern California'</t>
  </si>
  <si>
    <t>'Yellowedge grouper Gulf of Mexico'</t>
  </si>
  <si>
    <t>'Greater amberjack Gulf of Mexico'</t>
  </si>
  <si>
    <t>'Bigeye tuna Atlantic'</t>
  </si>
  <si>
    <t>'Swordfish North Atlantic'</t>
  </si>
  <si>
    <t>'Swordfish South Atlantic'</t>
  </si>
  <si>
    <t>'Bigeye tuna Western Pacific Ocean'</t>
  </si>
  <si>
    <t>'Orange Roughy Chatham Rise'</t>
  </si>
  <si>
    <t>'common gemfish New Zealand'</t>
  </si>
  <si>
    <t>'Whiting ICES VIIe-k'</t>
  </si>
  <si>
    <t>'Black Foot Paua NZ North PAUA5A'</t>
  </si>
  <si>
    <t>'Black Foot Paua NZ South PAUA5A'</t>
  </si>
  <si>
    <t>'Arrowtooth flounder Gulf of Alaska'</t>
  </si>
  <si>
    <t>'Rougheye rockfish Gulf of Alaska'</t>
  </si>
  <si>
    <t>'Sea scallop Georges Bank and Mid-Atlantic Bight'</t>
  </si>
  <si>
    <t>'Monkfish Gulf of Maine / Northern Georges Bank'</t>
  </si>
  <si>
    <t>'Bigeye tuna Eastern Pacific'</t>
  </si>
  <si>
    <t>'Blue marlin Pacific Ocean'</t>
  </si>
  <si>
    <t>'Red snapper Southern Atlantic coast'</t>
  </si>
  <si>
    <t>'Vermilion snapper Southern Atlantic coast'</t>
  </si>
  <si>
    <t>'Scup Atlantic Coast'</t>
  </si>
  <si>
    <t>'Atlantic herring Northwestern Atlantic Coast'</t>
  </si>
  <si>
    <t>'Bight redfish Southeast Australia'</t>
  </si>
  <si>
    <t>'Blue Warehou Eastern half of Southeast Australia'</t>
  </si>
  <si>
    <t>'Pacific Ocean perch Eastern Bering Sea and Aleutian Islands'</t>
  </si>
  <si>
    <t>'Flathead sole Bering Sea and Aleutian Islands'</t>
  </si>
  <si>
    <t>'Pacific cod West Coast of Vancouver Island'</t>
  </si>
  <si>
    <t>'Cowcod Southern California'</t>
  </si>
  <si>
    <t>'Spanish mackerel Gulf of Mexico'</t>
  </si>
  <si>
    <t>'Blacktip shark Gulf of Mexico'</t>
  </si>
  <si>
    <t>'Blue marlin Atlantic'</t>
  </si>
  <si>
    <t>'White marlin Atlantic'</t>
  </si>
  <si>
    <t>'Red grouper South Atlantic'</t>
  </si>
  <si>
    <t>'Black sea bass South Atlantic'</t>
  </si>
  <si>
    <t>'Sablefish Pacific Coast of Canada'</t>
  </si>
  <si>
    <t>'White hake Georges Bank / Gulf of Maine'</t>
  </si>
  <si>
    <t>'Walleye Pollock Navarinsky'</t>
  </si>
  <si>
    <t>'Russian Federation'</t>
  </si>
  <si>
    <t>'Snow crab Bering Sea'</t>
  </si>
  <si>
    <t>'Witch Flounder NAFO-5Y'</t>
  </si>
  <si>
    <t>'Winter Flounder NAFO-5Z'</t>
  </si>
  <si>
    <t>'Haddock ICES IIIa and North Sea'</t>
  </si>
  <si>
    <t>'New Zealand ling New Zealand Area LIN 72'</t>
  </si>
  <si>
    <t>'Giant stargazer NZ Area STA7'</t>
  </si>
  <si>
    <t>'Windowpane flounder - Gulf of Maine / Georges Bank'</t>
  </si>
  <si>
    <t>'Southern hake Sub-Antarctic'</t>
  </si>
  <si>
    <t>'Bigeye tuna Central Western Pacific'</t>
  </si>
  <si>
    <t>'Summer flounder Mid-Atlantic Coast'</t>
  </si>
  <si>
    <t>'Black sea bass Mid-Atlantic Coast'</t>
  </si>
  <si>
    <t>'Red porgy Southern Atlantic coast'</t>
  </si>
  <si>
    <t>'Alaska plaice Bering Sea and Aleutian Islands'</t>
  </si>
  <si>
    <t>'Northern rock sole Eastern Bering Sea and Aleutian Islands'</t>
  </si>
  <si>
    <t>'Blue rockfish California'</t>
  </si>
  <si>
    <t>'Bluefin tuna Eastern Atlantic'</t>
  </si>
  <si>
    <t>'Monkfish Southern Georges Bank / Mid-Atlantic'</t>
  </si>
  <si>
    <t>'Yellowtail Flounder Southern New England-Mid Atlantic'</t>
  </si>
  <si>
    <t>'Blacktip shark Atlantic'</t>
  </si>
  <si>
    <t>'Sandbar shark Atlantic'</t>
  </si>
  <si>
    <t>'Bluefin tuna Western Atlantic'</t>
  </si>
  <si>
    <t>'Yellowtail flounder Cape Cod / Gulf of Maine'</t>
  </si>
  <si>
    <t>'Southern hake Chatham Rise'</t>
  </si>
  <si>
    <t>'Black Oreo Pukaki Rise'</t>
  </si>
  <si>
    <t>'Pacific hake Pacific Coast'</t>
  </si>
  <si>
    <t>'Dover sole Pacific Coast'</t>
  </si>
  <si>
    <t>'English sole Pacific Coast'</t>
  </si>
  <si>
    <t>'Petrale sole Pacific Coast'</t>
  </si>
  <si>
    <t>'Pacific chub mackerel Pacific Coast'</t>
  </si>
  <si>
    <t>'Canary rockfish Pacific Coast'</t>
  </si>
  <si>
    <t>'Widow rockfish Pacific Coast'</t>
  </si>
  <si>
    <t>'Australian salmon New Zealand'</t>
  </si>
  <si>
    <t>'New Zealand ling New Zealand Area LIN 6b'</t>
  </si>
  <si>
    <t>'New Zealand ling New Zealand Areas LIN 3 and 4'</t>
  </si>
  <si>
    <t>'New Zealand ling New Zealand Areas LIN 5 and 6'</t>
  </si>
  <si>
    <t>'Sardine South of Sicily'</t>
  </si>
  <si>
    <t>'Italy'</t>
  </si>
  <si>
    <t>'Anchovy South of Sicily'</t>
  </si>
  <si>
    <t>'Trevally New Zealand Areas TRE 7'</t>
  </si>
  <si>
    <t>'Acadian redfish Gulf of Maine / Georges Bank'</t>
  </si>
  <si>
    <t>'Striped marlin North Pacific'</t>
  </si>
  <si>
    <t>'Orange roughy New Zealand Mid East Coast'</t>
  </si>
  <si>
    <t>'Bluefish Atlantic Coast'</t>
  </si>
  <si>
    <t>'Greater amberjack Southern Atlantic coast'</t>
  </si>
  <si>
    <t>'New Zealand ling New Zealand Area LIN 7WC - WCSI'</t>
  </si>
  <si>
    <t>'Argentine anchoita Northern Argentina'</t>
  </si>
  <si>
    <t>'Argentina'</t>
  </si>
  <si>
    <t>'Argentine anchoita Southern Argentina'</t>
  </si>
  <si>
    <t>'Arrowtooth flounder Bering Sea and Aleutian Islands'</t>
  </si>
  <si>
    <t>'Rougheye rockfish Bering Sea and Aleutian Islands'</t>
  </si>
  <si>
    <t>'Patagonian toothfish Macquarie Island'</t>
  </si>
  <si>
    <t>'Greenspotted rockfish Pacific Coast North'</t>
  </si>
  <si>
    <t>'Greenspotted rockfish Pacific Coast South'</t>
  </si>
  <si>
    <t>'California scorpionfish Southern California'</t>
  </si>
  <si>
    <t>'Bonnethead shark Atlantic'</t>
  </si>
  <si>
    <t>'Blacknose shark Atlantic'</t>
  </si>
  <si>
    <t>'Atlantic sharpnose shark Atlantic'</t>
  </si>
  <si>
    <t>'Smooth Oreo Bounty Plateau'</t>
  </si>
  <si>
    <t>'Striped marlin Southwestern Pacific Ocean'</t>
  </si>
  <si>
    <t>'Smooth oreo Chatham Rise'</t>
  </si>
  <si>
    <t>'Antarctic toothfish Ross Sea'</t>
  </si>
  <si>
    <t>'Blackgill rockfish  Pacific Coast'</t>
  </si>
  <si>
    <t>'Darkblotched rockfish Pacific Coast'</t>
  </si>
  <si>
    <t>'Splitnose Rockfish Pacific Coast'</t>
  </si>
  <si>
    <t>'Chilipepper Southern Pacific Coast'</t>
  </si>
  <si>
    <t>'Herring ICES 22-24-IIIa'</t>
  </si>
  <si>
    <t>'Western Europe'</t>
  </si>
  <si>
    <t>'Sablefish Eastern Bering Sea / Aleutian Islands / Gulf of Alaska'</t>
  </si>
  <si>
    <t>'Striped marlin Northeast Pacific'</t>
  </si>
  <si>
    <t>'Atlantic croaker Mid-Atlantic Coast'</t>
  </si>
  <si>
    <t>'Spanish mackerel Southern Atlantic Coast'</t>
  </si>
  <si>
    <t>'Smooth Oreo Southland'</t>
  </si>
  <si>
    <t>'Patagonian toothfish South Africa Subantarctic Prince Edward Islands'</t>
  </si>
  <si>
    <t>'Yellowtail Snapper Southern Atlantic Coast and Gulf of Mexico'</t>
  </si>
  <si>
    <t>'Windowpane Southern New England-Mid Atlantic'</t>
  </si>
  <si>
    <t>'Redfish species NAFO 3LN'</t>
  </si>
  <si>
    <t>'Black oreo West end of Chatham Rise'</t>
  </si>
  <si>
    <t>'Smooth Oreo East Pukaki Rise'</t>
  </si>
  <si>
    <t>'Cabezon Oregon Coast'</t>
  </si>
  <si>
    <t>'Yellowtail rockfish Northern Pacific Coast'</t>
  </si>
  <si>
    <t>'Bocaccio Southern Pacific Coast'</t>
  </si>
  <si>
    <t>'Striped marlin Western and Central North Pacific'</t>
  </si>
  <si>
    <t>'Snowy grouper Southern Atlantic coast'</t>
  </si>
  <si>
    <t>'Tanner crab Bering Sea and Aleutian Islands'</t>
  </si>
  <si>
    <t>'Mutton snapper Southern Atlantic coast and Gulf of Mexico'</t>
  </si>
  <si>
    <t>'Smooth oreo West end of Chatham Rise'</t>
  </si>
  <si>
    <t>'Longnose skate Pacific Coast'</t>
  </si>
  <si>
    <t>'Arrowtooth flounder Pacific Coast'</t>
  </si>
  <si>
    <t>'Longspine thornyhead Pacific Coast'</t>
  </si>
  <si>
    <t>'Shortspine thornyhead Pacific Coast'</t>
  </si>
  <si>
    <t>'Yelloweye rockfish Pacific Coast'</t>
  </si>
  <si>
    <t>'Lingcod Northern Pacific Coast'</t>
  </si>
  <si>
    <t>'Starry flounder Northern Pacific Coast'</t>
  </si>
  <si>
    <t>'Lingcod Southern Pacific Coast'</t>
  </si>
  <si>
    <t>'Atlantic butterfish Gulf of Maine / Cape Hatteras'</t>
  </si>
  <si>
    <t>'Pollock ICES IIIa, VI and North Sea'</t>
  </si>
  <si>
    <t>'Winter Flounder Southern New England-Mid Atlantic'</t>
  </si>
  <si>
    <t>'Greenstriped rockfish Pacific Coast'</t>
  </si>
  <si>
    <t>'Patagonian grenadier Southern Argentina'</t>
  </si>
  <si>
    <t>'Black rockfish Southern Pacific Coast'</t>
  </si>
  <si>
    <t>'Canary rockfish West Coast of Vancouver Island and Straight of Georgia and Queen Charlotte Islands'</t>
  </si>
  <si>
    <t>'Black Grouper Gulf of Mexico and South Atlantic'</t>
  </si>
  <si>
    <t>'Kelp greenling Oregon Coast'</t>
  </si>
  <si>
    <t>stock</t>
  </si>
  <si>
    <t>countries</t>
  </si>
  <si>
    <t>initial harvest rate (log2(F/Fmsy))</t>
  </si>
  <si>
    <t>cost/benefit (gamma)</t>
  </si>
  <si>
    <t>ln(MSY[kg])</t>
  </si>
  <si>
    <t>mean harvest rate excluding first year (log2(F/Fmsy))</t>
  </si>
  <si>
    <t>MSY[tn]</t>
  </si>
  <si>
    <t>ID</t>
  </si>
  <si>
    <t>Sumaila et al. 2012 PLoS One: 2000's averages</t>
  </si>
  <si>
    <t>Country</t>
  </si>
  <si>
    <r>
      <t>Landings (t x 10</t>
    </r>
    <r>
      <rPr>
        <b/>
        <vertAlign val="super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)</t>
    </r>
  </si>
  <si>
    <t>Landed-value</t>
  </si>
  <si>
    <t>Variable Cost</t>
  </si>
  <si>
    <t>Subsidies</t>
  </si>
  <si>
    <t>(cost-sub)/value</t>
  </si>
  <si>
    <t>cost/value</t>
  </si>
  <si>
    <t>subsidies/value</t>
  </si>
  <si>
    <t>(cost+sub)/value</t>
  </si>
  <si>
    <t>V(Landed value/landings)</t>
  </si>
  <si>
    <t>I((cost+sub)/landings)</t>
  </si>
  <si>
    <t>cost+subsidy</t>
  </si>
  <si>
    <t>landed value-cost-subsidy</t>
  </si>
  <si>
    <t>ln(landings)</t>
  </si>
  <si>
    <t>(US$ million)</t>
  </si>
  <si>
    <t>(US$ million/t x 10^3)</t>
  </si>
  <si>
    <t>Angola</t>
  </si>
  <si>
    <t>Eritrea</t>
  </si>
  <si>
    <t>Cameroon</t>
  </si>
  <si>
    <t>Cape Verde</t>
  </si>
  <si>
    <t>Comoros</t>
  </si>
  <si>
    <t>Congo Rep</t>
  </si>
  <si>
    <t>Congo Dem Rep</t>
  </si>
  <si>
    <t>Benin</t>
  </si>
  <si>
    <t>Eq Guinea</t>
  </si>
  <si>
    <t>Djibouti</t>
  </si>
  <si>
    <t>Gabon</t>
  </si>
  <si>
    <t>Gambia</t>
  </si>
  <si>
    <t>Ghana</t>
  </si>
  <si>
    <t>Guinea</t>
  </si>
  <si>
    <t>Cote d'Ivoire</t>
  </si>
  <si>
    <t>Kenya</t>
  </si>
  <si>
    <t>Liberia</t>
  </si>
  <si>
    <t>Libya</t>
  </si>
  <si>
    <t>Madagascar</t>
  </si>
  <si>
    <t>Maldives</t>
  </si>
  <si>
    <t>Mauritania</t>
  </si>
  <si>
    <t>Mauritius</t>
  </si>
  <si>
    <t>Morocco</t>
  </si>
  <si>
    <t>Mozambique</t>
  </si>
  <si>
    <t>Namibia</t>
  </si>
  <si>
    <t>Nigeria</t>
  </si>
  <si>
    <t>GuineaBissau</t>
  </si>
  <si>
    <t>Sao Tome Principe</t>
  </si>
  <si>
    <t>Senegal</t>
  </si>
  <si>
    <t>Seychelles</t>
  </si>
  <si>
    <t>Sierra Leone</t>
  </si>
  <si>
    <t>Somalia</t>
  </si>
  <si>
    <t>South Africa</t>
  </si>
  <si>
    <t>Sudan</t>
  </si>
  <si>
    <t>Togo</t>
  </si>
  <si>
    <t>Tunisia</t>
  </si>
  <si>
    <t>Egypt</t>
  </si>
  <si>
    <t>Tanzania</t>
  </si>
  <si>
    <t>Bahrain</t>
  </si>
  <si>
    <t>Bangladesh</t>
  </si>
  <si>
    <t>Brunei Darsm</t>
  </si>
  <si>
    <t>Cambodia</t>
  </si>
  <si>
    <t>China Main</t>
  </si>
  <si>
    <t>India</t>
  </si>
  <si>
    <t>Indonesia</t>
  </si>
  <si>
    <t>Iran</t>
  </si>
  <si>
    <t>Israel</t>
  </si>
  <si>
    <t>Japan</t>
  </si>
  <si>
    <t>Jordan</t>
  </si>
  <si>
    <t>Korea Rep</t>
  </si>
  <si>
    <t>Kuwait</t>
  </si>
  <si>
    <t>Lebanon</t>
  </si>
  <si>
    <t>Malaysia</t>
  </si>
  <si>
    <t>Myanmar</t>
  </si>
  <si>
    <t>Oman</t>
  </si>
  <si>
    <t>Pakistan</t>
  </si>
  <si>
    <t>Philippines</t>
  </si>
  <si>
    <t>Qatar</t>
  </si>
  <si>
    <t>Saudi Arabia</t>
  </si>
  <si>
    <t>Singapore</t>
  </si>
  <si>
    <t>Sri Lanka</t>
  </si>
  <si>
    <t>Suriname</t>
  </si>
  <si>
    <t>Syria</t>
  </si>
  <si>
    <t>Taiwan</t>
  </si>
  <si>
    <t>Thailand</t>
  </si>
  <si>
    <t>Turkey</t>
  </si>
  <si>
    <t>United Arab Em</t>
  </si>
  <si>
    <t>Viet Nam</t>
  </si>
  <si>
    <t>Yemen</t>
  </si>
  <si>
    <t>Albania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</si>
  <si>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</si>
  <si>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</si>
  <si>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</si>
  <si>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</si>
  <si>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</si>
  <si>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</si>
  <si>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</si>
  <si>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</si>
  <si>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</si>
  <si>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</si>
  <si>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</si>
  <si>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</si>
  <si>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</si>
  <si>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</si>
  <si>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</si>
  <si>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</si>
  <si>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</si>
  <si>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</si>
  <si>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</si>
  <si>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</si>
  <si>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</si>
  <si>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</si>
  <si>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Russian Fed</t>
  </si>
  <si>
    <t>Spain</t>
  </si>
  <si>
    <t>Sweden</t>
  </si>
  <si>
    <t>United Kingdom</t>
  </si>
  <si>
    <t>Ukraine</t>
  </si>
  <si>
    <t>Canada</t>
  </si>
  <si>
    <t>Mexico</t>
  </si>
  <si>
    <t>United States of America</t>
  </si>
  <si>
    <t>Australia</t>
  </si>
  <si>
    <t>Fiji</t>
  </si>
  <si>
    <t>Kiribati</t>
  </si>
  <si>
    <t>Marshall Is</t>
  </si>
  <si>
    <t>Micronesia</t>
  </si>
  <si>
    <t>Nauru</t>
  </si>
  <si>
    <t>New Zealand</t>
  </si>
  <si>
    <t>Palau</t>
  </si>
  <si>
    <t>Papua N Guinea</t>
  </si>
  <si>
    <t>Samoa</t>
  </si>
  <si>
    <t>Solomon Is.</t>
  </si>
  <si>
    <t>Tonga</t>
  </si>
  <si>
    <t>Vanuatu</t>
  </si>
  <si>
    <t>Antigua Barbuda</t>
  </si>
  <si>
    <t>Argentina</t>
  </si>
  <si>
    <t>Bahamas</t>
  </si>
  <si>
    <t>Barbados</t>
  </si>
  <si>
    <t>Belize</t>
  </si>
  <si>
    <t>Brazil</t>
  </si>
  <si>
    <t>Chile</t>
  </si>
  <si>
    <t>Colombia</t>
  </si>
  <si>
    <t>Costa Rica</t>
  </si>
  <si>
    <t>Cuba</t>
  </si>
  <si>
    <t>Dominica</t>
  </si>
  <si>
    <t>Dominican Rep.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</si>
  <si>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</si>
  <si>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</si>
  <si>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</si>
  <si>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</si>
  <si>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</si>
  <si>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</si>
  <si>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</si>
  <si>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</si>
  <si>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</si>
  <si>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</si>
  <si>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Peru</t>
  </si>
  <si>
    <t>St Kitts &amp; Nevis</t>
  </si>
  <si>
    <t>St Lucia</t>
  </si>
  <si>
    <t>St Vincent</t>
  </si>
  <si>
    <t>Trinidad &amp; Tobago</t>
  </si>
  <si>
    <t>Uruguay</t>
  </si>
  <si>
    <t>Venezuela</t>
  </si>
  <si>
    <t>North America</t>
  </si>
  <si>
    <t>South America</t>
  </si>
  <si>
    <t>Northern Europe</t>
  </si>
  <si>
    <t>Western Europe</t>
  </si>
  <si>
    <t>Western Africa</t>
  </si>
  <si>
    <t>Southern Africa</t>
  </si>
  <si>
    <t>Southern Asia</t>
  </si>
  <si>
    <t>Northern America</t>
  </si>
  <si>
    <t>Eastern Asia</t>
  </si>
  <si>
    <t>Oceania</t>
  </si>
  <si>
    <t>Lam et al. 2011 ICES J. Mar. Sci.: estimates for 2005</t>
  </si>
  <si>
    <t>% global catch</t>
  </si>
  <si>
    <t>Castnet</t>
  </si>
  <si>
    <t>Gear type </t>
  </si>
  <si>
    <t>Variable cost </t>
  </si>
  <si>
    <t>Total cost </t>
  </si>
  <si>
    <t>Ex-vessel price</t>
  </si>
  <si>
    <t>cost/benefit</t>
  </si>
  <si>
    <t># records</t>
  </si>
  <si>
    <t>cumulative % global catch</t>
  </si>
  <si>
    <t xml:space="preserve">Seine </t>
  </si>
  <si>
    <t xml:space="preserve">Gillnet </t>
  </si>
  <si>
    <t xml:space="preserve">Midwater trawl </t>
  </si>
  <si>
    <t xml:space="preserve">Bottom trawl </t>
  </si>
  <si>
    <t xml:space="preserve">1 204 </t>
  </si>
  <si>
    <t xml:space="preserve">Hook and line </t>
  </si>
  <si>
    <t xml:space="preserve">1 636 </t>
  </si>
  <si>
    <t xml:space="preserve">Longline tuna </t>
  </si>
  <si>
    <t xml:space="preserve">2 604 </t>
  </si>
  <si>
    <t xml:space="preserve">Shrimp trawl </t>
  </si>
  <si>
    <t xml:space="preserve">1 582 </t>
  </si>
  <si>
    <t xml:space="preserve">Trap </t>
  </si>
  <si>
    <t xml:space="preserve">2 040 </t>
  </si>
  <si>
    <t xml:space="preserve">Dredge </t>
  </si>
  <si>
    <t xml:space="preserve">1 879 </t>
  </si>
  <si>
    <t xml:space="preserve">Net </t>
  </si>
  <si>
    <t xml:space="preserve">Purse-seine tuna </t>
  </si>
  <si>
    <t xml:space="preserve">Pole and line tuna </t>
  </si>
  <si>
    <t xml:space="preserve">1 255 </t>
  </si>
  <si>
    <t>Hand</t>
  </si>
  <si>
    <t xml:space="preserve">Liftnet </t>
  </si>
  <si>
    <t xml:space="preserve">1 087 </t>
  </si>
  <si>
    <t xml:space="preserve">Trammelnet </t>
  </si>
  <si>
    <t xml:space="preserve">2 164 </t>
  </si>
  <si>
    <t>Bomb/chemical</t>
  </si>
  <si>
    <t>Spear</t>
  </si>
  <si>
    <t>cost/benefit*ln(MSY)</t>
  </si>
  <si>
    <t>gamma*ln(MSY)</t>
  </si>
  <si>
    <r>
      <t>Stocks with gamma*ln(MSY)&gt;22 sorted by mean harvest rates (</t>
    </r>
    <r>
      <rPr>
        <b/>
        <sz val="12"/>
        <color theme="7" tint="-0.249977111117893"/>
        <rFont val="Calibri (Body)_x0000_"/>
      </rPr>
      <t>yellow-shaded stocks</t>
    </r>
    <r>
      <rPr>
        <b/>
        <sz val="12"/>
        <color theme="1"/>
        <rFont val="Calibri"/>
        <family val="2"/>
        <scheme val="minor"/>
      </rPr>
      <t xml:space="preserve"> are overharvested both initially and in the long run; </t>
    </r>
    <r>
      <rPr>
        <b/>
        <sz val="12"/>
        <color theme="9" tint="0.39997558519241921"/>
        <rFont val="Calibri (Body)_x0000_"/>
      </rPr>
      <t>green-shaded</t>
    </r>
    <r>
      <rPr>
        <b/>
        <sz val="12"/>
        <color theme="9" tint="0.39997558519241921"/>
        <rFont val="Calibri"/>
        <family val="2"/>
        <scheme val="minor"/>
      </rPr>
      <t xml:space="preserve"> stocks</t>
    </r>
    <r>
      <rPr>
        <b/>
        <sz val="12"/>
        <color theme="1"/>
        <rFont val="Calibri"/>
        <family val="2"/>
        <scheme val="minor"/>
      </rPr>
      <t xml:space="preserve"> have transitioned):</t>
    </r>
  </si>
  <si>
    <t>Stocks with gamma*ln(MSY)&gt;22 and log2(F/Fmsy)&gt;0 in a path-dependent manner, sorted by gamma*ln(MSY):</t>
  </si>
  <si>
    <t>table 5: (Year 2005 US$ per t of catch)</t>
  </si>
  <si>
    <t>value/(cost+sbusidy)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</si>
</sst>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00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2A2A2A"/>
      <name val="Calibri"/>
      <family val="2"/>
      <scheme val="minor"/>
    </font>
    <font>
      <sz val="12"/>
      <color rgb="FF2A2A2A"/>
      <name val="Calibri"/>
      <family val="2"/>
      <scheme val="minor"/>
    </font>
    <font>
      <b/>
      <sz val="12"/>
      <color theme="7" tint="-0.249977111117893"/>
      <name val="Calibri (Body)_x0000_"/>
    </font>
    <font>
      <b/>
      <sz val="12"/>
      <color theme="9" tint="0.39997558519241921"/>
      <name val="Calibri (Body)_x0000_"/>
    </font>
    <font>
      <b/>
      <sz val="12"/>
      <color theme="9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" fontId="2" fillId="0" borderId="0" xfId="1" applyNumberFormat="1" applyFont="1"/>
    <xf numFmtId="164" fontId="2" fillId="0" borderId="0" xfId="1" applyNumberFormat="1" applyFont="1"/>
    <xf numFmtId="0" fontId="3" fillId="0" borderId="0" xfId="0" applyFont="1" applyAlignment="1">
      <alignment vertical="center"/>
    </xf>
    <xf numFmtId="2" fontId="3" fillId="0" borderId="0" xfId="1" applyNumberFormat="1" applyFont="1" applyAlignment="1">
      <alignment horizontal="center" vertical="center" wrapText="1"/>
    </xf>
    <xf numFmtId="2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1" applyNumberFormat="1" applyFont="1" applyAlignment="1">
      <alignment vertical="center" wrapText="1"/>
    </xf>
    <xf numFmtId="164" fontId="0" fillId="0" borderId="0" xfId="1" applyNumberFormat="1" applyFont="1"/>
    <xf numFmtId="0" fontId="6" fillId="0" borderId="0" xfId="0" applyFont="1" applyAlignment="1">
      <alignment vertical="center"/>
    </xf>
    <xf numFmtId="2" fontId="6" fillId="0" borderId="0" xfId="1" applyNumberFormat="1" applyFont="1" applyAlignment="1">
      <alignment horizontal="right" vertical="center"/>
    </xf>
    <xf numFmtId="2" fontId="0" fillId="0" borderId="0" xfId="0" applyNumberFormat="1"/>
    <xf numFmtId="0" fontId="7" fillId="0" borderId="0" xfId="0" applyFont="1" applyAlignment="1">
      <alignment wrapText="1"/>
    </xf>
    <xf numFmtId="0" fontId="5" fillId="0" borderId="0" xfId="0" applyFont="1" applyAlignment="1">
      <alignment vertical="center"/>
    </xf>
    <xf numFmtId="2" fontId="5" fillId="0" borderId="0" xfId="1" applyNumberFormat="1" applyFont="1" applyAlignment="1">
      <alignment horizontal="right" vertical="center"/>
    </xf>
    <xf numFmtId="4" fontId="8" fillId="0" borderId="0" xfId="0" applyNumberFormat="1" applyFont="1"/>
    <xf numFmtId="2" fontId="0" fillId="0" borderId="0" xfId="1" applyNumberFormat="1" applyFont="1"/>
    <xf numFmtId="0" fontId="9" fillId="0" borderId="0" xfId="0" applyFont="1"/>
    <xf numFmtId="0" fontId="0" fillId="0" borderId="0" xfId="0" applyFont="1"/>
    <xf numFmtId="2" fontId="0" fillId="0" borderId="0" xfId="0" applyNumberFormat="1" applyFont="1"/>
    <xf numFmtId="0" fontId="10" fillId="0" borderId="0" xfId="0" applyNumberFormat="1" applyFont="1"/>
    <xf numFmtId="2" fontId="10" fillId="0" borderId="0" xfId="0" applyNumberFormat="1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Fill="1"/>
    <xf numFmtId="0" fontId="2" fillId="0" borderId="0" xfId="0" applyFont="1" applyFill="1"/>
    <xf numFmtId="0" fontId="6" fillId="0" borderId="0" xfId="0" applyFont="1" applyFill="1" applyAlignment="1">
      <alignment vertical="center"/>
    </xf>
    <xf numFmtId="2" fontId="6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/>
    <xf numFmtId="2" fontId="0" fillId="0" borderId="0" xfId="0" applyNumberFormat="1" applyFill="1"/>
    <xf numFmtId="0" fontId="2" fillId="4" borderId="0" xfId="0" applyFont="1" applyFill="1"/>
    <xf numFmtId="0" fontId="0" fillId="4" borderId="0" xfId="0" applyFill="1"/>
    <xf numFmtId="2" fontId="3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workbookViewId="0">
      <selection activeCell="B14" sqref="B14"/>
    </sheetView>
  </sheetViews>
  <sheetFormatPr defaultColWidth="11" defaultRowHeight="15.75"/>
  <cols>
    <col min="2" max="2" width="84" customWidth="1"/>
    <col min="3" max="3" width="59.875" customWidth="1"/>
    <col min="4" max="4" width="14.5" customWidth="1"/>
    <col min="5" max="5" width="12.875" customWidth="1"/>
    <col min="7" max="7" width="19.375" customWidth="1"/>
    <col min="8" max="8" width="28.125" customWidth="1"/>
    <col min="9" max="9" width="45.375" customWidth="1"/>
  </cols>
  <sheetData>
    <row r="1" spans="1:9" s="1" customFormat="1">
      <c r="A1" s="1" t="s">
        <v>243</v>
      </c>
      <c r="B1" s="1" t="s">
        <v>236</v>
      </c>
      <c r="C1" s="1" t="s">
        <v>237</v>
      </c>
      <c r="D1" s="1" t="s">
        <v>239</v>
      </c>
      <c r="E1" s="1" t="s">
        <v>242</v>
      </c>
      <c r="F1" s="1" t="s">
        <v>240</v>
      </c>
      <c r="G1" s="1" t="s">
        <v>449</v>
      </c>
      <c r="H1" s="1" t="s">
        <v>238</v>
      </c>
      <c r="I1" s="1" t="s">
        <v>241</v>
      </c>
    </row>
    <row r="2" spans="1:9">
      <c r="A2">
        <v>1</v>
      </c>
      <c r="B2" t="s">
        <v>0</v>
      </c>
      <c r="C2" t="s">
        <v>1</v>
      </c>
      <c r="D2">
        <v>1.088757175</v>
      </c>
      <c r="E2">
        <v>34547.1</v>
      </c>
      <c r="F2">
        <f>LN(E2*1000)</f>
        <v>17.357834168330935</v>
      </c>
      <c r="G2">
        <f>D2*F2</f>
        <v>18.898466493230465</v>
      </c>
      <c r="H2">
        <v>2.08746284125034</v>
      </c>
      <c r="I2">
        <v>0.33948646627166701</v>
      </c>
    </row>
    <row r="3" spans="1:9">
      <c r="A3">
        <v>2</v>
      </c>
      <c r="B3" t="s">
        <v>2</v>
      </c>
      <c r="C3" t="s">
        <v>3</v>
      </c>
      <c r="D3">
        <v>0.89550296299999899</v>
      </c>
      <c r="E3">
        <v>28000</v>
      </c>
      <c r="F3">
        <f t="shared" ref="F3:F66" si="0">LN(E3*1000)</f>
        <v>17.14771506813948</v>
      </c>
      <c r="G3">
        <f t="shared" ref="G3:G66" si="1">D3*F3</f>
        <v>15.355829652198633</v>
      </c>
      <c r="H3">
        <v>-0.58424133347750196</v>
      </c>
      <c r="I3">
        <v>-0.28064219382458999</v>
      </c>
    </row>
    <row r="4" spans="1:9">
      <c r="A4">
        <v>3</v>
      </c>
      <c r="B4" t="s">
        <v>4</v>
      </c>
      <c r="C4" t="s">
        <v>3</v>
      </c>
      <c r="D4">
        <v>0.89550296299999899</v>
      </c>
      <c r="E4">
        <v>28774</v>
      </c>
      <c r="F4">
        <f t="shared" si="0"/>
        <v>17.174982759579116</v>
      </c>
      <c r="G4">
        <f t="shared" si="1"/>
        <v>15.380247950676997</v>
      </c>
      <c r="H4">
        <v>1.16349873228288</v>
      </c>
      <c r="I4">
        <v>1.90520646879571</v>
      </c>
    </row>
    <row r="5" spans="1:9">
      <c r="A5">
        <v>4</v>
      </c>
      <c r="B5" t="s">
        <v>5</v>
      </c>
      <c r="C5" t="s">
        <v>3</v>
      </c>
      <c r="D5">
        <v>0.89550296299999899</v>
      </c>
      <c r="E5">
        <v>3090.8851420000001</v>
      </c>
      <c r="F5">
        <f t="shared" si="0"/>
        <v>14.943968061575577</v>
      </c>
      <c r="G5">
        <f t="shared" si="1"/>
        <v>13.38236767811828</v>
      </c>
      <c r="H5">
        <v>-0.15200309344505</v>
      </c>
      <c r="I5">
        <v>1.47221120766608</v>
      </c>
    </row>
    <row r="6" spans="1:9">
      <c r="A6">
        <v>5</v>
      </c>
      <c r="B6" t="s">
        <v>6</v>
      </c>
      <c r="C6" t="s">
        <v>3</v>
      </c>
      <c r="D6">
        <v>0.89550296299999899</v>
      </c>
      <c r="E6">
        <v>1177</v>
      </c>
      <c r="F6">
        <f t="shared" si="0"/>
        <v>13.978479386242414</v>
      </c>
      <c r="G6">
        <f t="shared" si="1"/>
        <v>12.517769708614489</v>
      </c>
      <c r="H6">
        <v>2.0772429989324599</v>
      </c>
      <c r="I6">
        <v>0.17167266372857901</v>
      </c>
    </row>
    <row r="7" spans="1:9">
      <c r="A7">
        <v>6</v>
      </c>
      <c r="B7" t="s">
        <v>7</v>
      </c>
      <c r="C7" t="s">
        <v>8</v>
      </c>
      <c r="D7">
        <v>1.0480243520000001</v>
      </c>
      <c r="E7">
        <v>1209</v>
      </c>
      <c r="F7">
        <f t="shared" si="0"/>
        <v>14.005304129596929</v>
      </c>
      <c r="G7">
        <f t="shared" si="1"/>
        <v>14.677899784983747</v>
      </c>
      <c r="H7">
        <v>-5.3451978742102098</v>
      </c>
      <c r="I7">
        <v>-0.25174207654039299</v>
      </c>
    </row>
    <row r="8" spans="1:9">
      <c r="A8">
        <v>7</v>
      </c>
      <c r="B8" t="s">
        <v>9</v>
      </c>
      <c r="C8" t="s">
        <v>10</v>
      </c>
      <c r="D8">
        <v>1.187350058</v>
      </c>
      <c r="E8">
        <v>38000</v>
      </c>
      <c r="F8">
        <f t="shared" si="0"/>
        <v>17.453096717690659</v>
      </c>
      <c r="G8">
        <f t="shared" si="1"/>
        <v>20.722935400029616</v>
      </c>
      <c r="H8">
        <v>-0.22263289054958699</v>
      </c>
      <c r="I8">
        <v>-0.40710502852774799</v>
      </c>
    </row>
    <row r="9" spans="1:9">
      <c r="A9">
        <v>8</v>
      </c>
      <c r="B9" t="s">
        <v>11</v>
      </c>
      <c r="C9" t="s">
        <v>3</v>
      </c>
      <c r="D9">
        <v>0.89550296299999899</v>
      </c>
      <c r="E9">
        <v>88806.243480000005</v>
      </c>
      <c r="F9">
        <f t="shared" si="0"/>
        <v>18.301967514950263</v>
      </c>
      <c r="G9">
        <f t="shared" si="1"/>
        <v>16.389466138367688</v>
      </c>
      <c r="H9">
        <v>-2.8262329322632902</v>
      </c>
      <c r="I9">
        <v>-1.5815185734291599</v>
      </c>
    </row>
    <row r="10" spans="1:9">
      <c r="A10">
        <v>9</v>
      </c>
      <c r="B10" t="s">
        <v>12</v>
      </c>
      <c r="C10" t="s">
        <v>3</v>
      </c>
      <c r="D10">
        <v>0.89550296299999899</v>
      </c>
      <c r="E10">
        <v>9400</v>
      </c>
      <c r="F10">
        <f t="shared" si="0"/>
        <v>16.056220247240233</v>
      </c>
      <c r="G10">
        <f t="shared" si="1"/>
        <v>14.378392805984205</v>
      </c>
      <c r="H10">
        <v>1.82374936030827</v>
      </c>
      <c r="I10">
        <v>2.0219872718451999</v>
      </c>
    </row>
    <row r="11" spans="1:9">
      <c r="A11">
        <v>10</v>
      </c>
      <c r="B11" t="s">
        <v>13</v>
      </c>
      <c r="C11" t="s">
        <v>3</v>
      </c>
      <c r="D11">
        <v>0.89550296299999899</v>
      </c>
      <c r="E11">
        <v>11592.5</v>
      </c>
      <c r="F11">
        <f t="shared" si="0"/>
        <v>16.265868895247753</v>
      </c>
      <c r="G11">
        <f t="shared" si="1"/>
        <v>14.566133791463882</v>
      </c>
      <c r="H11">
        <v>2.0426443374084902</v>
      </c>
      <c r="I11">
        <v>2.2317834718493499</v>
      </c>
    </row>
    <row r="12" spans="1:9">
      <c r="A12">
        <v>11</v>
      </c>
      <c r="B12" t="s">
        <v>14</v>
      </c>
      <c r="C12" t="s">
        <v>15</v>
      </c>
      <c r="D12">
        <v>1.42592686133333</v>
      </c>
      <c r="E12">
        <v>27022</v>
      </c>
      <c r="F12">
        <f t="shared" si="0"/>
        <v>17.11216190700204</v>
      </c>
      <c r="G12">
        <f t="shared" si="1"/>
        <v>24.40069131867919</v>
      </c>
      <c r="H12">
        <v>-2.0588936890535701</v>
      </c>
      <c r="I12">
        <v>-0.98351885350992696</v>
      </c>
    </row>
    <row r="13" spans="1:9">
      <c r="A13">
        <v>12</v>
      </c>
      <c r="B13" t="s">
        <v>16</v>
      </c>
      <c r="C13" t="s">
        <v>15</v>
      </c>
      <c r="D13">
        <v>1.42592686133333</v>
      </c>
      <c r="E13">
        <v>564000</v>
      </c>
      <c r="F13">
        <f t="shared" si="0"/>
        <v>20.150564809462335</v>
      </c>
      <c r="G13">
        <f t="shared" si="1"/>
        <v>28.73323163285048</v>
      </c>
      <c r="H13">
        <v>-5.0588936890535701</v>
      </c>
      <c r="I13">
        <v>-1.36072057788442</v>
      </c>
    </row>
    <row r="14" spans="1:9">
      <c r="A14">
        <v>13</v>
      </c>
      <c r="B14" t="s">
        <v>17</v>
      </c>
      <c r="C14" t="s">
        <v>8</v>
      </c>
      <c r="D14">
        <v>1.0480243520000001</v>
      </c>
      <c r="E14">
        <v>173</v>
      </c>
      <c r="F14">
        <f t="shared" si="0"/>
        <v>12.061046873479915</v>
      </c>
      <c r="G14">
        <f t="shared" si="1"/>
        <v>12.640270834020415</v>
      </c>
      <c r="H14">
        <v>-9.1502088557995105</v>
      </c>
      <c r="I14">
        <v>-2.7224992068386298</v>
      </c>
    </row>
    <row r="15" spans="1:9">
      <c r="A15">
        <v>14</v>
      </c>
      <c r="B15" t="s">
        <v>18</v>
      </c>
      <c r="C15" t="s">
        <v>19</v>
      </c>
      <c r="D15">
        <v>0.85047205000000003</v>
      </c>
      <c r="E15">
        <v>3136.7939999999999</v>
      </c>
      <c r="F15">
        <f t="shared" si="0"/>
        <v>14.958711817181078</v>
      </c>
      <c r="G15">
        <f t="shared" si="1"/>
        <v>12.721966304517217</v>
      </c>
      <c r="H15">
        <v>-1.03800632257975</v>
      </c>
      <c r="I15">
        <v>-0.752538744867561</v>
      </c>
    </row>
    <row r="16" spans="1:9">
      <c r="A16">
        <v>15</v>
      </c>
      <c r="B16" t="s">
        <v>20</v>
      </c>
      <c r="C16" t="s">
        <v>21</v>
      </c>
      <c r="D16">
        <v>2.023932184</v>
      </c>
      <c r="E16">
        <v>6733.3989799999999</v>
      </c>
      <c r="F16">
        <f t="shared" si="0"/>
        <v>15.722590623160748</v>
      </c>
      <c r="G16">
        <f t="shared" si="1"/>
        <v>31.821457178071654</v>
      </c>
      <c r="H16">
        <v>1.94860084749336</v>
      </c>
      <c r="I16">
        <v>2.2534677033601</v>
      </c>
    </row>
    <row r="17" spans="1:9">
      <c r="A17">
        <v>16</v>
      </c>
      <c r="B17" t="s">
        <v>22</v>
      </c>
      <c r="C17" t="s">
        <v>3</v>
      </c>
      <c r="D17">
        <v>0.89550296299999999</v>
      </c>
      <c r="E17">
        <v>4652.1752020000004</v>
      </c>
      <c r="F17">
        <f t="shared" si="0"/>
        <v>15.352845453562413</v>
      </c>
      <c r="G17">
        <f t="shared" si="1"/>
        <v>13.748518594146219</v>
      </c>
      <c r="H17">
        <v>-6.6833444796557</v>
      </c>
      <c r="I17">
        <v>-2.8472504495264701</v>
      </c>
    </row>
    <row r="18" spans="1:9">
      <c r="A18">
        <v>17</v>
      </c>
      <c r="B18" t="s">
        <v>23</v>
      </c>
      <c r="C18" t="s">
        <v>3</v>
      </c>
      <c r="D18">
        <v>0.89550296299999899</v>
      </c>
      <c r="E18">
        <v>6070</v>
      </c>
      <c r="F18">
        <f t="shared" si="0"/>
        <v>15.618869163035681</v>
      </c>
      <c r="G18">
        <f t="shared" si="1"/>
        <v>13.986743614207766</v>
      </c>
      <c r="H18">
        <v>-3.86985986466355</v>
      </c>
      <c r="I18">
        <v>-0.86179002310240405</v>
      </c>
    </row>
    <row r="19" spans="1:9">
      <c r="A19">
        <v>18</v>
      </c>
      <c r="B19" t="s">
        <v>24</v>
      </c>
      <c r="C19" t="s">
        <v>3</v>
      </c>
      <c r="D19">
        <v>0.89550296299999899</v>
      </c>
      <c r="E19">
        <v>353400.26899999997</v>
      </c>
      <c r="F19">
        <f t="shared" si="0"/>
        <v>19.683111879026718</v>
      </c>
      <c r="G19">
        <f t="shared" si="1"/>
        <v>17.626285008728903</v>
      </c>
      <c r="H19">
        <v>-2.8677522017015602</v>
      </c>
      <c r="I19">
        <v>-0.82272000403067602</v>
      </c>
    </row>
    <row r="20" spans="1:9">
      <c r="A20">
        <v>19</v>
      </c>
      <c r="B20" t="s">
        <v>25</v>
      </c>
      <c r="C20" t="s">
        <v>26</v>
      </c>
      <c r="D20">
        <v>1.91096113</v>
      </c>
      <c r="E20">
        <v>72924.09</v>
      </c>
      <c r="F20">
        <f t="shared" si="0"/>
        <v>18.104929595066324</v>
      </c>
      <c r="G20">
        <f t="shared" si="1"/>
        <v>34.597816717558388</v>
      </c>
      <c r="H20">
        <v>-1.4619585466663401</v>
      </c>
      <c r="I20">
        <v>-1.70079601948204</v>
      </c>
    </row>
    <row r="21" spans="1:9">
      <c r="A21">
        <v>20</v>
      </c>
      <c r="B21" t="s">
        <v>27</v>
      </c>
      <c r="C21" t="s">
        <v>8</v>
      </c>
      <c r="D21">
        <v>1.0480243520000001</v>
      </c>
      <c r="E21">
        <v>167</v>
      </c>
      <c r="F21">
        <f t="shared" si="0"/>
        <v>12.025749091398891</v>
      </c>
      <c r="G21">
        <f t="shared" si="1"/>
        <v>12.603277898827914</v>
      </c>
      <c r="H21">
        <v>-9.5543580389356197</v>
      </c>
      <c r="I21">
        <v>-1.76444448098047</v>
      </c>
    </row>
    <row r="22" spans="1:9">
      <c r="A22">
        <v>21</v>
      </c>
      <c r="B22" t="s">
        <v>28</v>
      </c>
      <c r="C22" t="s">
        <v>29</v>
      </c>
      <c r="D22">
        <v>1.4869408482499999</v>
      </c>
      <c r="E22">
        <v>28900</v>
      </c>
      <c r="F22">
        <f t="shared" si="0"/>
        <v>17.179352153082661</v>
      </c>
      <c r="G22">
        <f t="shared" si="1"/>
        <v>25.544680462890195</v>
      </c>
      <c r="H22">
        <v>-5.6438561897747199</v>
      </c>
      <c r="I22">
        <v>-3.63985425921723</v>
      </c>
    </row>
    <row r="23" spans="1:9">
      <c r="A23">
        <v>22</v>
      </c>
      <c r="B23" t="s">
        <v>30</v>
      </c>
      <c r="C23" t="s">
        <v>31</v>
      </c>
      <c r="D23">
        <v>1.6151764655</v>
      </c>
      <c r="E23">
        <v>65000</v>
      </c>
      <c r="F23">
        <f t="shared" si="0"/>
        <v>17.98989782785991</v>
      </c>
      <c r="G23">
        <f t="shared" si="1"/>
        <v>29.056859588308896</v>
      </c>
      <c r="H23">
        <v>5.6583528366367597E-2</v>
      </c>
      <c r="I23">
        <v>0.20597631305466299</v>
      </c>
    </row>
    <row r="24" spans="1:9">
      <c r="A24">
        <v>23</v>
      </c>
      <c r="B24" t="s">
        <v>32</v>
      </c>
      <c r="C24" t="s">
        <v>3</v>
      </c>
      <c r="D24">
        <v>0.89550296299999899</v>
      </c>
      <c r="E24">
        <v>88152.5965499999</v>
      </c>
      <c r="F24">
        <f t="shared" si="0"/>
        <v>18.294579922415171</v>
      </c>
      <c r="G24">
        <f t="shared" si="1"/>
        <v>16.382850527363075</v>
      </c>
      <c r="H24">
        <v>-3.3643848941302599</v>
      </c>
      <c r="I24">
        <v>-1.48263610978955</v>
      </c>
    </row>
    <row r="25" spans="1:9">
      <c r="A25">
        <v>24</v>
      </c>
      <c r="B25" t="s">
        <v>33</v>
      </c>
      <c r="C25" t="s">
        <v>10</v>
      </c>
      <c r="D25">
        <v>1.187350058</v>
      </c>
      <c r="E25">
        <v>9000</v>
      </c>
      <c r="F25">
        <f t="shared" si="0"/>
        <v>16.012735135300492</v>
      </c>
      <c r="G25">
        <f t="shared" si="1"/>
        <v>19.012721991637676</v>
      </c>
      <c r="H25">
        <v>1.18903382439002</v>
      </c>
      <c r="I25">
        <v>0.87308788751778099</v>
      </c>
    </row>
    <row r="26" spans="1:9">
      <c r="A26">
        <v>25</v>
      </c>
      <c r="B26" t="s">
        <v>34</v>
      </c>
      <c r="C26" t="s">
        <v>31</v>
      </c>
      <c r="D26">
        <v>1.6151764655</v>
      </c>
      <c r="E26">
        <v>35000</v>
      </c>
      <c r="F26">
        <f t="shared" si="0"/>
        <v>17.370858619453688</v>
      </c>
      <c r="G26">
        <f t="shared" si="1"/>
        <v>28.057002027669419</v>
      </c>
      <c r="H26">
        <v>1.1699250014423099</v>
      </c>
      <c r="I26">
        <v>0.431890348286181</v>
      </c>
    </row>
    <row r="27" spans="1:9">
      <c r="A27">
        <v>26</v>
      </c>
      <c r="B27" t="s">
        <v>35</v>
      </c>
      <c r="C27" t="s">
        <v>3</v>
      </c>
      <c r="D27">
        <v>0.89550296299999999</v>
      </c>
      <c r="E27">
        <v>743</v>
      </c>
      <c r="F27">
        <f t="shared" si="0"/>
        <v>13.518451323699896</v>
      </c>
      <c r="G27">
        <f t="shared" si="1"/>
        <v>12.105813215544529</v>
      </c>
      <c r="H27">
        <v>-0.79085860216140802</v>
      </c>
      <c r="I27">
        <v>4.6665667763491597E-2</v>
      </c>
    </row>
    <row r="28" spans="1:9">
      <c r="A28">
        <v>27</v>
      </c>
      <c r="B28" t="s">
        <v>36</v>
      </c>
      <c r="C28" t="s">
        <v>3</v>
      </c>
      <c r="D28">
        <v>0.89550296299999999</v>
      </c>
      <c r="E28">
        <v>3374.72</v>
      </c>
      <c r="F28">
        <f t="shared" si="0"/>
        <v>15.031822915884188</v>
      </c>
      <c r="G28">
        <f t="shared" si="1"/>
        <v>13.46104196046559</v>
      </c>
      <c r="H28">
        <v>-1.4540316308947101</v>
      </c>
      <c r="I28">
        <v>-0.82410286389924903</v>
      </c>
    </row>
    <row r="29" spans="1:9">
      <c r="A29">
        <v>28</v>
      </c>
      <c r="B29" t="s">
        <v>37</v>
      </c>
      <c r="C29" t="s">
        <v>29</v>
      </c>
      <c r="D29">
        <v>1.4869408482499999</v>
      </c>
      <c r="E29">
        <v>156500</v>
      </c>
      <c r="F29">
        <f t="shared" si="0"/>
        <v>18.86856656794448</v>
      </c>
      <c r="G29">
        <f t="shared" si="1"/>
        <v>28.056442377800956</v>
      </c>
      <c r="H29">
        <v>-6.6438561897747199</v>
      </c>
      <c r="I29">
        <v>-2.2455772087572501</v>
      </c>
    </row>
    <row r="30" spans="1:9">
      <c r="A30">
        <v>29</v>
      </c>
      <c r="B30" t="s">
        <v>38</v>
      </c>
      <c r="C30" t="s">
        <v>29</v>
      </c>
      <c r="D30">
        <v>1.4869408482499999</v>
      </c>
      <c r="E30">
        <v>144600</v>
      </c>
      <c r="F30">
        <f t="shared" si="0"/>
        <v>18.789481867688938</v>
      </c>
      <c r="G30">
        <f t="shared" si="1"/>
        <v>27.938848106519384</v>
      </c>
      <c r="H30">
        <v>-2.12029423371771</v>
      </c>
      <c r="I30">
        <v>-0.16911555277402601</v>
      </c>
    </row>
    <row r="31" spans="1:9">
      <c r="A31">
        <v>30</v>
      </c>
      <c r="B31" t="s">
        <v>39</v>
      </c>
      <c r="C31" t="s">
        <v>29</v>
      </c>
      <c r="D31">
        <v>1.4869408482499999</v>
      </c>
      <c r="E31">
        <v>33000</v>
      </c>
      <c r="F31">
        <f t="shared" si="0"/>
        <v>17.312018119430753</v>
      </c>
      <c r="G31">
        <f t="shared" si="1"/>
        <v>25.741946907425735</v>
      </c>
      <c r="H31">
        <v>-4.6438561897747199</v>
      </c>
      <c r="I31">
        <v>-2.1901382223318202</v>
      </c>
    </row>
    <row r="32" spans="1:9">
      <c r="A32">
        <v>31</v>
      </c>
      <c r="B32" t="s">
        <v>40</v>
      </c>
      <c r="C32" t="s">
        <v>15</v>
      </c>
      <c r="D32">
        <v>1.42592686133333</v>
      </c>
      <c r="E32">
        <v>36417</v>
      </c>
      <c r="F32">
        <f t="shared" si="0"/>
        <v>17.410546256548049</v>
      </c>
      <c r="G32">
        <f t="shared" si="1"/>
        <v>24.826165577698319</v>
      </c>
      <c r="H32">
        <v>-6.6438561897747199</v>
      </c>
      <c r="I32">
        <v>-2.4609045080361698</v>
      </c>
    </row>
    <row r="33" spans="1:9">
      <c r="A33">
        <v>32</v>
      </c>
      <c r="B33" t="s">
        <v>41</v>
      </c>
      <c r="C33" t="s">
        <v>15</v>
      </c>
      <c r="D33">
        <v>1.42592686133333</v>
      </c>
      <c r="E33">
        <v>235640</v>
      </c>
      <c r="F33">
        <f t="shared" si="0"/>
        <v>19.277815774617761</v>
      </c>
      <c r="G33">
        <f t="shared" si="1"/>
        <v>27.488755340862863</v>
      </c>
      <c r="H33">
        <v>-5.0115879742752103</v>
      </c>
      <c r="I33">
        <v>-1.4241781531353099</v>
      </c>
    </row>
    <row r="34" spans="1:9">
      <c r="A34">
        <v>33</v>
      </c>
      <c r="B34" t="s">
        <v>42</v>
      </c>
      <c r="C34" t="s">
        <v>8</v>
      </c>
      <c r="D34">
        <v>1.0480243520000001</v>
      </c>
      <c r="E34">
        <v>86000</v>
      </c>
      <c r="F34">
        <f t="shared" si="0"/>
        <v>18.269857854217783</v>
      </c>
      <c r="G34">
        <f t="shared" si="1"/>
        <v>19.147255938798704</v>
      </c>
      <c r="H34">
        <v>-6.4050693301876098</v>
      </c>
      <c r="I34">
        <v>-1.6375770661395299</v>
      </c>
    </row>
    <row r="35" spans="1:9">
      <c r="A35">
        <v>34</v>
      </c>
      <c r="B35" t="s">
        <v>43</v>
      </c>
      <c r="C35" t="s">
        <v>8</v>
      </c>
      <c r="D35">
        <v>1.0480243520000001</v>
      </c>
      <c r="E35">
        <v>682</v>
      </c>
      <c r="F35">
        <f t="shared" si="0"/>
        <v>13.432784936825598</v>
      </c>
      <c r="G35">
        <f t="shared" si="1"/>
        <v>14.07788572897201</v>
      </c>
      <c r="H35">
        <v>-5.53951952995999</v>
      </c>
      <c r="I35">
        <v>-1.03553765756302</v>
      </c>
    </row>
    <row r="36" spans="1:9">
      <c r="A36">
        <v>35</v>
      </c>
      <c r="B36" t="s">
        <v>44</v>
      </c>
      <c r="C36" t="s">
        <v>8</v>
      </c>
      <c r="D36">
        <v>1.0480243520000001</v>
      </c>
      <c r="E36">
        <v>127000</v>
      </c>
      <c r="F36">
        <f t="shared" si="0"/>
        <v>18.659697644422867</v>
      </c>
      <c r="G36">
        <f t="shared" si="1"/>
        <v>19.555817532312204</v>
      </c>
      <c r="H36">
        <v>-5.8282807609121496</v>
      </c>
      <c r="I36">
        <v>-0.91910540731735002</v>
      </c>
    </row>
    <row r="37" spans="1:9">
      <c r="A37">
        <v>36</v>
      </c>
      <c r="B37" t="s">
        <v>45</v>
      </c>
      <c r="C37" t="s">
        <v>3</v>
      </c>
      <c r="D37">
        <v>0.89550296299999899</v>
      </c>
      <c r="E37">
        <v>25602.388180000002</v>
      </c>
      <c r="F37">
        <f t="shared" si="0"/>
        <v>17.05819619337996</v>
      </c>
      <c r="G37">
        <f t="shared" si="1"/>
        <v>15.275665234607057</v>
      </c>
      <c r="H37">
        <v>-1.1844245711374299</v>
      </c>
      <c r="I37">
        <v>-0.66657626627480904</v>
      </c>
    </row>
    <row r="38" spans="1:9">
      <c r="A38">
        <v>37</v>
      </c>
      <c r="B38" t="s">
        <v>46</v>
      </c>
      <c r="C38" t="s">
        <v>3</v>
      </c>
      <c r="D38">
        <v>0.89550296299999899</v>
      </c>
      <c r="E38">
        <v>4059</v>
      </c>
      <c r="F38">
        <f t="shared" si="0"/>
        <v>15.216447195821035</v>
      </c>
      <c r="G38">
        <f t="shared" si="1"/>
        <v>13.626373550190761</v>
      </c>
      <c r="H38">
        <v>1.2141248053528499</v>
      </c>
      <c r="I38">
        <v>1.4079742173923899</v>
      </c>
    </row>
    <row r="39" spans="1:9">
      <c r="A39">
        <v>38</v>
      </c>
      <c r="B39" t="s">
        <v>47</v>
      </c>
      <c r="C39" t="s">
        <v>8</v>
      </c>
      <c r="D39">
        <v>1.0480243520000001</v>
      </c>
      <c r="E39">
        <v>216</v>
      </c>
      <c r="F39">
        <f t="shared" si="0"/>
        <v>12.283033686666302</v>
      </c>
      <c r="G39">
        <f t="shared" si="1"/>
        <v>12.872918420062623</v>
      </c>
      <c r="H39">
        <v>-6.1791879227712796</v>
      </c>
      <c r="I39">
        <v>-3.20051235265255E-2</v>
      </c>
    </row>
    <row r="40" spans="1:9">
      <c r="A40">
        <v>39</v>
      </c>
      <c r="B40" t="s">
        <v>48</v>
      </c>
      <c r="C40" t="s">
        <v>3</v>
      </c>
      <c r="D40">
        <v>0.89550296299999999</v>
      </c>
      <c r="E40">
        <v>63502.139289999999</v>
      </c>
      <c r="F40">
        <f t="shared" si="0"/>
        <v>17.966584152901738</v>
      </c>
      <c r="G40">
        <f t="shared" si="1"/>
        <v>16.089129343912351</v>
      </c>
      <c r="H40">
        <v>-5.8365012677171197</v>
      </c>
      <c r="I40">
        <v>-5.1776808767333797</v>
      </c>
    </row>
    <row r="41" spans="1:9">
      <c r="A41">
        <v>40</v>
      </c>
      <c r="B41" t="s">
        <v>49</v>
      </c>
      <c r="C41" t="s">
        <v>10</v>
      </c>
      <c r="D41">
        <v>1.187350058</v>
      </c>
      <c r="E41">
        <v>32235.262500000001</v>
      </c>
      <c r="F41">
        <f t="shared" si="0"/>
        <v>17.288571520016177</v>
      </c>
      <c r="G41">
        <f t="shared" si="1"/>
        <v>20.527586397028358</v>
      </c>
      <c r="H41">
        <v>0.97819562968165197</v>
      </c>
      <c r="I41">
        <v>0.36892916154060901</v>
      </c>
    </row>
    <row r="42" spans="1:9">
      <c r="A42">
        <v>41</v>
      </c>
      <c r="B42" t="s">
        <v>50</v>
      </c>
      <c r="C42" t="s">
        <v>3</v>
      </c>
      <c r="D42">
        <v>0.89550296299999999</v>
      </c>
      <c r="E42">
        <v>23645.802090000001</v>
      </c>
      <c r="F42">
        <f t="shared" si="0"/>
        <v>16.978696155667048</v>
      </c>
      <c r="G42">
        <f t="shared" si="1"/>
        <v>15.20447271527655</v>
      </c>
      <c r="H42">
        <v>0.40053792958372902</v>
      </c>
      <c r="I42">
        <v>-0.23085381559679899</v>
      </c>
    </row>
    <row r="43" spans="1:9">
      <c r="A43">
        <v>42</v>
      </c>
      <c r="B43" t="s">
        <v>51</v>
      </c>
      <c r="C43" t="s">
        <v>52</v>
      </c>
      <c r="D43">
        <v>0.96737430099999999</v>
      </c>
      <c r="E43">
        <v>17345</v>
      </c>
      <c r="F43">
        <f t="shared" si="0"/>
        <v>16.668814838385988</v>
      </c>
      <c r="G43">
        <f t="shared" si="1"/>
        <v>16.124983102782071</v>
      </c>
      <c r="H43">
        <v>0.60407132366886096</v>
      </c>
      <c r="I43">
        <v>1.34664009370389</v>
      </c>
    </row>
    <row r="44" spans="1:9">
      <c r="A44">
        <v>43</v>
      </c>
      <c r="B44" t="s">
        <v>53</v>
      </c>
      <c r="C44" t="s">
        <v>54</v>
      </c>
      <c r="D44">
        <v>0.88335983200000001</v>
      </c>
      <c r="E44">
        <v>262857</v>
      </c>
      <c r="F44">
        <f t="shared" si="0"/>
        <v>19.387120716033582</v>
      </c>
      <c r="G44">
        <f t="shared" si="1"/>
        <v>17.125803698679146</v>
      </c>
      <c r="H44">
        <v>7.0389327891397999E-2</v>
      </c>
      <c r="I44">
        <v>0.154885601978171</v>
      </c>
    </row>
    <row r="45" spans="1:9">
      <c r="A45">
        <v>44</v>
      </c>
      <c r="B45" t="s">
        <v>55</v>
      </c>
      <c r="C45" t="s">
        <v>52</v>
      </c>
      <c r="D45">
        <v>0.96737430099999999</v>
      </c>
      <c r="E45">
        <v>119094</v>
      </c>
      <c r="F45">
        <f t="shared" si="0"/>
        <v>18.595423655222771</v>
      </c>
      <c r="G45">
        <f t="shared" si="1"/>
        <v>17.988734960269994</v>
      </c>
      <c r="H45">
        <v>-0.76121314041288402</v>
      </c>
      <c r="I45">
        <v>-0.45268478619671298</v>
      </c>
    </row>
    <row r="46" spans="1:9">
      <c r="A46">
        <v>45</v>
      </c>
      <c r="B46" t="s">
        <v>56</v>
      </c>
      <c r="C46" t="s">
        <v>57</v>
      </c>
      <c r="D46">
        <v>1.1266008519999999</v>
      </c>
      <c r="E46">
        <v>97610</v>
      </c>
      <c r="F46">
        <f t="shared" si="0"/>
        <v>18.396490505151149</v>
      </c>
      <c r="G46">
        <f t="shared" si="1"/>
        <v>20.725501876913192</v>
      </c>
      <c r="H46">
        <v>-2.3004483674769101</v>
      </c>
      <c r="I46">
        <v>-2.0237744971743998</v>
      </c>
    </row>
    <row r="47" spans="1:9">
      <c r="A47">
        <v>46</v>
      </c>
      <c r="B47" t="s">
        <v>58</v>
      </c>
      <c r="C47" t="s">
        <v>57</v>
      </c>
      <c r="D47">
        <v>1.1266008519999999</v>
      </c>
      <c r="E47">
        <v>1503600</v>
      </c>
      <c r="F47">
        <f t="shared" si="0"/>
        <v>21.131128069654299</v>
      </c>
      <c r="G47">
        <f t="shared" si="1"/>
        <v>23.806346886993648</v>
      </c>
      <c r="H47">
        <v>-4.32192809488736</v>
      </c>
      <c r="I47">
        <v>-2.52764904821026</v>
      </c>
    </row>
    <row r="48" spans="1:9">
      <c r="A48">
        <v>47</v>
      </c>
      <c r="B48" t="s">
        <v>59</v>
      </c>
      <c r="C48" t="s">
        <v>60</v>
      </c>
      <c r="D48">
        <v>2.1670497370000001</v>
      </c>
      <c r="E48">
        <v>324195.20000000001</v>
      </c>
      <c r="F48">
        <f t="shared" si="0"/>
        <v>19.596856361480736</v>
      </c>
      <c r="G48">
        <f t="shared" si="1"/>
        <v>42.467362424173608</v>
      </c>
      <c r="H48">
        <v>0.47508488294878298</v>
      </c>
      <c r="I48">
        <v>0.72604645648200195</v>
      </c>
    </row>
    <row r="49" spans="1:9">
      <c r="A49">
        <v>48</v>
      </c>
      <c r="B49" t="s">
        <v>61</v>
      </c>
      <c r="C49" t="s">
        <v>3</v>
      </c>
      <c r="D49">
        <v>0.89550296299999899</v>
      </c>
      <c r="E49">
        <v>805.58004910000102</v>
      </c>
      <c r="F49">
        <f t="shared" si="0"/>
        <v>13.599317854811703</v>
      </c>
      <c r="G49">
        <f t="shared" si="1"/>
        <v>12.17822943376267</v>
      </c>
      <c r="H49">
        <v>-3.34226854317154</v>
      </c>
      <c r="I49">
        <v>3.2035216153677798E-2</v>
      </c>
    </row>
    <row r="50" spans="1:9">
      <c r="A50">
        <v>49</v>
      </c>
      <c r="B50" t="s">
        <v>62</v>
      </c>
      <c r="C50" t="s">
        <v>29</v>
      </c>
      <c r="D50">
        <v>1.4869408482499999</v>
      </c>
      <c r="E50">
        <v>14600</v>
      </c>
      <c r="F50">
        <f t="shared" si="0"/>
        <v>16.496532086678563</v>
      </c>
      <c r="G50">
        <f t="shared" si="1"/>
        <v>24.529367414149164</v>
      </c>
      <c r="H50">
        <v>-5.88936890535686E-2</v>
      </c>
      <c r="I50">
        <v>4.2644337408493903E-2</v>
      </c>
    </row>
    <row r="51" spans="1:9">
      <c r="A51">
        <v>50</v>
      </c>
      <c r="B51" t="s">
        <v>63</v>
      </c>
      <c r="C51" t="s">
        <v>60</v>
      </c>
      <c r="D51">
        <v>2.1670497370000001</v>
      </c>
      <c r="E51">
        <v>850032.353</v>
      </c>
      <c r="F51">
        <f t="shared" si="0"/>
        <v>20.560784969077226</v>
      </c>
      <c r="G51">
        <f t="shared" si="1"/>
        <v>44.556243659752354</v>
      </c>
      <c r="H51">
        <v>-3.0588936890535701</v>
      </c>
      <c r="I51">
        <v>-1.42146376843828</v>
      </c>
    </row>
    <row r="52" spans="1:9">
      <c r="A52">
        <v>51</v>
      </c>
      <c r="B52" t="s">
        <v>64</v>
      </c>
      <c r="C52" t="s">
        <v>3</v>
      </c>
      <c r="D52">
        <v>0.89550296299999899</v>
      </c>
      <c r="E52">
        <v>139919.45009999999</v>
      </c>
      <c r="F52">
        <f t="shared" si="0"/>
        <v>18.756577458563982</v>
      </c>
      <c r="G52">
        <f t="shared" si="1"/>
        <v>16.796570689883037</v>
      </c>
      <c r="H52">
        <v>-1.0831412353002501</v>
      </c>
      <c r="I52">
        <v>-1.2319266992300899</v>
      </c>
    </row>
    <row r="53" spans="1:9">
      <c r="A53">
        <v>52</v>
      </c>
      <c r="B53" t="s">
        <v>65</v>
      </c>
      <c r="C53" t="s">
        <v>3</v>
      </c>
      <c r="D53">
        <v>0.89550296299999899</v>
      </c>
      <c r="E53">
        <v>196369.15849999999</v>
      </c>
      <c r="F53">
        <f t="shared" si="0"/>
        <v>19.095506907439439</v>
      </c>
      <c r="G53">
        <f t="shared" si="1"/>
        <v>17.100083015598965</v>
      </c>
      <c r="H53">
        <v>-2.0709665213541402</v>
      </c>
      <c r="I53">
        <v>-0.892129561131773</v>
      </c>
    </row>
    <row r="54" spans="1:9">
      <c r="A54">
        <v>53</v>
      </c>
      <c r="B54" t="s">
        <v>66</v>
      </c>
      <c r="C54" t="s">
        <v>3</v>
      </c>
      <c r="D54">
        <v>0.89550296299999899</v>
      </c>
      <c r="E54">
        <v>34900.995389999996</v>
      </c>
      <c r="F54">
        <f t="shared" si="0"/>
        <v>17.368025907969372</v>
      </c>
      <c r="G54">
        <f t="shared" si="1"/>
        <v>15.55311866204732</v>
      </c>
      <c r="H54">
        <v>-2.12029423371771</v>
      </c>
      <c r="I54">
        <v>-2.5197216755805001</v>
      </c>
    </row>
    <row r="55" spans="1:9">
      <c r="A55">
        <v>54</v>
      </c>
      <c r="B55" t="s">
        <v>67</v>
      </c>
      <c r="C55" t="s">
        <v>19</v>
      </c>
      <c r="D55">
        <v>0.85047205000000003</v>
      </c>
      <c r="E55">
        <v>23602.7</v>
      </c>
      <c r="F55">
        <f t="shared" si="0"/>
        <v>16.976871670231542</v>
      </c>
      <c r="G55">
        <f t="shared" si="1"/>
        <v>14.438354851968745</v>
      </c>
      <c r="H55">
        <v>1.18269229751619</v>
      </c>
      <c r="I55">
        <v>0.51221201099218905</v>
      </c>
    </row>
    <row r="56" spans="1:9">
      <c r="A56">
        <v>55</v>
      </c>
      <c r="B56" t="s">
        <v>68</v>
      </c>
      <c r="C56" t="s">
        <v>3</v>
      </c>
      <c r="D56">
        <v>0.89550296299999999</v>
      </c>
      <c r="E56">
        <v>3501.7302399999999</v>
      </c>
      <c r="F56">
        <f t="shared" si="0"/>
        <v>15.068767758592532</v>
      </c>
      <c r="G56">
        <f t="shared" si="1"/>
        <v>13.494126176578481</v>
      </c>
      <c r="H56">
        <v>-0.28982725172033802</v>
      </c>
      <c r="I56">
        <v>-0.19173852594605401</v>
      </c>
    </row>
    <row r="57" spans="1:9">
      <c r="A57">
        <v>56</v>
      </c>
      <c r="B57" t="s">
        <v>69</v>
      </c>
      <c r="C57" t="s">
        <v>29</v>
      </c>
      <c r="D57">
        <v>1.4869408482499999</v>
      </c>
      <c r="E57">
        <v>851</v>
      </c>
      <c r="F57">
        <f t="shared" si="0"/>
        <v>13.65416740755551</v>
      </c>
      <c r="G57">
        <f t="shared" si="1"/>
        <v>20.302939267138093</v>
      </c>
      <c r="H57">
        <v>-4.32192809488736</v>
      </c>
      <c r="I57">
        <v>0.30040416507936202</v>
      </c>
    </row>
    <row r="58" spans="1:9">
      <c r="A58">
        <v>57</v>
      </c>
      <c r="B58" t="s">
        <v>70</v>
      </c>
      <c r="C58" t="s">
        <v>29</v>
      </c>
      <c r="D58">
        <v>1.4869408482499999</v>
      </c>
      <c r="E58">
        <v>29000</v>
      </c>
      <c r="F58">
        <f t="shared" si="0"/>
        <v>17.182806387950748</v>
      </c>
      <c r="G58">
        <f t="shared" si="1"/>
        <v>25.549816705815005</v>
      </c>
      <c r="H58">
        <v>0</v>
      </c>
      <c r="I58">
        <v>0.57551832698119598</v>
      </c>
    </row>
    <row r="59" spans="1:9">
      <c r="A59">
        <v>58</v>
      </c>
      <c r="B59" t="s">
        <v>71</v>
      </c>
      <c r="C59" t="s">
        <v>29</v>
      </c>
      <c r="D59">
        <v>1.4869408482499999</v>
      </c>
      <c r="E59">
        <v>27964</v>
      </c>
      <c r="F59">
        <f t="shared" si="0"/>
        <v>17.146428526614013</v>
      </c>
      <c r="G59">
        <f t="shared" si="1"/>
        <v>25.495724977821439</v>
      </c>
      <c r="H59">
        <v>-2.32192809488736</v>
      </c>
      <c r="I59">
        <v>-0.251538766995965</v>
      </c>
    </row>
    <row r="60" spans="1:9">
      <c r="A60">
        <v>59</v>
      </c>
      <c r="B60" t="s">
        <v>72</v>
      </c>
      <c r="C60" t="s">
        <v>29</v>
      </c>
      <c r="D60">
        <v>1.4869408482499999</v>
      </c>
      <c r="E60">
        <v>850</v>
      </c>
      <c r="F60">
        <f t="shared" si="0"/>
        <v>13.652991628466498</v>
      </c>
      <c r="G60">
        <f t="shared" si="1"/>
        <v>20.301190953182122</v>
      </c>
      <c r="H60">
        <v>-2.12029423371771</v>
      </c>
      <c r="I60">
        <v>9.93310214417851E-2</v>
      </c>
    </row>
    <row r="61" spans="1:9">
      <c r="A61">
        <v>60</v>
      </c>
      <c r="B61" t="s">
        <v>73</v>
      </c>
      <c r="C61" t="s">
        <v>15</v>
      </c>
      <c r="D61">
        <v>1.42592686133333</v>
      </c>
      <c r="E61">
        <v>114000</v>
      </c>
      <c r="F61">
        <f t="shared" si="0"/>
        <v>18.55170900635877</v>
      </c>
      <c r="G61">
        <f t="shared" si="1"/>
        <v>26.453380195806432</v>
      </c>
      <c r="H61">
        <v>-4.32192809488736</v>
      </c>
      <c r="I61">
        <v>-1.4407829121154001</v>
      </c>
    </row>
    <row r="62" spans="1:9">
      <c r="A62">
        <v>61</v>
      </c>
      <c r="B62" t="s">
        <v>74</v>
      </c>
      <c r="C62" t="s">
        <v>54</v>
      </c>
      <c r="D62">
        <v>0.88335983199999901</v>
      </c>
      <c r="E62">
        <v>18820</v>
      </c>
      <c r="F62">
        <f t="shared" si="0"/>
        <v>16.750430692121508</v>
      </c>
      <c r="G62">
        <f t="shared" si="1"/>
        <v>14.796657642120083</v>
      </c>
      <c r="H62">
        <v>-3.4375255419036801</v>
      </c>
      <c r="I62">
        <v>6.8761474532415198E-2</v>
      </c>
    </row>
    <row r="63" spans="1:9">
      <c r="A63">
        <v>62</v>
      </c>
      <c r="B63" t="s">
        <v>75</v>
      </c>
      <c r="C63" t="s">
        <v>3</v>
      </c>
      <c r="D63">
        <v>0.89550296299999899</v>
      </c>
      <c r="E63">
        <v>3731290.1179999998</v>
      </c>
      <c r="F63">
        <f t="shared" si="0"/>
        <v>22.040019886940183</v>
      </c>
      <c r="G63">
        <f t="shared" si="1"/>
        <v>19.736903113333835</v>
      </c>
      <c r="H63">
        <v>-0.63262893435147105</v>
      </c>
      <c r="I63">
        <v>-1.41772136675246</v>
      </c>
    </row>
    <row r="64" spans="1:9">
      <c r="A64">
        <v>63</v>
      </c>
      <c r="B64" t="s">
        <v>76</v>
      </c>
      <c r="C64" t="s">
        <v>3</v>
      </c>
      <c r="D64">
        <v>0.89550296299999899</v>
      </c>
      <c r="E64">
        <v>3500</v>
      </c>
      <c r="F64">
        <f t="shared" si="0"/>
        <v>15.068273526459642</v>
      </c>
      <c r="G64">
        <f t="shared" si="1"/>
        <v>13.493683590239053</v>
      </c>
      <c r="H64">
        <v>-8.1613765553652101E-2</v>
      </c>
      <c r="I64">
        <v>0.95675267424339705</v>
      </c>
    </row>
    <row r="65" spans="1:9">
      <c r="A65">
        <v>64</v>
      </c>
      <c r="B65" t="s">
        <v>77</v>
      </c>
      <c r="C65" t="s">
        <v>10</v>
      </c>
      <c r="D65">
        <v>1.187350058</v>
      </c>
      <c r="E65">
        <v>10300</v>
      </c>
      <c r="F65">
        <f t="shared" si="0"/>
        <v>16.147654453199863</v>
      </c>
      <c r="G65">
        <f t="shared" si="1"/>
        <v>19.172918451570816</v>
      </c>
      <c r="H65">
        <v>0.47508488294878298</v>
      </c>
      <c r="I65">
        <v>0.84183897089222504</v>
      </c>
    </row>
    <row r="66" spans="1:9">
      <c r="A66">
        <v>65</v>
      </c>
      <c r="B66" t="s">
        <v>78</v>
      </c>
      <c r="C66" t="s">
        <v>10</v>
      </c>
      <c r="D66">
        <v>1.187350058</v>
      </c>
      <c r="E66">
        <v>23000</v>
      </c>
      <c r="F66">
        <f t="shared" si="0"/>
        <v>16.951004773893423</v>
      </c>
      <c r="G66">
        <f t="shared" si="1"/>
        <v>20.126776501440634</v>
      </c>
      <c r="H66">
        <v>1.85598969730848</v>
      </c>
      <c r="I66">
        <v>2.4082363181962099</v>
      </c>
    </row>
    <row r="67" spans="1:9">
      <c r="A67">
        <v>66</v>
      </c>
      <c r="B67" t="s">
        <v>79</v>
      </c>
      <c r="C67" t="s">
        <v>8</v>
      </c>
      <c r="D67">
        <v>1.0480243520000001</v>
      </c>
      <c r="E67">
        <v>2284.7076000000002</v>
      </c>
      <c r="F67">
        <f t="shared" ref="F67:F130" si="2">LN(E67*1000)</f>
        <v>14.641748609133165</v>
      </c>
      <c r="G67">
        <f t="shared" ref="G67:G130" si="3">D67*F67</f>
        <v>15.344909098233687</v>
      </c>
      <c r="H67">
        <v>-1.4305089080412801</v>
      </c>
      <c r="I67">
        <v>0.98849281955567703</v>
      </c>
    </row>
    <row r="68" spans="1:9">
      <c r="A68">
        <v>67</v>
      </c>
      <c r="B68" t="s">
        <v>80</v>
      </c>
      <c r="C68" t="s">
        <v>3</v>
      </c>
      <c r="D68">
        <v>0.89550296299999899</v>
      </c>
      <c r="E68">
        <v>20243</v>
      </c>
      <c r="F68">
        <f t="shared" si="2"/>
        <v>16.823319612743713</v>
      </c>
      <c r="G68">
        <f t="shared" si="3"/>
        <v>15.06533256070799</v>
      </c>
      <c r="H68">
        <v>-1.92139016530363</v>
      </c>
      <c r="I68">
        <v>0.30223965927551599</v>
      </c>
    </row>
    <row r="69" spans="1:9">
      <c r="A69">
        <v>68</v>
      </c>
      <c r="B69" t="s">
        <v>81</v>
      </c>
      <c r="C69" t="s">
        <v>3</v>
      </c>
      <c r="D69">
        <v>0.89550296299999899</v>
      </c>
      <c r="E69">
        <v>4872.6653100000003</v>
      </c>
      <c r="F69">
        <f t="shared" si="2"/>
        <v>15.399151636930466</v>
      </c>
      <c r="G69">
        <f t="shared" si="3"/>
        <v>13.789985918557516</v>
      </c>
      <c r="H69">
        <v>-1.4422223286050699</v>
      </c>
      <c r="I69">
        <v>-0.69767829007551996</v>
      </c>
    </row>
    <row r="70" spans="1:9">
      <c r="A70">
        <v>69</v>
      </c>
      <c r="B70" t="s">
        <v>82</v>
      </c>
      <c r="C70" t="s">
        <v>54</v>
      </c>
      <c r="D70">
        <v>0.88335983199999901</v>
      </c>
      <c r="E70">
        <v>20000</v>
      </c>
      <c r="F70">
        <f t="shared" si="2"/>
        <v>16.811242831518264</v>
      </c>
      <c r="G70">
        <f t="shared" si="3"/>
        <v>14.850376643361161</v>
      </c>
      <c r="H70">
        <v>-4.32192809488736</v>
      </c>
      <c r="I70">
        <v>-3.44974172276534</v>
      </c>
    </row>
    <row r="71" spans="1:9">
      <c r="A71">
        <v>70</v>
      </c>
      <c r="B71" t="s">
        <v>83</v>
      </c>
      <c r="C71" t="s">
        <v>52</v>
      </c>
      <c r="D71">
        <v>0.96737430099999999</v>
      </c>
      <c r="E71">
        <v>15039</v>
      </c>
      <c r="F71">
        <f t="shared" si="2"/>
        <v>16.526157384913748</v>
      </c>
      <c r="G71">
        <f t="shared" si="3"/>
        <v>15.986979948446924</v>
      </c>
      <c r="H71">
        <v>-0.184424571137427</v>
      </c>
      <c r="I71">
        <v>-1.29386417646949</v>
      </c>
    </row>
    <row r="72" spans="1:9">
      <c r="A72">
        <v>71</v>
      </c>
      <c r="B72" t="s">
        <v>84</v>
      </c>
      <c r="C72" t="s">
        <v>57</v>
      </c>
      <c r="D72">
        <v>1.1266008519999999</v>
      </c>
      <c r="E72">
        <v>538800</v>
      </c>
      <c r="F72">
        <f t="shared" si="2"/>
        <v>20.104855002500482</v>
      </c>
      <c r="G72">
        <f t="shared" si="3"/>
        <v>22.650146775153505</v>
      </c>
      <c r="H72">
        <v>-5.0588936890535701</v>
      </c>
      <c r="I72">
        <v>-1.7458255710864301</v>
      </c>
    </row>
    <row r="73" spans="1:9">
      <c r="A73">
        <v>72</v>
      </c>
      <c r="B73" t="s">
        <v>85</v>
      </c>
      <c r="C73" t="s">
        <v>60</v>
      </c>
      <c r="D73">
        <v>2.1670497370000001</v>
      </c>
      <c r="E73">
        <v>28605.46</v>
      </c>
      <c r="F73">
        <f t="shared" si="2"/>
        <v>17.16910816666017</v>
      </c>
      <c r="G73">
        <f t="shared" si="3"/>
        <v>37.206311337085474</v>
      </c>
      <c r="H73">
        <v>0.58496250072115596</v>
      </c>
      <c r="I73">
        <v>0.83220140590281999</v>
      </c>
    </row>
    <row r="74" spans="1:9">
      <c r="A74">
        <v>73</v>
      </c>
      <c r="B74" t="s">
        <v>86</v>
      </c>
      <c r="C74" t="s">
        <v>3</v>
      </c>
      <c r="D74">
        <v>0.89550296299999899</v>
      </c>
      <c r="E74">
        <v>1029</v>
      </c>
      <c r="F74">
        <f t="shared" si="2"/>
        <v>13.844098014816186</v>
      </c>
      <c r="G74">
        <f t="shared" si="3"/>
        <v>12.397430792330299</v>
      </c>
      <c r="H74">
        <v>-5.94786237666482</v>
      </c>
      <c r="I74">
        <v>0.60357476422164302</v>
      </c>
    </row>
    <row r="75" spans="1:9">
      <c r="A75">
        <v>74</v>
      </c>
      <c r="B75" t="s">
        <v>87</v>
      </c>
      <c r="C75" t="s">
        <v>3</v>
      </c>
      <c r="D75">
        <v>0.89550296299999899</v>
      </c>
      <c r="E75">
        <v>81450</v>
      </c>
      <c r="F75">
        <f t="shared" si="2"/>
        <v>18.215499893012328</v>
      </c>
      <c r="G75">
        <f t="shared" si="3"/>
        <v>16.312034126718704</v>
      </c>
      <c r="H75">
        <v>-2.5145731728297598</v>
      </c>
      <c r="I75">
        <v>-2.6272070608991802</v>
      </c>
    </row>
    <row r="76" spans="1:9">
      <c r="A76">
        <v>75</v>
      </c>
      <c r="B76" t="s">
        <v>88</v>
      </c>
      <c r="C76" t="s">
        <v>3</v>
      </c>
      <c r="D76">
        <v>0.89550296299999899</v>
      </c>
      <c r="E76">
        <v>152.6</v>
      </c>
      <c r="F76">
        <f t="shared" si="2"/>
        <v>11.935575397832494</v>
      </c>
      <c r="G76">
        <f t="shared" si="3"/>
        <v>10.688343133868891</v>
      </c>
      <c r="H76">
        <v>-8.6096404744368105</v>
      </c>
      <c r="I76">
        <v>0.23335343490355301</v>
      </c>
    </row>
    <row r="77" spans="1:9">
      <c r="A77">
        <v>76</v>
      </c>
      <c r="B77" t="s">
        <v>89</v>
      </c>
      <c r="C77" t="s">
        <v>90</v>
      </c>
      <c r="D77">
        <v>1.193009991</v>
      </c>
      <c r="E77">
        <v>1198.4321090000001</v>
      </c>
      <c r="F77">
        <f t="shared" si="2"/>
        <v>13.99652468461046</v>
      </c>
      <c r="G77">
        <f t="shared" si="3"/>
        <v>16.697993788018405</v>
      </c>
      <c r="H77">
        <v>-12.2520884698187</v>
      </c>
      <c r="I77">
        <v>-3.3047871158966502</v>
      </c>
    </row>
    <row r="78" spans="1:9">
      <c r="A78">
        <v>77</v>
      </c>
      <c r="B78" t="s">
        <v>91</v>
      </c>
      <c r="C78" t="s">
        <v>3</v>
      </c>
      <c r="D78">
        <v>0.89550296299999899</v>
      </c>
      <c r="E78">
        <v>162823.51319999999</v>
      </c>
      <c r="F78">
        <f t="shared" si="2"/>
        <v>18.908177431079139</v>
      </c>
      <c r="G78">
        <f t="shared" si="3"/>
        <v>16.932328914461078</v>
      </c>
      <c r="H78">
        <v>1.1043366598147399</v>
      </c>
      <c r="I78">
        <v>0.34914370137950901</v>
      </c>
    </row>
    <row r="79" spans="1:9">
      <c r="A79">
        <v>78</v>
      </c>
      <c r="B79" t="s">
        <v>92</v>
      </c>
      <c r="C79" t="s">
        <v>3</v>
      </c>
      <c r="D79">
        <v>0.89550296299999899</v>
      </c>
      <c r="E79">
        <v>10098.02513</v>
      </c>
      <c r="F79">
        <f t="shared" si="2"/>
        <v>16.127850431009509</v>
      </c>
      <c r="G79">
        <f t="shared" si="3"/>
        <v>14.442537847789826</v>
      </c>
      <c r="H79">
        <v>-0.57346686188332696</v>
      </c>
      <c r="I79">
        <v>-1.5296027554040501</v>
      </c>
    </row>
    <row r="80" spans="1:9">
      <c r="A80">
        <v>79</v>
      </c>
      <c r="B80" t="s">
        <v>93</v>
      </c>
      <c r="C80" t="s">
        <v>8</v>
      </c>
      <c r="D80">
        <v>1.0480243520000001</v>
      </c>
      <c r="E80">
        <v>666</v>
      </c>
      <c r="F80">
        <f t="shared" si="2"/>
        <v>13.409044949522526</v>
      </c>
      <c r="G80">
        <f t="shared" si="3"/>
        <v>14.053005644162219</v>
      </c>
      <c r="H80">
        <v>-4.4868124796291502</v>
      </c>
      <c r="I80">
        <v>1.4145084140923101</v>
      </c>
    </row>
    <row r="81" spans="1:9">
      <c r="A81">
        <v>80</v>
      </c>
      <c r="B81" t="s">
        <v>94</v>
      </c>
      <c r="C81" t="s">
        <v>3</v>
      </c>
      <c r="D81">
        <v>0.89550296299999999</v>
      </c>
      <c r="E81">
        <v>129</v>
      </c>
      <c r="F81">
        <f t="shared" si="2"/>
        <v>11.76756768334381</v>
      </c>
      <c r="G81">
        <f t="shared" si="3"/>
        <v>10.537891727737428</v>
      </c>
      <c r="H81">
        <v>-0.46992925777491601</v>
      </c>
      <c r="I81">
        <v>-1.0363614757012101</v>
      </c>
    </row>
    <row r="82" spans="1:9">
      <c r="A82">
        <v>81</v>
      </c>
      <c r="B82" t="s">
        <v>95</v>
      </c>
      <c r="C82" t="s">
        <v>3</v>
      </c>
      <c r="D82">
        <v>0.89550296299999999</v>
      </c>
      <c r="E82">
        <v>30</v>
      </c>
      <c r="F82">
        <f t="shared" si="2"/>
        <v>10.308952660644293</v>
      </c>
      <c r="G82">
        <f t="shared" si="3"/>
        <v>9.2316976530336969</v>
      </c>
      <c r="H82">
        <v>-0.23786383009888801</v>
      </c>
      <c r="I82">
        <v>-1.5423181633126599</v>
      </c>
    </row>
    <row r="83" spans="1:9">
      <c r="A83">
        <v>82</v>
      </c>
      <c r="B83" t="s">
        <v>96</v>
      </c>
      <c r="C83" t="s">
        <v>3</v>
      </c>
      <c r="D83">
        <v>0.89550296299999899</v>
      </c>
      <c r="E83">
        <v>375</v>
      </c>
      <c r="F83">
        <f t="shared" si="2"/>
        <v>12.834681304952548</v>
      </c>
      <c r="G83">
        <f t="shared" si="3"/>
        <v>11.4934951377457</v>
      </c>
      <c r="H83">
        <v>-2.8365012677171202</v>
      </c>
      <c r="I83">
        <v>-0.48312035978707302</v>
      </c>
    </row>
    <row r="84" spans="1:9">
      <c r="A84">
        <v>83</v>
      </c>
      <c r="B84" t="s">
        <v>97</v>
      </c>
      <c r="C84" t="s">
        <v>3</v>
      </c>
      <c r="D84">
        <v>0.89550296299999999</v>
      </c>
      <c r="E84">
        <v>2285.6500879999999</v>
      </c>
      <c r="F84">
        <f t="shared" si="2"/>
        <v>14.642161044254308</v>
      </c>
      <c r="G84">
        <f t="shared" si="3"/>
        <v>13.112098599852906</v>
      </c>
      <c r="H84">
        <v>2.8569152196770801E-2</v>
      </c>
      <c r="I84">
        <v>0.61055087697968702</v>
      </c>
    </row>
    <row r="85" spans="1:9">
      <c r="A85">
        <v>84</v>
      </c>
      <c r="B85" t="s">
        <v>98</v>
      </c>
      <c r="C85" t="s">
        <v>29</v>
      </c>
      <c r="D85">
        <v>1.4869408482499999</v>
      </c>
      <c r="E85">
        <v>92000</v>
      </c>
      <c r="F85">
        <f t="shared" si="2"/>
        <v>18.337299135013314</v>
      </c>
      <c r="G85">
        <f t="shared" si="3"/>
        <v>27.266479130430689</v>
      </c>
      <c r="H85">
        <v>-3.32192809488736</v>
      </c>
      <c r="I85">
        <v>-0.68255415968315303</v>
      </c>
    </row>
    <row r="86" spans="1:9">
      <c r="A86">
        <v>85</v>
      </c>
      <c r="B86" t="s">
        <v>99</v>
      </c>
      <c r="C86" t="s">
        <v>29</v>
      </c>
      <c r="D86">
        <v>1.4869408482499999</v>
      </c>
      <c r="E86">
        <v>13730</v>
      </c>
      <c r="F86">
        <f t="shared" si="2"/>
        <v>16.435093777744154</v>
      </c>
      <c r="G86">
        <f t="shared" si="3"/>
        <v>24.438012282947188</v>
      </c>
      <c r="H86">
        <v>-2.47393118833241</v>
      </c>
      <c r="I86">
        <v>-0.36269889719281201</v>
      </c>
    </row>
    <row r="87" spans="1:9">
      <c r="A87">
        <v>86</v>
      </c>
      <c r="B87" t="s">
        <v>100</v>
      </c>
      <c r="C87" t="s">
        <v>29</v>
      </c>
      <c r="D87">
        <v>1.4869408482499999</v>
      </c>
      <c r="E87">
        <v>15000</v>
      </c>
      <c r="F87">
        <f t="shared" si="2"/>
        <v>16.523560759066484</v>
      </c>
      <c r="G87">
        <f t="shared" si="3"/>
        <v>24.569557451196729</v>
      </c>
      <c r="H87">
        <v>-5.0588936890535701</v>
      </c>
      <c r="I87">
        <v>-0.97261000196849501</v>
      </c>
    </row>
    <row r="88" spans="1:9">
      <c r="A88">
        <v>87</v>
      </c>
      <c r="B88" t="s">
        <v>101</v>
      </c>
      <c r="C88" t="s">
        <v>57</v>
      </c>
      <c r="D88">
        <v>1.1266008519999999</v>
      </c>
      <c r="E88">
        <v>64600</v>
      </c>
      <c r="F88">
        <f t="shared" si="2"/>
        <v>17.983724968752831</v>
      </c>
      <c r="G88">
        <f t="shared" si="3"/>
        <v>20.260479871930613</v>
      </c>
      <c r="H88">
        <v>-1.62148837674627</v>
      </c>
      <c r="I88">
        <v>-0.47842482152861099</v>
      </c>
    </row>
    <row r="89" spans="1:9">
      <c r="A89">
        <v>88</v>
      </c>
      <c r="B89" t="s">
        <v>102</v>
      </c>
      <c r="C89" t="s">
        <v>8</v>
      </c>
      <c r="D89">
        <v>1.0480243520000001</v>
      </c>
      <c r="E89">
        <v>2040</v>
      </c>
      <c r="F89">
        <f t="shared" si="2"/>
        <v>14.528460365820399</v>
      </c>
      <c r="G89">
        <f t="shared" si="3"/>
        <v>15.226180260446608</v>
      </c>
      <c r="H89">
        <v>-2.4579896444633902</v>
      </c>
      <c r="I89">
        <v>-0.65859191013940799</v>
      </c>
    </row>
    <row r="90" spans="1:9">
      <c r="A90">
        <v>89</v>
      </c>
      <c r="B90" t="s">
        <v>103</v>
      </c>
      <c r="C90" t="s">
        <v>8</v>
      </c>
      <c r="D90">
        <v>1.0480243520000001</v>
      </c>
      <c r="E90">
        <v>1432.042733</v>
      </c>
      <c r="F90">
        <f t="shared" si="2"/>
        <v>14.174612467537926</v>
      </c>
      <c r="G90">
        <f t="shared" si="3"/>
        <v>14.855339046142557</v>
      </c>
      <c r="H90">
        <v>-6.2002495382991096</v>
      </c>
      <c r="I90">
        <v>-2.0445004069242301</v>
      </c>
    </row>
    <row r="91" spans="1:9">
      <c r="A91">
        <v>90</v>
      </c>
      <c r="B91" t="s">
        <v>104</v>
      </c>
      <c r="C91" t="s">
        <v>21</v>
      </c>
      <c r="D91">
        <v>2.023932184</v>
      </c>
      <c r="E91">
        <v>21000</v>
      </c>
      <c r="F91">
        <f t="shared" si="2"/>
        <v>16.860032995687696</v>
      </c>
      <c r="G91">
        <f t="shared" si="3"/>
        <v>34.123563403274261</v>
      </c>
      <c r="H91">
        <v>1.5753123306874399</v>
      </c>
      <c r="I91">
        <v>1.2032011563166101</v>
      </c>
    </row>
    <row r="92" spans="1:9">
      <c r="A92">
        <v>91</v>
      </c>
      <c r="B92" t="s">
        <v>105</v>
      </c>
      <c r="C92" t="s">
        <v>8</v>
      </c>
      <c r="D92">
        <v>1.0480243520000001</v>
      </c>
      <c r="E92">
        <v>63</v>
      </c>
      <c r="F92">
        <f t="shared" si="2"/>
        <v>11.05089000537367</v>
      </c>
      <c r="G92">
        <f t="shared" si="3"/>
        <v>11.581601836905019</v>
      </c>
      <c r="H92">
        <v>-7.0919710863030003</v>
      </c>
      <c r="I92">
        <v>-1.8895233115594701</v>
      </c>
    </row>
    <row r="93" spans="1:9">
      <c r="A93">
        <v>92</v>
      </c>
      <c r="B93" t="s">
        <v>106</v>
      </c>
      <c r="C93" t="s">
        <v>8</v>
      </c>
      <c r="D93">
        <v>1.0480243520000001</v>
      </c>
      <c r="E93">
        <v>49.2</v>
      </c>
      <c r="F93">
        <f t="shared" si="2"/>
        <v>10.803648902480399</v>
      </c>
      <c r="G93">
        <f t="shared" si="3"/>
        <v>11.322487140257532</v>
      </c>
      <c r="H93">
        <v>-6.3688491422748603</v>
      </c>
      <c r="I93">
        <v>-0.64510907308480703</v>
      </c>
    </row>
    <row r="94" spans="1:9">
      <c r="A94">
        <v>93</v>
      </c>
      <c r="B94" t="s">
        <v>107</v>
      </c>
      <c r="C94" t="s">
        <v>3</v>
      </c>
      <c r="D94">
        <v>0.89550296299999899</v>
      </c>
      <c r="E94">
        <v>254271</v>
      </c>
      <c r="F94">
        <f t="shared" si="2"/>
        <v>19.353911185352299</v>
      </c>
      <c r="G94">
        <f t="shared" si="3"/>
        <v>17.331484812121808</v>
      </c>
      <c r="H94">
        <v>-6.38082178394093</v>
      </c>
      <c r="I94">
        <v>-3.9052692112007699</v>
      </c>
    </row>
    <row r="95" spans="1:9">
      <c r="A95">
        <v>94</v>
      </c>
      <c r="B95" t="s">
        <v>108</v>
      </c>
      <c r="C95" t="s">
        <v>3</v>
      </c>
      <c r="D95">
        <v>0.89550296299999899</v>
      </c>
      <c r="E95">
        <v>1361.343306</v>
      </c>
      <c r="F95">
        <f t="shared" si="2"/>
        <v>14.123982495232868</v>
      </c>
      <c r="G95">
        <f t="shared" si="3"/>
        <v>12.648068173841152</v>
      </c>
      <c r="H95">
        <v>-0.298672742587059</v>
      </c>
      <c r="I95">
        <v>-1.09650358156128</v>
      </c>
    </row>
    <row r="96" spans="1:9">
      <c r="A96">
        <v>95</v>
      </c>
      <c r="B96" t="s">
        <v>109</v>
      </c>
      <c r="C96" t="s">
        <v>3</v>
      </c>
      <c r="D96">
        <v>0.89550296299999899</v>
      </c>
      <c r="E96">
        <v>23798</v>
      </c>
      <c r="F96">
        <f t="shared" si="2"/>
        <v>16.985112101497236</v>
      </c>
      <c r="G96">
        <f t="shared" si="3"/>
        <v>15.210218213777914</v>
      </c>
      <c r="H96">
        <v>-1.49817873457909</v>
      </c>
      <c r="I96">
        <v>0.33916996941983801</v>
      </c>
    </row>
    <row r="97" spans="1:9">
      <c r="A97">
        <v>96</v>
      </c>
      <c r="B97" t="s">
        <v>110</v>
      </c>
      <c r="C97" t="s">
        <v>3</v>
      </c>
      <c r="D97">
        <v>0.89550296299999899</v>
      </c>
      <c r="E97">
        <v>10745</v>
      </c>
      <c r="F97">
        <f t="shared" si="2"/>
        <v>16.189951088058748</v>
      </c>
      <c r="G97">
        <f t="shared" si="3"/>
        <v>14.498149170181668</v>
      </c>
      <c r="H97">
        <v>-2.8365012677171202</v>
      </c>
      <c r="I97">
        <v>-0.109099395129631</v>
      </c>
    </row>
    <row r="98" spans="1:9">
      <c r="A98">
        <v>97</v>
      </c>
      <c r="B98" t="s">
        <v>111</v>
      </c>
      <c r="C98" t="s">
        <v>54</v>
      </c>
      <c r="D98">
        <v>0.88335983200000001</v>
      </c>
      <c r="E98">
        <v>80963</v>
      </c>
      <c r="F98">
        <f t="shared" si="2"/>
        <v>18.209502818152867</v>
      </c>
      <c r="G98">
        <f t="shared" si="3"/>
        <v>16.085543350247043</v>
      </c>
      <c r="H98">
        <v>2.2986583155645199</v>
      </c>
      <c r="I98">
        <v>1.42711852868705</v>
      </c>
    </row>
    <row r="99" spans="1:9">
      <c r="A99">
        <v>98</v>
      </c>
      <c r="B99" t="s">
        <v>112</v>
      </c>
      <c r="C99" t="s">
        <v>52</v>
      </c>
      <c r="D99">
        <v>0.96737430099999999</v>
      </c>
      <c r="E99">
        <v>18000</v>
      </c>
      <c r="F99">
        <f t="shared" si="2"/>
        <v>16.705882315860439</v>
      </c>
      <c r="G99">
        <f t="shared" si="3"/>
        <v>16.160841227893755</v>
      </c>
      <c r="H99">
        <v>-0.84944032342461895</v>
      </c>
      <c r="I99">
        <v>-0.27593819986076301</v>
      </c>
    </row>
    <row r="100" spans="1:9">
      <c r="A100">
        <v>99</v>
      </c>
      <c r="B100" t="s">
        <v>113</v>
      </c>
      <c r="C100" t="s">
        <v>3</v>
      </c>
      <c r="D100">
        <v>0.89550296299999899</v>
      </c>
      <c r="E100">
        <v>835.51714550000099</v>
      </c>
      <c r="F100">
        <f t="shared" si="2"/>
        <v>13.635806148051792</v>
      </c>
      <c r="G100">
        <f t="shared" si="3"/>
        <v>12.210904808473982</v>
      </c>
      <c r="H100">
        <v>-1</v>
      </c>
      <c r="I100">
        <v>1.3377285654681299</v>
      </c>
    </row>
    <row r="101" spans="1:9">
      <c r="A101">
        <v>100</v>
      </c>
      <c r="B101" t="s">
        <v>114</v>
      </c>
      <c r="C101" t="s">
        <v>3</v>
      </c>
      <c r="D101">
        <v>0.89550296299999899</v>
      </c>
      <c r="E101">
        <v>755.23904560000005</v>
      </c>
      <c r="F101">
        <f t="shared" si="2"/>
        <v>13.534789594807418</v>
      </c>
      <c r="G101">
        <f t="shared" si="3"/>
        <v>12.120444185731598</v>
      </c>
      <c r="H101">
        <v>-3.1078032895345098</v>
      </c>
      <c r="I101">
        <v>-0.30080375485175598</v>
      </c>
    </row>
    <row r="102" spans="1:9">
      <c r="A102">
        <v>101</v>
      </c>
      <c r="B102" t="s">
        <v>115</v>
      </c>
      <c r="C102" t="s">
        <v>3</v>
      </c>
      <c r="D102">
        <v>0.89550296299999999</v>
      </c>
      <c r="E102">
        <v>35643.555009999996</v>
      </c>
      <c r="F102">
        <f t="shared" si="2"/>
        <v>17.389078903347738</v>
      </c>
      <c r="G102">
        <f t="shared" si="3"/>
        <v>15.571971681788689</v>
      </c>
      <c r="H102">
        <v>1.5897634869849799</v>
      </c>
      <c r="I102">
        <v>1.5531351926497701</v>
      </c>
    </row>
    <row r="103" spans="1:9">
      <c r="A103">
        <v>102</v>
      </c>
      <c r="B103" t="s">
        <v>116</v>
      </c>
      <c r="C103" t="s">
        <v>3</v>
      </c>
      <c r="D103">
        <v>0.89550296299999899</v>
      </c>
      <c r="E103">
        <v>194000</v>
      </c>
      <c r="F103">
        <f t="shared" si="2"/>
        <v>19.083368717027604</v>
      </c>
      <c r="G103">
        <f t="shared" si="3"/>
        <v>17.089213230119707</v>
      </c>
      <c r="H103">
        <v>-0.52284078881335905</v>
      </c>
      <c r="I103">
        <v>0.12595622945162899</v>
      </c>
    </row>
    <row r="104" spans="1:9">
      <c r="A104">
        <v>103</v>
      </c>
      <c r="B104" t="s">
        <v>117</v>
      </c>
      <c r="C104" t="s">
        <v>90</v>
      </c>
      <c r="D104">
        <v>1.193009991</v>
      </c>
      <c r="E104">
        <v>2154.4890460000001</v>
      </c>
      <c r="F104">
        <f t="shared" si="2"/>
        <v>14.583064151782821</v>
      </c>
      <c r="G104">
        <f t="shared" si="3"/>
        <v>17.397741232470846</v>
      </c>
      <c r="H104">
        <v>-3.7273795453370102</v>
      </c>
      <c r="I104">
        <v>-1.45586346624309</v>
      </c>
    </row>
    <row r="105" spans="1:9">
      <c r="A105">
        <v>104</v>
      </c>
      <c r="B105" t="s">
        <v>118</v>
      </c>
      <c r="C105" t="s">
        <v>90</v>
      </c>
      <c r="D105">
        <v>1.193009991</v>
      </c>
      <c r="E105">
        <v>383.74576969999998</v>
      </c>
      <c r="F105">
        <f t="shared" si="2"/>
        <v>12.857735554239722</v>
      </c>
      <c r="G105">
        <f t="shared" si="3"/>
        <v>15.339406977843911</v>
      </c>
      <c r="H105">
        <v>-2.3883554566263401</v>
      </c>
      <c r="I105">
        <v>-0.92989799063858702</v>
      </c>
    </row>
    <row r="106" spans="1:9">
      <c r="A106">
        <v>105</v>
      </c>
      <c r="B106" t="s">
        <v>119</v>
      </c>
      <c r="C106" t="s">
        <v>3</v>
      </c>
      <c r="D106">
        <v>0.89550296299999899</v>
      </c>
      <c r="E106">
        <v>33679.841760000003</v>
      </c>
      <c r="F106">
        <f t="shared" si="2"/>
        <v>17.33241004899007</v>
      </c>
      <c r="G106">
        <f t="shared" si="3"/>
        <v>15.521224554801565</v>
      </c>
      <c r="H106">
        <v>0.25096157353321902</v>
      </c>
      <c r="I106">
        <v>0.40619899969165701</v>
      </c>
    </row>
    <row r="107" spans="1:9">
      <c r="A107">
        <v>106</v>
      </c>
      <c r="B107" t="s">
        <v>120</v>
      </c>
      <c r="C107" t="s">
        <v>3</v>
      </c>
      <c r="D107">
        <v>0.89550296299999899</v>
      </c>
      <c r="E107">
        <v>83321</v>
      </c>
      <c r="F107">
        <f t="shared" si="2"/>
        <v>18.238211176205329</v>
      </c>
      <c r="G107">
        <f t="shared" si="3"/>
        <v>16.33237214811157</v>
      </c>
      <c r="H107">
        <v>-0.33825040018929498</v>
      </c>
      <c r="I107">
        <v>-2.4010920308736901</v>
      </c>
    </row>
    <row r="108" spans="1:9">
      <c r="A108">
        <v>107</v>
      </c>
      <c r="B108" t="s">
        <v>121</v>
      </c>
      <c r="C108" t="s">
        <v>19</v>
      </c>
      <c r="D108">
        <v>0.85047205000000003</v>
      </c>
      <c r="E108">
        <v>1521.2059999999999</v>
      </c>
      <c r="F108">
        <f t="shared" si="2"/>
        <v>14.235013999283</v>
      </c>
      <c r="G108">
        <f t="shared" si="3"/>
        <v>12.106481537748913</v>
      </c>
      <c r="H108">
        <v>-0.49005085369568901</v>
      </c>
      <c r="I108">
        <v>5.4247069937787502E-2</v>
      </c>
    </row>
    <row r="109" spans="1:9">
      <c r="A109">
        <v>108</v>
      </c>
      <c r="B109" t="s">
        <v>122</v>
      </c>
      <c r="C109" t="s">
        <v>3</v>
      </c>
      <c r="D109">
        <v>0.89550296299999899</v>
      </c>
      <c r="E109">
        <v>69</v>
      </c>
      <c r="F109">
        <f t="shared" si="2"/>
        <v>11.141861783579396</v>
      </c>
      <c r="G109">
        <f t="shared" si="3"/>
        <v>9.9775702405318025</v>
      </c>
      <c r="H109">
        <v>-1.0262050703473899</v>
      </c>
      <c r="I109">
        <v>0.97337211529907197</v>
      </c>
    </row>
    <row r="110" spans="1:9">
      <c r="A110">
        <v>109</v>
      </c>
      <c r="B110" t="s">
        <v>123</v>
      </c>
      <c r="C110" t="s">
        <v>3</v>
      </c>
      <c r="D110">
        <v>0.89550296299999899</v>
      </c>
      <c r="E110">
        <v>5184.3625199999997</v>
      </c>
      <c r="F110">
        <f t="shared" si="2"/>
        <v>15.461157445124776</v>
      </c>
      <c r="G110">
        <f t="shared" si="3"/>
        <v>13.845512303518731</v>
      </c>
      <c r="H110">
        <v>-1.4779442508390399</v>
      </c>
      <c r="I110">
        <v>-0.30808303888851601</v>
      </c>
    </row>
    <row r="111" spans="1:9">
      <c r="A111">
        <v>110</v>
      </c>
      <c r="B111" t="s">
        <v>124</v>
      </c>
      <c r="C111" t="s">
        <v>3</v>
      </c>
      <c r="D111">
        <v>0.89550296299999899</v>
      </c>
      <c r="E111">
        <v>1340000</v>
      </c>
      <c r="F111">
        <f t="shared" si="2"/>
        <v>21.015935450909232</v>
      </c>
      <c r="G111">
        <f t="shared" si="3"/>
        <v>18.819832466505936</v>
      </c>
      <c r="H111">
        <v>-2.6082322800440001</v>
      </c>
      <c r="I111">
        <v>-2.9009579120742601</v>
      </c>
    </row>
    <row r="112" spans="1:9">
      <c r="A112">
        <v>111</v>
      </c>
      <c r="B112" t="s">
        <v>125</v>
      </c>
      <c r="C112" t="s">
        <v>29</v>
      </c>
      <c r="D112">
        <v>1.4869408482499999</v>
      </c>
      <c r="E112">
        <v>2000</v>
      </c>
      <c r="F112">
        <f t="shared" si="2"/>
        <v>14.508657738524219</v>
      </c>
      <c r="G112">
        <f t="shared" si="3"/>
        <v>21.573515844690128</v>
      </c>
      <c r="H112">
        <v>-0.78587519464715305</v>
      </c>
      <c r="I112">
        <v>0.20954885248816599</v>
      </c>
    </row>
    <row r="113" spans="1:9">
      <c r="A113">
        <v>112</v>
      </c>
      <c r="B113" t="s">
        <v>126</v>
      </c>
      <c r="C113" t="s">
        <v>29</v>
      </c>
      <c r="D113">
        <v>1.4869408482499999</v>
      </c>
      <c r="E113">
        <v>1239</v>
      </c>
      <c r="F113">
        <f t="shared" si="2"/>
        <v>14.02981516061128</v>
      </c>
      <c r="G113">
        <f t="shared" si="3"/>
        <v>20.861505255710046</v>
      </c>
      <c r="H113">
        <v>-1.83650126771712</v>
      </c>
      <c r="I113">
        <v>0.72317961174464196</v>
      </c>
    </row>
    <row r="114" spans="1:9">
      <c r="A114">
        <v>113</v>
      </c>
      <c r="B114" t="s">
        <v>127</v>
      </c>
      <c r="C114" t="s">
        <v>3</v>
      </c>
      <c r="D114">
        <v>0.89550296299999899</v>
      </c>
      <c r="E114">
        <v>503.49</v>
      </c>
      <c r="F114">
        <f t="shared" si="2"/>
        <v>13.129319129970334</v>
      </c>
      <c r="G114">
        <f t="shared" si="3"/>
        <v>11.757344183061003</v>
      </c>
      <c r="H114">
        <v>0.92599941855622303</v>
      </c>
      <c r="I114">
        <v>1.0691397002334599</v>
      </c>
    </row>
    <row r="115" spans="1:9">
      <c r="A115">
        <v>114</v>
      </c>
      <c r="B115" t="s">
        <v>128</v>
      </c>
      <c r="C115" t="s">
        <v>3</v>
      </c>
      <c r="D115">
        <v>0.89550296299999899</v>
      </c>
      <c r="E115">
        <v>801.5</v>
      </c>
      <c r="F115">
        <f t="shared" si="2"/>
        <v>13.594240251031744</v>
      </c>
      <c r="G115">
        <f t="shared" si="3"/>
        <v>12.173682424532776</v>
      </c>
      <c r="H115">
        <v>-1.2653445665209999</v>
      </c>
      <c r="I115">
        <v>0.145595944698656</v>
      </c>
    </row>
    <row r="116" spans="1:9">
      <c r="A116">
        <v>115</v>
      </c>
      <c r="B116" t="s">
        <v>129</v>
      </c>
      <c r="C116" t="s">
        <v>19</v>
      </c>
      <c r="D116">
        <v>0.85047205000000003</v>
      </c>
      <c r="E116">
        <v>3230</v>
      </c>
      <c r="F116">
        <f t="shared" si="2"/>
        <v>14.987992695198839</v>
      </c>
      <c r="G116">
        <f t="shared" si="3"/>
        <v>12.746868872870783</v>
      </c>
      <c r="H116">
        <v>-3.5014427519009801</v>
      </c>
      <c r="I116">
        <v>-1.56237228827602E-2</v>
      </c>
    </row>
    <row r="117" spans="1:9">
      <c r="A117">
        <v>116</v>
      </c>
      <c r="B117" t="s">
        <v>130</v>
      </c>
      <c r="C117" t="s">
        <v>3</v>
      </c>
      <c r="D117">
        <v>0.89550296299999899</v>
      </c>
      <c r="E117">
        <v>5800</v>
      </c>
      <c r="F117">
        <f t="shared" si="2"/>
        <v>15.573368475516649</v>
      </c>
      <c r="G117">
        <f t="shared" si="3"/>
        <v>13.945997613715935</v>
      </c>
      <c r="H117">
        <v>1.14404636961671</v>
      </c>
      <c r="I117">
        <v>1.15406467367472</v>
      </c>
    </row>
    <row r="118" spans="1:9">
      <c r="A118">
        <v>117</v>
      </c>
      <c r="B118" t="s">
        <v>131</v>
      </c>
      <c r="C118" t="s">
        <v>132</v>
      </c>
      <c r="D118">
        <v>1.7553511040000001</v>
      </c>
      <c r="E118">
        <v>368950</v>
      </c>
      <c r="F118">
        <f t="shared" si="2"/>
        <v>19.72617169146865</v>
      </c>
      <c r="G118">
        <f t="shared" si="3"/>
        <v>34.626357256313042</v>
      </c>
      <c r="H118">
        <v>0.44360665147561501</v>
      </c>
      <c r="I118">
        <v>1.1170905192832099</v>
      </c>
    </row>
    <row r="119" spans="1:9">
      <c r="A119">
        <v>118</v>
      </c>
      <c r="B119" t="s">
        <v>133</v>
      </c>
      <c r="C119" t="s">
        <v>3</v>
      </c>
      <c r="D119">
        <v>0.89550296299999899</v>
      </c>
      <c r="E119">
        <v>421558.23119999998</v>
      </c>
      <c r="F119">
        <f t="shared" si="2"/>
        <v>19.859468478177199</v>
      </c>
      <c r="G119">
        <f t="shared" si="3"/>
        <v>17.784212865812762</v>
      </c>
      <c r="H119">
        <v>-1.7514651638613199</v>
      </c>
      <c r="I119">
        <v>-0.89735026618713198</v>
      </c>
    </row>
    <row r="120" spans="1:9">
      <c r="A120">
        <v>119</v>
      </c>
      <c r="B120" t="s">
        <v>134</v>
      </c>
      <c r="C120" t="s">
        <v>3</v>
      </c>
      <c r="D120">
        <v>0.89550296299999999</v>
      </c>
      <c r="E120">
        <v>2352</v>
      </c>
      <c r="F120">
        <f t="shared" si="2"/>
        <v>14.670776588000654</v>
      </c>
      <c r="G120">
        <f t="shared" si="3"/>
        <v>13.137723904065616</v>
      </c>
      <c r="H120">
        <v>0.37851162325373</v>
      </c>
      <c r="I120">
        <v>1.5303012844858199</v>
      </c>
    </row>
    <row r="121" spans="1:9">
      <c r="A121">
        <v>120</v>
      </c>
      <c r="B121" t="s">
        <v>135</v>
      </c>
      <c r="C121" t="s">
        <v>3</v>
      </c>
      <c r="D121">
        <v>0.89550296299999899</v>
      </c>
      <c r="E121">
        <v>4400</v>
      </c>
      <c r="F121">
        <f t="shared" si="2"/>
        <v>15.29711509888849</v>
      </c>
      <c r="G121">
        <f t="shared" si="3"/>
        <v>13.698611896406666</v>
      </c>
      <c r="H121">
        <v>-2.88827932482651E-3</v>
      </c>
      <c r="I121">
        <v>0.42396227509505902</v>
      </c>
    </row>
    <row r="122" spans="1:9">
      <c r="A122">
        <v>121</v>
      </c>
      <c r="B122" t="s">
        <v>136</v>
      </c>
      <c r="C122" t="s">
        <v>10</v>
      </c>
      <c r="D122">
        <v>1.187350058</v>
      </c>
      <c r="E122">
        <v>140000</v>
      </c>
      <c r="F122">
        <f t="shared" si="2"/>
        <v>18.757152980573579</v>
      </c>
      <c r="G122">
        <f t="shared" si="3"/>
        <v>22.271306679398911</v>
      </c>
      <c r="H122">
        <v>1.3103401206121501</v>
      </c>
      <c r="I122">
        <v>1.34982298923699</v>
      </c>
    </row>
    <row r="123" spans="1:9">
      <c r="A123">
        <v>122</v>
      </c>
      <c r="B123" t="s">
        <v>137</v>
      </c>
      <c r="C123" t="s">
        <v>8</v>
      </c>
      <c r="D123">
        <v>1.0480243520000001</v>
      </c>
      <c r="E123">
        <v>515.89196879999997</v>
      </c>
      <c r="F123">
        <f t="shared" si="2"/>
        <v>13.153652659753554</v>
      </c>
      <c r="G123">
        <f t="shared" si="3"/>
        <v>13.785348305171297</v>
      </c>
      <c r="H123">
        <v>-4.8160371651574101</v>
      </c>
      <c r="I123">
        <v>-2.3697649566026202</v>
      </c>
    </row>
    <row r="124" spans="1:9">
      <c r="A124">
        <v>123</v>
      </c>
      <c r="B124" t="s">
        <v>138</v>
      </c>
      <c r="C124" t="s">
        <v>8</v>
      </c>
      <c r="D124">
        <v>1.0480243520000001</v>
      </c>
      <c r="E124">
        <v>608</v>
      </c>
      <c r="F124">
        <f t="shared" si="2"/>
        <v>13.317930160948304</v>
      </c>
      <c r="G124">
        <f t="shared" si="3"/>
        <v>13.957515126909103</v>
      </c>
      <c r="H124">
        <v>-9.9832013377394997</v>
      </c>
      <c r="I124">
        <v>-1.0767665790407099</v>
      </c>
    </row>
    <row r="125" spans="1:9">
      <c r="A125">
        <v>124</v>
      </c>
      <c r="B125" t="s">
        <v>139</v>
      </c>
      <c r="C125" t="s">
        <v>3</v>
      </c>
      <c r="D125">
        <v>0.89550296299999899</v>
      </c>
      <c r="E125">
        <v>700</v>
      </c>
      <c r="F125">
        <f t="shared" si="2"/>
        <v>13.458835614025542</v>
      </c>
      <c r="G125">
        <f t="shared" si="3"/>
        <v>12.052427170889784</v>
      </c>
      <c r="H125">
        <v>1.0143552929770701</v>
      </c>
      <c r="I125">
        <v>1.83826864959307</v>
      </c>
    </row>
    <row r="126" spans="1:9">
      <c r="A126">
        <v>125</v>
      </c>
      <c r="B126" t="s">
        <v>140</v>
      </c>
      <c r="C126" t="s">
        <v>8</v>
      </c>
      <c r="D126">
        <v>1.0480243520000001</v>
      </c>
      <c r="E126">
        <v>9800</v>
      </c>
      <c r="F126">
        <f t="shared" si="2"/>
        <v>16.097892943640801</v>
      </c>
      <c r="G126">
        <f t="shared" si="3"/>
        <v>16.870983820824524</v>
      </c>
      <c r="H126">
        <v>-8.4347147919361305</v>
      </c>
      <c r="I126">
        <v>-4.1279707614434997</v>
      </c>
    </row>
    <row r="127" spans="1:9">
      <c r="A127">
        <v>126</v>
      </c>
      <c r="B127" t="s">
        <v>141</v>
      </c>
      <c r="C127" t="s">
        <v>57</v>
      </c>
      <c r="D127">
        <v>1.1266008519999999</v>
      </c>
      <c r="E127">
        <v>74993</v>
      </c>
      <c r="F127">
        <f t="shared" si="2"/>
        <v>18.132905333811426</v>
      </c>
      <c r="G127">
        <f t="shared" si="3"/>
        <v>20.428546598307296</v>
      </c>
      <c r="H127">
        <v>-1.6896598793878499</v>
      </c>
      <c r="I127">
        <v>-0.17541916307319</v>
      </c>
    </row>
    <row r="128" spans="1:9">
      <c r="A128">
        <v>127</v>
      </c>
      <c r="B128" t="s">
        <v>142</v>
      </c>
      <c r="C128" t="s">
        <v>3</v>
      </c>
      <c r="D128">
        <v>0.89550296299999899</v>
      </c>
      <c r="E128">
        <v>12945</v>
      </c>
      <c r="F128">
        <f t="shared" si="2"/>
        <v>16.376220171167773</v>
      </c>
      <c r="G128">
        <f t="shared" si="3"/>
        <v>14.664953686021091</v>
      </c>
      <c r="H128">
        <v>1.3561438102252801</v>
      </c>
      <c r="I128">
        <v>1.4341420849816</v>
      </c>
    </row>
    <row r="129" spans="1:9">
      <c r="A129">
        <v>128</v>
      </c>
      <c r="B129" t="s">
        <v>143</v>
      </c>
      <c r="C129" t="s">
        <v>3</v>
      </c>
      <c r="D129">
        <v>0.89550296299999899</v>
      </c>
      <c r="E129">
        <v>3903</v>
      </c>
      <c r="F129">
        <f t="shared" si="2"/>
        <v>15.177256046162752</v>
      </c>
      <c r="G129">
        <f t="shared" si="3"/>
        <v>13.591277759548394</v>
      </c>
      <c r="H129">
        <v>0.56559717585422498</v>
      </c>
      <c r="I129">
        <v>0.68000922522819596</v>
      </c>
    </row>
    <row r="130" spans="1:9">
      <c r="A130">
        <v>129</v>
      </c>
      <c r="B130" t="s">
        <v>144</v>
      </c>
      <c r="C130" t="s">
        <v>3</v>
      </c>
      <c r="D130">
        <v>0.89550296299999899</v>
      </c>
      <c r="E130">
        <v>378.29603659999998</v>
      </c>
      <c r="F130">
        <f t="shared" si="2"/>
        <v>12.843432333696029</v>
      </c>
      <c r="G130">
        <f t="shared" si="3"/>
        <v>11.501331709914785</v>
      </c>
      <c r="H130">
        <v>-1.56064282152574</v>
      </c>
      <c r="I130">
        <v>0.96532254836725495</v>
      </c>
    </row>
    <row r="131" spans="1:9">
      <c r="A131">
        <v>130</v>
      </c>
      <c r="B131" t="s">
        <v>145</v>
      </c>
      <c r="C131" t="s">
        <v>3</v>
      </c>
      <c r="D131">
        <v>0.89550296299999899</v>
      </c>
      <c r="E131">
        <v>81405.459799999997</v>
      </c>
      <c r="F131">
        <f t="shared" ref="F131:F194" si="4">LN(E131*1000)</f>
        <v>18.214952902433502</v>
      </c>
      <c r="G131">
        <f t="shared" ref="G131:G194" si="5">D131*F131</f>
        <v>16.311544295034633</v>
      </c>
      <c r="H131">
        <v>-3.4819685073978301</v>
      </c>
      <c r="I131">
        <v>-2.4025607689099102</v>
      </c>
    </row>
    <row r="132" spans="1:9">
      <c r="A132">
        <v>131</v>
      </c>
      <c r="B132" t="s">
        <v>146</v>
      </c>
      <c r="C132" t="s">
        <v>3</v>
      </c>
      <c r="D132">
        <v>0.89550296299999899</v>
      </c>
      <c r="E132">
        <v>259310</v>
      </c>
      <c r="F132">
        <f t="shared" si="4"/>
        <v>19.373534815133567</v>
      </c>
      <c r="G132">
        <f t="shared" si="5"/>
        <v>17.349057830735745</v>
      </c>
      <c r="H132">
        <v>0.20163386116965001</v>
      </c>
      <c r="I132">
        <v>-1.3460463982150199</v>
      </c>
    </row>
    <row r="133" spans="1:9">
      <c r="A133">
        <v>132</v>
      </c>
      <c r="B133" t="s">
        <v>147</v>
      </c>
      <c r="C133" t="s">
        <v>3</v>
      </c>
      <c r="D133">
        <v>0.89550296299999899</v>
      </c>
      <c r="E133">
        <v>275</v>
      </c>
      <c r="F133">
        <f t="shared" si="4"/>
        <v>12.524526376648708</v>
      </c>
      <c r="G133">
        <f t="shared" si="5"/>
        <v>11.21575048046056</v>
      </c>
      <c r="H133">
        <v>-2.0115879742752099</v>
      </c>
      <c r="I133">
        <v>0.753659153821159</v>
      </c>
    </row>
    <row r="134" spans="1:9">
      <c r="A134">
        <v>133</v>
      </c>
      <c r="B134" t="s">
        <v>148</v>
      </c>
      <c r="C134" t="s">
        <v>29</v>
      </c>
      <c r="D134">
        <v>1.4869408482499999</v>
      </c>
      <c r="E134">
        <v>50000</v>
      </c>
      <c r="F134">
        <f t="shared" si="4"/>
        <v>17.72753356339242</v>
      </c>
      <c r="G134">
        <f t="shared" si="5"/>
        <v>26.359793794131068</v>
      </c>
      <c r="H134">
        <v>-0.55639334852438505</v>
      </c>
      <c r="I134">
        <v>-0.47107153419317199</v>
      </c>
    </row>
    <row r="135" spans="1:9">
      <c r="A135">
        <v>134</v>
      </c>
      <c r="B135" t="s">
        <v>149</v>
      </c>
      <c r="C135" t="s">
        <v>3</v>
      </c>
      <c r="D135">
        <v>0.89550296299999899</v>
      </c>
      <c r="E135">
        <v>15279</v>
      </c>
      <c r="F135">
        <f t="shared" si="4"/>
        <v>16.541989894534851</v>
      </c>
      <c r="G135">
        <f t="shared" si="5"/>
        <v>14.813400964471999</v>
      </c>
      <c r="H135">
        <v>-2.35107444054688</v>
      </c>
      <c r="I135">
        <v>-1.5659011356277299</v>
      </c>
    </row>
    <row r="136" spans="1:9">
      <c r="A136">
        <v>135</v>
      </c>
      <c r="B136" t="s">
        <v>150</v>
      </c>
      <c r="C136" t="s">
        <v>3</v>
      </c>
      <c r="D136">
        <v>0.89550296299999899</v>
      </c>
      <c r="E136">
        <v>6100</v>
      </c>
      <c r="F136">
        <f t="shared" si="4"/>
        <v>15.623799329143539</v>
      </c>
      <c r="G136">
        <f t="shared" si="5"/>
        <v>13.991158592565435</v>
      </c>
      <c r="H136">
        <v>1.52105073690096</v>
      </c>
      <c r="I136">
        <v>2.3839708393882102</v>
      </c>
    </row>
    <row r="137" spans="1:9">
      <c r="A137">
        <v>136</v>
      </c>
      <c r="B137" t="s">
        <v>151</v>
      </c>
      <c r="C137" t="s">
        <v>3</v>
      </c>
      <c r="D137">
        <v>0.89550296299999999</v>
      </c>
      <c r="E137">
        <v>14900</v>
      </c>
      <c r="F137">
        <f t="shared" si="4"/>
        <v>16.516871770915689</v>
      </c>
      <c r="G137">
        <f t="shared" si="5"/>
        <v>14.790907610346057</v>
      </c>
      <c r="H137">
        <v>-7.6438561897747199</v>
      </c>
      <c r="I137">
        <v>-6.1627295000381102</v>
      </c>
    </row>
    <row r="138" spans="1:9">
      <c r="A138">
        <v>137</v>
      </c>
      <c r="B138" t="s">
        <v>152</v>
      </c>
      <c r="C138" t="s">
        <v>3</v>
      </c>
      <c r="D138">
        <v>0.89550296299999899</v>
      </c>
      <c r="E138">
        <v>403</v>
      </c>
      <c r="F138">
        <f t="shared" si="4"/>
        <v>12.90669184092882</v>
      </c>
      <c r="G138">
        <f t="shared" si="5"/>
        <v>11.557980786079669</v>
      </c>
      <c r="H138">
        <v>0.84799690655494997</v>
      </c>
      <c r="I138">
        <v>3.1824804324683198</v>
      </c>
    </row>
    <row r="139" spans="1:9">
      <c r="A139">
        <v>138</v>
      </c>
      <c r="B139" t="s">
        <v>153</v>
      </c>
      <c r="C139" t="s">
        <v>29</v>
      </c>
      <c r="D139">
        <v>1.4869408482499999</v>
      </c>
      <c r="E139">
        <v>4457</v>
      </c>
      <c r="F139">
        <f t="shared" si="4"/>
        <v>15.309986451928692</v>
      </c>
      <c r="G139">
        <f t="shared" si="5"/>
        <v>22.765044241526855</v>
      </c>
      <c r="H139">
        <v>-1.0892673380970901</v>
      </c>
      <c r="I139">
        <v>-0.70780722609810898</v>
      </c>
    </row>
    <row r="140" spans="1:9">
      <c r="A140">
        <v>139</v>
      </c>
      <c r="B140" t="s">
        <v>154</v>
      </c>
      <c r="C140" t="s">
        <v>3</v>
      </c>
      <c r="D140">
        <v>0.89550296299999999</v>
      </c>
      <c r="E140">
        <v>1720</v>
      </c>
      <c r="F140">
        <f t="shared" si="4"/>
        <v>14.357834848789636</v>
      </c>
      <c r="G140">
        <f t="shared" si="5"/>
        <v>12.857483649355776</v>
      </c>
      <c r="H140">
        <v>3.1143670249520001</v>
      </c>
      <c r="I140">
        <v>2.66190819000993</v>
      </c>
    </row>
    <row r="141" spans="1:9">
      <c r="A141">
        <v>140</v>
      </c>
      <c r="B141" t="s">
        <v>155</v>
      </c>
      <c r="C141" t="s">
        <v>8</v>
      </c>
      <c r="D141">
        <v>1.0480243520000001</v>
      </c>
      <c r="E141">
        <v>31313.72006</v>
      </c>
      <c r="F141">
        <f t="shared" si="4"/>
        <v>17.259566900042298</v>
      </c>
      <c r="G141">
        <f t="shared" si="5"/>
        <v>18.088446416217479</v>
      </c>
      <c r="H141">
        <v>-7.3832282816480301</v>
      </c>
      <c r="I141">
        <v>-3.8476678447366202</v>
      </c>
    </row>
    <row r="142" spans="1:9">
      <c r="A142">
        <v>141</v>
      </c>
      <c r="B142" t="s">
        <v>156</v>
      </c>
      <c r="C142" t="s">
        <v>8</v>
      </c>
      <c r="D142">
        <v>1.0480243520000001</v>
      </c>
      <c r="E142">
        <v>670</v>
      </c>
      <c r="F142">
        <f t="shared" si="4"/>
        <v>13.415032991367148</v>
      </c>
      <c r="G142">
        <f t="shared" si="5"/>
        <v>14.059281257836179</v>
      </c>
      <c r="H142">
        <v>-7.2832109873145097</v>
      </c>
      <c r="I142">
        <v>-0.41954138714567102</v>
      </c>
    </row>
    <row r="143" spans="1:9">
      <c r="A143">
        <v>142</v>
      </c>
      <c r="B143" t="s">
        <v>157</v>
      </c>
      <c r="C143" t="s">
        <v>3</v>
      </c>
      <c r="D143">
        <v>0.89550296299999899</v>
      </c>
      <c r="E143">
        <v>357000</v>
      </c>
      <c r="F143">
        <f t="shared" si="4"/>
        <v>19.693246339743911</v>
      </c>
      <c r="G143">
        <f t="shared" si="5"/>
        <v>17.635360448329557</v>
      </c>
      <c r="H143">
        <v>-1.9714308478032301</v>
      </c>
      <c r="I143">
        <v>-1.4051040642113</v>
      </c>
    </row>
    <row r="144" spans="1:9">
      <c r="A144">
        <v>143</v>
      </c>
      <c r="B144" t="s">
        <v>158</v>
      </c>
      <c r="C144" t="s">
        <v>3</v>
      </c>
      <c r="D144">
        <v>0.89550296299999899</v>
      </c>
      <c r="E144">
        <v>34757</v>
      </c>
      <c r="F144">
        <f t="shared" si="4"/>
        <v>17.363891548537914</v>
      </c>
      <c r="G144">
        <f t="shared" si="5"/>
        <v>15.549416330926343</v>
      </c>
      <c r="H144">
        <v>-3.8344417455388302</v>
      </c>
      <c r="I144">
        <v>-2.6473198681386698</v>
      </c>
    </row>
    <row r="145" spans="1:9">
      <c r="A145">
        <v>144</v>
      </c>
      <c r="B145" t="s">
        <v>159</v>
      </c>
      <c r="C145" t="s">
        <v>3</v>
      </c>
      <c r="D145">
        <v>0.89550296299999899</v>
      </c>
      <c r="E145">
        <v>4252</v>
      </c>
      <c r="F145">
        <f t="shared" si="4"/>
        <v>15.262900018443975</v>
      </c>
      <c r="G145">
        <f t="shared" si="5"/>
        <v>13.667972190489319</v>
      </c>
      <c r="H145">
        <v>-0.94619355630420598</v>
      </c>
      <c r="I145">
        <v>-1.2042041465756901</v>
      </c>
    </row>
    <row r="146" spans="1:9">
      <c r="A146">
        <v>145</v>
      </c>
      <c r="B146" t="s">
        <v>160</v>
      </c>
      <c r="C146" t="s">
        <v>3</v>
      </c>
      <c r="D146">
        <v>0.89550296299999899</v>
      </c>
      <c r="E146">
        <v>2588</v>
      </c>
      <c r="F146">
        <f t="shared" si="4"/>
        <v>14.766395934602928</v>
      </c>
      <c r="G146">
        <f t="shared" si="5"/>
        <v>13.223351312268061</v>
      </c>
      <c r="H146">
        <v>0.38956681176272601</v>
      </c>
      <c r="I146">
        <v>0.41560416102934999</v>
      </c>
    </row>
    <row r="147" spans="1:9">
      <c r="A147">
        <v>146</v>
      </c>
      <c r="B147" t="s">
        <v>161</v>
      </c>
      <c r="C147" t="s">
        <v>3</v>
      </c>
      <c r="D147">
        <v>0.89550296299999899</v>
      </c>
      <c r="E147">
        <v>23048.2</v>
      </c>
      <c r="F147">
        <f t="shared" si="4"/>
        <v>16.953098233251371</v>
      </c>
      <c r="G147">
        <f t="shared" si="5"/>
        <v>15.18154969990665</v>
      </c>
      <c r="H147">
        <v>0.79908730607400402</v>
      </c>
      <c r="I147">
        <v>-0.73728121822904102</v>
      </c>
    </row>
    <row r="148" spans="1:9">
      <c r="A148">
        <v>147</v>
      </c>
      <c r="B148" t="s">
        <v>162</v>
      </c>
      <c r="C148" t="s">
        <v>3</v>
      </c>
      <c r="D148">
        <v>0.89550296299999899</v>
      </c>
      <c r="E148">
        <v>803</v>
      </c>
      <c r="F148">
        <f t="shared" si="4"/>
        <v>13.596109992928898</v>
      </c>
      <c r="G148">
        <f t="shared" si="5"/>
        <v>12.175356783941723</v>
      </c>
      <c r="H148">
        <v>-0.27055599316633699</v>
      </c>
      <c r="I148">
        <v>1.2906085597997099</v>
      </c>
    </row>
    <row r="149" spans="1:9">
      <c r="A149">
        <v>148</v>
      </c>
      <c r="B149" t="s">
        <v>163</v>
      </c>
      <c r="C149" t="s">
        <v>3</v>
      </c>
      <c r="D149">
        <v>0.89550296299999899</v>
      </c>
      <c r="E149">
        <v>5490</v>
      </c>
      <c r="F149">
        <f t="shared" si="4"/>
        <v>15.518438813485714</v>
      </c>
      <c r="G149">
        <f t="shared" si="5"/>
        <v>13.896807938610646</v>
      </c>
      <c r="H149">
        <v>-3.6029637591278201</v>
      </c>
      <c r="I149">
        <v>-0.84470331583481995</v>
      </c>
    </row>
    <row r="150" spans="1:9">
      <c r="A150">
        <v>149</v>
      </c>
      <c r="B150" t="s">
        <v>164</v>
      </c>
      <c r="C150" t="s">
        <v>8</v>
      </c>
      <c r="D150">
        <v>1.0480243520000001</v>
      </c>
      <c r="E150">
        <v>3371.82</v>
      </c>
      <c r="F150">
        <f t="shared" si="4"/>
        <v>15.030963215896159</v>
      </c>
      <c r="G150">
        <f t="shared" si="5"/>
        <v>15.752815484275411</v>
      </c>
      <c r="H150">
        <v>-3.3913799756395102</v>
      </c>
      <c r="I150">
        <v>-1.5625991267612001</v>
      </c>
    </row>
    <row r="151" spans="1:9">
      <c r="A151">
        <v>150</v>
      </c>
      <c r="B151" t="s">
        <v>165</v>
      </c>
      <c r="C151" t="s">
        <v>8</v>
      </c>
      <c r="D151">
        <v>1.0480243520000001</v>
      </c>
      <c r="E151">
        <v>893.84490000000005</v>
      </c>
      <c r="F151">
        <f t="shared" si="4"/>
        <v>13.703287549171646</v>
      </c>
      <c r="G151">
        <f t="shared" si="5"/>
        <v>14.361379053990284</v>
      </c>
      <c r="H151">
        <v>-9.1097945873536101</v>
      </c>
      <c r="I151">
        <v>-3.3260684614501499</v>
      </c>
    </row>
    <row r="152" spans="1:9">
      <c r="A152">
        <v>151</v>
      </c>
      <c r="B152" t="s">
        <v>166</v>
      </c>
      <c r="C152" t="s">
        <v>8</v>
      </c>
      <c r="D152">
        <v>1.0480243520000001</v>
      </c>
      <c r="E152">
        <v>10099</v>
      </c>
      <c r="F152">
        <f t="shared" si="4"/>
        <v>16.127946967008693</v>
      </c>
      <c r="G152">
        <f t="shared" si="5"/>
        <v>16.902481169189652</v>
      </c>
      <c r="H152">
        <v>-8.7087736664560609</v>
      </c>
      <c r="I152">
        <v>-2.6702956649148102</v>
      </c>
    </row>
    <row r="153" spans="1:9">
      <c r="A153">
        <v>152</v>
      </c>
      <c r="B153" t="s">
        <v>167</v>
      </c>
      <c r="C153" t="s">
        <v>8</v>
      </c>
      <c r="D153">
        <v>1.0480243520000001</v>
      </c>
      <c r="E153">
        <v>25912</v>
      </c>
      <c r="F153">
        <f t="shared" si="4"/>
        <v>17.070216739833302</v>
      </c>
      <c r="G153">
        <f t="shared" si="5"/>
        <v>17.890002837263353</v>
      </c>
      <c r="H153">
        <v>-10.0845112232328</v>
      </c>
      <c r="I153">
        <v>-4.3804018499608599</v>
      </c>
    </row>
    <row r="154" spans="1:9">
      <c r="A154">
        <v>153</v>
      </c>
      <c r="B154" t="s">
        <v>168</v>
      </c>
      <c r="C154" t="s">
        <v>169</v>
      </c>
      <c r="D154">
        <v>0.70577016599999998</v>
      </c>
      <c r="E154">
        <v>5307</v>
      </c>
      <c r="F154">
        <f t="shared" si="4"/>
        <v>15.484537261810033</v>
      </c>
      <c r="G154">
        <f t="shared" si="5"/>
        <v>10.928524433700852</v>
      </c>
      <c r="H154">
        <v>-0.43440282414577502</v>
      </c>
      <c r="I154">
        <v>-1.02664618251206E-2</v>
      </c>
    </row>
    <row r="155" spans="1:9">
      <c r="A155">
        <v>154</v>
      </c>
      <c r="B155" t="s">
        <v>170</v>
      </c>
      <c r="C155" t="s">
        <v>169</v>
      </c>
      <c r="D155">
        <v>0.70577016599999998</v>
      </c>
      <c r="E155">
        <v>2359</v>
      </c>
      <c r="F155">
        <f t="shared" si="4"/>
        <v>14.673748358389812</v>
      </c>
      <c r="G155">
        <f t="shared" si="5"/>
        <v>10.356293814743005</v>
      </c>
      <c r="H155">
        <v>0.18903382439001701</v>
      </c>
      <c r="I155">
        <v>0.57482812358744295</v>
      </c>
    </row>
    <row r="156" spans="1:9">
      <c r="A156">
        <v>155</v>
      </c>
      <c r="B156" t="s">
        <v>171</v>
      </c>
      <c r="C156" t="s">
        <v>8</v>
      </c>
      <c r="D156">
        <v>1.0480243520000001</v>
      </c>
      <c r="E156">
        <v>2170.4112100000002</v>
      </c>
      <c r="F156">
        <f t="shared" si="4"/>
        <v>14.590427205260074</v>
      </c>
      <c r="G156">
        <f t="shared" si="5"/>
        <v>15.291123017195861</v>
      </c>
      <c r="H156">
        <v>-3.1975999598851601</v>
      </c>
      <c r="I156">
        <v>-0.786649261678808</v>
      </c>
    </row>
    <row r="157" spans="1:9">
      <c r="A157">
        <v>156</v>
      </c>
      <c r="B157" t="s">
        <v>172</v>
      </c>
      <c r="C157" t="s">
        <v>3</v>
      </c>
      <c r="D157">
        <v>0.89550296299999899</v>
      </c>
      <c r="E157">
        <v>10139</v>
      </c>
      <c r="F157">
        <f t="shared" si="4"/>
        <v>16.131899931934718</v>
      </c>
      <c r="G157">
        <f t="shared" si="5"/>
        <v>14.446164187867023</v>
      </c>
      <c r="H157">
        <v>1.7311832415721999</v>
      </c>
      <c r="I157">
        <v>2.1856810102877899</v>
      </c>
    </row>
    <row r="158" spans="1:9">
      <c r="A158">
        <v>157</v>
      </c>
      <c r="B158" t="s">
        <v>173</v>
      </c>
      <c r="C158" t="s">
        <v>3</v>
      </c>
      <c r="D158">
        <v>0.89550296299999899</v>
      </c>
      <c r="E158">
        <v>5250</v>
      </c>
      <c r="F158">
        <f t="shared" si="4"/>
        <v>15.473738634567807</v>
      </c>
      <c r="G158">
        <f t="shared" si="5"/>
        <v>13.856778795943029</v>
      </c>
      <c r="H158">
        <v>-0.55639334852438505</v>
      </c>
      <c r="I158">
        <v>0.96003985564519001</v>
      </c>
    </row>
    <row r="159" spans="1:9">
      <c r="A159">
        <v>158</v>
      </c>
      <c r="B159" t="s">
        <v>174</v>
      </c>
      <c r="C159" t="s">
        <v>8</v>
      </c>
      <c r="D159">
        <v>1.0480243520000001</v>
      </c>
      <c r="E159">
        <v>1610</v>
      </c>
      <c r="F159">
        <f t="shared" si="4"/>
        <v>14.291744736960645</v>
      </c>
      <c r="G159">
        <f t="shared" si="5"/>
        <v>14.978096516902593</v>
      </c>
      <c r="H159">
        <v>-1</v>
      </c>
      <c r="I159">
        <v>3.4547399233125802</v>
      </c>
    </row>
    <row r="160" spans="1:9">
      <c r="A160">
        <v>159</v>
      </c>
      <c r="B160" t="s">
        <v>175</v>
      </c>
      <c r="C160" t="s">
        <v>3</v>
      </c>
      <c r="D160">
        <v>0.89550296299999999</v>
      </c>
      <c r="E160">
        <v>15565</v>
      </c>
      <c r="F160">
        <f t="shared" si="4"/>
        <v>16.560535361857845</v>
      </c>
      <c r="G160">
        <f t="shared" si="5"/>
        <v>14.830008485409977</v>
      </c>
      <c r="H160">
        <v>-7.8563669193702099E-2</v>
      </c>
      <c r="I160">
        <v>0.13861286255191299</v>
      </c>
    </row>
    <row r="161" spans="1:9">
      <c r="A161">
        <v>160</v>
      </c>
      <c r="B161" t="s">
        <v>176</v>
      </c>
      <c r="C161" t="s">
        <v>3</v>
      </c>
      <c r="D161">
        <v>0.89550296299999899</v>
      </c>
      <c r="E161">
        <v>909.45</v>
      </c>
      <c r="F161">
        <f t="shared" si="4"/>
        <v>13.720595300167986</v>
      </c>
      <c r="G161">
        <f t="shared" si="5"/>
        <v>12.286833745424293</v>
      </c>
      <c r="H161">
        <v>-4.4359633381333898</v>
      </c>
      <c r="I161">
        <v>-1.15379537838132</v>
      </c>
    </row>
    <row r="162" spans="1:9">
      <c r="A162">
        <v>161</v>
      </c>
      <c r="B162" t="s">
        <v>177</v>
      </c>
      <c r="C162" t="s">
        <v>8</v>
      </c>
      <c r="D162">
        <v>1.0480243520000001</v>
      </c>
      <c r="E162">
        <v>6062.2905600000004</v>
      </c>
      <c r="F162">
        <f t="shared" si="4"/>
        <v>15.617598266826997</v>
      </c>
      <c r="G162">
        <f t="shared" si="5"/>
        <v>16.367623303387688</v>
      </c>
      <c r="H162">
        <v>-7.95500444590885</v>
      </c>
      <c r="I162">
        <v>-3.23367340312228</v>
      </c>
    </row>
    <row r="163" spans="1:9">
      <c r="A163">
        <v>162</v>
      </c>
      <c r="B163" t="s">
        <v>178</v>
      </c>
      <c r="C163" t="s">
        <v>179</v>
      </c>
      <c r="D163">
        <v>1.349326297</v>
      </c>
      <c r="E163">
        <v>424027.8</v>
      </c>
      <c r="F163">
        <f t="shared" si="4"/>
        <v>19.865309577084609</v>
      </c>
      <c r="G163">
        <f t="shared" si="5"/>
        <v>26.804784610406212</v>
      </c>
      <c r="H163">
        <v>-2.92139016530363</v>
      </c>
      <c r="I163">
        <v>-2.1191447174894402</v>
      </c>
    </row>
    <row r="164" spans="1:9">
      <c r="A164">
        <v>163</v>
      </c>
      <c r="B164" t="s">
        <v>180</v>
      </c>
      <c r="C164" t="s">
        <v>179</v>
      </c>
      <c r="D164">
        <v>1.349326297</v>
      </c>
      <c r="E164">
        <v>289825.38</v>
      </c>
      <c r="F164">
        <f t="shared" si="4"/>
        <v>19.484789161655911</v>
      </c>
      <c r="G164">
        <f t="shared" si="5"/>
        <v>26.291338407322904</v>
      </c>
      <c r="H164">
        <v>-2.9545570292388299</v>
      </c>
      <c r="I164">
        <v>-4.5224428588588603</v>
      </c>
    </row>
    <row r="165" spans="1:9">
      <c r="A165">
        <v>164</v>
      </c>
      <c r="B165" t="s">
        <v>181</v>
      </c>
      <c r="C165" t="s">
        <v>3</v>
      </c>
      <c r="D165">
        <v>0.89550296299999899</v>
      </c>
      <c r="E165">
        <v>104686.3351</v>
      </c>
      <c r="F165">
        <f t="shared" si="4"/>
        <v>18.466479152518765</v>
      </c>
      <c r="G165">
        <f t="shared" si="5"/>
        <v>16.536786797258266</v>
      </c>
      <c r="H165">
        <v>-1.1140352432460301</v>
      </c>
      <c r="I165">
        <v>-2.6114960043501099</v>
      </c>
    </row>
    <row r="166" spans="1:9">
      <c r="A166">
        <v>165</v>
      </c>
      <c r="B166" t="s">
        <v>182</v>
      </c>
      <c r="C166" t="s">
        <v>3</v>
      </c>
      <c r="D166">
        <v>0.89550296299999899</v>
      </c>
      <c r="E166">
        <v>839.82257689999904</v>
      </c>
      <c r="F166">
        <f t="shared" si="4"/>
        <v>13.640945930533647</v>
      </c>
      <c r="G166">
        <f t="shared" si="5"/>
        <v>12.21550749891566</v>
      </c>
      <c r="H166">
        <v>-1.7908586021614099</v>
      </c>
      <c r="I166">
        <v>0.10985287315431599</v>
      </c>
    </row>
    <row r="167" spans="1:9">
      <c r="A167">
        <v>166</v>
      </c>
      <c r="B167" t="s">
        <v>183</v>
      </c>
      <c r="C167" t="s">
        <v>90</v>
      </c>
      <c r="D167">
        <v>1.193009991</v>
      </c>
      <c r="E167">
        <v>184.369</v>
      </c>
      <c r="F167">
        <f t="shared" si="4"/>
        <v>12.124694463173826</v>
      </c>
      <c r="G167">
        <f t="shared" si="5"/>
        <v>14.464881632388757</v>
      </c>
      <c r="H167">
        <v>-0.25670047211174302</v>
      </c>
      <c r="I167">
        <v>-0.81856345708439104</v>
      </c>
    </row>
    <row r="168" spans="1:9">
      <c r="A168">
        <v>167</v>
      </c>
      <c r="B168" t="s">
        <v>184</v>
      </c>
      <c r="C168" t="s">
        <v>3</v>
      </c>
      <c r="D168">
        <v>0.89550296299999899</v>
      </c>
      <c r="E168">
        <v>58.8</v>
      </c>
      <c r="F168">
        <f t="shared" si="4"/>
        <v>10.981897133886719</v>
      </c>
      <c r="G168">
        <f t="shared" si="5"/>
        <v>9.8343214227567533</v>
      </c>
      <c r="H168">
        <v>-2.22431729826094</v>
      </c>
      <c r="I168">
        <v>0.217787804889856</v>
      </c>
    </row>
    <row r="169" spans="1:9">
      <c r="A169">
        <v>168</v>
      </c>
      <c r="B169" t="s">
        <v>185</v>
      </c>
      <c r="C169" t="s">
        <v>3</v>
      </c>
      <c r="D169">
        <v>0.89550296299999899</v>
      </c>
      <c r="E169">
        <v>55.9</v>
      </c>
      <c r="F169">
        <f t="shared" si="4"/>
        <v>10.93131965914319</v>
      </c>
      <c r="G169">
        <f t="shared" si="5"/>
        <v>9.7890291442628659</v>
      </c>
      <c r="H169">
        <v>-2.9105018491608998</v>
      </c>
      <c r="I169">
        <v>0.16888562498474699</v>
      </c>
    </row>
    <row r="170" spans="1:9">
      <c r="A170">
        <v>169</v>
      </c>
      <c r="B170" t="s">
        <v>186</v>
      </c>
      <c r="C170" t="s">
        <v>3</v>
      </c>
      <c r="D170">
        <v>0.89550296299999999</v>
      </c>
      <c r="E170">
        <v>127</v>
      </c>
      <c r="F170">
        <f t="shared" si="4"/>
        <v>11.751942365440728</v>
      </c>
      <c r="G170">
        <f t="shared" si="5"/>
        <v>10.523899209257401</v>
      </c>
      <c r="H170">
        <v>-0.32012585225337697</v>
      </c>
      <c r="I170">
        <v>-0.115284870903967</v>
      </c>
    </row>
    <row r="171" spans="1:9">
      <c r="A171">
        <v>170</v>
      </c>
      <c r="B171" t="s">
        <v>187</v>
      </c>
      <c r="C171" t="s">
        <v>3</v>
      </c>
      <c r="D171">
        <v>0.89550296299999899</v>
      </c>
      <c r="E171">
        <v>589000</v>
      </c>
      <c r="F171">
        <f t="shared" si="4"/>
        <v>20.193936741615861</v>
      </c>
      <c r="G171">
        <f t="shared" si="5"/>
        <v>18.083730186751549</v>
      </c>
      <c r="H171">
        <v>-2.21759143507263</v>
      </c>
      <c r="I171">
        <v>0.153527422627593</v>
      </c>
    </row>
    <row r="172" spans="1:9">
      <c r="A172">
        <v>171</v>
      </c>
      <c r="B172" t="s">
        <v>188</v>
      </c>
      <c r="C172" t="s">
        <v>3</v>
      </c>
      <c r="D172">
        <v>0.89550296299999899</v>
      </c>
      <c r="E172">
        <v>89.415000000000006</v>
      </c>
      <c r="F172">
        <f t="shared" si="4"/>
        <v>11.401043732322137</v>
      </c>
      <c r="G172">
        <f t="shared" si="5"/>
        <v>10.209668443587042</v>
      </c>
      <c r="H172">
        <v>-1.6038405109268501</v>
      </c>
      <c r="I172">
        <v>0.368836626039585</v>
      </c>
    </row>
    <row r="173" spans="1:9">
      <c r="A173">
        <v>172</v>
      </c>
      <c r="B173" t="s">
        <v>189</v>
      </c>
      <c r="C173" t="s">
        <v>3</v>
      </c>
      <c r="D173">
        <v>0.89550296299999899</v>
      </c>
      <c r="E173">
        <v>1270</v>
      </c>
      <c r="F173">
        <f t="shared" si="4"/>
        <v>14.054527458434775</v>
      </c>
      <c r="G173">
        <f t="shared" si="5"/>
        <v>12.585870982593185</v>
      </c>
      <c r="H173">
        <v>-1.1942948151614901</v>
      </c>
      <c r="I173">
        <v>-0.52999828869351495</v>
      </c>
    </row>
    <row r="174" spans="1:9">
      <c r="A174">
        <v>173</v>
      </c>
      <c r="B174" t="s">
        <v>190</v>
      </c>
      <c r="C174" t="s">
        <v>8</v>
      </c>
      <c r="D174">
        <v>1.0480243520000001</v>
      </c>
      <c r="E174">
        <v>447</v>
      </c>
      <c r="F174">
        <f t="shared" si="4"/>
        <v>13.010313873595706</v>
      </c>
      <c r="G174">
        <f t="shared" si="5"/>
        <v>13.63512576669175</v>
      </c>
      <c r="H174">
        <v>-1.1140352432460301</v>
      </c>
      <c r="I174">
        <v>-0.29903763263956301</v>
      </c>
    </row>
    <row r="175" spans="1:9">
      <c r="A175">
        <v>174</v>
      </c>
      <c r="B175" t="s">
        <v>191</v>
      </c>
      <c r="C175" t="s">
        <v>57</v>
      </c>
      <c r="D175">
        <v>1.1266008519999999</v>
      </c>
      <c r="E175">
        <v>2081</v>
      </c>
      <c r="F175">
        <f t="shared" si="4"/>
        <v>14.548359105375772</v>
      </c>
      <c r="G175">
        <f t="shared" si="5"/>
        <v>16.390193763318301</v>
      </c>
      <c r="H175">
        <v>-0.41503749927884398</v>
      </c>
      <c r="I175">
        <v>-0.32045670767069401</v>
      </c>
    </row>
    <row r="176" spans="1:9">
      <c r="A176">
        <v>175</v>
      </c>
      <c r="B176" t="s">
        <v>192</v>
      </c>
      <c r="C176" t="s">
        <v>8</v>
      </c>
      <c r="D176">
        <v>1.0480243520000001</v>
      </c>
      <c r="E176">
        <v>3897</v>
      </c>
      <c r="F176">
        <f t="shared" si="4"/>
        <v>15.175717584320846</v>
      </c>
      <c r="G176">
        <f t="shared" si="5"/>
        <v>15.904521587442861</v>
      </c>
      <c r="H176">
        <v>-3.4627536390209301</v>
      </c>
      <c r="I176">
        <v>-0.732949482956886</v>
      </c>
    </row>
    <row r="177" spans="1:9">
      <c r="A177">
        <v>176</v>
      </c>
      <c r="B177" t="s">
        <v>193</v>
      </c>
      <c r="C177" t="s">
        <v>90</v>
      </c>
      <c r="D177">
        <v>1.193009991</v>
      </c>
      <c r="E177">
        <v>3105.3982000000001</v>
      </c>
      <c r="F177">
        <f t="shared" si="4"/>
        <v>14.948652509893565</v>
      </c>
      <c r="G177">
        <f t="shared" si="5"/>
        <v>17.833891796290249</v>
      </c>
      <c r="H177">
        <v>-8.0704816633287795</v>
      </c>
      <c r="I177">
        <v>-2.69766807965458</v>
      </c>
    </row>
    <row r="178" spans="1:9">
      <c r="A178">
        <v>177</v>
      </c>
      <c r="B178" t="s">
        <v>194</v>
      </c>
      <c r="C178" t="s">
        <v>3</v>
      </c>
      <c r="D178">
        <v>0.89550296299999899</v>
      </c>
      <c r="E178">
        <v>222</v>
      </c>
      <c r="F178">
        <f t="shared" si="4"/>
        <v>12.310432660854417</v>
      </c>
      <c r="G178">
        <f t="shared" si="5"/>
        <v>11.024028923607093</v>
      </c>
      <c r="H178">
        <v>-3.22431729826094</v>
      </c>
      <c r="I178">
        <v>-3.5152534616420303E-2</v>
      </c>
    </row>
    <row r="179" spans="1:9">
      <c r="A179">
        <v>178</v>
      </c>
      <c r="B179" t="s">
        <v>195</v>
      </c>
      <c r="C179" t="s">
        <v>3</v>
      </c>
      <c r="D179">
        <v>0.89550296299999899</v>
      </c>
      <c r="E179">
        <v>774</v>
      </c>
      <c r="F179">
        <f t="shared" si="4"/>
        <v>13.559327152571864</v>
      </c>
      <c r="G179">
        <f t="shared" si="5"/>
        <v>12.142417641414443</v>
      </c>
      <c r="H179">
        <v>-2.5907448533151598</v>
      </c>
      <c r="I179">
        <v>-0.12921861235394699</v>
      </c>
    </row>
    <row r="180" spans="1:9">
      <c r="A180">
        <v>179</v>
      </c>
      <c r="B180" t="s">
        <v>196</v>
      </c>
      <c r="C180" t="s">
        <v>3</v>
      </c>
      <c r="D180">
        <v>0.89550296299999899</v>
      </c>
      <c r="E180">
        <v>1268</v>
      </c>
      <c r="F180">
        <f t="shared" si="4"/>
        <v>14.052951413979308</v>
      </c>
      <c r="G180">
        <f t="shared" si="5"/>
        <v>12.584459630113496</v>
      </c>
      <c r="H180">
        <v>-1.6803820657998401</v>
      </c>
      <c r="I180">
        <v>-1.1465365653320501</v>
      </c>
    </row>
    <row r="181" spans="1:9">
      <c r="A181">
        <v>180</v>
      </c>
      <c r="B181" t="s">
        <v>197</v>
      </c>
      <c r="C181" t="s">
        <v>3</v>
      </c>
      <c r="D181">
        <v>0.89550296299999899</v>
      </c>
      <c r="E181">
        <v>2164</v>
      </c>
      <c r="F181">
        <f t="shared" si="4"/>
        <v>14.58746891894851</v>
      </c>
      <c r="G181">
        <f t="shared" si="5"/>
        <v>13.063121639588783</v>
      </c>
      <c r="H181">
        <v>-1.81096617560998</v>
      </c>
      <c r="I181">
        <v>-0.59219801002490802</v>
      </c>
    </row>
    <row r="182" spans="1:9">
      <c r="A182">
        <v>181</v>
      </c>
      <c r="B182" t="s">
        <v>198</v>
      </c>
      <c r="C182" t="s">
        <v>199</v>
      </c>
      <c r="D182">
        <v>1.56284405</v>
      </c>
      <c r="E182">
        <v>27500</v>
      </c>
      <c r="F182">
        <f t="shared" si="4"/>
        <v>17.129696562636799</v>
      </c>
      <c r="G182">
        <f t="shared" si="5"/>
        <v>26.771044351222372</v>
      </c>
      <c r="H182">
        <v>0.50589092972995697</v>
      </c>
      <c r="I182">
        <v>0.92119576803317205</v>
      </c>
    </row>
    <row r="183" spans="1:9">
      <c r="A183">
        <v>182</v>
      </c>
      <c r="B183" t="s">
        <v>200</v>
      </c>
      <c r="C183" t="s">
        <v>3</v>
      </c>
      <c r="D183">
        <v>0.89550296299999899</v>
      </c>
      <c r="E183">
        <v>18950</v>
      </c>
      <c r="F183">
        <f t="shared" si="4"/>
        <v>16.75731448949271</v>
      </c>
      <c r="G183">
        <f t="shared" si="5"/>
        <v>15.006224777263538</v>
      </c>
      <c r="H183">
        <v>-1.36959452851768</v>
      </c>
      <c r="I183">
        <v>-0.38239445460107002</v>
      </c>
    </row>
    <row r="184" spans="1:9">
      <c r="A184">
        <v>183</v>
      </c>
      <c r="B184" t="s">
        <v>201</v>
      </c>
      <c r="C184" t="s">
        <v>54</v>
      </c>
      <c r="D184">
        <v>0.88335983200000001</v>
      </c>
      <c r="E184">
        <v>2596</v>
      </c>
      <c r="F184">
        <f t="shared" si="4"/>
        <v>14.769482356806117</v>
      </c>
      <c r="G184">
        <f t="shared" si="5"/>
        <v>13.046767453435216</v>
      </c>
      <c r="H184">
        <v>-3.09541956507868</v>
      </c>
      <c r="I184">
        <v>-2.3286325077990999</v>
      </c>
    </row>
    <row r="185" spans="1:9">
      <c r="A185">
        <v>184</v>
      </c>
      <c r="B185" t="s">
        <v>202</v>
      </c>
      <c r="C185" t="s">
        <v>3</v>
      </c>
      <c r="D185">
        <v>0.89550296299999899</v>
      </c>
      <c r="E185">
        <v>22680.520329999999</v>
      </c>
      <c r="F185">
        <f t="shared" si="4"/>
        <v>16.937016978800514</v>
      </c>
      <c r="G185">
        <f t="shared" si="5"/>
        <v>15.167148888897152</v>
      </c>
      <c r="H185">
        <v>-1.1975999598851601</v>
      </c>
      <c r="I185">
        <v>-1.27672978792546</v>
      </c>
    </row>
    <row r="186" spans="1:9">
      <c r="A186">
        <v>185</v>
      </c>
      <c r="B186" t="s">
        <v>203</v>
      </c>
      <c r="C186" t="s">
        <v>3</v>
      </c>
      <c r="D186">
        <v>0.89550296299999899</v>
      </c>
      <c r="E186">
        <v>2750</v>
      </c>
      <c r="F186">
        <f t="shared" si="4"/>
        <v>14.827111469642754</v>
      </c>
      <c r="G186">
        <f t="shared" si="5"/>
        <v>13.277722253796355</v>
      </c>
      <c r="H186">
        <v>0.55581615506163995</v>
      </c>
      <c r="I186">
        <v>1.95024748134239</v>
      </c>
    </row>
    <row r="187" spans="1:9">
      <c r="A187">
        <v>186</v>
      </c>
      <c r="B187" t="s">
        <v>204</v>
      </c>
      <c r="C187" t="s">
        <v>8</v>
      </c>
      <c r="D187">
        <v>1.0480243520000001</v>
      </c>
      <c r="E187">
        <v>420.72</v>
      </c>
      <c r="F187">
        <f t="shared" si="4"/>
        <v>12.949722808263227</v>
      </c>
      <c r="G187">
        <f t="shared" si="5"/>
        <v>13.57162485470969</v>
      </c>
      <c r="H187">
        <v>-1.67576543772947</v>
      </c>
      <c r="I187">
        <v>0.17964098251674299</v>
      </c>
    </row>
    <row r="188" spans="1:9">
      <c r="A188">
        <v>187</v>
      </c>
      <c r="B188" t="s">
        <v>205</v>
      </c>
      <c r="C188" t="s">
        <v>26</v>
      </c>
      <c r="D188">
        <v>1.91096113</v>
      </c>
      <c r="E188">
        <v>3216</v>
      </c>
      <c r="F188">
        <f t="shared" si="4"/>
        <v>14.983648909280994</v>
      </c>
      <c r="G188">
        <f t="shared" si="5"/>
        <v>28.633170651202875</v>
      </c>
      <c r="H188">
        <v>1.4114262457264699</v>
      </c>
      <c r="I188">
        <v>-1.61310927145153</v>
      </c>
    </row>
    <row r="189" spans="1:9">
      <c r="A189">
        <v>188</v>
      </c>
      <c r="B189" t="s">
        <v>206</v>
      </c>
      <c r="C189" t="s">
        <v>3</v>
      </c>
      <c r="D189">
        <v>0.89550296299999899</v>
      </c>
      <c r="E189">
        <v>1700</v>
      </c>
      <c r="F189">
        <f t="shared" si="4"/>
        <v>14.346138809026444</v>
      </c>
      <c r="G189">
        <f t="shared" si="5"/>
        <v>12.847009811092457</v>
      </c>
      <c r="H189">
        <v>-1.32192809488736</v>
      </c>
      <c r="I189">
        <v>-1.8570795923860399</v>
      </c>
    </row>
    <row r="190" spans="1:9">
      <c r="A190">
        <v>189</v>
      </c>
      <c r="B190" t="s">
        <v>207</v>
      </c>
      <c r="C190" t="s">
        <v>3</v>
      </c>
      <c r="D190">
        <v>0.89550296299999899</v>
      </c>
      <c r="E190">
        <v>500</v>
      </c>
      <c r="F190">
        <f t="shared" si="4"/>
        <v>13.122363377404328</v>
      </c>
      <c r="G190">
        <f t="shared" si="5"/>
        <v>11.75111528602825</v>
      </c>
      <c r="H190">
        <v>0.27500704749986998</v>
      </c>
      <c r="I190">
        <v>1.4813322782323901</v>
      </c>
    </row>
    <row r="191" spans="1:9">
      <c r="A191">
        <v>190</v>
      </c>
      <c r="B191" t="s">
        <v>208</v>
      </c>
      <c r="C191" t="s">
        <v>54</v>
      </c>
      <c r="D191">
        <v>0.88335983199999901</v>
      </c>
      <c r="E191">
        <v>24440</v>
      </c>
      <c r="F191">
        <f t="shared" si="4"/>
        <v>17.01173169226767</v>
      </c>
      <c r="G191">
        <f t="shared" si="5"/>
        <v>15.027480449710628</v>
      </c>
      <c r="H191">
        <v>-0.36030476660041799</v>
      </c>
      <c r="I191">
        <v>-0.36415967336994698</v>
      </c>
    </row>
    <row r="192" spans="1:9">
      <c r="A192">
        <v>191</v>
      </c>
      <c r="B192" t="s">
        <v>209</v>
      </c>
      <c r="C192" t="s">
        <v>8</v>
      </c>
      <c r="D192">
        <v>1.0480243520000001</v>
      </c>
      <c r="E192">
        <v>1947</v>
      </c>
      <c r="F192">
        <f t="shared" si="4"/>
        <v>14.481800284354337</v>
      </c>
      <c r="G192">
        <f t="shared" si="5"/>
        <v>15.177279358803872</v>
      </c>
      <c r="H192">
        <v>-0.36215793967589499</v>
      </c>
      <c r="I192">
        <v>0.55348689600127299</v>
      </c>
    </row>
    <row r="193" spans="1:9">
      <c r="A193">
        <v>192</v>
      </c>
      <c r="B193" t="s">
        <v>210</v>
      </c>
      <c r="C193" t="s">
        <v>8</v>
      </c>
      <c r="D193">
        <v>1.0480243520000001</v>
      </c>
      <c r="E193">
        <v>443</v>
      </c>
      <c r="F193">
        <f t="shared" si="4"/>
        <v>13.001325049027272</v>
      </c>
      <c r="G193">
        <f t="shared" si="5"/>
        <v>13.625705259648177</v>
      </c>
      <c r="H193">
        <v>-5.7102835515137</v>
      </c>
      <c r="I193">
        <v>-0.109915541909144</v>
      </c>
    </row>
    <row r="194" spans="1:9">
      <c r="A194">
        <v>193</v>
      </c>
      <c r="B194" t="s">
        <v>211</v>
      </c>
      <c r="C194" t="s">
        <v>3</v>
      </c>
      <c r="D194">
        <v>0.89550296299999899</v>
      </c>
      <c r="E194">
        <v>48</v>
      </c>
      <c r="F194">
        <f t="shared" si="4"/>
        <v>10.778956289890028</v>
      </c>
      <c r="G194">
        <f t="shared" si="5"/>
        <v>9.6525872956439951</v>
      </c>
      <c r="H194">
        <v>-4.2433182601909998</v>
      </c>
      <c r="I194">
        <v>-1.70291947642972</v>
      </c>
    </row>
    <row r="195" spans="1:9">
      <c r="A195">
        <v>194</v>
      </c>
      <c r="B195" t="s">
        <v>212</v>
      </c>
      <c r="C195" t="s">
        <v>3</v>
      </c>
      <c r="D195">
        <v>0.89550296299999899</v>
      </c>
      <c r="E195">
        <v>4680</v>
      </c>
      <c r="F195">
        <f t="shared" ref="F195:F218" si="6">LN(E195*1000)</f>
        <v>15.358808667893829</v>
      </c>
      <c r="G195">
        <f t="shared" ref="G195:G218" si="7">D195*F195</f>
        <v>13.753858670248992</v>
      </c>
      <c r="H195">
        <v>-2.2792837574788698</v>
      </c>
      <c r="I195">
        <v>-1.2566739546633099</v>
      </c>
    </row>
    <row r="196" spans="1:9">
      <c r="A196">
        <v>195</v>
      </c>
      <c r="B196" t="s">
        <v>213</v>
      </c>
      <c r="C196" t="s">
        <v>3</v>
      </c>
      <c r="D196">
        <v>0.89550296299999899</v>
      </c>
      <c r="E196">
        <v>1270</v>
      </c>
      <c r="F196">
        <f t="shared" si="6"/>
        <v>14.054527458434775</v>
      </c>
      <c r="G196">
        <f t="shared" si="7"/>
        <v>12.585870982593185</v>
      </c>
      <c r="H196">
        <v>0.71369581484335898</v>
      </c>
      <c r="I196">
        <v>0.54980263335129698</v>
      </c>
    </row>
    <row r="197" spans="1:9">
      <c r="A197">
        <v>196</v>
      </c>
      <c r="B197" t="s">
        <v>214</v>
      </c>
      <c r="C197" t="s">
        <v>52</v>
      </c>
      <c r="D197">
        <v>0.96737430099999999</v>
      </c>
      <c r="E197">
        <v>5378</v>
      </c>
      <c r="F197">
        <f t="shared" si="6"/>
        <v>15.497827115810948</v>
      </c>
      <c r="G197">
        <f t="shared" si="7"/>
        <v>14.992199673176462</v>
      </c>
      <c r="H197">
        <v>0.41142624572646502</v>
      </c>
      <c r="I197">
        <v>0.37977936941693102</v>
      </c>
    </row>
    <row r="198" spans="1:9">
      <c r="A198">
        <v>197</v>
      </c>
      <c r="B198" t="s">
        <v>215</v>
      </c>
      <c r="C198" t="s">
        <v>3</v>
      </c>
      <c r="D198">
        <v>0.89550296299999899</v>
      </c>
      <c r="E198">
        <v>189.87376610000001</v>
      </c>
      <c r="F198">
        <f t="shared" si="6"/>
        <v>12.154114741391114</v>
      </c>
      <c r="G198">
        <f t="shared" si="7"/>
        <v>10.884045763557708</v>
      </c>
      <c r="H198">
        <v>-1.1424170446158499</v>
      </c>
      <c r="I198">
        <v>1.06390555220317</v>
      </c>
    </row>
    <row r="199" spans="1:9">
      <c r="A199">
        <v>198</v>
      </c>
      <c r="B199" t="s">
        <v>216</v>
      </c>
      <c r="C199" t="s">
        <v>3</v>
      </c>
      <c r="D199">
        <v>0.89550296299999899</v>
      </c>
      <c r="E199">
        <v>56367.069839999996</v>
      </c>
      <c r="F199">
        <f t="shared" si="6"/>
        <v>17.847395677865833</v>
      </c>
      <c r="G199">
        <f t="shared" si="7"/>
        <v>15.98239571136223</v>
      </c>
      <c r="H199">
        <v>-2.4422223286050699</v>
      </c>
      <c r="I199">
        <v>-1.22051706852996</v>
      </c>
    </row>
    <row r="200" spans="1:9">
      <c r="A200">
        <v>199</v>
      </c>
      <c r="B200" t="s">
        <v>217</v>
      </c>
      <c r="C200" t="s">
        <v>3</v>
      </c>
      <c r="D200">
        <v>0.89550296299999999</v>
      </c>
      <c r="E200">
        <v>688</v>
      </c>
      <c r="F200">
        <f t="shared" si="6"/>
        <v>13.44154411691548</v>
      </c>
      <c r="G200">
        <f t="shared" si="7"/>
        <v>12.036942583993032</v>
      </c>
      <c r="H200">
        <v>-0.68269593163808495</v>
      </c>
      <c r="I200">
        <v>-0.68617370360960195</v>
      </c>
    </row>
    <row r="201" spans="1:9">
      <c r="A201">
        <v>200</v>
      </c>
      <c r="B201" t="s">
        <v>218</v>
      </c>
      <c r="C201" t="s">
        <v>8</v>
      </c>
      <c r="D201">
        <v>1.0480243520000001</v>
      </c>
      <c r="E201">
        <v>2179</v>
      </c>
      <c r="F201">
        <f t="shared" si="6"/>
        <v>14.594376613926757</v>
      </c>
      <c r="G201">
        <f t="shared" si="7"/>
        <v>15.295262093654545</v>
      </c>
      <c r="H201">
        <v>-1.46593839757888</v>
      </c>
      <c r="I201">
        <v>-0.25947495376171698</v>
      </c>
    </row>
    <row r="202" spans="1:9">
      <c r="A202">
        <v>201</v>
      </c>
      <c r="B202" t="s">
        <v>219</v>
      </c>
      <c r="C202" t="s">
        <v>3</v>
      </c>
      <c r="D202">
        <v>0.89550296299999899</v>
      </c>
      <c r="E202">
        <v>1268</v>
      </c>
      <c r="F202">
        <f t="shared" si="6"/>
        <v>14.052951413979308</v>
      </c>
      <c r="G202">
        <f t="shared" si="7"/>
        <v>12.584459630113496</v>
      </c>
      <c r="H202">
        <v>0.20163386116965001</v>
      </c>
      <c r="I202">
        <v>-0.248071406427818</v>
      </c>
    </row>
    <row r="203" spans="1:9">
      <c r="A203">
        <v>202</v>
      </c>
      <c r="B203" t="s">
        <v>220</v>
      </c>
      <c r="C203" t="s">
        <v>3</v>
      </c>
      <c r="D203">
        <v>0.89550296299999899</v>
      </c>
      <c r="E203">
        <v>5844</v>
      </c>
      <c r="F203">
        <f t="shared" si="6"/>
        <v>15.580926051852726</v>
      </c>
      <c r="G203">
        <f t="shared" si="7"/>
        <v>13.952765445717992</v>
      </c>
      <c r="H203">
        <v>-2.22431729826094</v>
      </c>
      <c r="I203">
        <v>-1.5736535581036999</v>
      </c>
    </row>
    <row r="204" spans="1:9">
      <c r="A204">
        <v>203</v>
      </c>
      <c r="B204" t="s">
        <v>221</v>
      </c>
      <c r="C204" t="s">
        <v>3</v>
      </c>
      <c r="D204">
        <v>0.89550296299999899</v>
      </c>
      <c r="E204">
        <v>2529</v>
      </c>
      <c r="F204">
        <f t="shared" si="6"/>
        <v>14.743334525652102</v>
      </c>
      <c r="G204">
        <f t="shared" si="7"/>
        <v>13.202699752221642</v>
      </c>
      <c r="H204">
        <v>-2.8059129478837002</v>
      </c>
      <c r="I204">
        <v>-0.69105671187478601</v>
      </c>
    </row>
    <row r="205" spans="1:9">
      <c r="A205">
        <v>204</v>
      </c>
      <c r="B205" t="s">
        <v>222</v>
      </c>
      <c r="C205" t="s">
        <v>3</v>
      </c>
      <c r="D205">
        <v>0.89550296299999899</v>
      </c>
      <c r="E205">
        <v>1720</v>
      </c>
      <c r="F205">
        <f t="shared" si="6"/>
        <v>14.357834848789636</v>
      </c>
      <c r="G205">
        <f t="shared" si="7"/>
        <v>12.857483649355762</v>
      </c>
      <c r="H205">
        <v>-4.1532860593285204</v>
      </c>
      <c r="I205">
        <v>-0.84968819930258899</v>
      </c>
    </row>
    <row r="206" spans="1:9">
      <c r="A206">
        <v>205</v>
      </c>
      <c r="B206" t="s">
        <v>223</v>
      </c>
      <c r="C206" t="s">
        <v>3</v>
      </c>
      <c r="D206">
        <v>0.89550296299999899</v>
      </c>
      <c r="E206">
        <v>63</v>
      </c>
      <c r="F206">
        <f t="shared" si="6"/>
        <v>11.05089000537367</v>
      </c>
      <c r="G206">
        <f t="shared" si="7"/>
        <v>9.8961047435991958</v>
      </c>
      <c r="H206">
        <v>-1.1456053222469</v>
      </c>
      <c r="I206">
        <v>1.40581458113974</v>
      </c>
    </row>
    <row r="207" spans="1:9">
      <c r="A207">
        <v>206</v>
      </c>
      <c r="B207" t="s">
        <v>224</v>
      </c>
      <c r="C207" t="s">
        <v>3</v>
      </c>
      <c r="D207">
        <v>0.89550296299999899</v>
      </c>
      <c r="E207">
        <v>1734</v>
      </c>
      <c r="F207">
        <f t="shared" si="6"/>
        <v>14.365941436322624</v>
      </c>
      <c r="G207">
        <f t="shared" si="7"/>
        <v>12.864743122511371</v>
      </c>
      <c r="H207">
        <v>-0.75389599011608399</v>
      </c>
      <c r="I207">
        <v>0.262583493174743</v>
      </c>
    </row>
    <row r="208" spans="1:9">
      <c r="A208">
        <v>207</v>
      </c>
      <c r="B208" t="s">
        <v>225</v>
      </c>
      <c r="C208" t="s">
        <v>3</v>
      </c>
      <c r="D208">
        <v>0.89550296299999899</v>
      </c>
      <c r="E208">
        <v>818</v>
      </c>
      <c r="F208">
        <f t="shared" si="6"/>
        <v>13.614617615584883</v>
      </c>
      <c r="G208">
        <f t="shared" si="7"/>
        <v>12.191930414868244</v>
      </c>
      <c r="H208">
        <v>-1.94897599697553</v>
      </c>
      <c r="I208">
        <v>-1.21965390152952</v>
      </c>
    </row>
    <row r="209" spans="1:9">
      <c r="A209">
        <v>208</v>
      </c>
      <c r="B209" t="s">
        <v>226</v>
      </c>
      <c r="C209" t="s">
        <v>3</v>
      </c>
      <c r="D209">
        <v>0.89550296299999899</v>
      </c>
      <c r="E209">
        <v>1514</v>
      </c>
      <c r="F209">
        <f t="shared" si="6"/>
        <v>14.230265712979531</v>
      </c>
      <c r="G209">
        <f t="shared" si="7"/>
        <v>12.743245110250463</v>
      </c>
      <c r="H209">
        <v>-1.15200309344505</v>
      </c>
      <c r="I209">
        <v>0.90883211793176799</v>
      </c>
    </row>
    <row r="210" spans="1:9">
      <c r="A210">
        <v>209</v>
      </c>
      <c r="B210" t="s">
        <v>227</v>
      </c>
      <c r="C210" t="s">
        <v>3</v>
      </c>
      <c r="D210">
        <v>0.89550296299999999</v>
      </c>
      <c r="E210">
        <v>63944.446580000003</v>
      </c>
      <c r="F210">
        <f t="shared" si="6"/>
        <v>17.973525242187037</v>
      </c>
      <c r="G210">
        <f t="shared" si="7"/>
        <v>16.095345109933785</v>
      </c>
      <c r="H210">
        <v>-2.6438561897747301</v>
      </c>
      <c r="I210">
        <v>-3.5730579926611199</v>
      </c>
    </row>
    <row r="211" spans="1:9">
      <c r="A211">
        <v>210</v>
      </c>
      <c r="B211" t="s">
        <v>228</v>
      </c>
      <c r="C211" t="s">
        <v>10</v>
      </c>
      <c r="D211">
        <v>1.187350058</v>
      </c>
      <c r="E211">
        <v>200000</v>
      </c>
      <c r="F211">
        <f t="shared" si="6"/>
        <v>19.113827924512311</v>
      </c>
      <c r="G211">
        <f t="shared" si="7"/>
        <v>22.694804694771712</v>
      </c>
      <c r="H211">
        <v>9.76107966264224E-2</v>
      </c>
      <c r="I211">
        <v>0.557025311824634</v>
      </c>
    </row>
    <row r="212" spans="1:9">
      <c r="A212">
        <v>211</v>
      </c>
      <c r="B212" t="s">
        <v>229</v>
      </c>
      <c r="C212" t="s">
        <v>3</v>
      </c>
      <c r="D212">
        <v>0.89550296299999899</v>
      </c>
      <c r="E212">
        <v>11728</v>
      </c>
      <c r="F212">
        <f t="shared" si="6"/>
        <v>16.277489703108571</v>
      </c>
      <c r="G212">
        <f t="shared" si="7"/>
        <v>14.576540259335699</v>
      </c>
      <c r="H212">
        <v>1.33342373372519</v>
      </c>
      <c r="I212">
        <v>1.21322391188601</v>
      </c>
    </row>
    <row r="213" spans="1:9">
      <c r="A213">
        <v>212</v>
      </c>
      <c r="B213" t="s">
        <v>230</v>
      </c>
      <c r="C213" t="s">
        <v>3</v>
      </c>
      <c r="D213">
        <v>0.89550296299999899</v>
      </c>
      <c r="E213">
        <v>803</v>
      </c>
      <c r="F213">
        <f t="shared" si="6"/>
        <v>13.596109992928898</v>
      </c>
      <c r="G213">
        <f t="shared" si="7"/>
        <v>12.175356783941723</v>
      </c>
      <c r="H213">
        <v>-4.2029039917450897</v>
      </c>
      <c r="I213">
        <v>-1.8983916327927399</v>
      </c>
    </row>
    <row r="214" spans="1:9">
      <c r="A214">
        <v>213</v>
      </c>
      <c r="B214" t="s">
        <v>231</v>
      </c>
      <c r="C214" t="s">
        <v>179</v>
      </c>
      <c r="D214">
        <v>1.349326297</v>
      </c>
      <c r="E214">
        <v>132131</v>
      </c>
      <c r="F214">
        <f t="shared" si="6"/>
        <v>18.699304412665704</v>
      </c>
      <c r="G214">
        <f t="shared" si="7"/>
        <v>25.231463179617972</v>
      </c>
      <c r="H214">
        <v>-2.93236128312464</v>
      </c>
      <c r="I214">
        <v>-1.2858724009292799</v>
      </c>
    </row>
    <row r="215" spans="1:9">
      <c r="A215">
        <v>214</v>
      </c>
      <c r="B215" t="s">
        <v>232</v>
      </c>
      <c r="C215" t="s">
        <v>3</v>
      </c>
      <c r="D215">
        <v>0.89550296299999899</v>
      </c>
      <c r="E215">
        <v>1064.5999999999999</v>
      </c>
      <c r="F215">
        <f t="shared" si="6"/>
        <v>13.878109699720794</v>
      </c>
      <c r="G215">
        <f t="shared" si="7"/>
        <v>12.427888356938997</v>
      </c>
      <c r="H215">
        <v>-3.6620035364849799</v>
      </c>
      <c r="I215">
        <v>-1.21445854558766</v>
      </c>
    </row>
    <row r="216" spans="1:9">
      <c r="A216">
        <v>215</v>
      </c>
      <c r="B216" t="s">
        <v>233</v>
      </c>
      <c r="C216" t="s">
        <v>19</v>
      </c>
      <c r="D216">
        <v>0.85047205000000003</v>
      </c>
      <c r="E216">
        <v>713.79227470000001</v>
      </c>
      <c r="F216">
        <f t="shared" si="6"/>
        <v>13.478347267200141</v>
      </c>
      <c r="G216">
        <f t="shared" si="7"/>
        <v>11.462957630947601</v>
      </c>
      <c r="H216">
        <v>-2.4111954329844498</v>
      </c>
      <c r="I216">
        <v>-0.38619896139538101</v>
      </c>
    </row>
    <row r="217" spans="1:9">
      <c r="A217">
        <v>216</v>
      </c>
      <c r="B217" t="s">
        <v>234</v>
      </c>
      <c r="C217" t="s">
        <v>3</v>
      </c>
      <c r="D217">
        <v>0.89550296299999999</v>
      </c>
      <c r="E217">
        <v>1249.780264</v>
      </c>
      <c r="F217">
        <f t="shared" si="6"/>
        <v>14.038478305025821</v>
      </c>
      <c r="G217">
        <f t="shared" si="7"/>
        <v>12.57149891816184</v>
      </c>
      <c r="H217">
        <v>0.23878685958711601</v>
      </c>
      <c r="I217">
        <v>-0.463255118193247</v>
      </c>
    </row>
    <row r="218" spans="1:9">
      <c r="A218">
        <v>217</v>
      </c>
      <c r="B218" t="s">
        <v>235</v>
      </c>
      <c r="C218" t="s">
        <v>3</v>
      </c>
      <c r="D218">
        <v>0.89550296299999999</v>
      </c>
      <c r="E218">
        <v>82</v>
      </c>
      <c r="F218">
        <f t="shared" si="6"/>
        <v>11.314474526246391</v>
      </c>
      <c r="G218">
        <f t="shared" si="7"/>
        <v>10.132145463041665</v>
      </c>
      <c r="H218">
        <v>-2.3733272473940099</v>
      </c>
      <c r="I218">
        <v>-1.9474839414929599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opLeftCell="B1" workbookViewId="0">
      <selection activeCell="G6" sqref="G6"/>
    </sheetView>
  </sheetViews>
  <sheetFormatPr defaultColWidth="11" defaultRowHeight="15.75"/>
  <cols>
    <col min="2" max="2" width="84" customWidth="1"/>
    <col min="3" max="3" width="59.875" customWidth="1"/>
    <col min="4" max="4" width="14.5" customWidth="1"/>
    <col min="5" max="5" width="12.875" customWidth="1"/>
    <col min="6" max="6" width="10.875" style="1"/>
    <col min="7" max="7" width="28.125" customWidth="1"/>
    <col min="8" max="8" width="45.375" customWidth="1"/>
  </cols>
  <sheetData>
    <row r="1" spans="1:8">
      <c r="A1" s="1" t="s">
        <v>243</v>
      </c>
      <c r="B1" s="1" t="s">
        <v>236</v>
      </c>
      <c r="C1" s="1" t="s">
        <v>237</v>
      </c>
      <c r="D1" s="1" t="s">
        <v>239</v>
      </c>
      <c r="E1" s="1" t="s">
        <v>242</v>
      </c>
      <c r="F1" s="1" t="s">
        <v>240</v>
      </c>
      <c r="G1" s="1" t="s">
        <v>238</v>
      </c>
      <c r="H1" s="1" t="s">
        <v>241</v>
      </c>
    </row>
    <row r="2" spans="1:8" s="1" customFormat="1">
      <c r="A2">
        <v>81</v>
      </c>
      <c r="B2" t="s">
        <v>95</v>
      </c>
      <c r="C2" t="s">
        <v>3</v>
      </c>
      <c r="D2">
        <v>0.89550296299999999</v>
      </c>
      <c r="E2">
        <v>30</v>
      </c>
      <c r="F2" s="1">
        <f>LN(E2*1000)</f>
        <v>10.308952660644293</v>
      </c>
      <c r="G2">
        <v>-0.23786383009888801</v>
      </c>
      <c r="H2">
        <v>-1.5423181633126599</v>
      </c>
    </row>
    <row r="3" spans="1:8">
      <c r="A3">
        <v>193</v>
      </c>
      <c r="B3" t="s">
        <v>211</v>
      </c>
      <c r="C3" t="s">
        <v>3</v>
      </c>
      <c r="D3">
        <v>0.89550296299999899</v>
      </c>
      <c r="E3">
        <v>48</v>
      </c>
      <c r="F3" s="1">
        <f>LN(E3*1000)</f>
        <v>10.778956289890028</v>
      </c>
      <c r="G3">
        <v>-4.2433182601909998</v>
      </c>
      <c r="H3">
        <v>-1.70291947642972</v>
      </c>
    </row>
    <row r="4" spans="1:8">
      <c r="A4">
        <v>92</v>
      </c>
      <c r="B4" t="s">
        <v>106</v>
      </c>
      <c r="C4" t="s">
        <v>8</v>
      </c>
      <c r="D4">
        <v>1.0480243520000001</v>
      </c>
      <c r="E4">
        <v>49.2</v>
      </c>
      <c r="F4" s="1">
        <f>LN(E4*1000)</f>
        <v>10.803648902480399</v>
      </c>
      <c r="G4">
        <v>-6.3688491422748603</v>
      </c>
      <c r="H4">
        <v>-0.64510907308480703</v>
      </c>
    </row>
    <row r="5" spans="1:8">
      <c r="A5">
        <v>168</v>
      </c>
      <c r="B5" t="s">
        <v>185</v>
      </c>
      <c r="C5" t="s">
        <v>3</v>
      </c>
      <c r="D5">
        <v>0.89550296299999899</v>
      </c>
      <c r="E5">
        <v>55.9</v>
      </c>
      <c r="F5" s="1">
        <f>LN(E5*1000)</f>
        <v>10.93131965914319</v>
      </c>
      <c r="G5">
        <v>-2.9105018491608998</v>
      </c>
      <c r="H5">
        <v>0.16888562498474699</v>
      </c>
    </row>
    <row r="6" spans="1:8">
      <c r="A6">
        <v>167</v>
      </c>
      <c r="B6" t="s">
        <v>184</v>
      </c>
      <c r="C6" t="s">
        <v>3</v>
      </c>
      <c r="D6">
        <v>0.89550296299999899</v>
      </c>
      <c r="E6">
        <v>58.8</v>
      </c>
      <c r="F6" s="1">
        <f>LN(E6*1000)</f>
        <v>10.981897133886719</v>
      </c>
      <c r="G6">
        <v>-2.22431729826094</v>
      </c>
      <c r="H6">
        <v>0.217787804889856</v>
      </c>
    </row>
    <row r="9" spans="1:8">
      <c r="A9">
        <v>137</v>
      </c>
      <c r="B9" t="s">
        <v>152</v>
      </c>
      <c r="C9" t="s">
        <v>3</v>
      </c>
      <c r="D9">
        <v>0.89550296299999899</v>
      </c>
      <c r="E9">
        <v>403</v>
      </c>
      <c r="F9" s="1">
        <f t="shared" ref="F9:F28" si="0">LN(E9*1000)</f>
        <v>12.90669184092882</v>
      </c>
      <c r="G9">
        <v>0.84799690655494997</v>
      </c>
      <c r="H9">
        <v>3.1824804324683198</v>
      </c>
    </row>
    <row r="10" spans="1:8">
      <c r="A10">
        <v>205</v>
      </c>
      <c r="B10" t="s">
        <v>223</v>
      </c>
      <c r="C10" t="s">
        <v>3</v>
      </c>
      <c r="D10">
        <v>0.89550296299999899</v>
      </c>
      <c r="E10">
        <v>63</v>
      </c>
      <c r="F10" s="1">
        <f t="shared" si="0"/>
        <v>11.05089000537367</v>
      </c>
      <c r="G10">
        <v>-1.1456053222469</v>
      </c>
      <c r="H10">
        <v>1.40581458113974</v>
      </c>
    </row>
    <row r="11" spans="1:8">
      <c r="A11">
        <v>197</v>
      </c>
      <c r="B11" t="s">
        <v>215</v>
      </c>
      <c r="C11" t="s">
        <v>3</v>
      </c>
      <c r="D11">
        <v>0.89550296299999899</v>
      </c>
      <c r="E11">
        <v>189.87376610000001</v>
      </c>
      <c r="F11" s="1">
        <f t="shared" si="0"/>
        <v>12.154114741391114</v>
      </c>
      <c r="G11">
        <v>-1.1424170446158499</v>
      </c>
      <c r="H11">
        <v>1.06390555220317</v>
      </c>
    </row>
    <row r="12" spans="1:8">
      <c r="A12">
        <v>108</v>
      </c>
      <c r="B12" t="s">
        <v>122</v>
      </c>
      <c r="C12" t="s">
        <v>3</v>
      </c>
      <c r="D12">
        <v>0.89550296299999899</v>
      </c>
      <c r="E12">
        <v>69</v>
      </c>
      <c r="F12" s="1">
        <f t="shared" si="0"/>
        <v>11.141861783579396</v>
      </c>
      <c r="G12">
        <v>-1.0262050703473899</v>
      </c>
      <c r="H12">
        <v>0.97337211529907197</v>
      </c>
    </row>
    <row r="13" spans="1:8">
      <c r="A13">
        <v>129</v>
      </c>
      <c r="B13" t="s">
        <v>144</v>
      </c>
      <c r="C13" t="s">
        <v>3</v>
      </c>
      <c r="D13">
        <v>0.89550296299999899</v>
      </c>
      <c r="E13">
        <v>378.29603659999998</v>
      </c>
      <c r="F13" s="1">
        <f t="shared" si="0"/>
        <v>12.843432333696029</v>
      </c>
      <c r="G13">
        <v>-1.56064282152574</v>
      </c>
      <c r="H13">
        <v>0.96532254836725495</v>
      </c>
    </row>
    <row r="14" spans="1:8">
      <c r="A14">
        <v>132</v>
      </c>
      <c r="B14" t="s">
        <v>147</v>
      </c>
      <c r="C14" t="s">
        <v>3</v>
      </c>
      <c r="D14">
        <v>0.89550296299999899</v>
      </c>
      <c r="E14">
        <v>275</v>
      </c>
      <c r="F14" s="1">
        <f t="shared" si="0"/>
        <v>12.524526376648708</v>
      </c>
      <c r="G14">
        <v>-2.0115879742752099</v>
      </c>
      <c r="H14">
        <v>0.753659153821159</v>
      </c>
    </row>
    <row r="15" spans="1:8">
      <c r="A15">
        <v>171</v>
      </c>
      <c r="B15" t="s">
        <v>188</v>
      </c>
      <c r="C15" t="s">
        <v>3</v>
      </c>
      <c r="D15">
        <v>0.89550296299999899</v>
      </c>
      <c r="E15">
        <v>89.415000000000006</v>
      </c>
      <c r="F15" s="1">
        <f t="shared" si="0"/>
        <v>11.401043732322137</v>
      </c>
      <c r="G15">
        <v>-1.6038405109268501</v>
      </c>
      <c r="H15">
        <v>0.368836626039585</v>
      </c>
    </row>
    <row r="16" spans="1:8">
      <c r="A16">
        <v>75</v>
      </c>
      <c r="B16" t="s">
        <v>88</v>
      </c>
      <c r="C16" t="s">
        <v>3</v>
      </c>
      <c r="D16">
        <v>0.89550296299999899</v>
      </c>
      <c r="E16">
        <v>152.6</v>
      </c>
      <c r="F16" s="1">
        <f t="shared" si="0"/>
        <v>11.935575397832494</v>
      </c>
      <c r="G16">
        <v>-8.6096404744368105</v>
      </c>
      <c r="H16">
        <v>0.23335343490355301</v>
      </c>
    </row>
    <row r="17" spans="1:8">
      <c r="A17">
        <v>177</v>
      </c>
      <c r="B17" t="s">
        <v>194</v>
      </c>
      <c r="C17" t="s">
        <v>3</v>
      </c>
      <c r="D17">
        <v>0.89550296299999899</v>
      </c>
      <c r="E17">
        <v>222</v>
      </c>
      <c r="F17" s="1">
        <f t="shared" si="0"/>
        <v>12.310432660854417</v>
      </c>
      <c r="G17">
        <v>-3.22431729826094</v>
      </c>
      <c r="H17">
        <v>-3.5152534616420303E-2</v>
      </c>
    </row>
    <row r="18" spans="1:8">
      <c r="A18">
        <v>82</v>
      </c>
      <c r="B18" t="s">
        <v>96</v>
      </c>
      <c r="C18" t="s">
        <v>3</v>
      </c>
      <c r="D18">
        <v>0.89550296299999899</v>
      </c>
      <c r="E18">
        <v>375</v>
      </c>
      <c r="F18" s="1">
        <f t="shared" si="0"/>
        <v>12.834681304952548</v>
      </c>
      <c r="G18">
        <v>-2.8365012677171202</v>
      </c>
      <c r="H18">
        <v>-0.48312035978707302</v>
      </c>
    </row>
    <row r="19" spans="1:8">
      <c r="A19">
        <v>169</v>
      </c>
      <c r="B19" t="s">
        <v>186</v>
      </c>
      <c r="C19" t="s">
        <v>3</v>
      </c>
      <c r="D19">
        <v>0.89550296299999999</v>
      </c>
      <c r="E19">
        <v>127</v>
      </c>
      <c r="F19" s="1">
        <f t="shared" si="0"/>
        <v>11.751942365440728</v>
      </c>
      <c r="G19">
        <v>-0.32012585225337697</v>
      </c>
      <c r="H19">
        <v>-0.115284870903967</v>
      </c>
    </row>
    <row r="20" spans="1:8">
      <c r="A20">
        <v>80</v>
      </c>
      <c r="B20" t="s">
        <v>94</v>
      </c>
      <c r="C20" t="s">
        <v>3</v>
      </c>
      <c r="D20">
        <v>0.89550296299999999</v>
      </c>
      <c r="E20">
        <v>129</v>
      </c>
      <c r="F20" s="1">
        <f t="shared" si="0"/>
        <v>11.76756768334381</v>
      </c>
      <c r="G20">
        <v>-0.46992925777491601</v>
      </c>
      <c r="H20">
        <v>-1.0363614757012101</v>
      </c>
    </row>
    <row r="21" spans="1:8">
      <c r="A21">
        <v>217</v>
      </c>
      <c r="B21" t="s">
        <v>235</v>
      </c>
      <c r="C21" t="s">
        <v>3</v>
      </c>
      <c r="D21">
        <v>0.89550296299999999</v>
      </c>
      <c r="E21">
        <v>82</v>
      </c>
      <c r="F21" s="1">
        <f t="shared" si="0"/>
        <v>11.314474526246391</v>
      </c>
      <c r="G21">
        <v>-2.3733272473940099</v>
      </c>
      <c r="H21">
        <v>-1.9474839414929599</v>
      </c>
    </row>
    <row r="22" spans="1:8">
      <c r="A22">
        <v>186</v>
      </c>
      <c r="B22" t="s">
        <v>204</v>
      </c>
      <c r="C22" t="s">
        <v>8</v>
      </c>
      <c r="D22">
        <v>1.0480243520000001</v>
      </c>
      <c r="E22">
        <v>420.72</v>
      </c>
      <c r="F22" s="1">
        <f t="shared" si="0"/>
        <v>12.949722808263227</v>
      </c>
      <c r="G22">
        <v>-1.67576543772947</v>
      </c>
      <c r="H22">
        <v>0.17964098251674299</v>
      </c>
    </row>
    <row r="23" spans="1:8">
      <c r="A23">
        <v>38</v>
      </c>
      <c r="B23" t="s">
        <v>47</v>
      </c>
      <c r="C23" t="s">
        <v>8</v>
      </c>
      <c r="D23">
        <v>1.0480243520000001</v>
      </c>
      <c r="E23">
        <v>216</v>
      </c>
      <c r="F23" s="1">
        <f t="shared" si="0"/>
        <v>12.283033686666302</v>
      </c>
      <c r="G23">
        <v>-6.1791879227712796</v>
      </c>
      <c r="H23">
        <v>-3.20051235265255E-2</v>
      </c>
    </row>
    <row r="24" spans="1:8">
      <c r="A24">
        <v>20</v>
      </c>
      <c r="B24" t="s">
        <v>27</v>
      </c>
      <c r="C24" t="s">
        <v>8</v>
      </c>
      <c r="D24">
        <v>1.0480243520000001</v>
      </c>
      <c r="E24">
        <v>167</v>
      </c>
      <c r="F24" s="1">
        <f t="shared" si="0"/>
        <v>12.025749091398891</v>
      </c>
      <c r="G24">
        <v>-9.5543580389356197</v>
      </c>
      <c r="H24">
        <v>-1.76444448098047</v>
      </c>
    </row>
    <row r="25" spans="1:8">
      <c r="A25">
        <v>91</v>
      </c>
      <c r="B25" t="s">
        <v>105</v>
      </c>
      <c r="C25" t="s">
        <v>8</v>
      </c>
      <c r="D25">
        <v>1.0480243520000001</v>
      </c>
      <c r="E25">
        <v>63</v>
      </c>
      <c r="F25" s="1">
        <f t="shared" si="0"/>
        <v>11.05089000537367</v>
      </c>
      <c r="G25">
        <v>-7.0919710863030003</v>
      </c>
      <c r="H25">
        <v>-1.8895233115594701</v>
      </c>
    </row>
    <row r="26" spans="1:8">
      <c r="A26">
        <v>13</v>
      </c>
      <c r="B26" t="s">
        <v>17</v>
      </c>
      <c r="C26" t="s">
        <v>8</v>
      </c>
      <c r="D26">
        <v>1.0480243520000001</v>
      </c>
      <c r="E26">
        <v>173</v>
      </c>
      <c r="F26" s="1">
        <f t="shared" si="0"/>
        <v>12.061046873479915</v>
      </c>
      <c r="G26">
        <v>-9.1502088557995105</v>
      </c>
      <c r="H26">
        <v>-2.7224992068386298</v>
      </c>
    </row>
    <row r="27" spans="1:8">
      <c r="A27">
        <v>166</v>
      </c>
      <c r="B27" t="s">
        <v>183</v>
      </c>
      <c r="C27" t="s">
        <v>90</v>
      </c>
      <c r="D27">
        <v>1.193009991</v>
      </c>
      <c r="E27">
        <v>184.369</v>
      </c>
      <c r="F27" s="1">
        <f t="shared" si="0"/>
        <v>12.124694463173826</v>
      </c>
      <c r="G27">
        <v>-0.25670047211174302</v>
      </c>
      <c r="H27">
        <v>-0.81856345708439104</v>
      </c>
    </row>
    <row r="28" spans="1:8">
      <c r="A28">
        <v>104</v>
      </c>
      <c r="B28" t="s">
        <v>118</v>
      </c>
      <c r="C28" t="s">
        <v>90</v>
      </c>
      <c r="D28">
        <v>1.193009991</v>
      </c>
      <c r="E28">
        <v>383.74576969999998</v>
      </c>
      <c r="F28" s="1">
        <f t="shared" si="0"/>
        <v>12.857735554239722</v>
      </c>
      <c r="G28">
        <v>-2.3883554566263401</v>
      </c>
      <c r="H28">
        <v>-0.92989799063858702</v>
      </c>
    </row>
    <row r="31" spans="1:8">
      <c r="A31">
        <v>154</v>
      </c>
      <c r="B31" t="s">
        <v>170</v>
      </c>
      <c r="C31" t="s">
        <v>169</v>
      </c>
      <c r="D31">
        <v>0.70577016599999998</v>
      </c>
      <c r="E31">
        <v>2359</v>
      </c>
      <c r="F31" s="1">
        <f t="shared" ref="F31:F62" si="1">LN(E31*1000)</f>
        <v>14.673748358389812</v>
      </c>
      <c r="G31">
        <v>0.18903382439001701</v>
      </c>
      <c r="H31">
        <v>0.57482812358744295</v>
      </c>
    </row>
    <row r="32" spans="1:8">
      <c r="A32">
        <v>107</v>
      </c>
      <c r="B32" t="s">
        <v>121</v>
      </c>
      <c r="C32" t="s">
        <v>19</v>
      </c>
      <c r="D32">
        <v>0.85047205000000003</v>
      </c>
      <c r="E32">
        <v>1521.2059999999999</v>
      </c>
      <c r="F32" s="1">
        <f t="shared" si="1"/>
        <v>14.235013999283</v>
      </c>
      <c r="G32">
        <v>-0.49005085369568901</v>
      </c>
      <c r="H32">
        <v>5.4247069937787502E-2</v>
      </c>
    </row>
    <row r="33" spans="1:8">
      <c r="A33">
        <v>115</v>
      </c>
      <c r="B33" t="s">
        <v>129</v>
      </c>
      <c r="C33" t="s">
        <v>19</v>
      </c>
      <c r="D33">
        <v>0.85047205000000003</v>
      </c>
      <c r="E33">
        <v>3230</v>
      </c>
      <c r="F33" s="1">
        <f t="shared" si="1"/>
        <v>14.987992695198839</v>
      </c>
      <c r="G33">
        <v>-3.5014427519009801</v>
      </c>
      <c r="H33">
        <v>-1.56237228827602E-2</v>
      </c>
    </row>
    <row r="34" spans="1:8">
      <c r="A34">
        <v>215</v>
      </c>
      <c r="B34" t="s">
        <v>233</v>
      </c>
      <c r="C34" t="s">
        <v>19</v>
      </c>
      <c r="D34">
        <v>0.85047205000000003</v>
      </c>
      <c r="E34">
        <v>713.79227470000001</v>
      </c>
      <c r="F34" s="1">
        <f t="shared" si="1"/>
        <v>13.478347267200141</v>
      </c>
      <c r="G34">
        <v>-2.4111954329844498</v>
      </c>
      <c r="H34">
        <v>-0.38619896139538101</v>
      </c>
    </row>
    <row r="35" spans="1:8">
      <c r="A35">
        <v>14</v>
      </c>
      <c r="B35" t="s">
        <v>18</v>
      </c>
      <c r="C35" t="s">
        <v>19</v>
      </c>
      <c r="D35">
        <v>0.85047205000000003</v>
      </c>
      <c r="E35">
        <v>3136.7939999999999</v>
      </c>
      <c r="F35" s="1">
        <f t="shared" si="1"/>
        <v>14.958711817181078</v>
      </c>
      <c r="G35">
        <v>-1.03800632257975</v>
      </c>
      <c r="H35">
        <v>-0.752538744867561</v>
      </c>
    </row>
    <row r="36" spans="1:8">
      <c r="A36">
        <v>183</v>
      </c>
      <c r="B36" t="s">
        <v>201</v>
      </c>
      <c r="C36" t="s">
        <v>54</v>
      </c>
      <c r="D36">
        <v>0.88335983200000001</v>
      </c>
      <c r="E36">
        <v>2596</v>
      </c>
      <c r="F36" s="1">
        <f t="shared" si="1"/>
        <v>14.769482356806117</v>
      </c>
      <c r="G36">
        <v>-3.09541956507868</v>
      </c>
      <c r="H36">
        <v>-2.3286325077990999</v>
      </c>
    </row>
    <row r="37" spans="1:8">
      <c r="A37">
        <v>185</v>
      </c>
      <c r="B37" t="s">
        <v>203</v>
      </c>
      <c r="C37" t="s">
        <v>3</v>
      </c>
      <c r="D37">
        <v>0.89550296299999899</v>
      </c>
      <c r="E37">
        <v>2750</v>
      </c>
      <c r="F37" s="1">
        <f t="shared" si="1"/>
        <v>14.827111469642754</v>
      </c>
      <c r="G37">
        <v>0.55581615506163995</v>
      </c>
      <c r="H37">
        <v>1.95024748134239</v>
      </c>
    </row>
    <row r="38" spans="1:8">
      <c r="A38">
        <v>124</v>
      </c>
      <c r="B38" t="s">
        <v>139</v>
      </c>
      <c r="C38" t="s">
        <v>3</v>
      </c>
      <c r="D38">
        <v>0.89550296299999899</v>
      </c>
      <c r="E38">
        <v>700</v>
      </c>
      <c r="F38" s="1">
        <f t="shared" si="1"/>
        <v>13.458835614025542</v>
      </c>
      <c r="G38">
        <v>1.0143552929770701</v>
      </c>
      <c r="H38">
        <v>1.83826864959307</v>
      </c>
    </row>
    <row r="39" spans="1:8">
      <c r="A39">
        <v>189</v>
      </c>
      <c r="B39" t="s">
        <v>207</v>
      </c>
      <c r="C39" t="s">
        <v>3</v>
      </c>
      <c r="D39">
        <v>0.89550296299999899</v>
      </c>
      <c r="E39">
        <v>500</v>
      </c>
      <c r="F39" s="1">
        <f t="shared" si="1"/>
        <v>13.122363377404328</v>
      </c>
      <c r="G39">
        <v>0.27500704749986998</v>
      </c>
      <c r="H39">
        <v>1.4813322782323901</v>
      </c>
    </row>
    <row r="40" spans="1:8">
      <c r="A40">
        <v>4</v>
      </c>
      <c r="B40" t="s">
        <v>5</v>
      </c>
      <c r="C40" t="s">
        <v>3</v>
      </c>
      <c r="D40">
        <v>0.89550296299999899</v>
      </c>
      <c r="E40">
        <v>3090.8851420000001</v>
      </c>
      <c r="F40" s="1">
        <f t="shared" si="1"/>
        <v>14.943968061575577</v>
      </c>
      <c r="G40">
        <v>-0.15200309344505</v>
      </c>
      <c r="H40">
        <v>1.47221120766608</v>
      </c>
    </row>
    <row r="41" spans="1:8">
      <c r="A41">
        <v>99</v>
      </c>
      <c r="B41" t="s">
        <v>113</v>
      </c>
      <c r="C41" t="s">
        <v>3</v>
      </c>
      <c r="D41">
        <v>0.89550296299999899</v>
      </c>
      <c r="E41">
        <v>835.51714550000099</v>
      </c>
      <c r="F41" s="1">
        <f t="shared" si="1"/>
        <v>13.635806148051792</v>
      </c>
      <c r="G41">
        <v>-1</v>
      </c>
      <c r="H41">
        <v>1.3377285654681299</v>
      </c>
    </row>
    <row r="42" spans="1:8">
      <c r="A42">
        <v>147</v>
      </c>
      <c r="B42" t="s">
        <v>162</v>
      </c>
      <c r="C42" t="s">
        <v>3</v>
      </c>
      <c r="D42">
        <v>0.89550296299999899</v>
      </c>
      <c r="E42">
        <v>803</v>
      </c>
      <c r="F42" s="1">
        <f t="shared" si="1"/>
        <v>13.596109992928898</v>
      </c>
      <c r="G42">
        <v>-0.27055599316633699</v>
      </c>
      <c r="H42">
        <v>1.2906085597997099</v>
      </c>
    </row>
    <row r="43" spans="1:8">
      <c r="A43">
        <v>113</v>
      </c>
      <c r="B43" t="s">
        <v>127</v>
      </c>
      <c r="C43" t="s">
        <v>3</v>
      </c>
      <c r="D43">
        <v>0.89550296299999899</v>
      </c>
      <c r="E43">
        <v>503.49</v>
      </c>
      <c r="F43" s="1">
        <f t="shared" si="1"/>
        <v>13.129319129970334</v>
      </c>
      <c r="G43">
        <v>0.92599941855622303</v>
      </c>
      <c r="H43">
        <v>1.0691397002334599</v>
      </c>
    </row>
    <row r="44" spans="1:8">
      <c r="A44">
        <v>208</v>
      </c>
      <c r="B44" t="s">
        <v>226</v>
      </c>
      <c r="C44" t="s">
        <v>3</v>
      </c>
      <c r="D44">
        <v>0.89550296299999899</v>
      </c>
      <c r="E44">
        <v>1514</v>
      </c>
      <c r="F44" s="1">
        <f t="shared" si="1"/>
        <v>14.230265712979531</v>
      </c>
      <c r="G44">
        <v>-1.15200309344505</v>
      </c>
      <c r="H44">
        <v>0.90883211793176799</v>
      </c>
    </row>
    <row r="45" spans="1:8">
      <c r="A45">
        <v>73</v>
      </c>
      <c r="B45" t="s">
        <v>86</v>
      </c>
      <c r="C45" t="s">
        <v>3</v>
      </c>
      <c r="D45">
        <v>0.89550296299999899</v>
      </c>
      <c r="E45">
        <v>1029</v>
      </c>
      <c r="F45" s="1">
        <f t="shared" si="1"/>
        <v>13.844098014816186</v>
      </c>
      <c r="G45">
        <v>-5.94786237666482</v>
      </c>
      <c r="H45">
        <v>0.60357476422164302</v>
      </c>
    </row>
    <row r="46" spans="1:8">
      <c r="A46">
        <v>195</v>
      </c>
      <c r="B46" t="s">
        <v>213</v>
      </c>
      <c r="C46" t="s">
        <v>3</v>
      </c>
      <c r="D46">
        <v>0.89550296299999899</v>
      </c>
      <c r="E46">
        <v>1270</v>
      </c>
      <c r="F46" s="1">
        <f t="shared" si="1"/>
        <v>14.054527458434775</v>
      </c>
      <c r="G46">
        <v>0.71369581484335898</v>
      </c>
      <c r="H46">
        <v>0.54980263335129698</v>
      </c>
    </row>
    <row r="47" spans="1:8">
      <c r="A47">
        <v>145</v>
      </c>
      <c r="B47" t="s">
        <v>160</v>
      </c>
      <c r="C47" t="s">
        <v>3</v>
      </c>
      <c r="D47">
        <v>0.89550296299999899</v>
      </c>
      <c r="E47">
        <v>2588</v>
      </c>
      <c r="F47" s="1">
        <f t="shared" si="1"/>
        <v>14.766395934602928</v>
      </c>
      <c r="G47">
        <v>0.38956681176272601</v>
      </c>
      <c r="H47">
        <v>0.41560416102934999</v>
      </c>
    </row>
    <row r="48" spans="1:8">
      <c r="A48">
        <v>206</v>
      </c>
      <c r="B48" t="s">
        <v>224</v>
      </c>
      <c r="C48" t="s">
        <v>3</v>
      </c>
      <c r="D48">
        <v>0.89550296299999899</v>
      </c>
      <c r="E48">
        <v>1734</v>
      </c>
      <c r="F48" s="1">
        <f t="shared" si="1"/>
        <v>14.365941436322624</v>
      </c>
      <c r="G48">
        <v>-0.75389599011608399</v>
      </c>
      <c r="H48">
        <v>0.262583493174743</v>
      </c>
    </row>
    <row r="49" spans="1:8">
      <c r="A49">
        <v>5</v>
      </c>
      <c r="B49" t="s">
        <v>6</v>
      </c>
      <c r="C49" t="s">
        <v>3</v>
      </c>
      <c r="D49">
        <v>0.89550296299999899</v>
      </c>
      <c r="E49">
        <v>1177</v>
      </c>
      <c r="F49" s="1">
        <f t="shared" si="1"/>
        <v>13.978479386242414</v>
      </c>
      <c r="G49">
        <v>2.0772429989324599</v>
      </c>
      <c r="H49">
        <v>0.17167266372857901</v>
      </c>
    </row>
    <row r="50" spans="1:8">
      <c r="A50">
        <v>114</v>
      </c>
      <c r="B50" t="s">
        <v>128</v>
      </c>
      <c r="C50" t="s">
        <v>3</v>
      </c>
      <c r="D50">
        <v>0.89550296299999899</v>
      </c>
      <c r="E50">
        <v>801.5</v>
      </c>
      <c r="F50" s="1">
        <f t="shared" si="1"/>
        <v>13.594240251031744</v>
      </c>
      <c r="G50">
        <v>-1.2653445665209999</v>
      </c>
      <c r="H50">
        <v>0.145595944698656</v>
      </c>
    </row>
    <row r="51" spans="1:8">
      <c r="A51">
        <v>165</v>
      </c>
      <c r="B51" t="s">
        <v>182</v>
      </c>
      <c r="C51" t="s">
        <v>3</v>
      </c>
      <c r="D51">
        <v>0.89550296299999899</v>
      </c>
      <c r="E51">
        <v>839.82257689999904</v>
      </c>
      <c r="F51" s="1">
        <f t="shared" si="1"/>
        <v>13.640945930533647</v>
      </c>
      <c r="G51">
        <v>-1.7908586021614099</v>
      </c>
      <c r="H51">
        <v>0.10985287315431599</v>
      </c>
    </row>
    <row r="52" spans="1:8">
      <c r="A52">
        <v>48</v>
      </c>
      <c r="B52" t="s">
        <v>61</v>
      </c>
      <c r="C52" t="s">
        <v>3</v>
      </c>
      <c r="D52">
        <v>0.89550296299999899</v>
      </c>
      <c r="E52">
        <v>805.58004910000102</v>
      </c>
      <c r="F52" s="1">
        <f t="shared" si="1"/>
        <v>13.599317854811703</v>
      </c>
      <c r="G52">
        <v>-3.34226854317154</v>
      </c>
      <c r="H52">
        <v>3.2035216153677798E-2</v>
      </c>
    </row>
    <row r="53" spans="1:8">
      <c r="A53">
        <v>178</v>
      </c>
      <c r="B53" t="s">
        <v>195</v>
      </c>
      <c r="C53" t="s">
        <v>3</v>
      </c>
      <c r="D53">
        <v>0.89550296299999899</v>
      </c>
      <c r="E53">
        <v>774</v>
      </c>
      <c r="F53" s="1">
        <f t="shared" si="1"/>
        <v>13.559327152571864</v>
      </c>
      <c r="G53">
        <v>-2.5907448533151598</v>
      </c>
      <c r="H53">
        <v>-0.12921861235394699</v>
      </c>
    </row>
    <row r="54" spans="1:8">
      <c r="A54">
        <v>201</v>
      </c>
      <c r="B54" t="s">
        <v>219</v>
      </c>
      <c r="C54" t="s">
        <v>3</v>
      </c>
      <c r="D54">
        <v>0.89550296299999899</v>
      </c>
      <c r="E54">
        <v>1268</v>
      </c>
      <c r="F54" s="1">
        <f t="shared" si="1"/>
        <v>14.052951413979308</v>
      </c>
      <c r="G54">
        <v>0.20163386116965001</v>
      </c>
      <c r="H54">
        <v>-0.248071406427818</v>
      </c>
    </row>
    <row r="55" spans="1:8">
      <c r="A55">
        <v>100</v>
      </c>
      <c r="B55" t="s">
        <v>114</v>
      </c>
      <c r="C55" t="s">
        <v>3</v>
      </c>
      <c r="D55">
        <v>0.89550296299999899</v>
      </c>
      <c r="E55">
        <v>755.23904560000005</v>
      </c>
      <c r="F55" s="1">
        <f t="shared" si="1"/>
        <v>13.534789594807418</v>
      </c>
      <c r="G55">
        <v>-3.1078032895345098</v>
      </c>
      <c r="H55">
        <v>-0.30080375485175598</v>
      </c>
    </row>
    <row r="56" spans="1:8">
      <c r="A56">
        <v>172</v>
      </c>
      <c r="B56" t="s">
        <v>189</v>
      </c>
      <c r="C56" t="s">
        <v>3</v>
      </c>
      <c r="D56">
        <v>0.89550296299999899</v>
      </c>
      <c r="E56">
        <v>1270</v>
      </c>
      <c r="F56" s="1">
        <f t="shared" si="1"/>
        <v>14.054527458434775</v>
      </c>
      <c r="G56">
        <v>-1.1942948151614901</v>
      </c>
      <c r="H56">
        <v>-0.52999828869351495</v>
      </c>
    </row>
    <row r="57" spans="1:8">
      <c r="A57">
        <v>180</v>
      </c>
      <c r="B57" t="s">
        <v>197</v>
      </c>
      <c r="C57" t="s">
        <v>3</v>
      </c>
      <c r="D57">
        <v>0.89550296299999899</v>
      </c>
      <c r="E57">
        <v>2164</v>
      </c>
      <c r="F57" s="1">
        <f t="shared" si="1"/>
        <v>14.58746891894851</v>
      </c>
      <c r="G57">
        <v>-1.81096617560998</v>
      </c>
      <c r="H57">
        <v>-0.59219801002490802</v>
      </c>
    </row>
    <row r="58" spans="1:8">
      <c r="A58">
        <v>203</v>
      </c>
      <c r="B58" t="s">
        <v>221</v>
      </c>
      <c r="C58" t="s">
        <v>3</v>
      </c>
      <c r="D58">
        <v>0.89550296299999899</v>
      </c>
      <c r="E58">
        <v>2529</v>
      </c>
      <c r="F58" s="1">
        <f t="shared" si="1"/>
        <v>14.743334525652102</v>
      </c>
      <c r="G58">
        <v>-2.8059129478837002</v>
      </c>
      <c r="H58">
        <v>-0.69105671187478601</v>
      </c>
    </row>
    <row r="59" spans="1:8">
      <c r="A59">
        <v>204</v>
      </c>
      <c r="B59" t="s">
        <v>222</v>
      </c>
      <c r="C59" t="s">
        <v>3</v>
      </c>
      <c r="D59">
        <v>0.89550296299999899</v>
      </c>
      <c r="E59">
        <v>1720</v>
      </c>
      <c r="F59" s="1">
        <f t="shared" si="1"/>
        <v>14.357834848789636</v>
      </c>
      <c r="G59">
        <v>-4.1532860593285204</v>
      </c>
      <c r="H59">
        <v>-0.84968819930258899</v>
      </c>
    </row>
    <row r="60" spans="1:8">
      <c r="A60">
        <v>94</v>
      </c>
      <c r="B60" t="s">
        <v>108</v>
      </c>
      <c r="C60" t="s">
        <v>3</v>
      </c>
      <c r="D60">
        <v>0.89550296299999899</v>
      </c>
      <c r="E60">
        <v>1361.343306</v>
      </c>
      <c r="F60" s="1">
        <f t="shared" si="1"/>
        <v>14.123982495232868</v>
      </c>
      <c r="G60">
        <v>-0.298672742587059</v>
      </c>
      <c r="H60">
        <v>-1.09650358156128</v>
      </c>
    </row>
    <row r="61" spans="1:8">
      <c r="A61">
        <v>179</v>
      </c>
      <c r="B61" t="s">
        <v>196</v>
      </c>
      <c r="C61" t="s">
        <v>3</v>
      </c>
      <c r="D61">
        <v>0.89550296299999899</v>
      </c>
      <c r="E61">
        <v>1268</v>
      </c>
      <c r="F61" s="1">
        <f t="shared" si="1"/>
        <v>14.052951413979308</v>
      </c>
      <c r="G61">
        <v>-1.6803820657998401</v>
      </c>
      <c r="H61">
        <v>-1.1465365653320501</v>
      </c>
    </row>
    <row r="62" spans="1:8">
      <c r="A62">
        <v>160</v>
      </c>
      <c r="B62" t="s">
        <v>176</v>
      </c>
      <c r="C62" t="s">
        <v>3</v>
      </c>
      <c r="D62">
        <v>0.89550296299999899</v>
      </c>
      <c r="E62">
        <v>909.45</v>
      </c>
      <c r="F62" s="1">
        <f t="shared" si="1"/>
        <v>13.720595300167986</v>
      </c>
      <c r="G62">
        <v>-4.4359633381333898</v>
      </c>
      <c r="H62">
        <v>-1.15379537838132</v>
      </c>
    </row>
    <row r="63" spans="1:8">
      <c r="A63">
        <v>214</v>
      </c>
      <c r="B63" t="s">
        <v>232</v>
      </c>
      <c r="C63" t="s">
        <v>3</v>
      </c>
      <c r="D63">
        <v>0.89550296299999899</v>
      </c>
      <c r="E63">
        <v>1064.5999999999999</v>
      </c>
      <c r="F63" s="1">
        <f t="shared" ref="F63:F94" si="2">LN(E63*1000)</f>
        <v>13.878109699720794</v>
      </c>
      <c r="G63">
        <v>-3.6620035364849799</v>
      </c>
      <c r="H63">
        <v>-1.21445854558766</v>
      </c>
    </row>
    <row r="64" spans="1:8">
      <c r="A64">
        <v>207</v>
      </c>
      <c r="B64" t="s">
        <v>225</v>
      </c>
      <c r="C64" t="s">
        <v>3</v>
      </c>
      <c r="D64">
        <v>0.89550296299999899</v>
      </c>
      <c r="E64">
        <v>818</v>
      </c>
      <c r="F64" s="1">
        <f t="shared" si="2"/>
        <v>13.614617615584883</v>
      </c>
      <c r="G64">
        <v>-1.94897599697553</v>
      </c>
      <c r="H64">
        <v>-1.21965390152952</v>
      </c>
    </row>
    <row r="65" spans="1:8">
      <c r="A65">
        <v>188</v>
      </c>
      <c r="B65" t="s">
        <v>206</v>
      </c>
      <c r="C65" t="s">
        <v>3</v>
      </c>
      <c r="D65">
        <v>0.89550296299999899</v>
      </c>
      <c r="E65">
        <v>1700</v>
      </c>
      <c r="F65" s="1">
        <f t="shared" si="2"/>
        <v>14.346138809026444</v>
      </c>
      <c r="G65">
        <v>-1.32192809488736</v>
      </c>
      <c r="H65">
        <v>-1.8570795923860399</v>
      </c>
    </row>
    <row r="66" spans="1:8">
      <c r="A66">
        <v>212</v>
      </c>
      <c r="B66" t="s">
        <v>230</v>
      </c>
      <c r="C66" t="s">
        <v>3</v>
      </c>
      <c r="D66">
        <v>0.89550296299999899</v>
      </c>
      <c r="E66">
        <v>803</v>
      </c>
      <c r="F66" s="1">
        <f t="shared" si="2"/>
        <v>13.596109992928898</v>
      </c>
      <c r="G66">
        <v>-4.2029039917450897</v>
      </c>
      <c r="H66">
        <v>-1.8983916327927399</v>
      </c>
    </row>
    <row r="67" spans="1:8">
      <c r="A67">
        <v>139</v>
      </c>
      <c r="B67" t="s">
        <v>154</v>
      </c>
      <c r="C67" t="s">
        <v>3</v>
      </c>
      <c r="D67">
        <v>0.89550296299999999</v>
      </c>
      <c r="E67">
        <v>1720</v>
      </c>
      <c r="F67" s="1">
        <f t="shared" si="2"/>
        <v>14.357834848789636</v>
      </c>
      <c r="G67">
        <v>3.1143670249520001</v>
      </c>
      <c r="H67">
        <v>2.66190819000993</v>
      </c>
    </row>
    <row r="68" spans="1:8">
      <c r="A68">
        <v>119</v>
      </c>
      <c r="B68" t="s">
        <v>134</v>
      </c>
      <c r="C68" t="s">
        <v>3</v>
      </c>
      <c r="D68">
        <v>0.89550296299999999</v>
      </c>
      <c r="E68">
        <v>2352</v>
      </c>
      <c r="F68" s="1">
        <f t="shared" si="2"/>
        <v>14.670776588000654</v>
      </c>
      <c r="G68">
        <v>0.37851162325373</v>
      </c>
      <c r="H68">
        <v>1.5303012844858199</v>
      </c>
    </row>
    <row r="69" spans="1:8">
      <c r="A69">
        <v>83</v>
      </c>
      <c r="B69" t="s">
        <v>97</v>
      </c>
      <c r="C69" t="s">
        <v>3</v>
      </c>
      <c r="D69">
        <v>0.89550296299999999</v>
      </c>
      <c r="E69">
        <v>2285.6500879999999</v>
      </c>
      <c r="F69" s="1">
        <f t="shared" si="2"/>
        <v>14.642161044254308</v>
      </c>
      <c r="G69">
        <v>2.8569152196770801E-2</v>
      </c>
      <c r="H69">
        <v>0.61055087697968702</v>
      </c>
    </row>
    <row r="70" spans="1:8">
      <c r="A70">
        <v>26</v>
      </c>
      <c r="B70" t="s">
        <v>35</v>
      </c>
      <c r="C70" t="s">
        <v>3</v>
      </c>
      <c r="D70">
        <v>0.89550296299999999</v>
      </c>
      <c r="E70">
        <v>743</v>
      </c>
      <c r="F70" s="1">
        <f t="shared" si="2"/>
        <v>13.518451323699896</v>
      </c>
      <c r="G70">
        <v>-0.79085860216140802</v>
      </c>
      <c r="H70">
        <v>4.6665667763491597E-2</v>
      </c>
    </row>
    <row r="71" spans="1:8">
      <c r="A71">
        <v>216</v>
      </c>
      <c r="B71" t="s">
        <v>234</v>
      </c>
      <c r="C71" t="s">
        <v>3</v>
      </c>
      <c r="D71">
        <v>0.89550296299999999</v>
      </c>
      <c r="E71">
        <v>1249.780264</v>
      </c>
      <c r="F71" s="1">
        <f t="shared" si="2"/>
        <v>14.038478305025821</v>
      </c>
      <c r="G71">
        <v>0.23878685958711601</v>
      </c>
      <c r="H71">
        <v>-0.463255118193247</v>
      </c>
    </row>
    <row r="72" spans="1:8">
      <c r="A72">
        <v>199</v>
      </c>
      <c r="B72" t="s">
        <v>217</v>
      </c>
      <c r="C72" t="s">
        <v>3</v>
      </c>
      <c r="D72">
        <v>0.89550296299999999</v>
      </c>
      <c r="E72">
        <v>688</v>
      </c>
      <c r="F72" s="1">
        <f t="shared" si="2"/>
        <v>13.44154411691548</v>
      </c>
      <c r="G72">
        <v>-0.68269593163808495</v>
      </c>
      <c r="H72">
        <v>-0.68617370360960195</v>
      </c>
    </row>
    <row r="73" spans="1:8">
      <c r="A73">
        <v>158</v>
      </c>
      <c r="B73" t="s">
        <v>174</v>
      </c>
      <c r="C73" t="s">
        <v>8</v>
      </c>
      <c r="D73">
        <v>1.0480243520000001</v>
      </c>
      <c r="E73">
        <v>1610</v>
      </c>
      <c r="F73" s="1">
        <f t="shared" si="2"/>
        <v>14.291744736960645</v>
      </c>
      <c r="G73">
        <v>-1</v>
      </c>
      <c r="H73">
        <v>3.4547399233125802</v>
      </c>
    </row>
    <row r="74" spans="1:8">
      <c r="A74">
        <v>79</v>
      </c>
      <c r="B74" t="s">
        <v>93</v>
      </c>
      <c r="C74" t="s">
        <v>8</v>
      </c>
      <c r="D74">
        <v>1.0480243520000001</v>
      </c>
      <c r="E74">
        <v>666</v>
      </c>
      <c r="F74" s="1">
        <f t="shared" si="2"/>
        <v>13.409044949522526</v>
      </c>
      <c r="G74">
        <v>-4.4868124796291502</v>
      </c>
      <c r="H74">
        <v>1.4145084140923101</v>
      </c>
    </row>
    <row r="75" spans="1:8">
      <c r="A75">
        <v>66</v>
      </c>
      <c r="B75" t="s">
        <v>79</v>
      </c>
      <c r="C75" t="s">
        <v>8</v>
      </c>
      <c r="D75">
        <v>1.0480243520000001</v>
      </c>
      <c r="E75">
        <v>2284.7076000000002</v>
      </c>
      <c r="F75" s="1">
        <f t="shared" si="2"/>
        <v>14.641748609133165</v>
      </c>
      <c r="G75">
        <v>-1.4305089080412801</v>
      </c>
      <c r="H75">
        <v>0.98849281955567703</v>
      </c>
    </row>
    <row r="76" spans="1:8">
      <c r="A76">
        <v>191</v>
      </c>
      <c r="B76" t="s">
        <v>209</v>
      </c>
      <c r="C76" t="s">
        <v>8</v>
      </c>
      <c r="D76">
        <v>1.0480243520000001</v>
      </c>
      <c r="E76">
        <v>1947</v>
      </c>
      <c r="F76" s="1">
        <f t="shared" si="2"/>
        <v>14.481800284354337</v>
      </c>
      <c r="G76">
        <v>-0.36215793967589499</v>
      </c>
      <c r="H76">
        <v>0.55348689600127299</v>
      </c>
    </row>
    <row r="77" spans="1:8">
      <c r="A77">
        <v>192</v>
      </c>
      <c r="B77" t="s">
        <v>210</v>
      </c>
      <c r="C77" t="s">
        <v>8</v>
      </c>
      <c r="D77">
        <v>1.0480243520000001</v>
      </c>
      <c r="E77">
        <v>443</v>
      </c>
      <c r="F77" s="1">
        <f t="shared" si="2"/>
        <v>13.001325049027272</v>
      </c>
      <c r="G77">
        <v>-5.7102835515137</v>
      </c>
      <c r="H77">
        <v>-0.109915541909144</v>
      </c>
    </row>
    <row r="78" spans="1:8">
      <c r="A78">
        <v>6</v>
      </c>
      <c r="B78" t="s">
        <v>7</v>
      </c>
      <c r="C78" t="s">
        <v>8</v>
      </c>
      <c r="D78">
        <v>1.0480243520000001</v>
      </c>
      <c r="E78">
        <v>1209</v>
      </c>
      <c r="F78" s="1">
        <f t="shared" si="2"/>
        <v>14.005304129596929</v>
      </c>
      <c r="G78">
        <v>-5.3451978742102098</v>
      </c>
      <c r="H78">
        <v>-0.25174207654039299</v>
      </c>
    </row>
    <row r="79" spans="1:8">
      <c r="A79">
        <v>200</v>
      </c>
      <c r="B79" t="s">
        <v>218</v>
      </c>
      <c r="C79" t="s">
        <v>8</v>
      </c>
      <c r="D79">
        <v>1.0480243520000001</v>
      </c>
      <c r="E79">
        <v>2179</v>
      </c>
      <c r="F79" s="1">
        <f t="shared" si="2"/>
        <v>14.594376613926757</v>
      </c>
      <c r="G79">
        <v>-1.46593839757888</v>
      </c>
      <c r="H79">
        <v>-0.25947495376171698</v>
      </c>
    </row>
    <row r="80" spans="1:8">
      <c r="A80">
        <v>173</v>
      </c>
      <c r="B80" t="s">
        <v>190</v>
      </c>
      <c r="C80" t="s">
        <v>8</v>
      </c>
      <c r="D80">
        <v>1.0480243520000001</v>
      </c>
      <c r="E80">
        <v>447</v>
      </c>
      <c r="F80" s="1">
        <f t="shared" si="2"/>
        <v>13.010313873595706</v>
      </c>
      <c r="G80">
        <v>-1.1140352432460301</v>
      </c>
      <c r="H80">
        <v>-0.29903763263956301</v>
      </c>
    </row>
    <row r="81" spans="1:8">
      <c r="A81">
        <v>141</v>
      </c>
      <c r="B81" t="s">
        <v>156</v>
      </c>
      <c r="C81" t="s">
        <v>8</v>
      </c>
      <c r="D81">
        <v>1.0480243520000001</v>
      </c>
      <c r="E81">
        <v>670</v>
      </c>
      <c r="F81" s="1">
        <f t="shared" si="2"/>
        <v>13.415032991367148</v>
      </c>
      <c r="G81">
        <v>-7.2832109873145097</v>
      </c>
      <c r="H81">
        <v>-0.41954138714567102</v>
      </c>
    </row>
    <row r="82" spans="1:8">
      <c r="A82">
        <v>88</v>
      </c>
      <c r="B82" t="s">
        <v>102</v>
      </c>
      <c r="C82" t="s">
        <v>8</v>
      </c>
      <c r="D82">
        <v>1.0480243520000001</v>
      </c>
      <c r="E82">
        <v>2040</v>
      </c>
      <c r="F82" s="1">
        <f t="shared" si="2"/>
        <v>14.528460365820399</v>
      </c>
      <c r="G82">
        <v>-2.4579896444633902</v>
      </c>
      <c r="H82">
        <v>-0.65859191013940799</v>
      </c>
    </row>
    <row r="83" spans="1:8">
      <c r="A83">
        <v>155</v>
      </c>
      <c r="B83" t="s">
        <v>171</v>
      </c>
      <c r="C83" t="s">
        <v>8</v>
      </c>
      <c r="D83">
        <v>1.0480243520000001</v>
      </c>
      <c r="E83">
        <v>2170.4112100000002</v>
      </c>
      <c r="F83" s="1">
        <f t="shared" si="2"/>
        <v>14.590427205260074</v>
      </c>
      <c r="G83">
        <v>-3.1975999598851601</v>
      </c>
      <c r="H83">
        <v>-0.786649261678808</v>
      </c>
    </row>
    <row r="84" spans="1:8">
      <c r="A84">
        <v>34</v>
      </c>
      <c r="B84" t="s">
        <v>43</v>
      </c>
      <c r="C84" t="s">
        <v>8</v>
      </c>
      <c r="D84">
        <v>1.0480243520000001</v>
      </c>
      <c r="E84">
        <v>682</v>
      </c>
      <c r="F84" s="1">
        <f t="shared" si="2"/>
        <v>13.432784936825598</v>
      </c>
      <c r="G84">
        <v>-5.53951952995999</v>
      </c>
      <c r="H84">
        <v>-1.03553765756302</v>
      </c>
    </row>
    <row r="85" spans="1:8">
      <c r="A85">
        <v>123</v>
      </c>
      <c r="B85" t="s">
        <v>138</v>
      </c>
      <c r="C85" t="s">
        <v>8</v>
      </c>
      <c r="D85">
        <v>1.0480243520000001</v>
      </c>
      <c r="E85">
        <v>608</v>
      </c>
      <c r="F85" s="1">
        <f t="shared" si="2"/>
        <v>13.317930160948304</v>
      </c>
      <c r="G85">
        <v>-9.9832013377394997</v>
      </c>
      <c r="H85">
        <v>-1.0767665790407099</v>
      </c>
    </row>
    <row r="86" spans="1:8">
      <c r="A86">
        <v>89</v>
      </c>
      <c r="B86" t="s">
        <v>103</v>
      </c>
      <c r="C86" t="s">
        <v>8</v>
      </c>
      <c r="D86">
        <v>1.0480243520000001</v>
      </c>
      <c r="E86">
        <v>1432.042733</v>
      </c>
      <c r="F86" s="1">
        <f t="shared" si="2"/>
        <v>14.174612467537926</v>
      </c>
      <c r="G86">
        <v>-6.2002495382991096</v>
      </c>
      <c r="H86">
        <v>-2.0445004069242301</v>
      </c>
    </row>
    <row r="87" spans="1:8">
      <c r="A87">
        <v>122</v>
      </c>
      <c r="B87" t="s">
        <v>137</v>
      </c>
      <c r="C87" t="s">
        <v>8</v>
      </c>
      <c r="D87">
        <v>1.0480243520000001</v>
      </c>
      <c r="E87">
        <v>515.89196879999997</v>
      </c>
      <c r="F87" s="1">
        <f t="shared" si="2"/>
        <v>13.153652659753554</v>
      </c>
      <c r="G87">
        <v>-4.8160371651574101</v>
      </c>
      <c r="H87">
        <v>-2.3697649566026202</v>
      </c>
    </row>
    <row r="88" spans="1:8">
      <c r="A88">
        <v>150</v>
      </c>
      <c r="B88" t="s">
        <v>165</v>
      </c>
      <c r="C88" t="s">
        <v>8</v>
      </c>
      <c r="D88">
        <v>1.0480243520000001</v>
      </c>
      <c r="E88">
        <v>893.84490000000005</v>
      </c>
      <c r="F88" s="1">
        <f t="shared" si="2"/>
        <v>13.703287549171646</v>
      </c>
      <c r="G88">
        <v>-9.1097945873536101</v>
      </c>
      <c r="H88">
        <v>-3.3260684614501499</v>
      </c>
    </row>
    <row r="89" spans="1:8">
      <c r="A89">
        <v>174</v>
      </c>
      <c r="B89" t="s">
        <v>191</v>
      </c>
      <c r="C89" t="s">
        <v>57</v>
      </c>
      <c r="D89">
        <v>1.1266008519999999</v>
      </c>
      <c r="E89">
        <v>2081</v>
      </c>
      <c r="F89" s="1">
        <f t="shared" si="2"/>
        <v>14.548359105375772</v>
      </c>
      <c r="G89">
        <v>-0.41503749927884398</v>
      </c>
      <c r="H89">
        <v>-0.32045670767069401</v>
      </c>
    </row>
    <row r="90" spans="1:8">
      <c r="A90">
        <v>103</v>
      </c>
      <c r="B90" t="s">
        <v>117</v>
      </c>
      <c r="C90" t="s">
        <v>90</v>
      </c>
      <c r="D90">
        <v>1.193009991</v>
      </c>
      <c r="E90">
        <v>2154.4890460000001</v>
      </c>
      <c r="F90" s="1">
        <f t="shared" si="2"/>
        <v>14.583064151782821</v>
      </c>
      <c r="G90">
        <v>-3.7273795453370102</v>
      </c>
      <c r="H90">
        <v>-1.45586346624309</v>
      </c>
    </row>
    <row r="91" spans="1:8">
      <c r="A91">
        <v>176</v>
      </c>
      <c r="B91" t="s">
        <v>193</v>
      </c>
      <c r="C91" t="s">
        <v>90</v>
      </c>
      <c r="D91">
        <v>1.193009991</v>
      </c>
      <c r="E91">
        <v>3105.3982000000001</v>
      </c>
      <c r="F91" s="1">
        <f t="shared" si="2"/>
        <v>14.948652509893565</v>
      </c>
      <c r="G91">
        <v>-8.0704816633287795</v>
      </c>
      <c r="H91">
        <v>-2.69766807965458</v>
      </c>
    </row>
    <row r="92" spans="1:8">
      <c r="A92">
        <v>76</v>
      </c>
      <c r="B92" t="s">
        <v>89</v>
      </c>
      <c r="C92" t="s">
        <v>90</v>
      </c>
      <c r="D92">
        <v>1.193009991</v>
      </c>
      <c r="E92">
        <v>1198.4321090000001</v>
      </c>
      <c r="F92" s="1">
        <f t="shared" si="2"/>
        <v>13.99652468461046</v>
      </c>
      <c r="G92">
        <v>-12.2520884698187</v>
      </c>
      <c r="H92">
        <v>-3.3047871158966502</v>
      </c>
    </row>
    <row r="93" spans="1:8">
      <c r="A93">
        <v>112</v>
      </c>
      <c r="B93" t="s">
        <v>126</v>
      </c>
      <c r="C93" t="s">
        <v>29</v>
      </c>
      <c r="D93">
        <v>1.4869408482499999</v>
      </c>
      <c r="E93">
        <v>1239</v>
      </c>
      <c r="F93" s="1">
        <f t="shared" si="2"/>
        <v>14.02981516061128</v>
      </c>
      <c r="G93">
        <v>-1.83650126771712</v>
      </c>
      <c r="H93">
        <v>0.72317961174464196</v>
      </c>
    </row>
    <row r="94" spans="1:8">
      <c r="A94">
        <v>56</v>
      </c>
      <c r="B94" t="s">
        <v>69</v>
      </c>
      <c r="C94" t="s">
        <v>29</v>
      </c>
      <c r="D94">
        <v>1.4869408482499999</v>
      </c>
      <c r="E94">
        <v>851</v>
      </c>
      <c r="F94" s="1">
        <f t="shared" si="2"/>
        <v>13.65416740755551</v>
      </c>
      <c r="G94">
        <v>-4.32192809488736</v>
      </c>
      <c r="H94">
        <v>0.30040416507936202</v>
      </c>
    </row>
    <row r="95" spans="1:8">
      <c r="A95">
        <v>111</v>
      </c>
      <c r="B95" t="s">
        <v>125</v>
      </c>
      <c r="C95" t="s">
        <v>29</v>
      </c>
      <c r="D95">
        <v>1.4869408482499999</v>
      </c>
      <c r="E95">
        <v>2000</v>
      </c>
      <c r="F95" s="1">
        <f t="shared" ref="F95:F97" si="3">LN(E95*1000)</f>
        <v>14.508657738524219</v>
      </c>
      <c r="G95">
        <v>-0.78587519464715305</v>
      </c>
      <c r="H95">
        <v>0.20954885248816599</v>
      </c>
    </row>
    <row r="96" spans="1:8">
      <c r="A96">
        <v>59</v>
      </c>
      <c r="B96" t="s">
        <v>72</v>
      </c>
      <c r="C96" t="s">
        <v>29</v>
      </c>
      <c r="D96">
        <v>1.4869408482499999</v>
      </c>
      <c r="E96">
        <v>850</v>
      </c>
      <c r="F96" s="1">
        <f t="shared" si="3"/>
        <v>13.652991628466498</v>
      </c>
      <c r="G96">
        <v>-2.12029423371771</v>
      </c>
      <c r="H96">
        <v>9.93310214417851E-2</v>
      </c>
    </row>
    <row r="97" spans="1:8">
      <c r="A97">
        <v>187</v>
      </c>
      <c r="B97" t="s">
        <v>205</v>
      </c>
      <c r="C97" t="s">
        <v>26</v>
      </c>
      <c r="D97">
        <v>1.91096113</v>
      </c>
      <c r="E97">
        <v>3216</v>
      </c>
      <c r="F97" s="1">
        <f t="shared" si="3"/>
        <v>14.983648909280994</v>
      </c>
      <c r="G97">
        <v>1.4114262457264699</v>
      </c>
      <c r="H97">
        <v>-1.61310927145153</v>
      </c>
    </row>
    <row r="100" spans="1:8">
      <c r="A100">
        <v>153</v>
      </c>
      <c r="B100" t="s">
        <v>168</v>
      </c>
      <c r="C100" t="s">
        <v>169</v>
      </c>
      <c r="D100">
        <v>0.70577016599999998</v>
      </c>
      <c r="E100">
        <v>5307</v>
      </c>
      <c r="F100" s="1">
        <f t="shared" ref="F100:F131" si="4">LN(E100*1000)</f>
        <v>15.484537261810033</v>
      </c>
      <c r="G100">
        <v>-0.43440282414577502</v>
      </c>
      <c r="H100">
        <v>-1.02664618251206E-2</v>
      </c>
    </row>
    <row r="101" spans="1:8">
      <c r="A101">
        <v>54</v>
      </c>
      <c r="B101" t="s">
        <v>67</v>
      </c>
      <c r="C101" t="s">
        <v>19</v>
      </c>
      <c r="D101">
        <v>0.85047205000000003</v>
      </c>
      <c r="E101">
        <v>23602.7</v>
      </c>
      <c r="F101" s="1">
        <f t="shared" si="4"/>
        <v>16.976871670231542</v>
      </c>
      <c r="G101">
        <v>1.18269229751619</v>
      </c>
      <c r="H101">
        <v>0.51221201099218905</v>
      </c>
    </row>
    <row r="102" spans="1:8">
      <c r="A102">
        <v>61</v>
      </c>
      <c r="B102" t="s">
        <v>74</v>
      </c>
      <c r="C102" t="s">
        <v>54</v>
      </c>
      <c r="D102">
        <v>0.88335983199999901</v>
      </c>
      <c r="E102">
        <v>18820</v>
      </c>
      <c r="F102" s="1">
        <f t="shared" si="4"/>
        <v>16.750430692121508</v>
      </c>
      <c r="G102">
        <v>-3.4375255419036801</v>
      </c>
      <c r="H102">
        <v>6.8761474532415198E-2</v>
      </c>
    </row>
    <row r="103" spans="1:8">
      <c r="A103">
        <v>69</v>
      </c>
      <c r="B103" t="s">
        <v>82</v>
      </c>
      <c r="C103" t="s">
        <v>54</v>
      </c>
      <c r="D103">
        <v>0.88335983199999901</v>
      </c>
      <c r="E103">
        <v>20000</v>
      </c>
      <c r="F103" s="1">
        <f t="shared" si="4"/>
        <v>16.811242831518264</v>
      </c>
      <c r="G103">
        <v>-4.32192809488736</v>
      </c>
      <c r="H103">
        <v>-3.44974172276534</v>
      </c>
    </row>
    <row r="104" spans="1:8">
      <c r="A104">
        <v>135</v>
      </c>
      <c r="B104" t="s">
        <v>150</v>
      </c>
      <c r="C104" t="s">
        <v>3</v>
      </c>
      <c r="D104">
        <v>0.89550296299999899</v>
      </c>
      <c r="E104">
        <v>6100</v>
      </c>
      <c r="F104" s="1">
        <f t="shared" si="4"/>
        <v>15.623799329143539</v>
      </c>
      <c r="G104">
        <v>1.52105073690096</v>
      </c>
      <c r="H104">
        <v>2.3839708393882102</v>
      </c>
    </row>
    <row r="105" spans="1:8">
      <c r="A105">
        <v>10</v>
      </c>
      <c r="B105" t="s">
        <v>13</v>
      </c>
      <c r="C105" t="s">
        <v>3</v>
      </c>
      <c r="D105">
        <v>0.89550296299999899</v>
      </c>
      <c r="E105">
        <v>11592.5</v>
      </c>
      <c r="F105" s="1">
        <f t="shared" si="4"/>
        <v>16.265868895247753</v>
      </c>
      <c r="G105">
        <v>2.0426443374084902</v>
      </c>
      <c r="H105">
        <v>2.2317834718493499</v>
      </c>
    </row>
    <row r="106" spans="1:8">
      <c r="A106">
        <v>156</v>
      </c>
      <c r="B106" t="s">
        <v>172</v>
      </c>
      <c r="C106" t="s">
        <v>3</v>
      </c>
      <c r="D106">
        <v>0.89550296299999899</v>
      </c>
      <c r="E106">
        <v>10139</v>
      </c>
      <c r="F106" s="1">
        <f t="shared" si="4"/>
        <v>16.131899931934718</v>
      </c>
      <c r="G106">
        <v>1.7311832415721999</v>
      </c>
      <c r="H106">
        <v>2.1856810102877899</v>
      </c>
    </row>
    <row r="107" spans="1:8">
      <c r="A107">
        <v>9</v>
      </c>
      <c r="B107" t="s">
        <v>12</v>
      </c>
      <c r="C107" t="s">
        <v>3</v>
      </c>
      <c r="D107">
        <v>0.89550296299999899</v>
      </c>
      <c r="E107">
        <v>9400</v>
      </c>
      <c r="F107" s="1">
        <f t="shared" si="4"/>
        <v>16.056220247240233</v>
      </c>
      <c r="G107">
        <v>1.82374936030827</v>
      </c>
      <c r="H107">
        <v>2.0219872718451999</v>
      </c>
    </row>
    <row r="108" spans="1:8">
      <c r="A108">
        <v>127</v>
      </c>
      <c r="B108" t="s">
        <v>142</v>
      </c>
      <c r="C108" t="s">
        <v>3</v>
      </c>
      <c r="D108">
        <v>0.89550296299999899</v>
      </c>
      <c r="E108">
        <v>12945</v>
      </c>
      <c r="F108" s="1">
        <f t="shared" si="4"/>
        <v>16.376220171167773</v>
      </c>
      <c r="G108">
        <v>1.3561438102252801</v>
      </c>
      <c r="H108">
        <v>1.4341420849816</v>
      </c>
    </row>
    <row r="109" spans="1:8">
      <c r="A109">
        <v>37</v>
      </c>
      <c r="B109" t="s">
        <v>46</v>
      </c>
      <c r="C109" t="s">
        <v>3</v>
      </c>
      <c r="D109">
        <v>0.89550296299999899</v>
      </c>
      <c r="E109">
        <v>4059</v>
      </c>
      <c r="F109" s="1">
        <f t="shared" si="4"/>
        <v>15.216447195821035</v>
      </c>
      <c r="G109">
        <v>1.2141248053528499</v>
      </c>
      <c r="H109">
        <v>1.4079742173923899</v>
      </c>
    </row>
    <row r="110" spans="1:8">
      <c r="A110">
        <v>211</v>
      </c>
      <c r="B110" t="s">
        <v>229</v>
      </c>
      <c r="C110" t="s">
        <v>3</v>
      </c>
      <c r="D110">
        <v>0.89550296299999899</v>
      </c>
      <c r="E110">
        <v>11728</v>
      </c>
      <c r="F110" s="1">
        <f t="shared" si="4"/>
        <v>16.277489703108571</v>
      </c>
      <c r="G110">
        <v>1.33342373372519</v>
      </c>
      <c r="H110">
        <v>1.21322391188601</v>
      </c>
    </row>
    <row r="111" spans="1:8">
      <c r="A111">
        <v>116</v>
      </c>
      <c r="B111" t="s">
        <v>130</v>
      </c>
      <c r="C111" t="s">
        <v>3</v>
      </c>
      <c r="D111">
        <v>0.89550296299999899</v>
      </c>
      <c r="E111">
        <v>5800</v>
      </c>
      <c r="F111" s="1">
        <f t="shared" si="4"/>
        <v>15.573368475516649</v>
      </c>
      <c r="G111">
        <v>1.14404636961671</v>
      </c>
      <c r="H111">
        <v>1.15406467367472</v>
      </c>
    </row>
    <row r="112" spans="1:8">
      <c r="A112">
        <v>157</v>
      </c>
      <c r="B112" t="s">
        <v>173</v>
      </c>
      <c r="C112" t="s">
        <v>3</v>
      </c>
      <c r="D112">
        <v>0.89550296299999899</v>
      </c>
      <c r="E112">
        <v>5250</v>
      </c>
      <c r="F112" s="1">
        <f t="shared" si="4"/>
        <v>15.473738634567807</v>
      </c>
      <c r="G112">
        <v>-0.55639334852438505</v>
      </c>
      <c r="H112">
        <v>0.96003985564519001</v>
      </c>
    </row>
    <row r="113" spans="1:8">
      <c r="A113">
        <v>63</v>
      </c>
      <c r="B113" t="s">
        <v>76</v>
      </c>
      <c r="C113" t="s">
        <v>3</v>
      </c>
      <c r="D113">
        <v>0.89550296299999899</v>
      </c>
      <c r="E113">
        <v>3500</v>
      </c>
      <c r="F113" s="1">
        <f t="shared" si="4"/>
        <v>15.068273526459642</v>
      </c>
      <c r="G113">
        <v>-8.1613765553652101E-2</v>
      </c>
      <c r="H113">
        <v>0.95675267424339705</v>
      </c>
    </row>
    <row r="114" spans="1:8">
      <c r="A114">
        <v>128</v>
      </c>
      <c r="B114" t="s">
        <v>143</v>
      </c>
      <c r="C114" t="s">
        <v>3</v>
      </c>
      <c r="D114">
        <v>0.89550296299999899</v>
      </c>
      <c r="E114">
        <v>3903</v>
      </c>
      <c r="F114" s="1">
        <f t="shared" si="4"/>
        <v>15.177256046162752</v>
      </c>
      <c r="G114">
        <v>0.56559717585422498</v>
      </c>
      <c r="H114">
        <v>0.68000922522819596</v>
      </c>
    </row>
    <row r="115" spans="1:8">
      <c r="A115">
        <v>120</v>
      </c>
      <c r="B115" t="s">
        <v>135</v>
      </c>
      <c r="C115" t="s">
        <v>3</v>
      </c>
      <c r="D115">
        <v>0.89550296299999899</v>
      </c>
      <c r="E115">
        <v>4400</v>
      </c>
      <c r="F115" s="1">
        <f t="shared" si="4"/>
        <v>15.29711509888849</v>
      </c>
      <c r="G115">
        <v>-2.88827932482651E-3</v>
      </c>
      <c r="H115">
        <v>0.42396227509505902</v>
      </c>
    </row>
    <row r="116" spans="1:8">
      <c r="A116">
        <v>95</v>
      </c>
      <c r="B116" t="s">
        <v>109</v>
      </c>
      <c r="C116" t="s">
        <v>3</v>
      </c>
      <c r="D116">
        <v>0.89550296299999899</v>
      </c>
      <c r="E116">
        <v>23798</v>
      </c>
      <c r="F116" s="1">
        <f t="shared" si="4"/>
        <v>16.985112101497236</v>
      </c>
      <c r="G116">
        <v>-1.49817873457909</v>
      </c>
      <c r="H116">
        <v>0.33916996941983801</v>
      </c>
    </row>
    <row r="117" spans="1:8">
      <c r="A117">
        <v>67</v>
      </c>
      <c r="B117" t="s">
        <v>80</v>
      </c>
      <c r="C117" t="s">
        <v>3</v>
      </c>
      <c r="D117">
        <v>0.89550296299999899</v>
      </c>
      <c r="E117">
        <v>20243</v>
      </c>
      <c r="F117" s="1">
        <f t="shared" si="4"/>
        <v>16.823319612743713</v>
      </c>
      <c r="G117">
        <v>-1.92139016530363</v>
      </c>
      <c r="H117">
        <v>0.30223965927551599</v>
      </c>
    </row>
    <row r="118" spans="1:8">
      <c r="A118">
        <v>96</v>
      </c>
      <c r="B118" t="s">
        <v>110</v>
      </c>
      <c r="C118" t="s">
        <v>3</v>
      </c>
      <c r="D118">
        <v>0.89550296299999899</v>
      </c>
      <c r="E118">
        <v>10745</v>
      </c>
      <c r="F118" s="1">
        <f t="shared" si="4"/>
        <v>16.189951088058748</v>
      </c>
      <c r="G118">
        <v>-2.8365012677171202</v>
      </c>
      <c r="H118">
        <v>-0.109099395129631</v>
      </c>
    </row>
    <row r="119" spans="1:8">
      <c r="A119">
        <v>109</v>
      </c>
      <c r="B119" t="s">
        <v>123</v>
      </c>
      <c r="C119" t="s">
        <v>3</v>
      </c>
      <c r="D119">
        <v>0.89550296299999899</v>
      </c>
      <c r="E119">
        <v>5184.3625199999997</v>
      </c>
      <c r="F119" s="1">
        <f t="shared" si="4"/>
        <v>15.461157445124776</v>
      </c>
      <c r="G119">
        <v>-1.4779442508390399</v>
      </c>
      <c r="H119">
        <v>-0.30808303888851601</v>
      </c>
    </row>
    <row r="120" spans="1:8">
      <c r="A120">
        <v>182</v>
      </c>
      <c r="B120" t="s">
        <v>200</v>
      </c>
      <c r="C120" t="s">
        <v>3</v>
      </c>
      <c r="D120">
        <v>0.89550296299999899</v>
      </c>
      <c r="E120">
        <v>18950</v>
      </c>
      <c r="F120" s="1">
        <f t="shared" si="4"/>
        <v>16.75731448949271</v>
      </c>
      <c r="G120">
        <v>-1.36959452851768</v>
      </c>
      <c r="H120">
        <v>-0.38239445460107002</v>
      </c>
    </row>
    <row r="121" spans="1:8">
      <c r="A121">
        <v>68</v>
      </c>
      <c r="B121" t="s">
        <v>81</v>
      </c>
      <c r="C121" t="s">
        <v>3</v>
      </c>
      <c r="D121">
        <v>0.89550296299999899</v>
      </c>
      <c r="E121">
        <v>4872.6653100000003</v>
      </c>
      <c r="F121" s="1">
        <f t="shared" si="4"/>
        <v>15.399151636930466</v>
      </c>
      <c r="G121">
        <v>-1.4422223286050699</v>
      </c>
      <c r="H121">
        <v>-0.69767829007551996</v>
      </c>
    </row>
    <row r="122" spans="1:8">
      <c r="A122">
        <v>146</v>
      </c>
      <c r="B122" t="s">
        <v>161</v>
      </c>
      <c r="C122" t="s">
        <v>3</v>
      </c>
      <c r="D122">
        <v>0.89550296299999899</v>
      </c>
      <c r="E122">
        <v>23048.2</v>
      </c>
      <c r="F122" s="1">
        <f t="shared" si="4"/>
        <v>16.953098233251371</v>
      </c>
      <c r="G122">
        <v>0.79908730607400402</v>
      </c>
      <c r="H122">
        <v>-0.73728121822904102</v>
      </c>
    </row>
    <row r="123" spans="1:8">
      <c r="A123">
        <v>148</v>
      </c>
      <c r="B123" t="s">
        <v>163</v>
      </c>
      <c r="C123" t="s">
        <v>3</v>
      </c>
      <c r="D123">
        <v>0.89550296299999899</v>
      </c>
      <c r="E123">
        <v>5490</v>
      </c>
      <c r="F123" s="1">
        <f t="shared" si="4"/>
        <v>15.518438813485714</v>
      </c>
      <c r="G123">
        <v>-3.6029637591278201</v>
      </c>
      <c r="H123">
        <v>-0.84470331583481995</v>
      </c>
    </row>
    <row r="124" spans="1:8">
      <c r="A124">
        <v>17</v>
      </c>
      <c r="B124" t="s">
        <v>23</v>
      </c>
      <c r="C124" t="s">
        <v>3</v>
      </c>
      <c r="D124">
        <v>0.89550296299999899</v>
      </c>
      <c r="E124">
        <v>6070</v>
      </c>
      <c r="F124" s="1">
        <f t="shared" si="4"/>
        <v>15.618869163035681</v>
      </c>
      <c r="G124">
        <v>-3.86985986466355</v>
      </c>
      <c r="H124">
        <v>-0.86179002310240405</v>
      </c>
    </row>
    <row r="125" spans="1:8">
      <c r="A125">
        <v>144</v>
      </c>
      <c r="B125" t="s">
        <v>159</v>
      </c>
      <c r="C125" t="s">
        <v>3</v>
      </c>
      <c r="D125">
        <v>0.89550296299999899</v>
      </c>
      <c r="E125">
        <v>4252</v>
      </c>
      <c r="F125" s="1">
        <f t="shared" si="4"/>
        <v>15.262900018443975</v>
      </c>
      <c r="G125">
        <v>-0.94619355630420598</v>
      </c>
      <c r="H125">
        <v>-1.2042041465756901</v>
      </c>
    </row>
    <row r="126" spans="1:8">
      <c r="A126">
        <v>194</v>
      </c>
      <c r="B126" t="s">
        <v>212</v>
      </c>
      <c r="C126" t="s">
        <v>3</v>
      </c>
      <c r="D126">
        <v>0.89550296299999899</v>
      </c>
      <c r="E126">
        <v>4680</v>
      </c>
      <c r="F126" s="1">
        <f t="shared" si="4"/>
        <v>15.358808667893829</v>
      </c>
      <c r="G126">
        <v>-2.2792837574788698</v>
      </c>
      <c r="H126">
        <v>-1.2566739546633099</v>
      </c>
    </row>
    <row r="127" spans="1:8">
      <c r="A127">
        <v>184</v>
      </c>
      <c r="B127" t="s">
        <v>202</v>
      </c>
      <c r="C127" t="s">
        <v>3</v>
      </c>
      <c r="D127">
        <v>0.89550296299999899</v>
      </c>
      <c r="E127">
        <v>22680.520329999999</v>
      </c>
      <c r="F127" s="1">
        <f t="shared" si="4"/>
        <v>16.937016978800514</v>
      </c>
      <c r="G127">
        <v>-1.1975999598851601</v>
      </c>
      <c r="H127">
        <v>-1.27672978792546</v>
      </c>
    </row>
    <row r="128" spans="1:8">
      <c r="A128">
        <v>78</v>
      </c>
      <c r="B128" t="s">
        <v>92</v>
      </c>
      <c r="C128" t="s">
        <v>3</v>
      </c>
      <c r="D128">
        <v>0.89550296299999899</v>
      </c>
      <c r="E128">
        <v>10098.02513</v>
      </c>
      <c r="F128" s="1">
        <f t="shared" si="4"/>
        <v>16.127850431009509</v>
      </c>
      <c r="G128">
        <v>-0.57346686188332696</v>
      </c>
      <c r="H128">
        <v>-1.5296027554040501</v>
      </c>
    </row>
    <row r="129" spans="1:8">
      <c r="A129">
        <v>134</v>
      </c>
      <c r="B129" t="s">
        <v>149</v>
      </c>
      <c r="C129" t="s">
        <v>3</v>
      </c>
      <c r="D129">
        <v>0.89550296299999899</v>
      </c>
      <c r="E129">
        <v>15279</v>
      </c>
      <c r="F129" s="1">
        <f t="shared" si="4"/>
        <v>16.541989894534851</v>
      </c>
      <c r="G129">
        <v>-2.35107444054688</v>
      </c>
      <c r="H129">
        <v>-1.5659011356277299</v>
      </c>
    </row>
    <row r="130" spans="1:8">
      <c r="A130">
        <v>202</v>
      </c>
      <c r="B130" t="s">
        <v>220</v>
      </c>
      <c r="C130" t="s">
        <v>3</v>
      </c>
      <c r="D130">
        <v>0.89550296299999899</v>
      </c>
      <c r="E130">
        <v>5844</v>
      </c>
      <c r="F130" s="1">
        <f t="shared" si="4"/>
        <v>15.580926051852726</v>
      </c>
      <c r="G130">
        <v>-2.22431729826094</v>
      </c>
      <c r="H130">
        <v>-1.5736535581036999</v>
      </c>
    </row>
    <row r="131" spans="1:8">
      <c r="A131">
        <v>159</v>
      </c>
      <c r="B131" t="s">
        <v>175</v>
      </c>
      <c r="C131" t="s">
        <v>3</v>
      </c>
      <c r="D131">
        <v>0.89550296299999999</v>
      </c>
      <c r="E131">
        <v>15565</v>
      </c>
      <c r="F131" s="1">
        <f t="shared" si="4"/>
        <v>16.560535361857845</v>
      </c>
      <c r="G131">
        <v>-7.8563669193702099E-2</v>
      </c>
      <c r="H131">
        <v>0.13861286255191299</v>
      </c>
    </row>
    <row r="132" spans="1:8">
      <c r="A132">
        <v>55</v>
      </c>
      <c r="B132" t="s">
        <v>68</v>
      </c>
      <c r="C132" t="s">
        <v>3</v>
      </c>
      <c r="D132">
        <v>0.89550296299999999</v>
      </c>
      <c r="E132">
        <v>3501.7302399999999</v>
      </c>
      <c r="F132" s="1">
        <f t="shared" ref="F132:F154" si="5">LN(E132*1000)</f>
        <v>15.068767758592532</v>
      </c>
      <c r="G132">
        <v>-0.28982725172033802</v>
      </c>
      <c r="H132">
        <v>-0.19173852594605401</v>
      </c>
    </row>
    <row r="133" spans="1:8">
      <c r="A133">
        <v>41</v>
      </c>
      <c r="B133" t="s">
        <v>50</v>
      </c>
      <c r="C133" t="s">
        <v>3</v>
      </c>
      <c r="D133">
        <v>0.89550296299999999</v>
      </c>
      <c r="E133">
        <v>23645.802090000001</v>
      </c>
      <c r="F133" s="1">
        <f t="shared" si="5"/>
        <v>16.978696155667048</v>
      </c>
      <c r="G133">
        <v>0.40053792958372902</v>
      </c>
      <c r="H133">
        <v>-0.23085381559679899</v>
      </c>
    </row>
    <row r="134" spans="1:8">
      <c r="A134">
        <v>27</v>
      </c>
      <c r="B134" t="s">
        <v>36</v>
      </c>
      <c r="C134" t="s">
        <v>3</v>
      </c>
      <c r="D134">
        <v>0.89550296299999999</v>
      </c>
      <c r="E134">
        <v>3374.72</v>
      </c>
      <c r="F134" s="1">
        <f t="shared" si="5"/>
        <v>15.031822915884188</v>
      </c>
      <c r="G134">
        <v>-1.4540316308947101</v>
      </c>
      <c r="H134">
        <v>-0.82410286389924903</v>
      </c>
    </row>
    <row r="135" spans="1:8">
      <c r="A135">
        <v>16</v>
      </c>
      <c r="B135" t="s">
        <v>22</v>
      </c>
      <c r="C135" t="s">
        <v>3</v>
      </c>
      <c r="D135">
        <v>0.89550296299999999</v>
      </c>
      <c r="E135">
        <v>4652.1752020000004</v>
      </c>
      <c r="F135" s="1">
        <f t="shared" si="5"/>
        <v>15.352845453562413</v>
      </c>
      <c r="G135">
        <v>-6.6833444796557</v>
      </c>
      <c r="H135">
        <v>-2.8472504495264701</v>
      </c>
    </row>
    <row r="136" spans="1:8">
      <c r="A136">
        <v>136</v>
      </c>
      <c r="B136" t="s">
        <v>151</v>
      </c>
      <c r="C136" t="s">
        <v>3</v>
      </c>
      <c r="D136">
        <v>0.89550296299999999</v>
      </c>
      <c r="E136">
        <v>14900</v>
      </c>
      <c r="F136" s="1">
        <f t="shared" si="5"/>
        <v>16.516871770915689</v>
      </c>
      <c r="G136">
        <v>-7.6438561897747199</v>
      </c>
      <c r="H136">
        <v>-6.1627295000381102</v>
      </c>
    </row>
    <row r="137" spans="1:8">
      <c r="A137">
        <v>42</v>
      </c>
      <c r="B137" t="s">
        <v>51</v>
      </c>
      <c r="C137" t="s">
        <v>52</v>
      </c>
      <c r="D137">
        <v>0.96737430099999999</v>
      </c>
      <c r="E137">
        <v>17345</v>
      </c>
      <c r="F137" s="1">
        <f t="shared" si="5"/>
        <v>16.668814838385988</v>
      </c>
      <c r="G137">
        <v>0.60407132366886096</v>
      </c>
      <c r="H137">
        <v>1.34664009370389</v>
      </c>
    </row>
    <row r="138" spans="1:8">
      <c r="A138">
        <v>196</v>
      </c>
      <c r="B138" t="s">
        <v>214</v>
      </c>
      <c r="C138" t="s">
        <v>52</v>
      </c>
      <c r="D138">
        <v>0.96737430099999999</v>
      </c>
      <c r="E138">
        <v>5378</v>
      </c>
      <c r="F138" s="1">
        <f t="shared" si="5"/>
        <v>15.497827115810948</v>
      </c>
      <c r="G138">
        <v>0.41142624572646502</v>
      </c>
      <c r="H138">
        <v>0.37977936941693102</v>
      </c>
    </row>
    <row r="139" spans="1:8">
      <c r="A139">
        <v>98</v>
      </c>
      <c r="B139" t="s">
        <v>112</v>
      </c>
      <c r="C139" t="s">
        <v>52</v>
      </c>
      <c r="D139">
        <v>0.96737430099999999</v>
      </c>
      <c r="E139">
        <v>18000</v>
      </c>
      <c r="F139" s="1">
        <f t="shared" si="5"/>
        <v>16.705882315860439</v>
      </c>
      <c r="G139">
        <v>-0.84944032342461895</v>
      </c>
      <c r="H139">
        <v>-0.27593819986076301</v>
      </c>
    </row>
    <row r="140" spans="1:8">
      <c r="A140">
        <v>70</v>
      </c>
      <c r="B140" t="s">
        <v>83</v>
      </c>
      <c r="C140" t="s">
        <v>52</v>
      </c>
      <c r="D140">
        <v>0.96737430099999999</v>
      </c>
      <c r="E140">
        <v>15039</v>
      </c>
      <c r="F140" s="1">
        <f t="shared" si="5"/>
        <v>16.526157384913748</v>
      </c>
      <c r="G140">
        <v>-0.184424571137427</v>
      </c>
      <c r="H140">
        <v>-1.29386417646949</v>
      </c>
    </row>
    <row r="141" spans="1:8">
      <c r="A141">
        <v>175</v>
      </c>
      <c r="B141" t="s">
        <v>192</v>
      </c>
      <c r="C141" t="s">
        <v>8</v>
      </c>
      <c r="D141">
        <v>1.0480243520000001</v>
      </c>
      <c r="E141">
        <v>3897</v>
      </c>
      <c r="F141" s="1">
        <f t="shared" si="5"/>
        <v>15.175717584320846</v>
      </c>
      <c r="G141">
        <v>-3.4627536390209301</v>
      </c>
      <c r="H141">
        <v>-0.732949482956886</v>
      </c>
    </row>
    <row r="142" spans="1:8">
      <c r="A142">
        <v>149</v>
      </c>
      <c r="B142" t="s">
        <v>164</v>
      </c>
      <c r="C142" t="s">
        <v>8</v>
      </c>
      <c r="D142">
        <v>1.0480243520000001</v>
      </c>
      <c r="E142">
        <v>3371.82</v>
      </c>
      <c r="F142" s="1">
        <f t="shared" si="5"/>
        <v>15.030963215896159</v>
      </c>
      <c r="G142">
        <v>-3.3913799756395102</v>
      </c>
      <c r="H142">
        <v>-1.5625991267612001</v>
      </c>
    </row>
    <row r="143" spans="1:8">
      <c r="A143">
        <v>151</v>
      </c>
      <c r="B143" t="s">
        <v>166</v>
      </c>
      <c r="C143" t="s">
        <v>8</v>
      </c>
      <c r="D143">
        <v>1.0480243520000001</v>
      </c>
      <c r="E143">
        <v>10099</v>
      </c>
      <c r="F143" s="1">
        <f t="shared" si="5"/>
        <v>16.127946967008693</v>
      </c>
      <c r="G143">
        <v>-8.7087736664560609</v>
      </c>
      <c r="H143">
        <v>-2.6702956649148102</v>
      </c>
    </row>
    <row r="144" spans="1:8">
      <c r="A144">
        <v>161</v>
      </c>
      <c r="B144" t="s">
        <v>177</v>
      </c>
      <c r="C144" t="s">
        <v>8</v>
      </c>
      <c r="D144">
        <v>1.0480243520000001</v>
      </c>
      <c r="E144">
        <v>6062.2905600000004</v>
      </c>
      <c r="F144" s="1">
        <f t="shared" si="5"/>
        <v>15.617598266826997</v>
      </c>
      <c r="G144">
        <v>-7.95500444590885</v>
      </c>
      <c r="H144">
        <v>-3.23367340312228</v>
      </c>
    </row>
    <row r="145" spans="1:8">
      <c r="A145">
        <v>125</v>
      </c>
      <c r="B145" t="s">
        <v>140</v>
      </c>
      <c r="C145" t="s">
        <v>8</v>
      </c>
      <c r="D145">
        <v>1.0480243520000001</v>
      </c>
      <c r="E145">
        <v>9800</v>
      </c>
      <c r="F145" s="1">
        <f t="shared" si="5"/>
        <v>16.097892943640801</v>
      </c>
      <c r="G145">
        <v>-8.4347147919361305</v>
      </c>
      <c r="H145">
        <v>-4.1279707614434997</v>
      </c>
    </row>
    <row r="146" spans="1:8">
      <c r="A146">
        <v>65</v>
      </c>
      <c r="B146" t="s">
        <v>78</v>
      </c>
      <c r="C146" t="s">
        <v>10</v>
      </c>
      <c r="D146">
        <v>1.187350058</v>
      </c>
      <c r="E146">
        <v>23000</v>
      </c>
      <c r="F146" s="1">
        <f t="shared" si="5"/>
        <v>16.951004773893423</v>
      </c>
      <c r="G146">
        <v>1.85598969730848</v>
      </c>
      <c r="H146">
        <v>2.4082363181962099</v>
      </c>
    </row>
    <row r="147" spans="1:8">
      <c r="A147">
        <v>24</v>
      </c>
      <c r="B147" t="s">
        <v>33</v>
      </c>
      <c r="C147" t="s">
        <v>10</v>
      </c>
      <c r="D147">
        <v>1.187350058</v>
      </c>
      <c r="E147">
        <v>9000</v>
      </c>
      <c r="F147" s="1">
        <f t="shared" si="5"/>
        <v>16.012735135300492</v>
      </c>
      <c r="G147">
        <v>1.18903382439002</v>
      </c>
      <c r="H147">
        <v>0.87308788751778099</v>
      </c>
    </row>
    <row r="148" spans="1:8">
      <c r="A148">
        <v>64</v>
      </c>
      <c r="B148" t="s">
        <v>77</v>
      </c>
      <c r="C148" t="s">
        <v>10</v>
      </c>
      <c r="D148">
        <v>1.187350058</v>
      </c>
      <c r="E148">
        <v>10300</v>
      </c>
      <c r="F148" s="1">
        <f t="shared" si="5"/>
        <v>16.147654453199863</v>
      </c>
      <c r="G148">
        <v>0.47508488294878298</v>
      </c>
      <c r="H148">
        <v>0.84183897089222504</v>
      </c>
    </row>
    <row r="149" spans="1:8">
      <c r="A149">
        <v>49</v>
      </c>
      <c r="B149" t="s">
        <v>62</v>
      </c>
      <c r="C149" t="s">
        <v>29</v>
      </c>
      <c r="D149">
        <v>1.4869408482499999</v>
      </c>
      <c r="E149">
        <v>14600</v>
      </c>
      <c r="F149" s="1">
        <f t="shared" si="5"/>
        <v>16.496532086678563</v>
      </c>
      <c r="G149">
        <v>-5.88936890535686E-2</v>
      </c>
      <c r="H149">
        <v>4.2644337408493903E-2</v>
      </c>
    </row>
    <row r="150" spans="1:8">
      <c r="A150">
        <v>85</v>
      </c>
      <c r="B150" t="s">
        <v>99</v>
      </c>
      <c r="C150" t="s">
        <v>29</v>
      </c>
      <c r="D150">
        <v>1.4869408482499999</v>
      </c>
      <c r="E150">
        <v>13730</v>
      </c>
      <c r="F150" s="1">
        <f t="shared" si="5"/>
        <v>16.435093777744154</v>
      </c>
      <c r="G150">
        <v>-2.47393118833241</v>
      </c>
      <c r="H150">
        <v>-0.36269889719281201</v>
      </c>
    </row>
    <row r="151" spans="1:8">
      <c r="A151">
        <v>138</v>
      </c>
      <c r="B151" t="s">
        <v>153</v>
      </c>
      <c r="C151" t="s">
        <v>29</v>
      </c>
      <c r="D151">
        <v>1.4869408482499999</v>
      </c>
      <c r="E151">
        <v>4457</v>
      </c>
      <c r="F151" s="1">
        <f t="shared" si="5"/>
        <v>15.309986451928692</v>
      </c>
      <c r="G151">
        <v>-1.0892673380970901</v>
      </c>
      <c r="H151">
        <v>-0.70780722609810898</v>
      </c>
    </row>
    <row r="152" spans="1:8">
      <c r="A152">
        <v>86</v>
      </c>
      <c r="B152" t="s">
        <v>100</v>
      </c>
      <c r="C152" t="s">
        <v>29</v>
      </c>
      <c r="D152">
        <v>1.4869408482499999</v>
      </c>
      <c r="E152">
        <v>15000</v>
      </c>
      <c r="F152" s="1">
        <f t="shared" si="5"/>
        <v>16.523560759066484</v>
      </c>
      <c r="G152">
        <v>-5.0588936890535701</v>
      </c>
      <c r="H152">
        <v>-0.97261000196849501</v>
      </c>
    </row>
    <row r="153" spans="1:8">
      <c r="A153">
        <v>15</v>
      </c>
      <c r="B153" t="s">
        <v>20</v>
      </c>
      <c r="C153" t="s">
        <v>21</v>
      </c>
      <c r="D153">
        <v>2.023932184</v>
      </c>
      <c r="E153">
        <v>6733.3989799999999</v>
      </c>
      <c r="F153" s="1">
        <f t="shared" si="5"/>
        <v>15.722590623160748</v>
      </c>
      <c r="G153">
        <v>1.94860084749336</v>
      </c>
      <c r="H153">
        <v>2.2534677033601</v>
      </c>
    </row>
    <row r="154" spans="1:8">
      <c r="A154">
        <v>90</v>
      </c>
      <c r="B154" t="s">
        <v>104</v>
      </c>
      <c r="C154" t="s">
        <v>21</v>
      </c>
      <c r="D154">
        <v>2.023932184</v>
      </c>
      <c r="E154">
        <v>21000</v>
      </c>
      <c r="F154" s="1">
        <f t="shared" si="5"/>
        <v>16.860032995687696</v>
      </c>
      <c r="G154">
        <v>1.5753123306874399</v>
      </c>
      <c r="H154">
        <v>1.2032011563166101</v>
      </c>
    </row>
    <row r="157" spans="1:8">
      <c r="A157">
        <v>190</v>
      </c>
      <c r="B157" t="s">
        <v>208</v>
      </c>
      <c r="C157" t="s">
        <v>54</v>
      </c>
      <c r="D157">
        <v>0.88335983199999901</v>
      </c>
      <c r="E157">
        <v>24440</v>
      </c>
      <c r="F157" s="1">
        <f t="shared" ref="F157:F188" si="6">LN(E157*1000)</f>
        <v>17.01173169226767</v>
      </c>
      <c r="G157">
        <v>-0.36030476660041799</v>
      </c>
      <c r="H157">
        <v>-0.36415967336994698</v>
      </c>
    </row>
    <row r="158" spans="1:8">
      <c r="A158">
        <v>97</v>
      </c>
      <c r="B158" t="s">
        <v>111</v>
      </c>
      <c r="C158" t="s">
        <v>54</v>
      </c>
      <c r="D158">
        <v>0.88335983200000001</v>
      </c>
      <c r="E158">
        <v>80963</v>
      </c>
      <c r="F158" s="1">
        <f t="shared" si="6"/>
        <v>18.209502818152867</v>
      </c>
      <c r="G158">
        <v>2.2986583155645199</v>
      </c>
      <c r="H158">
        <v>1.42711852868705</v>
      </c>
    </row>
    <row r="159" spans="1:8">
      <c r="A159">
        <v>3</v>
      </c>
      <c r="B159" t="s">
        <v>4</v>
      </c>
      <c r="C159" t="s">
        <v>3</v>
      </c>
      <c r="D159">
        <v>0.89550296299999899</v>
      </c>
      <c r="E159">
        <v>28774</v>
      </c>
      <c r="F159" s="1">
        <f t="shared" si="6"/>
        <v>17.174982759579116</v>
      </c>
      <c r="G159">
        <v>1.16349873228288</v>
      </c>
      <c r="H159">
        <v>1.90520646879571</v>
      </c>
    </row>
    <row r="160" spans="1:8">
      <c r="A160">
        <v>105</v>
      </c>
      <c r="B160" t="s">
        <v>119</v>
      </c>
      <c r="C160" t="s">
        <v>3</v>
      </c>
      <c r="D160">
        <v>0.89550296299999899</v>
      </c>
      <c r="E160">
        <v>33679.841760000003</v>
      </c>
      <c r="F160" s="1">
        <f t="shared" si="6"/>
        <v>17.33241004899007</v>
      </c>
      <c r="G160">
        <v>0.25096157353321902</v>
      </c>
      <c r="H160">
        <v>0.40619899969165701</v>
      </c>
    </row>
    <row r="161" spans="1:8">
      <c r="A161">
        <v>77</v>
      </c>
      <c r="B161" t="s">
        <v>91</v>
      </c>
      <c r="C161" t="s">
        <v>3</v>
      </c>
      <c r="D161">
        <v>0.89550296299999899</v>
      </c>
      <c r="E161">
        <v>162823.51319999999</v>
      </c>
      <c r="F161" s="1">
        <f t="shared" si="6"/>
        <v>18.908177431079139</v>
      </c>
      <c r="G161">
        <v>1.1043366598147399</v>
      </c>
      <c r="H161">
        <v>0.34914370137950901</v>
      </c>
    </row>
    <row r="162" spans="1:8">
      <c r="A162">
        <v>2</v>
      </c>
      <c r="B162" t="s">
        <v>2</v>
      </c>
      <c r="C162" t="s">
        <v>3</v>
      </c>
      <c r="D162">
        <v>0.89550296299999899</v>
      </c>
      <c r="E162">
        <v>28000</v>
      </c>
      <c r="F162" s="1">
        <f t="shared" si="6"/>
        <v>17.14771506813948</v>
      </c>
      <c r="G162">
        <v>-0.58424133347750196</v>
      </c>
      <c r="H162">
        <v>-0.28064219382458999</v>
      </c>
    </row>
    <row r="163" spans="1:8">
      <c r="A163">
        <v>36</v>
      </c>
      <c r="B163" t="s">
        <v>45</v>
      </c>
      <c r="C163" t="s">
        <v>3</v>
      </c>
      <c r="D163">
        <v>0.89550296299999899</v>
      </c>
      <c r="E163">
        <v>25602.388180000002</v>
      </c>
      <c r="F163" s="1">
        <f t="shared" si="6"/>
        <v>17.05819619337996</v>
      </c>
      <c r="G163">
        <v>-1.1844245711374299</v>
      </c>
      <c r="H163">
        <v>-0.66657626627480904</v>
      </c>
    </row>
    <row r="164" spans="1:8">
      <c r="A164">
        <v>198</v>
      </c>
      <c r="B164" t="s">
        <v>216</v>
      </c>
      <c r="C164" t="s">
        <v>3</v>
      </c>
      <c r="D164">
        <v>0.89550296299999899</v>
      </c>
      <c r="E164">
        <v>56367.069839999996</v>
      </c>
      <c r="F164" s="1">
        <f t="shared" si="6"/>
        <v>17.847395677865833</v>
      </c>
      <c r="G164">
        <v>-2.4422223286050699</v>
      </c>
      <c r="H164">
        <v>-1.22051706852996</v>
      </c>
    </row>
    <row r="165" spans="1:8">
      <c r="A165">
        <v>51</v>
      </c>
      <c r="B165" t="s">
        <v>64</v>
      </c>
      <c r="C165" t="s">
        <v>3</v>
      </c>
      <c r="D165">
        <v>0.89550296299999899</v>
      </c>
      <c r="E165">
        <v>139919.45009999999</v>
      </c>
      <c r="F165" s="1">
        <f t="shared" si="6"/>
        <v>18.756577458563982</v>
      </c>
      <c r="G165">
        <v>-1.0831412353002501</v>
      </c>
      <c r="H165">
        <v>-1.2319266992300899</v>
      </c>
    </row>
    <row r="166" spans="1:8">
      <c r="A166">
        <v>23</v>
      </c>
      <c r="B166" t="s">
        <v>32</v>
      </c>
      <c r="C166" t="s">
        <v>3</v>
      </c>
      <c r="D166">
        <v>0.89550296299999899</v>
      </c>
      <c r="E166">
        <v>88152.5965499999</v>
      </c>
      <c r="F166" s="1">
        <f t="shared" si="6"/>
        <v>18.294579922415171</v>
      </c>
      <c r="G166">
        <v>-3.3643848941302599</v>
      </c>
      <c r="H166">
        <v>-1.48263610978955</v>
      </c>
    </row>
    <row r="167" spans="1:8">
      <c r="A167">
        <v>8</v>
      </c>
      <c r="B167" t="s">
        <v>11</v>
      </c>
      <c r="C167" t="s">
        <v>3</v>
      </c>
      <c r="D167">
        <v>0.89550296299999899</v>
      </c>
      <c r="E167">
        <v>88806.243480000005</v>
      </c>
      <c r="F167" s="1">
        <f t="shared" si="6"/>
        <v>18.301967514950263</v>
      </c>
      <c r="G167">
        <v>-2.8262329322632902</v>
      </c>
      <c r="H167">
        <v>-1.5815185734291599</v>
      </c>
    </row>
    <row r="168" spans="1:8">
      <c r="A168">
        <v>106</v>
      </c>
      <c r="B168" t="s">
        <v>120</v>
      </c>
      <c r="C168" t="s">
        <v>3</v>
      </c>
      <c r="D168">
        <v>0.89550296299999899</v>
      </c>
      <c r="E168">
        <v>83321</v>
      </c>
      <c r="F168" s="1">
        <f t="shared" si="6"/>
        <v>18.238211176205329</v>
      </c>
      <c r="G168">
        <v>-0.33825040018929498</v>
      </c>
      <c r="H168">
        <v>-2.4010920308736901</v>
      </c>
    </row>
    <row r="169" spans="1:8">
      <c r="A169">
        <v>130</v>
      </c>
      <c r="B169" t="s">
        <v>145</v>
      </c>
      <c r="C169" t="s">
        <v>3</v>
      </c>
      <c r="D169">
        <v>0.89550296299999899</v>
      </c>
      <c r="E169">
        <v>81405.459799999997</v>
      </c>
      <c r="F169" s="1">
        <f t="shared" si="6"/>
        <v>18.214952902433502</v>
      </c>
      <c r="G169">
        <v>-3.4819685073978301</v>
      </c>
      <c r="H169">
        <v>-2.4025607689099102</v>
      </c>
    </row>
    <row r="170" spans="1:8">
      <c r="A170">
        <v>53</v>
      </c>
      <c r="B170" t="s">
        <v>66</v>
      </c>
      <c r="C170" t="s">
        <v>3</v>
      </c>
      <c r="D170">
        <v>0.89550296299999899</v>
      </c>
      <c r="E170">
        <v>34900.995389999996</v>
      </c>
      <c r="F170" s="1">
        <f t="shared" si="6"/>
        <v>17.368025907969372</v>
      </c>
      <c r="G170">
        <v>-2.12029423371771</v>
      </c>
      <c r="H170">
        <v>-2.5197216755805001</v>
      </c>
    </row>
    <row r="171" spans="1:8">
      <c r="A171">
        <v>164</v>
      </c>
      <c r="B171" t="s">
        <v>181</v>
      </c>
      <c r="C171" t="s">
        <v>3</v>
      </c>
      <c r="D171">
        <v>0.89550296299999899</v>
      </c>
      <c r="E171">
        <v>104686.3351</v>
      </c>
      <c r="F171" s="1">
        <f t="shared" si="6"/>
        <v>18.466479152518765</v>
      </c>
      <c r="G171">
        <v>-1.1140352432460301</v>
      </c>
      <c r="H171">
        <v>-2.6114960043501099</v>
      </c>
    </row>
    <row r="172" spans="1:8">
      <c r="A172">
        <v>74</v>
      </c>
      <c r="B172" t="s">
        <v>87</v>
      </c>
      <c r="C172" t="s">
        <v>3</v>
      </c>
      <c r="D172">
        <v>0.89550296299999899</v>
      </c>
      <c r="E172">
        <v>81450</v>
      </c>
      <c r="F172" s="1">
        <f t="shared" si="6"/>
        <v>18.215499893012328</v>
      </c>
      <c r="G172">
        <v>-2.5145731728297598</v>
      </c>
      <c r="H172">
        <v>-2.6272070608991802</v>
      </c>
    </row>
    <row r="173" spans="1:8">
      <c r="A173">
        <v>143</v>
      </c>
      <c r="B173" t="s">
        <v>158</v>
      </c>
      <c r="C173" t="s">
        <v>3</v>
      </c>
      <c r="D173">
        <v>0.89550296299999899</v>
      </c>
      <c r="E173">
        <v>34757</v>
      </c>
      <c r="F173" s="1">
        <f t="shared" si="6"/>
        <v>17.363891548537914</v>
      </c>
      <c r="G173">
        <v>-3.8344417455388302</v>
      </c>
      <c r="H173">
        <v>-2.6473198681386698</v>
      </c>
    </row>
    <row r="174" spans="1:8">
      <c r="A174">
        <v>101</v>
      </c>
      <c r="B174" t="s">
        <v>115</v>
      </c>
      <c r="C174" t="s">
        <v>3</v>
      </c>
      <c r="D174">
        <v>0.89550296299999999</v>
      </c>
      <c r="E174">
        <v>35643.555009999996</v>
      </c>
      <c r="F174" s="1">
        <f t="shared" si="6"/>
        <v>17.389078903347738</v>
      </c>
      <c r="G174">
        <v>1.5897634869849799</v>
      </c>
      <c r="H174">
        <v>1.5531351926497701</v>
      </c>
    </row>
    <row r="175" spans="1:8">
      <c r="A175">
        <v>209</v>
      </c>
      <c r="B175" t="s">
        <v>227</v>
      </c>
      <c r="C175" t="s">
        <v>3</v>
      </c>
      <c r="D175">
        <v>0.89550296299999999</v>
      </c>
      <c r="E175">
        <v>63944.446580000003</v>
      </c>
      <c r="F175" s="1">
        <f t="shared" si="6"/>
        <v>17.973525242187037</v>
      </c>
      <c r="G175">
        <v>-2.6438561897747301</v>
      </c>
      <c r="H175">
        <v>-3.5730579926611199</v>
      </c>
    </row>
    <row r="176" spans="1:8">
      <c r="A176">
        <v>39</v>
      </c>
      <c r="B176" t="s">
        <v>48</v>
      </c>
      <c r="C176" t="s">
        <v>3</v>
      </c>
      <c r="D176">
        <v>0.89550296299999999</v>
      </c>
      <c r="E176">
        <v>63502.139289999999</v>
      </c>
      <c r="F176" s="1">
        <f t="shared" si="6"/>
        <v>17.966584152901738</v>
      </c>
      <c r="G176">
        <v>-5.8365012677171197</v>
      </c>
      <c r="H176">
        <v>-5.1776808767333797</v>
      </c>
    </row>
    <row r="177" spans="1:8">
      <c r="A177">
        <v>44</v>
      </c>
      <c r="B177" t="s">
        <v>55</v>
      </c>
      <c r="C177" t="s">
        <v>52</v>
      </c>
      <c r="D177">
        <v>0.96737430099999999</v>
      </c>
      <c r="E177">
        <v>119094</v>
      </c>
      <c r="F177" s="1">
        <f t="shared" si="6"/>
        <v>18.595423655222771</v>
      </c>
      <c r="G177">
        <v>-0.76121314041288402</v>
      </c>
      <c r="H177">
        <v>-0.45268478619671298</v>
      </c>
    </row>
    <row r="178" spans="1:8">
      <c r="A178">
        <v>35</v>
      </c>
      <c r="B178" t="s">
        <v>44</v>
      </c>
      <c r="C178" t="s">
        <v>8</v>
      </c>
      <c r="D178">
        <v>1.0480243520000001</v>
      </c>
      <c r="E178">
        <v>127000</v>
      </c>
      <c r="F178" s="1">
        <f t="shared" si="6"/>
        <v>18.659697644422867</v>
      </c>
      <c r="G178">
        <v>-5.8282807609121496</v>
      </c>
      <c r="H178">
        <v>-0.91910540731735002</v>
      </c>
    </row>
    <row r="179" spans="1:8">
      <c r="A179">
        <v>33</v>
      </c>
      <c r="B179" t="s">
        <v>42</v>
      </c>
      <c r="C179" t="s">
        <v>8</v>
      </c>
      <c r="D179">
        <v>1.0480243520000001</v>
      </c>
      <c r="E179">
        <v>86000</v>
      </c>
      <c r="F179" s="1">
        <f t="shared" si="6"/>
        <v>18.269857854217783</v>
      </c>
      <c r="G179">
        <v>-6.4050693301876098</v>
      </c>
      <c r="H179">
        <v>-1.6375770661395299</v>
      </c>
    </row>
    <row r="180" spans="1:8">
      <c r="A180">
        <v>140</v>
      </c>
      <c r="B180" t="s">
        <v>155</v>
      </c>
      <c r="C180" t="s">
        <v>8</v>
      </c>
      <c r="D180">
        <v>1.0480243520000001</v>
      </c>
      <c r="E180">
        <v>31313.72006</v>
      </c>
      <c r="F180" s="1">
        <f t="shared" si="6"/>
        <v>17.259566900042298</v>
      </c>
      <c r="G180">
        <v>-7.3832282816480301</v>
      </c>
      <c r="H180">
        <v>-3.8476678447366202</v>
      </c>
    </row>
    <row r="181" spans="1:8">
      <c r="A181">
        <v>152</v>
      </c>
      <c r="B181" t="s">
        <v>167</v>
      </c>
      <c r="C181" t="s">
        <v>8</v>
      </c>
      <c r="D181">
        <v>1.0480243520000001</v>
      </c>
      <c r="E181">
        <v>25912</v>
      </c>
      <c r="F181" s="1">
        <f t="shared" si="6"/>
        <v>17.070216739833302</v>
      </c>
      <c r="G181">
        <v>-10.0845112232328</v>
      </c>
      <c r="H181">
        <v>-4.3804018499608599</v>
      </c>
    </row>
    <row r="182" spans="1:8">
      <c r="A182">
        <v>1</v>
      </c>
      <c r="B182" t="s">
        <v>0</v>
      </c>
      <c r="C182" t="s">
        <v>1</v>
      </c>
      <c r="D182">
        <v>1.088757175</v>
      </c>
      <c r="E182">
        <v>34547.1</v>
      </c>
      <c r="F182" s="1">
        <f t="shared" si="6"/>
        <v>17.357834168330935</v>
      </c>
      <c r="G182">
        <v>2.08746284125034</v>
      </c>
      <c r="H182">
        <v>0.33948646627166701</v>
      </c>
    </row>
    <row r="183" spans="1:8">
      <c r="A183">
        <v>126</v>
      </c>
      <c r="B183" t="s">
        <v>141</v>
      </c>
      <c r="C183" t="s">
        <v>57</v>
      </c>
      <c r="D183">
        <v>1.1266008519999999</v>
      </c>
      <c r="E183">
        <v>74993</v>
      </c>
      <c r="F183" s="1">
        <f t="shared" si="6"/>
        <v>18.132905333811426</v>
      </c>
      <c r="G183">
        <v>-1.6896598793878499</v>
      </c>
      <c r="H183">
        <v>-0.17541916307319</v>
      </c>
    </row>
    <row r="184" spans="1:8">
      <c r="A184">
        <v>87</v>
      </c>
      <c r="B184" t="s">
        <v>101</v>
      </c>
      <c r="C184" t="s">
        <v>57</v>
      </c>
      <c r="D184">
        <v>1.1266008519999999</v>
      </c>
      <c r="E184">
        <v>64600</v>
      </c>
      <c r="F184" s="1">
        <f t="shared" si="6"/>
        <v>17.983724968752831</v>
      </c>
      <c r="G184">
        <v>-1.62148837674627</v>
      </c>
      <c r="H184">
        <v>-0.47842482152861099</v>
      </c>
    </row>
    <row r="185" spans="1:8">
      <c r="A185">
        <v>45</v>
      </c>
      <c r="B185" t="s">
        <v>56</v>
      </c>
      <c r="C185" t="s">
        <v>57</v>
      </c>
      <c r="D185">
        <v>1.1266008519999999</v>
      </c>
      <c r="E185">
        <v>97610</v>
      </c>
      <c r="F185" s="1">
        <f t="shared" si="6"/>
        <v>18.396490505151149</v>
      </c>
      <c r="G185">
        <v>-2.3004483674769101</v>
      </c>
      <c r="H185">
        <v>-2.0237744971743998</v>
      </c>
    </row>
    <row r="186" spans="1:8">
      <c r="A186">
        <v>121</v>
      </c>
      <c r="B186" t="s">
        <v>136</v>
      </c>
      <c r="C186" t="s">
        <v>10</v>
      </c>
      <c r="D186">
        <v>1.187350058</v>
      </c>
      <c r="E186">
        <v>140000</v>
      </c>
      <c r="F186" s="1">
        <f t="shared" si="6"/>
        <v>18.757152980573579</v>
      </c>
      <c r="G186">
        <v>1.3103401206121501</v>
      </c>
      <c r="H186">
        <v>1.34982298923699</v>
      </c>
    </row>
    <row r="187" spans="1:8">
      <c r="A187">
        <v>40</v>
      </c>
      <c r="B187" t="s">
        <v>49</v>
      </c>
      <c r="C187" t="s">
        <v>10</v>
      </c>
      <c r="D187">
        <v>1.187350058</v>
      </c>
      <c r="E187">
        <v>32235.262500000001</v>
      </c>
      <c r="F187" s="1">
        <f t="shared" si="6"/>
        <v>17.288571520016177</v>
      </c>
      <c r="G187">
        <v>0.97819562968165197</v>
      </c>
      <c r="H187">
        <v>0.36892916154060901</v>
      </c>
    </row>
    <row r="188" spans="1:8">
      <c r="A188">
        <v>7</v>
      </c>
      <c r="B188" t="s">
        <v>9</v>
      </c>
      <c r="C188" t="s">
        <v>10</v>
      </c>
      <c r="D188">
        <v>1.187350058</v>
      </c>
      <c r="E188">
        <v>38000</v>
      </c>
      <c r="F188" s="1">
        <f t="shared" si="6"/>
        <v>17.453096717690659</v>
      </c>
      <c r="G188">
        <v>-0.22263289054958699</v>
      </c>
      <c r="H188">
        <v>-0.40710502852774799</v>
      </c>
    </row>
    <row r="189" spans="1:8">
      <c r="A189">
        <v>213</v>
      </c>
      <c r="B189" t="s">
        <v>231</v>
      </c>
      <c r="C189" t="s">
        <v>179</v>
      </c>
      <c r="D189">
        <v>1.349326297</v>
      </c>
      <c r="E189">
        <v>132131</v>
      </c>
      <c r="F189" s="1">
        <f t="shared" ref="F189:F205" si="7">LN(E189*1000)</f>
        <v>18.699304412665704</v>
      </c>
      <c r="G189">
        <v>-2.93236128312464</v>
      </c>
      <c r="H189">
        <v>-1.2858724009292799</v>
      </c>
    </row>
    <row r="190" spans="1:8">
      <c r="A190">
        <v>11</v>
      </c>
      <c r="B190" t="s">
        <v>14</v>
      </c>
      <c r="C190" t="s">
        <v>15</v>
      </c>
      <c r="D190">
        <v>1.42592686133333</v>
      </c>
      <c r="E190">
        <v>27022</v>
      </c>
      <c r="F190" s="1">
        <f t="shared" si="7"/>
        <v>17.11216190700204</v>
      </c>
      <c r="G190">
        <v>-2.0588936890535701</v>
      </c>
      <c r="H190">
        <v>-0.98351885350992696</v>
      </c>
    </row>
    <row r="191" spans="1:8">
      <c r="A191">
        <v>60</v>
      </c>
      <c r="B191" t="s">
        <v>73</v>
      </c>
      <c r="C191" t="s">
        <v>15</v>
      </c>
      <c r="D191">
        <v>1.42592686133333</v>
      </c>
      <c r="E191">
        <v>114000</v>
      </c>
      <c r="F191" s="1">
        <f t="shared" si="7"/>
        <v>18.55170900635877</v>
      </c>
      <c r="G191">
        <v>-4.32192809488736</v>
      </c>
      <c r="H191">
        <v>-1.4407829121154001</v>
      </c>
    </row>
    <row r="192" spans="1:8">
      <c r="A192">
        <v>31</v>
      </c>
      <c r="B192" t="s">
        <v>40</v>
      </c>
      <c r="C192" t="s">
        <v>15</v>
      </c>
      <c r="D192">
        <v>1.42592686133333</v>
      </c>
      <c r="E192">
        <v>36417</v>
      </c>
      <c r="F192" s="1">
        <f t="shared" si="7"/>
        <v>17.410546256548049</v>
      </c>
      <c r="G192">
        <v>-6.6438561897747199</v>
      </c>
      <c r="H192">
        <v>-2.4609045080361698</v>
      </c>
    </row>
    <row r="193" spans="1:8">
      <c r="A193">
        <v>57</v>
      </c>
      <c r="B193" t="s">
        <v>70</v>
      </c>
      <c r="C193" t="s">
        <v>29</v>
      </c>
      <c r="D193">
        <v>1.4869408482499999</v>
      </c>
      <c r="E193">
        <v>29000</v>
      </c>
      <c r="F193" s="1">
        <f t="shared" si="7"/>
        <v>17.182806387950748</v>
      </c>
      <c r="G193">
        <v>0</v>
      </c>
      <c r="H193">
        <v>0.57551832698119598</v>
      </c>
    </row>
    <row r="194" spans="1:8">
      <c r="A194">
        <v>29</v>
      </c>
      <c r="B194" t="s">
        <v>38</v>
      </c>
      <c r="C194" t="s">
        <v>29</v>
      </c>
      <c r="D194">
        <v>1.4869408482499999</v>
      </c>
      <c r="E194">
        <v>144600</v>
      </c>
      <c r="F194" s="1">
        <f t="shared" si="7"/>
        <v>18.789481867688938</v>
      </c>
      <c r="G194">
        <v>-2.12029423371771</v>
      </c>
      <c r="H194">
        <v>-0.16911555277402601</v>
      </c>
    </row>
    <row r="195" spans="1:8">
      <c r="A195">
        <v>58</v>
      </c>
      <c r="B195" t="s">
        <v>71</v>
      </c>
      <c r="C195" t="s">
        <v>29</v>
      </c>
      <c r="D195">
        <v>1.4869408482499999</v>
      </c>
      <c r="E195">
        <v>27964</v>
      </c>
      <c r="F195" s="1">
        <f t="shared" si="7"/>
        <v>17.146428526614013</v>
      </c>
      <c r="G195">
        <v>-2.32192809488736</v>
      </c>
      <c r="H195">
        <v>-0.251538766995965</v>
      </c>
    </row>
    <row r="196" spans="1:8">
      <c r="A196">
        <v>133</v>
      </c>
      <c r="B196" t="s">
        <v>148</v>
      </c>
      <c r="C196" t="s">
        <v>29</v>
      </c>
      <c r="D196">
        <v>1.4869408482499999</v>
      </c>
      <c r="E196">
        <v>50000</v>
      </c>
      <c r="F196" s="1">
        <f t="shared" si="7"/>
        <v>17.72753356339242</v>
      </c>
      <c r="G196">
        <v>-0.55639334852438505</v>
      </c>
      <c r="H196">
        <v>-0.47107153419317199</v>
      </c>
    </row>
    <row r="197" spans="1:8">
      <c r="A197">
        <v>84</v>
      </c>
      <c r="B197" t="s">
        <v>98</v>
      </c>
      <c r="C197" t="s">
        <v>29</v>
      </c>
      <c r="D197">
        <v>1.4869408482499999</v>
      </c>
      <c r="E197">
        <v>92000</v>
      </c>
      <c r="F197" s="1">
        <f t="shared" si="7"/>
        <v>18.337299135013314</v>
      </c>
      <c r="G197">
        <v>-3.32192809488736</v>
      </c>
      <c r="H197">
        <v>-0.68255415968315303</v>
      </c>
    </row>
    <row r="198" spans="1:8">
      <c r="A198">
        <v>30</v>
      </c>
      <c r="B198" t="s">
        <v>39</v>
      </c>
      <c r="C198" t="s">
        <v>29</v>
      </c>
      <c r="D198">
        <v>1.4869408482499999</v>
      </c>
      <c r="E198">
        <v>33000</v>
      </c>
      <c r="F198" s="1">
        <f t="shared" si="7"/>
        <v>17.312018119430753</v>
      </c>
      <c r="G198">
        <v>-4.6438561897747199</v>
      </c>
      <c r="H198">
        <v>-2.1901382223318202</v>
      </c>
    </row>
    <row r="199" spans="1:8">
      <c r="A199">
        <v>28</v>
      </c>
      <c r="B199" t="s">
        <v>37</v>
      </c>
      <c r="C199" t="s">
        <v>29</v>
      </c>
      <c r="D199">
        <v>1.4869408482499999</v>
      </c>
      <c r="E199">
        <v>156500</v>
      </c>
      <c r="F199" s="1">
        <f t="shared" si="7"/>
        <v>18.86856656794448</v>
      </c>
      <c r="G199">
        <v>-6.6438561897747199</v>
      </c>
      <c r="H199">
        <v>-2.2455772087572501</v>
      </c>
    </row>
    <row r="200" spans="1:8">
      <c r="A200">
        <v>21</v>
      </c>
      <c r="B200" t="s">
        <v>28</v>
      </c>
      <c r="C200" t="s">
        <v>29</v>
      </c>
      <c r="D200">
        <v>1.4869408482499999</v>
      </c>
      <c r="E200">
        <v>28900</v>
      </c>
      <c r="F200" s="1">
        <f t="shared" si="7"/>
        <v>17.179352153082661</v>
      </c>
      <c r="G200">
        <v>-5.6438561897747199</v>
      </c>
      <c r="H200">
        <v>-3.63985425921723</v>
      </c>
    </row>
    <row r="201" spans="1:8">
      <c r="A201">
        <v>181</v>
      </c>
      <c r="B201" t="s">
        <v>198</v>
      </c>
      <c r="C201" t="s">
        <v>199</v>
      </c>
      <c r="D201">
        <v>1.56284405</v>
      </c>
      <c r="E201">
        <v>27500</v>
      </c>
      <c r="F201" s="1">
        <f t="shared" si="7"/>
        <v>17.129696562636799</v>
      </c>
      <c r="G201">
        <v>0.50589092972995697</v>
      </c>
      <c r="H201">
        <v>0.92119576803317205</v>
      </c>
    </row>
    <row r="202" spans="1:8">
      <c r="A202">
        <v>25</v>
      </c>
      <c r="B202" t="s">
        <v>34</v>
      </c>
      <c r="C202" t="s">
        <v>31</v>
      </c>
      <c r="D202">
        <v>1.6151764655</v>
      </c>
      <c r="E202">
        <v>35000</v>
      </c>
      <c r="F202" s="1">
        <f t="shared" si="7"/>
        <v>17.370858619453688</v>
      </c>
      <c r="G202">
        <v>1.1699250014423099</v>
      </c>
      <c r="H202">
        <v>0.431890348286181</v>
      </c>
    </row>
    <row r="203" spans="1:8">
      <c r="A203">
        <v>22</v>
      </c>
      <c r="B203" t="s">
        <v>30</v>
      </c>
      <c r="C203" t="s">
        <v>31</v>
      </c>
      <c r="D203">
        <v>1.6151764655</v>
      </c>
      <c r="E203">
        <v>65000</v>
      </c>
      <c r="F203" s="1">
        <f t="shared" si="7"/>
        <v>17.98989782785991</v>
      </c>
      <c r="G203">
        <v>5.6583528366367597E-2</v>
      </c>
      <c r="H203">
        <v>0.20597631305466299</v>
      </c>
    </row>
    <row r="204" spans="1:8">
      <c r="A204">
        <v>19</v>
      </c>
      <c r="B204" t="s">
        <v>25</v>
      </c>
      <c r="C204" t="s">
        <v>26</v>
      </c>
      <c r="D204">
        <v>1.91096113</v>
      </c>
      <c r="E204">
        <v>72924.09</v>
      </c>
      <c r="F204" s="1">
        <f t="shared" si="7"/>
        <v>18.104929595066324</v>
      </c>
      <c r="G204">
        <v>-1.4619585466663401</v>
      </c>
      <c r="H204">
        <v>-1.70079601948204</v>
      </c>
    </row>
    <row r="205" spans="1:8">
      <c r="A205">
        <v>72</v>
      </c>
      <c r="B205" t="s">
        <v>85</v>
      </c>
      <c r="C205" t="s">
        <v>60</v>
      </c>
      <c r="D205">
        <v>2.1670497370000001</v>
      </c>
      <c r="E205">
        <v>28605.46</v>
      </c>
      <c r="F205" s="1">
        <f t="shared" si="7"/>
        <v>17.16910816666017</v>
      </c>
      <c r="G205">
        <v>0.58496250072115596</v>
      </c>
      <c r="H205">
        <v>0.83220140590281999</v>
      </c>
    </row>
    <row r="208" spans="1:8">
      <c r="A208">
        <v>43</v>
      </c>
      <c r="B208" t="s">
        <v>53</v>
      </c>
      <c r="C208" t="s">
        <v>54</v>
      </c>
      <c r="D208">
        <v>0.88335983200000001</v>
      </c>
      <c r="E208">
        <v>262857</v>
      </c>
      <c r="F208" s="1">
        <f t="shared" ref="F208:F227" si="8">LN(E208*1000)</f>
        <v>19.387120716033582</v>
      </c>
      <c r="G208">
        <v>7.0389327891397999E-2</v>
      </c>
      <c r="H208">
        <v>0.154885601978171</v>
      </c>
    </row>
    <row r="209" spans="1:8">
      <c r="A209">
        <v>170</v>
      </c>
      <c r="B209" t="s">
        <v>187</v>
      </c>
      <c r="C209" t="s">
        <v>3</v>
      </c>
      <c r="D209">
        <v>0.89550296299999899</v>
      </c>
      <c r="E209">
        <v>589000</v>
      </c>
      <c r="F209" s="1">
        <f t="shared" si="8"/>
        <v>20.193936741615861</v>
      </c>
      <c r="G209">
        <v>-2.21759143507263</v>
      </c>
      <c r="H209">
        <v>0.153527422627593</v>
      </c>
    </row>
    <row r="210" spans="1:8">
      <c r="A210">
        <v>102</v>
      </c>
      <c r="B210" t="s">
        <v>116</v>
      </c>
      <c r="C210" t="s">
        <v>3</v>
      </c>
      <c r="D210">
        <v>0.89550296299999899</v>
      </c>
      <c r="E210">
        <v>194000</v>
      </c>
      <c r="F210" s="1">
        <f t="shared" si="8"/>
        <v>19.083368717027604</v>
      </c>
      <c r="G210">
        <v>-0.52284078881335905</v>
      </c>
      <c r="H210">
        <v>0.12595622945162899</v>
      </c>
    </row>
    <row r="211" spans="1:8">
      <c r="A211">
        <v>18</v>
      </c>
      <c r="B211" t="s">
        <v>24</v>
      </c>
      <c r="C211" t="s">
        <v>3</v>
      </c>
      <c r="D211">
        <v>0.89550296299999899</v>
      </c>
      <c r="E211">
        <v>353400.26899999997</v>
      </c>
      <c r="F211" s="1">
        <f t="shared" si="8"/>
        <v>19.683111879026718</v>
      </c>
      <c r="G211">
        <v>-2.8677522017015602</v>
      </c>
      <c r="H211">
        <v>-0.82272000403067602</v>
      </c>
    </row>
    <row r="212" spans="1:8">
      <c r="A212">
        <v>52</v>
      </c>
      <c r="B212" t="s">
        <v>65</v>
      </c>
      <c r="C212" t="s">
        <v>3</v>
      </c>
      <c r="D212">
        <v>0.89550296299999899</v>
      </c>
      <c r="E212">
        <v>196369.15849999999</v>
      </c>
      <c r="F212" s="1">
        <f t="shared" si="8"/>
        <v>19.095506907439439</v>
      </c>
      <c r="G212">
        <v>-2.0709665213541402</v>
      </c>
      <c r="H212">
        <v>-0.892129561131773</v>
      </c>
    </row>
    <row r="213" spans="1:8">
      <c r="A213">
        <v>118</v>
      </c>
      <c r="B213" t="s">
        <v>133</v>
      </c>
      <c r="C213" t="s">
        <v>3</v>
      </c>
      <c r="D213">
        <v>0.89550296299999899</v>
      </c>
      <c r="E213">
        <v>421558.23119999998</v>
      </c>
      <c r="F213" s="1">
        <f t="shared" si="8"/>
        <v>19.859468478177199</v>
      </c>
      <c r="G213">
        <v>-1.7514651638613199</v>
      </c>
      <c r="H213">
        <v>-0.89735026618713198</v>
      </c>
    </row>
    <row r="214" spans="1:8">
      <c r="A214">
        <v>131</v>
      </c>
      <c r="B214" t="s">
        <v>146</v>
      </c>
      <c r="C214" t="s">
        <v>3</v>
      </c>
      <c r="D214">
        <v>0.89550296299999899</v>
      </c>
      <c r="E214">
        <v>259310</v>
      </c>
      <c r="F214" s="1">
        <f t="shared" si="8"/>
        <v>19.373534815133567</v>
      </c>
      <c r="G214">
        <v>0.20163386116965001</v>
      </c>
      <c r="H214">
        <v>-1.3460463982150199</v>
      </c>
    </row>
    <row r="215" spans="1:8">
      <c r="A215">
        <v>142</v>
      </c>
      <c r="B215" t="s">
        <v>157</v>
      </c>
      <c r="C215" t="s">
        <v>3</v>
      </c>
      <c r="D215">
        <v>0.89550296299999899</v>
      </c>
      <c r="E215">
        <v>357000</v>
      </c>
      <c r="F215" s="1">
        <f t="shared" si="8"/>
        <v>19.693246339743911</v>
      </c>
      <c r="G215">
        <v>-1.9714308478032301</v>
      </c>
      <c r="H215">
        <v>-1.4051040642113</v>
      </c>
    </row>
    <row r="216" spans="1:8">
      <c r="A216">
        <v>110</v>
      </c>
      <c r="B216" t="s">
        <v>124</v>
      </c>
      <c r="C216" t="s">
        <v>3</v>
      </c>
      <c r="D216">
        <v>0.89550296299999899</v>
      </c>
      <c r="E216">
        <v>1340000</v>
      </c>
      <c r="F216" s="1">
        <f t="shared" si="8"/>
        <v>21.015935450909232</v>
      </c>
      <c r="G216">
        <v>-2.6082322800440001</v>
      </c>
      <c r="H216">
        <v>-2.9009579120742601</v>
      </c>
    </row>
    <row r="217" spans="1:8">
      <c r="A217">
        <v>93</v>
      </c>
      <c r="B217" t="s">
        <v>107</v>
      </c>
      <c r="C217" t="s">
        <v>3</v>
      </c>
      <c r="D217">
        <v>0.89550296299999899</v>
      </c>
      <c r="E217">
        <v>254271</v>
      </c>
      <c r="F217" s="1">
        <f t="shared" si="8"/>
        <v>19.353911185352299</v>
      </c>
      <c r="G217">
        <v>-6.38082178394093</v>
      </c>
      <c r="H217">
        <v>-3.9052692112007699</v>
      </c>
    </row>
    <row r="218" spans="1:8">
      <c r="A218">
        <v>71</v>
      </c>
      <c r="B218" t="s">
        <v>84</v>
      </c>
      <c r="C218" t="s">
        <v>57</v>
      </c>
      <c r="D218">
        <v>1.1266008519999999</v>
      </c>
      <c r="E218">
        <v>538800</v>
      </c>
      <c r="F218" s="1">
        <f t="shared" si="8"/>
        <v>20.104855002500482</v>
      </c>
      <c r="G218">
        <v>-5.0588936890535701</v>
      </c>
      <c r="H218">
        <v>-1.7458255710864301</v>
      </c>
    </row>
    <row r="219" spans="1:8">
      <c r="A219">
        <v>46</v>
      </c>
      <c r="B219" t="s">
        <v>58</v>
      </c>
      <c r="C219" t="s">
        <v>57</v>
      </c>
      <c r="D219">
        <v>1.1266008519999999</v>
      </c>
      <c r="E219">
        <v>1503600</v>
      </c>
      <c r="F219" s="1">
        <f t="shared" si="8"/>
        <v>21.131128069654299</v>
      </c>
      <c r="G219">
        <v>-4.32192809488736</v>
      </c>
      <c r="H219">
        <v>-2.52764904821026</v>
      </c>
    </row>
    <row r="220" spans="1:8">
      <c r="A220">
        <v>210</v>
      </c>
      <c r="B220" t="s">
        <v>228</v>
      </c>
      <c r="C220" t="s">
        <v>10</v>
      </c>
      <c r="D220">
        <v>1.187350058</v>
      </c>
      <c r="E220">
        <v>200000</v>
      </c>
      <c r="F220" s="1">
        <f t="shared" si="8"/>
        <v>19.113827924512311</v>
      </c>
      <c r="G220">
        <v>9.76107966264224E-2</v>
      </c>
      <c r="H220">
        <v>0.557025311824634</v>
      </c>
    </row>
    <row r="221" spans="1:8">
      <c r="A221">
        <v>162</v>
      </c>
      <c r="B221" t="s">
        <v>178</v>
      </c>
      <c r="C221" t="s">
        <v>179</v>
      </c>
      <c r="D221">
        <v>1.349326297</v>
      </c>
      <c r="E221">
        <v>424027.8</v>
      </c>
      <c r="F221" s="1">
        <f t="shared" si="8"/>
        <v>19.865309577084609</v>
      </c>
      <c r="G221">
        <v>-2.92139016530363</v>
      </c>
      <c r="H221">
        <v>-2.1191447174894402</v>
      </c>
    </row>
    <row r="222" spans="1:8">
      <c r="A222">
        <v>163</v>
      </c>
      <c r="B222" t="s">
        <v>180</v>
      </c>
      <c r="C222" t="s">
        <v>179</v>
      </c>
      <c r="D222">
        <v>1.349326297</v>
      </c>
      <c r="E222">
        <v>289825.38</v>
      </c>
      <c r="F222" s="1">
        <f t="shared" si="8"/>
        <v>19.484789161655911</v>
      </c>
      <c r="G222">
        <v>-2.9545570292388299</v>
      </c>
      <c r="H222">
        <v>-4.5224428588588603</v>
      </c>
    </row>
    <row r="223" spans="1:8">
      <c r="A223">
        <v>12</v>
      </c>
      <c r="B223" t="s">
        <v>16</v>
      </c>
      <c r="C223" t="s">
        <v>15</v>
      </c>
      <c r="D223">
        <v>1.42592686133333</v>
      </c>
      <c r="E223">
        <v>564000</v>
      </c>
      <c r="F223" s="1">
        <f t="shared" si="8"/>
        <v>20.150564809462335</v>
      </c>
      <c r="G223">
        <v>-5.0588936890535701</v>
      </c>
      <c r="H223">
        <v>-1.36072057788442</v>
      </c>
    </row>
    <row r="224" spans="1:8">
      <c r="A224">
        <v>32</v>
      </c>
      <c r="B224" t="s">
        <v>41</v>
      </c>
      <c r="C224" t="s">
        <v>15</v>
      </c>
      <c r="D224">
        <v>1.42592686133333</v>
      </c>
      <c r="E224">
        <v>235640</v>
      </c>
      <c r="F224" s="1">
        <f t="shared" si="8"/>
        <v>19.277815774617761</v>
      </c>
      <c r="G224">
        <v>-5.0115879742752103</v>
      </c>
      <c r="H224">
        <v>-1.4241781531353099</v>
      </c>
    </row>
    <row r="225" spans="1:8">
      <c r="A225">
        <v>117</v>
      </c>
      <c r="B225" t="s">
        <v>131</v>
      </c>
      <c r="C225" t="s">
        <v>132</v>
      </c>
      <c r="D225">
        <v>1.7553511040000001</v>
      </c>
      <c r="E225">
        <v>368950</v>
      </c>
      <c r="F225" s="1">
        <f t="shared" si="8"/>
        <v>19.72617169146865</v>
      </c>
      <c r="G225">
        <v>0.44360665147561501</v>
      </c>
      <c r="H225">
        <v>1.1170905192832099</v>
      </c>
    </row>
    <row r="226" spans="1:8">
      <c r="A226">
        <v>47</v>
      </c>
      <c r="B226" t="s">
        <v>59</v>
      </c>
      <c r="C226" t="s">
        <v>60</v>
      </c>
      <c r="D226">
        <v>2.1670497370000001</v>
      </c>
      <c r="E226">
        <v>324195.20000000001</v>
      </c>
      <c r="F226" s="1">
        <f t="shared" si="8"/>
        <v>19.596856361480736</v>
      </c>
      <c r="G226">
        <v>0.47508488294878298</v>
      </c>
      <c r="H226">
        <v>0.72604645648200195</v>
      </c>
    </row>
    <row r="227" spans="1:8">
      <c r="A227">
        <v>50</v>
      </c>
      <c r="B227" t="s">
        <v>63</v>
      </c>
      <c r="C227" t="s">
        <v>60</v>
      </c>
      <c r="D227">
        <v>2.1670497370000001</v>
      </c>
      <c r="E227">
        <v>850032.353</v>
      </c>
      <c r="F227" s="1">
        <f t="shared" si="8"/>
        <v>20.560784969077226</v>
      </c>
      <c r="G227">
        <v>-3.0588936890535701</v>
      </c>
      <c r="H227">
        <v>-1.42146376843828</v>
      </c>
    </row>
    <row r="230" spans="1:8">
      <c r="A230">
        <v>62</v>
      </c>
      <c r="B230" t="s">
        <v>75</v>
      </c>
      <c r="C230" t="s">
        <v>3</v>
      </c>
      <c r="D230">
        <v>0.89550296299999899</v>
      </c>
      <c r="E230">
        <v>3731290.1179999998</v>
      </c>
      <c r="F230" s="1">
        <f>LN(E230*1000)</f>
        <v>22.040019886940183</v>
      </c>
      <c r="G230">
        <v>-0.63262893435147105</v>
      </c>
      <c r="H230">
        <v>-1.41772136675246</v>
      </c>
    </row>
  </sheetData>
  <sortState ref="A157:H205">
    <sortCondition ref="D157:D205"/>
    <sortCondition descending="1" ref="H157:H2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workbookViewId="0">
      <selection activeCell="B203" sqref="B203"/>
    </sheetView>
  </sheetViews>
  <sheetFormatPr defaultColWidth="11" defaultRowHeight="15.75"/>
  <cols>
    <col min="2" max="2" width="84" customWidth="1"/>
    <col min="3" max="3" width="59.875" customWidth="1"/>
    <col min="4" max="4" width="14.5" customWidth="1"/>
    <col min="5" max="5" width="12.875" customWidth="1"/>
    <col min="7" max="7" width="19.375" style="1" customWidth="1"/>
    <col min="8" max="8" width="28.125" customWidth="1"/>
    <col min="9" max="9" width="45.375" customWidth="1"/>
  </cols>
  <sheetData>
    <row r="1" spans="1:9" s="1" customFormat="1">
      <c r="A1" s="1" t="s">
        <v>243</v>
      </c>
      <c r="B1" s="1" t="s">
        <v>236</v>
      </c>
      <c r="C1" s="1" t="s">
        <v>237</v>
      </c>
      <c r="D1" s="1" t="s">
        <v>239</v>
      </c>
      <c r="E1" s="1" t="s">
        <v>242</v>
      </c>
      <c r="F1" s="1" t="s">
        <v>240</v>
      </c>
      <c r="G1" s="1" t="s">
        <v>450</v>
      </c>
      <c r="H1" s="1" t="s">
        <v>238</v>
      </c>
      <c r="I1" s="1" t="s">
        <v>241</v>
      </c>
    </row>
    <row r="2" spans="1:9">
      <c r="A2">
        <v>81</v>
      </c>
      <c r="B2" t="s">
        <v>95</v>
      </c>
      <c r="C2" t="s">
        <v>3</v>
      </c>
      <c r="D2">
        <v>0.89550296299999999</v>
      </c>
      <c r="E2">
        <v>30</v>
      </c>
      <c r="F2">
        <f t="shared" ref="F2:F33" si="0">LN(E2*1000)</f>
        <v>10.308952660644293</v>
      </c>
      <c r="G2" s="1">
        <f t="shared" ref="G2:G33" si="1">D2*F2</f>
        <v>9.2316976530336969</v>
      </c>
      <c r="H2">
        <v>-0.23786383009888801</v>
      </c>
      <c r="I2">
        <v>-1.5423181633126599</v>
      </c>
    </row>
    <row r="3" spans="1:9">
      <c r="A3">
        <v>193</v>
      </c>
      <c r="B3" t="s">
        <v>211</v>
      </c>
      <c r="C3" t="s">
        <v>3</v>
      </c>
      <c r="D3">
        <v>0.89550296299999899</v>
      </c>
      <c r="E3">
        <v>48</v>
      </c>
      <c r="F3">
        <f t="shared" si="0"/>
        <v>10.778956289890028</v>
      </c>
      <c r="G3" s="1">
        <f t="shared" si="1"/>
        <v>9.6525872956439951</v>
      </c>
      <c r="H3">
        <v>-4.2433182601909998</v>
      </c>
      <c r="I3">
        <v>-1.70291947642972</v>
      </c>
    </row>
    <row r="4" spans="1:9">
      <c r="A4">
        <v>168</v>
      </c>
      <c r="B4" t="s">
        <v>185</v>
      </c>
      <c r="C4" t="s">
        <v>3</v>
      </c>
      <c r="D4">
        <v>0.89550296299999899</v>
      </c>
      <c r="E4">
        <v>55.9</v>
      </c>
      <c r="F4">
        <f t="shared" si="0"/>
        <v>10.93131965914319</v>
      </c>
      <c r="G4" s="1">
        <f t="shared" si="1"/>
        <v>9.7890291442628659</v>
      </c>
      <c r="H4">
        <v>-2.9105018491608998</v>
      </c>
      <c r="I4">
        <v>0.16888562498474699</v>
      </c>
    </row>
    <row r="5" spans="1:9">
      <c r="A5">
        <v>167</v>
      </c>
      <c r="B5" t="s">
        <v>184</v>
      </c>
      <c r="C5" t="s">
        <v>3</v>
      </c>
      <c r="D5">
        <v>0.89550296299999899</v>
      </c>
      <c r="E5">
        <v>58.8</v>
      </c>
      <c r="F5">
        <f t="shared" si="0"/>
        <v>10.981897133886719</v>
      </c>
      <c r="G5" s="1">
        <f t="shared" si="1"/>
        <v>9.8343214227567533</v>
      </c>
      <c r="H5">
        <v>-2.22431729826094</v>
      </c>
      <c r="I5">
        <v>0.217787804889856</v>
      </c>
    </row>
    <row r="6" spans="1:9">
      <c r="A6">
        <v>205</v>
      </c>
      <c r="B6" t="s">
        <v>223</v>
      </c>
      <c r="C6" t="s">
        <v>3</v>
      </c>
      <c r="D6">
        <v>0.89550296299999899</v>
      </c>
      <c r="E6">
        <v>63</v>
      </c>
      <c r="F6">
        <f t="shared" si="0"/>
        <v>11.05089000537367</v>
      </c>
      <c r="G6" s="1">
        <f t="shared" si="1"/>
        <v>9.8961047435991958</v>
      </c>
      <c r="H6">
        <v>-1.1456053222469</v>
      </c>
      <c r="I6">
        <v>1.40581458113974</v>
      </c>
    </row>
    <row r="7" spans="1:9">
      <c r="A7">
        <v>108</v>
      </c>
      <c r="B7" t="s">
        <v>122</v>
      </c>
      <c r="C7" t="s">
        <v>3</v>
      </c>
      <c r="D7">
        <v>0.89550296299999899</v>
      </c>
      <c r="E7">
        <v>69</v>
      </c>
      <c r="F7">
        <f t="shared" si="0"/>
        <v>11.141861783579396</v>
      </c>
      <c r="G7" s="1">
        <f t="shared" si="1"/>
        <v>9.9775702405318025</v>
      </c>
      <c r="H7">
        <v>-1.0262050703473899</v>
      </c>
      <c r="I7">
        <v>0.97337211529907197</v>
      </c>
    </row>
    <row r="8" spans="1:9">
      <c r="A8">
        <v>217</v>
      </c>
      <c r="B8" t="s">
        <v>235</v>
      </c>
      <c r="C8" t="s">
        <v>3</v>
      </c>
      <c r="D8">
        <v>0.89550296299999999</v>
      </c>
      <c r="E8">
        <v>82</v>
      </c>
      <c r="F8">
        <f t="shared" si="0"/>
        <v>11.314474526246391</v>
      </c>
      <c r="G8" s="1">
        <f t="shared" si="1"/>
        <v>10.132145463041665</v>
      </c>
      <c r="H8">
        <v>-2.3733272473940099</v>
      </c>
      <c r="I8">
        <v>-1.9474839414929599</v>
      </c>
    </row>
    <row r="9" spans="1:9">
      <c r="A9">
        <v>171</v>
      </c>
      <c r="B9" t="s">
        <v>188</v>
      </c>
      <c r="C9" t="s">
        <v>3</v>
      </c>
      <c r="D9">
        <v>0.89550296299999899</v>
      </c>
      <c r="E9">
        <v>89.415000000000006</v>
      </c>
      <c r="F9">
        <f t="shared" si="0"/>
        <v>11.401043732322137</v>
      </c>
      <c r="G9" s="1">
        <f t="shared" si="1"/>
        <v>10.209668443587042</v>
      </c>
      <c r="H9">
        <v>-1.6038405109268501</v>
      </c>
      <c r="I9">
        <v>0.368836626039585</v>
      </c>
    </row>
    <row r="10" spans="1:9">
      <c r="A10">
        <v>154</v>
      </c>
      <c r="B10" t="s">
        <v>170</v>
      </c>
      <c r="C10" t="s">
        <v>169</v>
      </c>
      <c r="D10">
        <v>0.70577016599999998</v>
      </c>
      <c r="E10">
        <v>2359</v>
      </c>
      <c r="F10">
        <f t="shared" si="0"/>
        <v>14.673748358389812</v>
      </c>
      <c r="G10" s="1">
        <f t="shared" si="1"/>
        <v>10.356293814743005</v>
      </c>
      <c r="H10">
        <v>0.18903382439001701</v>
      </c>
      <c r="I10">
        <v>0.57482812358744295</v>
      </c>
    </row>
    <row r="11" spans="1:9">
      <c r="A11">
        <v>169</v>
      </c>
      <c r="B11" t="s">
        <v>186</v>
      </c>
      <c r="C11" t="s">
        <v>3</v>
      </c>
      <c r="D11">
        <v>0.89550296299999999</v>
      </c>
      <c r="E11">
        <v>127</v>
      </c>
      <c r="F11">
        <f t="shared" si="0"/>
        <v>11.751942365440728</v>
      </c>
      <c r="G11" s="1">
        <f t="shared" si="1"/>
        <v>10.523899209257401</v>
      </c>
      <c r="H11">
        <v>-0.32012585225337697</v>
      </c>
      <c r="I11">
        <v>-0.115284870903967</v>
      </c>
    </row>
    <row r="12" spans="1:9">
      <c r="A12">
        <v>80</v>
      </c>
      <c r="B12" t="s">
        <v>94</v>
      </c>
      <c r="C12" t="s">
        <v>3</v>
      </c>
      <c r="D12">
        <v>0.89550296299999999</v>
      </c>
      <c r="E12">
        <v>129</v>
      </c>
      <c r="F12">
        <f t="shared" si="0"/>
        <v>11.76756768334381</v>
      </c>
      <c r="G12" s="1">
        <f t="shared" si="1"/>
        <v>10.537891727737428</v>
      </c>
      <c r="H12">
        <v>-0.46992925777491601</v>
      </c>
      <c r="I12">
        <v>-1.0363614757012101</v>
      </c>
    </row>
    <row r="13" spans="1:9">
      <c r="A13">
        <v>75</v>
      </c>
      <c r="B13" t="s">
        <v>88</v>
      </c>
      <c r="C13" t="s">
        <v>3</v>
      </c>
      <c r="D13">
        <v>0.89550296299999899</v>
      </c>
      <c r="E13">
        <v>152.6</v>
      </c>
      <c r="F13">
        <f t="shared" si="0"/>
        <v>11.935575397832494</v>
      </c>
      <c r="G13" s="1">
        <f t="shared" si="1"/>
        <v>10.688343133868891</v>
      </c>
      <c r="H13">
        <v>-8.6096404744368105</v>
      </c>
      <c r="I13">
        <v>0.23335343490355301</v>
      </c>
    </row>
    <row r="14" spans="1:9">
      <c r="A14">
        <v>197</v>
      </c>
      <c r="B14" t="s">
        <v>215</v>
      </c>
      <c r="C14" t="s">
        <v>3</v>
      </c>
      <c r="D14">
        <v>0.89550296299999899</v>
      </c>
      <c r="E14">
        <v>189.87376610000001</v>
      </c>
      <c r="F14">
        <f t="shared" si="0"/>
        <v>12.154114741391114</v>
      </c>
      <c r="G14" s="1">
        <f t="shared" si="1"/>
        <v>10.884045763557708</v>
      </c>
      <c r="H14">
        <v>-1.1424170446158499</v>
      </c>
      <c r="I14">
        <v>1.06390555220317</v>
      </c>
    </row>
    <row r="15" spans="1:9">
      <c r="A15">
        <v>153</v>
      </c>
      <c r="B15" t="s">
        <v>168</v>
      </c>
      <c r="C15" t="s">
        <v>169</v>
      </c>
      <c r="D15">
        <v>0.70577016599999998</v>
      </c>
      <c r="E15">
        <v>5307</v>
      </c>
      <c r="F15">
        <f t="shared" si="0"/>
        <v>15.484537261810033</v>
      </c>
      <c r="G15" s="1">
        <f t="shared" si="1"/>
        <v>10.928524433700852</v>
      </c>
      <c r="H15">
        <v>-0.43440282414577502</v>
      </c>
      <c r="I15">
        <v>-1.02664618251206E-2</v>
      </c>
    </row>
    <row r="16" spans="1:9">
      <c r="A16">
        <v>177</v>
      </c>
      <c r="B16" t="s">
        <v>194</v>
      </c>
      <c r="C16" t="s">
        <v>3</v>
      </c>
      <c r="D16">
        <v>0.89550296299999899</v>
      </c>
      <c r="E16">
        <v>222</v>
      </c>
      <c r="F16">
        <f t="shared" si="0"/>
        <v>12.310432660854417</v>
      </c>
      <c r="G16" s="1">
        <f t="shared" si="1"/>
        <v>11.024028923607093</v>
      </c>
      <c r="H16">
        <v>-3.22431729826094</v>
      </c>
      <c r="I16">
        <v>-3.5152534616420303E-2</v>
      </c>
    </row>
    <row r="17" spans="1:9">
      <c r="A17">
        <v>132</v>
      </c>
      <c r="B17" t="s">
        <v>147</v>
      </c>
      <c r="C17" t="s">
        <v>3</v>
      </c>
      <c r="D17">
        <v>0.89550296299999899</v>
      </c>
      <c r="E17">
        <v>275</v>
      </c>
      <c r="F17">
        <f t="shared" si="0"/>
        <v>12.524526376648708</v>
      </c>
      <c r="G17" s="1">
        <f t="shared" si="1"/>
        <v>11.21575048046056</v>
      </c>
      <c r="H17">
        <v>-2.0115879742752099</v>
      </c>
      <c r="I17">
        <v>0.753659153821159</v>
      </c>
    </row>
    <row r="18" spans="1:9">
      <c r="A18">
        <v>92</v>
      </c>
      <c r="B18" t="s">
        <v>106</v>
      </c>
      <c r="C18" t="s">
        <v>8</v>
      </c>
      <c r="D18">
        <v>1.0480243520000001</v>
      </c>
      <c r="E18">
        <v>49.2</v>
      </c>
      <c r="F18">
        <f t="shared" si="0"/>
        <v>10.803648902480399</v>
      </c>
      <c r="G18" s="1">
        <f t="shared" si="1"/>
        <v>11.322487140257532</v>
      </c>
      <c r="H18">
        <v>-6.3688491422748603</v>
      </c>
      <c r="I18">
        <v>-0.64510907308480703</v>
      </c>
    </row>
    <row r="19" spans="1:9">
      <c r="A19">
        <v>215</v>
      </c>
      <c r="B19" t="s">
        <v>233</v>
      </c>
      <c r="C19" t="s">
        <v>19</v>
      </c>
      <c r="D19">
        <v>0.85047205000000003</v>
      </c>
      <c r="E19">
        <v>713.79227470000001</v>
      </c>
      <c r="F19">
        <f t="shared" si="0"/>
        <v>13.478347267200141</v>
      </c>
      <c r="G19" s="1">
        <f t="shared" si="1"/>
        <v>11.462957630947601</v>
      </c>
      <c r="H19">
        <v>-2.4111954329844498</v>
      </c>
      <c r="I19">
        <v>-0.38619896139538101</v>
      </c>
    </row>
    <row r="20" spans="1:9">
      <c r="A20">
        <v>82</v>
      </c>
      <c r="B20" t="s">
        <v>96</v>
      </c>
      <c r="C20" t="s">
        <v>3</v>
      </c>
      <c r="D20">
        <v>0.89550296299999899</v>
      </c>
      <c r="E20">
        <v>375</v>
      </c>
      <c r="F20">
        <f t="shared" si="0"/>
        <v>12.834681304952548</v>
      </c>
      <c r="G20" s="1">
        <f t="shared" si="1"/>
        <v>11.4934951377457</v>
      </c>
      <c r="H20">
        <v>-2.8365012677171202</v>
      </c>
      <c r="I20">
        <v>-0.48312035978707302</v>
      </c>
    </row>
    <row r="21" spans="1:9">
      <c r="A21">
        <v>129</v>
      </c>
      <c r="B21" t="s">
        <v>144</v>
      </c>
      <c r="C21" t="s">
        <v>3</v>
      </c>
      <c r="D21">
        <v>0.89550296299999899</v>
      </c>
      <c r="E21">
        <v>378.29603659999998</v>
      </c>
      <c r="F21">
        <f t="shared" si="0"/>
        <v>12.843432333696029</v>
      </c>
      <c r="G21" s="1">
        <f t="shared" si="1"/>
        <v>11.501331709914785</v>
      </c>
      <c r="H21">
        <v>-1.56064282152574</v>
      </c>
      <c r="I21">
        <v>0.96532254836725495</v>
      </c>
    </row>
    <row r="22" spans="1:9">
      <c r="A22">
        <v>137</v>
      </c>
      <c r="B22" t="s">
        <v>152</v>
      </c>
      <c r="C22" t="s">
        <v>3</v>
      </c>
      <c r="D22">
        <v>0.89550296299999899</v>
      </c>
      <c r="E22">
        <v>403</v>
      </c>
      <c r="F22">
        <f t="shared" si="0"/>
        <v>12.90669184092882</v>
      </c>
      <c r="G22" s="1">
        <f t="shared" si="1"/>
        <v>11.557980786079669</v>
      </c>
      <c r="H22">
        <v>0.84799690655494997</v>
      </c>
      <c r="I22">
        <v>3.1824804324683198</v>
      </c>
    </row>
    <row r="23" spans="1:9">
      <c r="A23">
        <v>91</v>
      </c>
      <c r="B23" t="s">
        <v>105</v>
      </c>
      <c r="C23" t="s">
        <v>8</v>
      </c>
      <c r="D23">
        <v>1.0480243520000001</v>
      </c>
      <c r="E23">
        <v>63</v>
      </c>
      <c r="F23">
        <f t="shared" si="0"/>
        <v>11.05089000537367</v>
      </c>
      <c r="G23" s="1">
        <f t="shared" si="1"/>
        <v>11.581601836905019</v>
      </c>
      <c r="H23">
        <v>-7.0919710863030003</v>
      </c>
      <c r="I23">
        <v>-1.8895233115594701</v>
      </c>
    </row>
    <row r="24" spans="1:9">
      <c r="A24">
        <v>189</v>
      </c>
      <c r="B24" t="s">
        <v>207</v>
      </c>
      <c r="C24" t="s">
        <v>3</v>
      </c>
      <c r="D24">
        <v>0.89550296299999899</v>
      </c>
      <c r="E24">
        <v>500</v>
      </c>
      <c r="F24">
        <f t="shared" si="0"/>
        <v>13.122363377404328</v>
      </c>
      <c r="G24" s="1">
        <f t="shared" si="1"/>
        <v>11.75111528602825</v>
      </c>
      <c r="H24">
        <v>0.27500704749986998</v>
      </c>
      <c r="I24">
        <v>1.4813322782323901</v>
      </c>
    </row>
    <row r="25" spans="1:9">
      <c r="A25">
        <v>113</v>
      </c>
      <c r="B25" t="s">
        <v>127</v>
      </c>
      <c r="C25" t="s">
        <v>3</v>
      </c>
      <c r="D25">
        <v>0.89550296299999899</v>
      </c>
      <c r="E25">
        <v>503.49</v>
      </c>
      <c r="F25">
        <f t="shared" si="0"/>
        <v>13.129319129970334</v>
      </c>
      <c r="G25" s="1">
        <f t="shared" si="1"/>
        <v>11.757344183061003</v>
      </c>
      <c r="H25">
        <v>0.92599941855622303</v>
      </c>
      <c r="I25">
        <v>1.0691397002334599</v>
      </c>
    </row>
    <row r="26" spans="1:9">
      <c r="A26">
        <v>199</v>
      </c>
      <c r="B26" t="s">
        <v>217</v>
      </c>
      <c r="C26" t="s">
        <v>3</v>
      </c>
      <c r="D26">
        <v>0.89550296299999999</v>
      </c>
      <c r="E26">
        <v>688</v>
      </c>
      <c r="F26">
        <f t="shared" si="0"/>
        <v>13.44154411691548</v>
      </c>
      <c r="G26" s="1">
        <f t="shared" si="1"/>
        <v>12.036942583993032</v>
      </c>
      <c r="H26">
        <v>-0.68269593163808495</v>
      </c>
      <c r="I26">
        <v>-0.68617370360960195</v>
      </c>
    </row>
    <row r="27" spans="1:9">
      <c r="A27">
        <v>124</v>
      </c>
      <c r="B27" t="s">
        <v>139</v>
      </c>
      <c r="C27" t="s">
        <v>3</v>
      </c>
      <c r="D27">
        <v>0.89550296299999899</v>
      </c>
      <c r="E27">
        <v>700</v>
      </c>
      <c r="F27">
        <f t="shared" si="0"/>
        <v>13.458835614025542</v>
      </c>
      <c r="G27" s="1">
        <f t="shared" si="1"/>
        <v>12.052427170889784</v>
      </c>
      <c r="H27">
        <v>1.0143552929770701</v>
      </c>
      <c r="I27">
        <v>1.83826864959307</v>
      </c>
    </row>
    <row r="28" spans="1:9">
      <c r="A28">
        <v>26</v>
      </c>
      <c r="B28" t="s">
        <v>35</v>
      </c>
      <c r="C28" t="s">
        <v>3</v>
      </c>
      <c r="D28">
        <v>0.89550296299999999</v>
      </c>
      <c r="E28">
        <v>743</v>
      </c>
      <c r="F28">
        <f t="shared" si="0"/>
        <v>13.518451323699896</v>
      </c>
      <c r="G28" s="1">
        <f t="shared" si="1"/>
        <v>12.105813215544529</v>
      </c>
      <c r="H28">
        <v>-0.79085860216140802</v>
      </c>
      <c r="I28">
        <v>4.6665667763491597E-2</v>
      </c>
    </row>
    <row r="29" spans="1:9">
      <c r="A29">
        <v>107</v>
      </c>
      <c r="B29" t="s">
        <v>121</v>
      </c>
      <c r="C29" t="s">
        <v>19</v>
      </c>
      <c r="D29">
        <v>0.85047205000000003</v>
      </c>
      <c r="E29">
        <v>1521.2059999999999</v>
      </c>
      <c r="F29">
        <f t="shared" si="0"/>
        <v>14.235013999283</v>
      </c>
      <c r="G29" s="1">
        <f t="shared" si="1"/>
        <v>12.106481537748913</v>
      </c>
      <c r="H29">
        <v>-0.49005085369568901</v>
      </c>
      <c r="I29">
        <v>5.4247069937787502E-2</v>
      </c>
    </row>
    <row r="30" spans="1:9">
      <c r="A30">
        <v>100</v>
      </c>
      <c r="B30" t="s">
        <v>114</v>
      </c>
      <c r="C30" t="s">
        <v>3</v>
      </c>
      <c r="D30">
        <v>0.89550296299999899</v>
      </c>
      <c r="E30">
        <v>755.23904560000005</v>
      </c>
      <c r="F30">
        <f t="shared" si="0"/>
        <v>13.534789594807418</v>
      </c>
      <c r="G30" s="1">
        <f t="shared" si="1"/>
        <v>12.120444185731598</v>
      </c>
      <c r="H30">
        <v>-3.1078032895345098</v>
      </c>
      <c r="I30">
        <v>-0.30080375485175598</v>
      </c>
    </row>
    <row r="31" spans="1:9">
      <c r="A31">
        <v>178</v>
      </c>
      <c r="B31" t="s">
        <v>195</v>
      </c>
      <c r="C31" t="s">
        <v>3</v>
      </c>
      <c r="D31">
        <v>0.89550296299999899</v>
      </c>
      <c r="E31">
        <v>774</v>
      </c>
      <c r="F31">
        <f t="shared" si="0"/>
        <v>13.559327152571864</v>
      </c>
      <c r="G31" s="1">
        <f t="shared" si="1"/>
        <v>12.142417641414443</v>
      </c>
      <c r="H31">
        <v>-2.5907448533151598</v>
      </c>
      <c r="I31">
        <v>-0.12921861235394699</v>
      </c>
    </row>
    <row r="32" spans="1:9">
      <c r="A32">
        <v>114</v>
      </c>
      <c r="B32" t="s">
        <v>128</v>
      </c>
      <c r="C32" t="s">
        <v>3</v>
      </c>
      <c r="D32">
        <v>0.89550296299999899</v>
      </c>
      <c r="E32">
        <v>801.5</v>
      </c>
      <c r="F32">
        <f t="shared" si="0"/>
        <v>13.594240251031744</v>
      </c>
      <c r="G32" s="1">
        <f t="shared" si="1"/>
        <v>12.173682424532776</v>
      </c>
      <c r="H32">
        <v>-1.2653445665209999</v>
      </c>
      <c r="I32">
        <v>0.145595944698656</v>
      </c>
    </row>
    <row r="33" spans="1:9">
      <c r="A33">
        <v>147</v>
      </c>
      <c r="B33" t="s">
        <v>162</v>
      </c>
      <c r="C33" t="s">
        <v>3</v>
      </c>
      <c r="D33">
        <v>0.89550296299999899</v>
      </c>
      <c r="E33">
        <v>803</v>
      </c>
      <c r="F33">
        <f t="shared" si="0"/>
        <v>13.596109992928898</v>
      </c>
      <c r="G33" s="1">
        <f t="shared" si="1"/>
        <v>12.175356783941723</v>
      </c>
      <c r="H33">
        <v>-0.27055599316633699</v>
      </c>
      <c r="I33">
        <v>1.2906085597997099</v>
      </c>
    </row>
    <row r="34" spans="1:9">
      <c r="A34">
        <v>212</v>
      </c>
      <c r="B34" t="s">
        <v>230</v>
      </c>
      <c r="C34" t="s">
        <v>3</v>
      </c>
      <c r="D34">
        <v>0.89550296299999899</v>
      </c>
      <c r="E34">
        <v>803</v>
      </c>
      <c r="F34">
        <f t="shared" ref="F34:F65" si="2">LN(E34*1000)</f>
        <v>13.596109992928898</v>
      </c>
      <c r="G34" s="1">
        <f t="shared" ref="G34:G65" si="3">D34*F34</f>
        <v>12.175356783941723</v>
      </c>
      <c r="H34">
        <v>-4.2029039917450897</v>
      </c>
      <c r="I34">
        <v>-1.8983916327927399</v>
      </c>
    </row>
    <row r="35" spans="1:9">
      <c r="A35">
        <v>48</v>
      </c>
      <c r="B35" t="s">
        <v>61</v>
      </c>
      <c r="C35" t="s">
        <v>3</v>
      </c>
      <c r="D35">
        <v>0.89550296299999899</v>
      </c>
      <c r="E35">
        <v>805.58004910000102</v>
      </c>
      <c r="F35">
        <f t="shared" si="2"/>
        <v>13.599317854811703</v>
      </c>
      <c r="G35" s="1">
        <f t="shared" si="3"/>
        <v>12.17822943376267</v>
      </c>
      <c r="H35">
        <v>-3.34226854317154</v>
      </c>
      <c r="I35">
        <v>3.2035216153677798E-2</v>
      </c>
    </row>
    <row r="36" spans="1:9">
      <c r="A36">
        <v>207</v>
      </c>
      <c r="B36" t="s">
        <v>225</v>
      </c>
      <c r="C36" t="s">
        <v>3</v>
      </c>
      <c r="D36">
        <v>0.89550296299999899</v>
      </c>
      <c r="E36">
        <v>818</v>
      </c>
      <c r="F36">
        <f t="shared" si="2"/>
        <v>13.614617615584883</v>
      </c>
      <c r="G36" s="1">
        <f t="shared" si="3"/>
        <v>12.191930414868244</v>
      </c>
      <c r="H36">
        <v>-1.94897599697553</v>
      </c>
      <c r="I36">
        <v>-1.21965390152952</v>
      </c>
    </row>
    <row r="37" spans="1:9">
      <c r="A37">
        <v>99</v>
      </c>
      <c r="B37" t="s">
        <v>113</v>
      </c>
      <c r="C37" t="s">
        <v>3</v>
      </c>
      <c r="D37">
        <v>0.89550296299999899</v>
      </c>
      <c r="E37">
        <v>835.51714550000099</v>
      </c>
      <c r="F37">
        <f t="shared" si="2"/>
        <v>13.635806148051792</v>
      </c>
      <c r="G37" s="1">
        <f t="shared" si="3"/>
        <v>12.210904808473982</v>
      </c>
      <c r="H37">
        <v>-1</v>
      </c>
      <c r="I37">
        <v>1.3377285654681299</v>
      </c>
    </row>
    <row r="38" spans="1:9">
      <c r="A38">
        <v>165</v>
      </c>
      <c r="B38" t="s">
        <v>182</v>
      </c>
      <c r="C38" t="s">
        <v>3</v>
      </c>
      <c r="D38">
        <v>0.89550296299999899</v>
      </c>
      <c r="E38">
        <v>839.82257689999904</v>
      </c>
      <c r="F38">
        <f t="shared" si="2"/>
        <v>13.640945930533647</v>
      </c>
      <c r="G38" s="1">
        <f t="shared" si="3"/>
        <v>12.21550749891566</v>
      </c>
      <c r="H38">
        <v>-1.7908586021614099</v>
      </c>
      <c r="I38">
        <v>0.10985287315431599</v>
      </c>
    </row>
    <row r="39" spans="1:9">
      <c r="A39">
        <v>160</v>
      </c>
      <c r="B39" t="s">
        <v>176</v>
      </c>
      <c r="C39" t="s">
        <v>3</v>
      </c>
      <c r="D39">
        <v>0.89550296299999899</v>
      </c>
      <c r="E39">
        <v>909.45</v>
      </c>
      <c r="F39">
        <f t="shared" si="2"/>
        <v>13.720595300167986</v>
      </c>
      <c r="G39" s="1">
        <f t="shared" si="3"/>
        <v>12.286833745424293</v>
      </c>
      <c r="H39">
        <v>-4.4359633381333898</v>
      </c>
      <c r="I39">
        <v>-1.15379537838132</v>
      </c>
    </row>
    <row r="40" spans="1:9">
      <c r="A40">
        <v>73</v>
      </c>
      <c r="B40" t="s">
        <v>86</v>
      </c>
      <c r="C40" t="s">
        <v>3</v>
      </c>
      <c r="D40">
        <v>0.89550296299999899</v>
      </c>
      <c r="E40">
        <v>1029</v>
      </c>
      <c r="F40">
        <f t="shared" si="2"/>
        <v>13.844098014816186</v>
      </c>
      <c r="G40" s="1">
        <f t="shared" si="3"/>
        <v>12.397430792330299</v>
      </c>
      <c r="H40">
        <v>-5.94786237666482</v>
      </c>
      <c r="I40">
        <v>0.60357476422164302</v>
      </c>
    </row>
    <row r="41" spans="1:9">
      <c r="A41">
        <v>214</v>
      </c>
      <c r="B41" t="s">
        <v>232</v>
      </c>
      <c r="C41" t="s">
        <v>3</v>
      </c>
      <c r="D41">
        <v>0.89550296299999899</v>
      </c>
      <c r="E41">
        <v>1064.5999999999999</v>
      </c>
      <c r="F41">
        <f t="shared" si="2"/>
        <v>13.878109699720794</v>
      </c>
      <c r="G41" s="1">
        <f t="shared" si="3"/>
        <v>12.427888356938997</v>
      </c>
      <c r="H41">
        <v>-3.6620035364849799</v>
      </c>
      <c r="I41">
        <v>-1.21445854558766</v>
      </c>
    </row>
    <row r="42" spans="1:9">
      <c r="A42">
        <v>5</v>
      </c>
      <c r="B42" t="s">
        <v>6</v>
      </c>
      <c r="C42" t="s">
        <v>3</v>
      </c>
      <c r="D42">
        <v>0.89550296299999899</v>
      </c>
      <c r="E42">
        <v>1177</v>
      </c>
      <c r="F42">
        <f t="shared" si="2"/>
        <v>13.978479386242414</v>
      </c>
      <c r="G42" s="1">
        <f t="shared" si="3"/>
        <v>12.517769708614489</v>
      </c>
      <c r="H42">
        <v>2.0772429989324599</v>
      </c>
      <c r="I42">
        <v>0.17167266372857901</v>
      </c>
    </row>
    <row r="43" spans="1:9">
      <c r="A43">
        <v>216</v>
      </c>
      <c r="B43" t="s">
        <v>234</v>
      </c>
      <c r="C43" t="s">
        <v>3</v>
      </c>
      <c r="D43">
        <v>0.89550296299999999</v>
      </c>
      <c r="E43">
        <v>1249.780264</v>
      </c>
      <c r="F43">
        <f t="shared" si="2"/>
        <v>14.038478305025821</v>
      </c>
      <c r="G43" s="1">
        <f t="shared" si="3"/>
        <v>12.57149891816184</v>
      </c>
      <c r="H43">
        <v>0.23878685958711601</v>
      </c>
      <c r="I43">
        <v>-0.463255118193247</v>
      </c>
    </row>
    <row r="44" spans="1:9">
      <c r="A44">
        <v>179</v>
      </c>
      <c r="B44" t="s">
        <v>196</v>
      </c>
      <c r="C44" t="s">
        <v>3</v>
      </c>
      <c r="D44">
        <v>0.89550296299999899</v>
      </c>
      <c r="E44">
        <v>1268</v>
      </c>
      <c r="F44">
        <f t="shared" si="2"/>
        <v>14.052951413979308</v>
      </c>
      <c r="G44" s="1">
        <f t="shared" si="3"/>
        <v>12.584459630113496</v>
      </c>
      <c r="H44">
        <v>-1.6803820657998401</v>
      </c>
      <c r="I44">
        <v>-1.1465365653320501</v>
      </c>
    </row>
    <row r="45" spans="1:9">
      <c r="A45">
        <v>201</v>
      </c>
      <c r="B45" t="s">
        <v>219</v>
      </c>
      <c r="C45" t="s">
        <v>3</v>
      </c>
      <c r="D45">
        <v>0.89550296299999899</v>
      </c>
      <c r="E45">
        <v>1268</v>
      </c>
      <c r="F45">
        <f t="shared" si="2"/>
        <v>14.052951413979308</v>
      </c>
      <c r="G45" s="1">
        <f t="shared" si="3"/>
        <v>12.584459630113496</v>
      </c>
      <c r="H45">
        <v>0.20163386116965001</v>
      </c>
      <c r="I45">
        <v>-0.248071406427818</v>
      </c>
    </row>
    <row r="46" spans="1:9">
      <c r="A46">
        <v>172</v>
      </c>
      <c r="B46" t="s">
        <v>189</v>
      </c>
      <c r="C46" t="s">
        <v>3</v>
      </c>
      <c r="D46">
        <v>0.89550296299999899</v>
      </c>
      <c r="E46">
        <v>1270</v>
      </c>
      <c r="F46">
        <f t="shared" si="2"/>
        <v>14.054527458434775</v>
      </c>
      <c r="G46" s="1">
        <f t="shared" si="3"/>
        <v>12.585870982593185</v>
      </c>
      <c r="H46">
        <v>-1.1942948151614901</v>
      </c>
      <c r="I46">
        <v>-0.52999828869351495</v>
      </c>
    </row>
    <row r="47" spans="1:9">
      <c r="A47">
        <v>195</v>
      </c>
      <c r="B47" t="s">
        <v>213</v>
      </c>
      <c r="C47" t="s">
        <v>3</v>
      </c>
      <c r="D47">
        <v>0.89550296299999899</v>
      </c>
      <c r="E47">
        <v>1270</v>
      </c>
      <c r="F47">
        <f t="shared" si="2"/>
        <v>14.054527458434775</v>
      </c>
      <c r="G47" s="1">
        <f t="shared" si="3"/>
        <v>12.585870982593185</v>
      </c>
      <c r="H47">
        <v>0.71369581484335898</v>
      </c>
      <c r="I47">
        <v>0.54980263335129698</v>
      </c>
    </row>
    <row r="48" spans="1:9">
      <c r="A48">
        <v>20</v>
      </c>
      <c r="B48" t="s">
        <v>27</v>
      </c>
      <c r="C48" t="s">
        <v>8</v>
      </c>
      <c r="D48">
        <v>1.0480243520000001</v>
      </c>
      <c r="E48">
        <v>167</v>
      </c>
      <c r="F48">
        <f t="shared" si="2"/>
        <v>12.025749091398891</v>
      </c>
      <c r="G48" s="1">
        <f t="shared" si="3"/>
        <v>12.603277898827914</v>
      </c>
      <c r="H48">
        <v>-9.5543580389356197</v>
      </c>
      <c r="I48">
        <v>-1.76444448098047</v>
      </c>
    </row>
    <row r="49" spans="1:9">
      <c r="A49">
        <v>13</v>
      </c>
      <c r="B49" t="s">
        <v>17</v>
      </c>
      <c r="C49" t="s">
        <v>8</v>
      </c>
      <c r="D49">
        <v>1.0480243520000001</v>
      </c>
      <c r="E49">
        <v>173</v>
      </c>
      <c r="F49">
        <f t="shared" si="2"/>
        <v>12.061046873479915</v>
      </c>
      <c r="G49" s="1">
        <f t="shared" si="3"/>
        <v>12.640270834020415</v>
      </c>
      <c r="H49">
        <v>-9.1502088557995105</v>
      </c>
      <c r="I49">
        <v>-2.7224992068386298</v>
      </c>
    </row>
    <row r="50" spans="1:9">
      <c r="A50">
        <v>94</v>
      </c>
      <c r="B50" t="s">
        <v>108</v>
      </c>
      <c r="C50" t="s">
        <v>3</v>
      </c>
      <c r="D50">
        <v>0.89550296299999899</v>
      </c>
      <c r="E50">
        <v>1361.343306</v>
      </c>
      <c r="F50">
        <f t="shared" si="2"/>
        <v>14.123982495232868</v>
      </c>
      <c r="G50" s="1">
        <f t="shared" si="3"/>
        <v>12.648068173841152</v>
      </c>
      <c r="H50">
        <v>-0.298672742587059</v>
      </c>
      <c r="I50">
        <v>-1.09650358156128</v>
      </c>
    </row>
    <row r="51" spans="1:9">
      <c r="A51">
        <v>14</v>
      </c>
      <c r="B51" t="s">
        <v>18</v>
      </c>
      <c r="C51" t="s">
        <v>19</v>
      </c>
      <c r="D51">
        <v>0.85047205000000003</v>
      </c>
      <c r="E51">
        <v>3136.7939999999999</v>
      </c>
      <c r="F51">
        <f t="shared" si="2"/>
        <v>14.958711817181078</v>
      </c>
      <c r="G51" s="1">
        <f t="shared" si="3"/>
        <v>12.721966304517217</v>
      </c>
      <c r="H51">
        <v>-1.03800632257975</v>
      </c>
      <c r="I51">
        <v>-0.752538744867561</v>
      </c>
    </row>
    <row r="52" spans="1:9">
      <c r="A52">
        <v>208</v>
      </c>
      <c r="B52" t="s">
        <v>226</v>
      </c>
      <c r="C52" t="s">
        <v>3</v>
      </c>
      <c r="D52">
        <v>0.89550296299999899</v>
      </c>
      <c r="E52">
        <v>1514</v>
      </c>
      <c r="F52">
        <f t="shared" si="2"/>
        <v>14.230265712979531</v>
      </c>
      <c r="G52" s="1">
        <f t="shared" si="3"/>
        <v>12.743245110250463</v>
      </c>
      <c r="H52">
        <v>-1.15200309344505</v>
      </c>
      <c r="I52">
        <v>0.90883211793176799</v>
      </c>
    </row>
    <row r="53" spans="1:9">
      <c r="A53">
        <v>115</v>
      </c>
      <c r="B53" t="s">
        <v>129</v>
      </c>
      <c r="C53" t="s">
        <v>19</v>
      </c>
      <c r="D53">
        <v>0.85047205000000003</v>
      </c>
      <c r="E53">
        <v>3230</v>
      </c>
      <c r="F53">
        <f t="shared" si="2"/>
        <v>14.987992695198839</v>
      </c>
      <c r="G53" s="1">
        <f t="shared" si="3"/>
        <v>12.746868872870783</v>
      </c>
      <c r="H53">
        <v>-3.5014427519009801</v>
      </c>
      <c r="I53">
        <v>-1.56237228827602E-2</v>
      </c>
    </row>
    <row r="54" spans="1:9">
      <c r="A54">
        <v>188</v>
      </c>
      <c r="B54" t="s">
        <v>206</v>
      </c>
      <c r="C54" t="s">
        <v>3</v>
      </c>
      <c r="D54">
        <v>0.89550296299999899</v>
      </c>
      <c r="E54">
        <v>1700</v>
      </c>
      <c r="F54">
        <f t="shared" si="2"/>
        <v>14.346138809026444</v>
      </c>
      <c r="G54" s="1">
        <f t="shared" si="3"/>
        <v>12.847009811092457</v>
      </c>
      <c r="H54">
        <v>-1.32192809488736</v>
      </c>
      <c r="I54">
        <v>-1.8570795923860399</v>
      </c>
    </row>
    <row r="55" spans="1:9">
      <c r="A55">
        <v>204</v>
      </c>
      <c r="B55" t="s">
        <v>222</v>
      </c>
      <c r="C55" t="s">
        <v>3</v>
      </c>
      <c r="D55">
        <v>0.89550296299999899</v>
      </c>
      <c r="E55">
        <v>1720</v>
      </c>
      <c r="F55">
        <f t="shared" si="2"/>
        <v>14.357834848789636</v>
      </c>
      <c r="G55" s="1">
        <f t="shared" si="3"/>
        <v>12.857483649355762</v>
      </c>
      <c r="H55">
        <v>-4.1532860593285204</v>
      </c>
      <c r="I55">
        <v>-0.84968819930258899</v>
      </c>
    </row>
    <row r="56" spans="1:9">
      <c r="A56">
        <v>139</v>
      </c>
      <c r="B56" t="s">
        <v>154</v>
      </c>
      <c r="C56" t="s">
        <v>3</v>
      </c>
      <c r="D56">
        <v>0.89550296299999999</v>
      </c>
      <c r="E56">
        <v>1720</v>
      </c>
      <c r="F56">
        <f t="shared" si="2"/>
        <v>14.357834848789636</v>
      </c>
      <c r="G56" s="1">
        <f t="shared" si="3"/>
        <v>12.857483649355776</v>
      </c>
      <c r="H56">
        <v>3.1143670249520001</v>
      </c>
      <c r="I56">
        <v>2.66190819000993</v>
      </c>
    </row>
    <row r="57" spans="1:9">
      <c r="A57">
        <v>206</v>
      </c>
      <c r="B57" t="s">
        <v>224</v>
      </c>
      <c r="C57" t="s">
        <v>3</v>
      </c>
      <c r="D57">
        <v>0.89550296299999899</v>
      </c>
      <c r="E57">
        <v>1734</v>
      </c>
      <c r="F57">
        <f t="shared" si="2"/>
        <v>14.365941436322624</v>
      </c>
      <c r="G57" s="1">
        <f t="shared" si="3"/>
        <v>12.864743122511371</v>
      </c>
      <c r="H57">
        <v>-0.75389599011608399</v>
      </c>
      <c r="I57">
        <v>0.262583493174743</v>
      </c>
    </row>
    <row r="58" spans="1:9">
      <c r="A58">
        <v>38</v>
      </c>
      <c r="B58" t="s">
        <v>47</v>
      </c>
      <c r="C58" t="s">
        <v>8</v>
      </c>
      <c r="D58">
        <v>1.0480243520000001</v>
      </c>
      <c r="E58">
        <v>216</v>
      </c>
      <c r="F58">
        <f t="shared" si="2"/>
        <v>12.283033686666302</v>
      </c>
      <c r="G58" s="1">
        <f t="shared" si="3"/>
        <v>12.872918420062623</v>
      </c>
      <c r="H58">
        <v>-6.1791879227712796</v>
      </c>
      <c r="I58">
        <v>-3.20051235265255E-2</v>
      </c>
    </row>
    <row r="59" spans="1:9">
      <c r="A59">
        <v>183</v>
      </c>
      <c r="B59" t="s">
        <v>201</v>
      </c>
      <c r="C59" t="s">
        <v>54</v>
      </c>
      <c r="D59">
        <v>0.88335983200000001</v>
      </c>
      <c r="E59">
        <v>2596</v>
      </c>
      <c r="F59">
        <f t="shared" si="2"/>
        <v>14.769482356806117</v>
      </c>
      <c r="G59" s="1">
        <f t="shared" si="3"/>
        <v>13.046767453435216</v>
      </c>
      <c r="H59">
        <v>-3.09541956507868</v>
      </c>
      <c r="I59">
        <v>-2.3286325077990999</v>
      </c>
    </row>
    <row r="60" spans="1:9">
      <c r="A60">
        <v>180</v>
      </c>
      <c r="B60" t="s">
        <v>197</v>
      </c>
      <c r="C60" t="s">
        <v>3</v>
      </c>
      <c r="D60">
        <v>0.89550296299999899</v>
      </c>
      <c r="E60">
        <v>2164</v>
      </c>
      <c r="F60">
        <f t="shared" si="2"/>
        <v>14.58746891894851</v>
      </c>
      <c r="G60" s="1">
        <f t="shared" si="3"/>
        <v>13.063121639588783</v>
      </c>
      <c r="H60">
        <v>-1.81096617560998</v>
      </c>
      <c r="I60">
        <v>-0.59219801002490802</v>
      </c>
    </row>
    <row r="61" spans="1:9">
      <c r="A61">
        <v>83</v>
      </c>
      <c r="B61" t="s">
        <v>97</v>
      </c>
      <c r="C61" t="s">
        <v>3</v>
      </c>
      <c r="D61">
        <v>0.89550296299999999</v>
      </c>
      <c r="E61">
        <v>2285.6500879999999</v>
      </c>
      <c r="F61">
        <f t="shared" si="2"/>
        <v>14.642161044254308</v>
      </c>
      <c r="G61" s="1">
        <f t="shared" si="3"/>
        <v>13.112098599852906</v>
      </c>
      <c r="H61">
        <v>2.8569152196770801E-2</v>
      </c>
      <c r="I61">
        <v>0.61055087697968702</v>
      </c>
    </row>
    <row r="62" spans="1:9">
      <c r="A62">
        <v>119</v>
      </c>
      <c r="B62" t="s">
        <v>134</v>
      </c>
      <c r="C62" t="s">
        <v>3</v>
      </c>
      <c r="D62">
        <v>0.89550296299999999</v>
      </c>
      <c r="E62">
        <v>2352</v>
      </c>
      <c r="F62">
        <f t="shared" si="2"/>
        <v>14.670776588000654</v>
      </c>
      <c r="G62" s="1">
        <f t="shared" si="3"/>
        <v>13.137723904065616</v>
      </c>
      <c r="H62">
        <v>0.37851162325373</v>
      </c>
      <c r="I62">
        <v>1.5303012844858199</v>
      </c>
    </row>
    <row r="63" spans="1:9">
      <c r="A63">
        <v>203</v>
      </c>
      <c r="B63" t="s">
        <v>221</v>
      </c>
      <c r="C63" t="s">
        <v>3</v>
      </c>
      <c r="D63">
        <v>0.89550296299999899</v>
      </c>
      <c r="E63">
        <v>2529</v>
      </c>
      <c r="F63">
        <f t="shared" si="2"/>
        <v>14.743334525652102</v>
      </c>
      <c r="G63" s="1">
        <f t="shared" si="3"/>
        <v>13.202699752221642</v>
      </c>
      <c r="H63">
        <v>-2.8059129478837002</v>
      </c>
      <c r="I63">
        <v>-0.69105671187478601</v>
      </c>
    </row>
    <row r="64" spans="1:9">
      <c r="A64">
        <v>145</v>
      </c>
      <c r="B64" t="s">
        <v>160</v>
      </c>
      <c r="C64" t="s">
        <v>3</v>
      </c>
      <c r="D64">
        <v>0.89550296299999899</v>
      </c>
      <c r="E64">
        <v>2588</v>
      </c>
      <c r="F64">
        <f t="shared" si="2"/>
        <v>14.766395934602928</v>
      </c>
      <c r="G64" s="1">
        <f t="shared" si="3"/>
        <v>13.223351312268061</v>
      </c>
      <c r="H64">
        <v>0.38956681176272601</v>
      </c>
      <c r="I64">
        <v>0.41560416102934999</v>
      </c>
    </row>
    <row r="65" spans="1:9">
      <c r="A65">
        <v>185</v>
      </c>
      <c r="B65" t="s">
        <v>203</v>
      </c>
      <c r="C65" t="s">
        <v>3</v>
      </c>
      <c r="D65">
        <v>0.89550296299999899</v>
      </c>
      <c r="E65">
        <v>2750</v>
      </c>
      <c r="F65">
        <f t="shared" si="2"/>
        <v>14.827111469642754</v>
      </c>
      <c r="G65" s="1">
        <f t="shared" si="3"/>
        <v>13.277722253796355</v>
      </c>
      <c r="H65">
        <v>0.55581615506163995</v>
      </c>
      <c r="I65">
        <v>1.95024748134239</v>
      </c>
    </row>
    <row r="66" spans="1:9">
      <c r="A66">
        <v>4</v>
      </c>
      <c r="B66" t="s">
        <v>5</v>
      </c>
      <c r="C66" t="s">
        <v>3</v>
      </c>
      <c r="D66">
        <v>0.89550296299999899</v>
      </c>
      <c r="E66">
        <v>3090.8851420000001</v>
      </c>
      <c r="F66">
        <f t="shared" ref="F66:F97" si="4">LN(E66*1000)</f>
        <v>14.943968061575577</v>
      </c>
      <c r="G66" s="1">
        <f t="shared" ref="G66:G97" si="5">D66*F66</f>
        <v>13.38236767811828</v>
      </c>
      <c r="H66">
        <v>-0.15200309344505</v>
      </c>
      <c r="I66">
        <v>1.47221120766608</v>
      </c>
    </row>
    <row r="67" spans="1:9">
      <c r="A67">
        <v>27</v>
      </c>
      <c r="B67" t="s">
        <v>36</v>
      </c>
      <c r="C67" t="s">
        <v>3</v>
      </c>
      <c r="D67">
        <v>0.89550296299999999</v>
      </c>
      <c r="E67">
        <v>3374.72</v>
      </c>
      <c r="F67">
        <f t="shared" si="4"/>
        <v>15.031822915884188</v>
      </c>
      <c r="G67" s="1">
        <f t="shared" si="5"/>
        <v>13.46104196046559</v>
      </c>
      <c r="H67">
        <v>-1.4540316308947101</v>
      </c>
      <c r="I67">
        <v>-0.82410286389924903</v>
      </c>
    </row>
    <row r="68" spans="1:9">
      <c r="A68">
        <v>63</v>
      </c>
      <c r="B68" t="s">
        <v>76</v>
      </c>
      <c r="C68" t="s">
        <v>3</v>
      </c>
      <c r="D68">
        <v>0.89550296299999899</v>
      </c>
      <c r="E68">
        <v>3500</v>
      </c>
      <c r="F68">
        <f t="shared" si="4"/>
        <v>15.068273526459642</v>
      </c>
      <c r="G68" s="1">
        <f t="shared" si="5"/>
        <v>13.493683590239053</v>
      </c>
      <c r="H68">
        <v>-8.1613765553652101E-2</v>
      </c>
      <c r="I68">
        <v>0.95675267424339705</v>
      </c>
    </row>
    <row r="69" spans="1:9">
      <c r="A69">
        <v>55</v>
      </c>
      <c r="B69" t="s">
        <v>68</v>
      </c>
      <c r="C69" t="s">
        <v>3</v>
      </c>
      <c r="D69">
        <v>0.89550296299999999</v>
      </c>
      <c r="E69">
        <v>3501.7302399999999</v>
      </c>
      <c r="F69">
        <f t="shared" si="4"/>
        <v>15.068767758592532</v>
      </c>
      <c r="G69" s="1">
        <f t="shared" si="5"/>
        <v>13.494126176578481</v>
      </c>
      <c r="H69">
        <v>-0.28982725172033802</v>
      </c>
      <c r="I69">
        <v>-0.19173852594605401</v>
      </c>
    </row>
    <row r="70" spans="1:9">
      <c r="A70">
        <v>186</v>
      </c>
      <c r="B70" t="s">
        <v>204</v>
      </c>
      <c r="C70" t="s">
        <v>8</v>
      </c>
      <c r="D70">
        <v>1.0480243520000001</v>
      </c>
      <c r="E70">
        <v>420.72</v>
      </c>
      <c r="F70">
        <f t="shared" si="4"/>
        <v>12.949722808263227</v>
      </c>
      <c r="G70" s="1">
        <f t="shared" si="5"/>
        <v>13.57162485470969</v>
      </c>
      <c r="H70">
        <v>-1.67576543772947</v>
      </c>
      <c r="I70">
        <v>0.17964098251674299</v>
      </c>
    </row>
    <row r="71" spans="1:9">
      <c r="A71">
        <v>128</v>
      </c>
      <c r="B71" t="s">
        <v>143</v>
      </c>
      <c r="C71" t="s">
        <v>3</v>
      </c>
      <c r="D71">
        <v>0.89550296299999899</v>
      </c>
      <c r="E71">
        <v>3903</v>
      </c>
      <c r="F71">
        <f t="shared" si="4"/>
        <v>15.177256046162752</v>
      </c>
      <c r="G71" s="1">
        <f t="shared" si="5"/>
        <v>13.591277759548394</v>
      </c>
      <c r="H71">
        <v>0.56559717585422498</v>
      </c>
      <c r="I71">
        <v>0.68000922522819596</v>
      </c>
    </row>
    <row r="72" spans="1:9">
      <c r="A72">
        <v>192</v>
      </c>
      <c r="B72" t="s">
        <v>210</v>
      </c>
      <c r="C72" t="s">
        <v>8</v>
      </c>
      <c r="D72">
        <v>1.0480243520000001</v>
      </c>
      <c r="E72">
        <v>443</v>
      </c>
      <c r="F72">
        <f t="shared" si="4"/>
        <v>13.001325049027272</v>
      </c>
      <c r="G72" s="1">
        <f t="shared" si="5"/>
        <v>13.625705259648177</v>
      </c>
      <c r="H72">
        <v>-5.7102835515137</v>
      </c>
      <c r="I72">
        <v>-0.109915541909144</v>
      </c>
    </row>
    <row r="73" spans="1:9">
      <c r="A73">
        <v>37</v>
      </c>
      <c r="B73" t="s">
        <v>46</v>
      </c>
      <c r="C73" t="s">
        <v>3</v>
      </c>
      <c r="D73">
        <v>0.89550296299999899</v>
      </c>
      <c r="E73">
        <v>4059</v>
      </c>
      <c r="F73">
        <f t="shared" si="4"/>
        <v>15.216447195821035</v>
      </c>
      <c r="G73" s="1">
        <f t="shared" si="5"/>
        <v>13.626373550190761</v>
      </c>
      <c r="H73">
        <v>1.2141248053528499</v>
      </c>
      <c r="I73">
        <v>1.4079742173923899</v>
      </c>
    </row>
    <row r="74" spans="1:9">
      <c r="A74">
        <v>173</v>
      </c>
      <c r="B74" t="s">
        <v>190</v>
      </c>
      <c r="C74" t="s">
        <v>8</v>
      </c>
      <c r="D74">
        <v>1.0480243520000001</v>
      </c>
      <c r="E74">
        <v>447</v>
      </c>
      <c r="F74">
        <f t="shared" si="4"/>
        <v>13.010313873595706</v>
      </c>
      <c r="G74" s="1">
        <f t="shared" si="5"/>
        <v>13.63512576669175</v>
      </c>
      <c r="H74">
        <v>-1.1140352432460301</v>
      </c>
      <c r="I74">
        <v>-0.29903763263956301</v>
      </c>
    </row>
    <row r="75" spans="1:9">
      <c r="A75">
        <v>144</v>
      </c>
      <c r="B75" t="s">
        <v>159</v>
      </c>
      <c r="C75" t="s">
        <v>3</v>
      </c>
      <c r="D75">
        <v>0.89550296299999899</v>
      </c>
      <c r="E75">
        <v>4252</v>
      </c>
      <c r="F75">
        <f t="shared" si="4"/>
        <v>15.262900018443975</v>
      </c>
      <c r="G75" s="1">
        <f t="shared" si="5"/>
        <v>13.667972190489319</v>
      </c>
      <c r="H75">
        <v>-0.94619355630420598</v>
      </c>
      <c r="I75">
        <v>-1.2042041465756901</v>
      </c>
    </row>
    <row r="76" spans="1:9">
      <c r="A76">
        <v>120</v>
      </c>
      <c r="B76" t="s">
        <v>135</v>
      </c>
      <c r="C76" t="s">
        <v>3</v>
      </c>
      <c r="D76">
        <v>0.89550296299999899</v>
      </c>
      <c r="E76">
        <v>4400</v>
      </c>
      <c r="F76">
        <f t="shared" si="4"/>
        <v>15.29711509888849</v>
      </c>
      <c r="G76" s="1">
        <f t="shared" si="5"/>
        <v>13.698611896406666</v>
      </c>
      <c r="H76">
        <v>-2.88827932482651E-3</v>
      </c>
      <c r="I76">
        <v>0.42396227509505902</v>
      </c>
    </row>
    <row r="77" spans="1:9">
      <c r="A77">
        <v>16</v>
      </c>
      <c r="B77" t="s">
        <v>22</v>
      </c>
      <c r="C77" t="s">
        <v>3</v>
      </c>
      <c r="D77">
        <v>0.89550296299999999</v>
      </c>
      <c r="E77">
        <v>4652.1752020000004</v>
      </c>
      <c r="F77">
        <f t="shared" si="4"/>
        <v>15.352845453562413</v>
      </c>
      <c r="G77" s="1">
        <f t="shared" si="5"/>
        <v>13.748518594146219</v>
      </c>
      <c r="H77">
        <v>-6.6833444796557</v>
      </c>
      <c r="I77">
        <v>-2.8472504495264701</v>
      </c>
    </row>
    <row r="78" spans="1:9">
      <c r="A78">
        <v>194</v>
      </c>
      <c r="B78" t="s">
        <v>212</v>
      </c>
      <c r="C78" t="s">
        <v>3</v>
      </c>
      <c r="D78">
        <v>0.89550296299999899</v>
      </c>
      <c r="E78">
        <v>4680</v>
      </c>
      <c r="F78">
        <f t="shared" si="4"/>
        <v>15.358808667893829</v>
      </c>
      <c r="G78" s="1">
        <f t="shared" si="5"/>
        <v>13.753858670248992</v>
      </c>
      <c r="H78">
        <v>-2.2792837574788698</v>
      </c>
      <c r="I78">
        <v>-1.2566739546633099</v>
      </c>
    </row>
    <row r="79" spans="1:9">
      <c r="A79">
        <v>122</v>
      </c>
      <c r="B79" t="s">
        <v>137</v>
      </c>
      <c r="C79" t="s">
        <v>8</v>
      </c>
      <c r="D79">
        <v>1.0480243520000001</v>
      </c>
      <c r="E79">
        <v>515.89196879999997</v>
      </c>
      <c r="F79">
        <f t="shared" si="4"/>
        <v>13.153652659753554</v>
      </c>
      <c r="G79" s="1">
        <f t="shared" si="5"/>
        <v>13.785348305171297</v>
      </c>
      <c r="H79">
        <v>-4.8160371651574101</v>
      </c>
      <c r="I79">
        <v>-2.3697649566026202</v>
      </c>
    </row>
    <row r="80" spans="1:9">
      <c r="A80">
        <v>68</v>
      </c>
      <c r="B80" t="s">
        <v>81</v>
      </c>
      <c r="C80" t="s">
        <v>3</v>
      </c>
      <c r="D80">
        <v>0.89550296299999899</v>
      </c>
      <c r="E80">
        <v>4872.6653100000003</v>
      </c>
      <c r="F80">
        <f t="shared" si="4"/>
        <v>15.399151636930466</v>
      </c>
      <c r="G80" s="1">
        <f t="shared" si="5"/>
        <v>13.789985918557516</v>
      </c>
      <c r="H80">
        <v>-1.4422223286050699</v>
      </c>
      <c r="I80">
        <v>-0.69767829007551996</v>
      </c>
    </row>
    <row r="81" spans="1:9">
      <c r="A81">
        <v>109</v>
      </c>
      <c r="B81" t="s">
        <v>123</v>
      </c>
      <c r="C81" t="s">
        <v>3</v>
      </c>
      <c r="D81">
        <v>0.89550296299999899</v>
      </c>
      <c r="E81">
        <v>5184.3625199999997</v>
      </c>
      <c r="F81">
        <f t="shared" si="4"/>
        <v>15.461157445124776</v>
      </c>
      <c r="G81" s="1">
        <f t="shared" si="5"/>
        <v>13.845512303518731</v>
      </c>
      <c r="H81">
        <v>-1.4779442508390399</v>
      </c>
      <c r="I81">
        <v>-0.30808303888851601</v>
      </c>
    </row>
    <row r="82" spans="1:9">
      <c r="A82">
        <v>157</v>
      </c>
      <c r="B82" t="s">
        <v>173</v>
      </c>
      <c r="C82" t="s">
        <v>3</v>
      </c>
      <c r="D82">
        <v>0.89550296299999899</v>
      </c>
      <c r="E82">
        <v>5250</v>
      </c>
      <c r="F82">
        <f t="shared" si="4"/>
        <v>15.473738634567807</v>
      </c>
      <c r="G82" s="1">
        <f t="shared" si="5"/>
        <v>13.856778795943029</v>
      </c>
      <c r="H82">
        <v>-0.55639334852438505</v>
      </c>
      <c r="I82">
        <v>0.96003985564519001</v>
      </c>
    </row>
    <row r="83" spans="1:9">
      <c r="A83">
        <v>148</v>
      </c>
      <c r="B83" t="s">
        <v>163</v>
      </c>
      <c r="C83" t="s">
        <v>3</v>
      </c>
      <c r="D83">
        <v>0.89550296299999899</v>
      </c>
      <c r="E83">
        <v>5490</v>
      </c>
      <c r="F83">
        <f t="shared" si="4"/>
        <v>15.518438813485714</v>
      </c>
      <c r="G83" s="1">
        <f t="shared" si="5"/>
        <v>13.896807938610646</v>
      </c>
      <c r="H83">
        <v>-3.6029637591278201</v>
      </c>
      <c r="I83">
        <v>-0.84470331583481995</v>
      </c>
    </row>
    <row r="84" spans="1:9">
      <c r="A84">
        <v>116</v>
      </c>
      <c r="B84" t="s">
        <v>130</v>
      </c>
      <c r="C84" t="s">
        <v>3</v>
      </c>
      <c r="D84">
        <v>0.89550296299999899</v>
      </c>
      <c r="E84">
        <v>5800</v>
      </c>
      <c r="F84">
        <f t="shared" si="4"/>
        <v>15.573368475516649</v>
      </c>
      <c r="G84" s="1">
        <f t="shared" si="5"/>
        <v>13.945997613715935</v>
      </c>
      <c r="H84">
        <v>1.14404636961671</v>
      </c>
      <c r="I84">
        <v>1.15406467367472</v>
      </c>
    </row>
    <row r="85" spans="1:9">
      <c r="A85">
        <v>202</v>
      </c>
      <c r="B85" t="s">
        <v>220</v>
      </c>
      <c r="C85" t="s">
        <v>3</v>
      </c>
      <c r="D85">
        <v>0.89550296299999899</v>
      </c>
      <c r="E85">
        <v>5844</v>
      </c>
      <c r="F85">
        <f t="shared" si="4"/>
        <v>15.580926051852726</v>
      </c>
      <c r="G85" s="1">
        <f t="shared" si="5"/>
        <v>13.952765445717992</v>
      </c>
      <c r="H85">
        <v>-2.22431729826094</v>
      </c>
      <c r="I85">
        <v>-1.5736535581036999</v>
      </c>
    </row>
    <row r="86" spans="1:9">
      <c r="A86">
        <v>123</v>
      </c>
      <c r="B86" t="s">
        <v>138</v>
      </c>
      <c r="C86" t="s">
        <v>8</v>
      </c>
      <c r="D86">
        <v>1.0480243520000001</v>
      </c>
      <c r="E86">
        <v>608</v>
      </c>
      <c r="F86">
        <f t="shared" si="4"/>
        <v>13.317930160948304</v>
      </c>
      <c r="G86" s="1">
        <f t="shared" si="5"/>
        <v>13.957515126909103</v>
      </c>
      <c r="H86">
        <v>-9.9832013377394997</v>
      </c>
      <c r="I86">
        <v>-1.0767665790407099</v>
      </c>
    </row>
    <row r="87" spans="1:9">
      <c r="A87">
        <v>17</v>
      </c>
      <c r="B87" t="s">
        <v>23</v>
      </c>
      <c r="C87" t="s">
        <v>3</v>
      </c>
      <c r="D87">
        <v>0.89550296299999899</v>
      </c>
      <c r="E87">
        <v>6070</v>
      </c>
      <c r="F87">
        <f t="shared" si="4"/>
        <v>15.618869163035681</v>
      </c>
      <c r="G87" s="1">
        <f t="shared" si="5"/>
        <v>13.986743614207766</v>
      </c>
      <c r="H87">
        <v>-3.86985986466355</v>
      </c>
      <c r="I87">
        <v>-0.86179002310240405</v>
      </c>
    </row>
    <row r="88" spans="1:9">
      <c r="A88">
        <v>135</v>
      </c>
      <c r="B88" t="s">
        <v>150</v>
      </c>
      <c r="C88" t="s">
        <v>3</v>
      </c>
      <c r="D88">
        <v>0.89550296299999899</v>
      </c>
      <c r="E88">
        <v>6100</v>
      </c>
      <c r="F88">
        <f t="shared" si="4"/>
        <v>15.623799329143539</v>
      </c>
      <c r="G88" s="1">
        <f t="shared" si="5"/>
        <v>13.991158592565435</v>
      </c>
      <c r="H88">
        <v>1.52105073690096</v>
      </c>
      <c r="I88">
        <v>2.3839708393882102</v>
      </c>
    </row>
    <row r="89" spans="1:9">
      <c r="A89">
        <v>79</v>
      </c>
      <c r="B89" t="s">
        <v>93</v>
      </c>
      <c r="C89" t="s">
        <v>8</v>
      </c>
      <c r="D89">
        <v>1.0480243520000001</v>
      </c>
      <c r="E89">
        <v>666</v>
      </c>
      <c r="F89">
        <f t="shared" si="4"/>
        <v>13.409044949522526</v>
      </c>
      <c r="G89" s="1">
        <f t="shared" si="5"/>
        <v>14.053005644162219</v>
      </c>
      <c r="H89">
        <v>-4.4868124796291502</v>
      </c>
      <c r="I89">
        <v>1.4145084140923101</v>
      </c>
    </row>
    <row r="90" spans="1:9">
      <c r="A90">
        <v>141</v>
      </c>
      <c r="B90" t="s">
        <v>156</v>
      </c>
      <c r="C90" t="s">
        <v>8</v>
      </c>
      <c r="D90">
        <v>1.0480243520000001</v>
      </c>
      <c r="E90">
        <v>670</v>
      </c>
      <c r="F90">
        <f t="shared" si="4"/>
        <v>13.415032991367148</v>
      </c>
      <c r="G90" s="1">
        <f t="shared" si="5"/>
        <v>14.059281257836179</v>
      </c>
      <c r="H90">
        <v>-7.2832109873145097</v>
      </c>
      <c r="I90">
        <v>-0.41954138714567102</v>
      </c>
    </row>
    <row r="91" spans="1:9">
      <c r="A91">
        <v>34</v>
      </c>
      <c r="B91" t="s">
        <v>43</v>
      </c>
      <c r="C91" t="s">
        <v>8</v>
      </c>
      <c r="D91">
        <v>1.0480243520000001</v>
      </c>
      <c r="E91">
        <v>682</v>
      </c>
      <c r="F91">
        <f t="shared" si="4"/>
        <v>13.432784936825598</v>
      </c>
      <c r="G91" s="1">
        <f t="shared" si="5"/>
        <v>14.07788572897201</v>
      </c>
      <c r="H91">
        <v>-5.53951952995999</v>
      </c>
      <c r="I91">
        <v>-1.03553765756302</v>
      </c>
    </row>
    <row r="92" spans="1:9">
      <c r="A92">
        <v>150</v>
      </c>
      <c r="B92" t="s">
        <v>165</v>
      </c>
      <c r="C92" t="s">
        <v>8</v>
      </c>
      <c r="D92">
        <v>1.0480243520000001</v>
      </c>
      <c r="E92">
        <v>893.84490000000005</v>
      </c>
      <c r="F92">
        <f t="shared" si="4"/>
        <v>13.703287549171646</v>
      </c>
      <c r="G92" s="1">
        <f t="shared" si="5"/>
        <v>14.361379053990284</v>
      </c>
      <c r="H92">
        <v>-9.1097945873536101</v>
      </c>
      <c r="I92">
        <v>-3.3260684614501499</v>
      </c>
    </row>
    <row r="93" spans="1:9">
      <c r="A93">
        <v>9</v>
      </c>
      <c r="B93" t="s">
        <v>12</v>
      </c>
      <c r="C93" t="s">
        <v>3</v>
      </c>
      <c r="D93">
        <v>0.89550296299999899</v>
      </c>
      <c r="E93">
        <v>9400</v>
      </c>
      <c r="F93">
        <f t="shared" si="4"/>
        <v>16.056220247240233</v>
      </c>
      <c r="G93" s="1">
        <f t="shared" si="5"/>
        <v>14.378392805984205</v>
      </c>
      <c r="H93">
        <v>1.82374936030827</v>
      </c>
      <c r="I93">
        <v>2.0219872718451999</v>
      </c>
    </row>
    <row r="94" spans="1:9">
      <c r="A94">
        <v>54</v>
      </c>
      <c r="B94" t="s">
        <v>67</v>
      </c>
      <c r="C94" t="s">
        <v>19</v>
      </c>
      <c r="D94">
        <v>0.85047205000000003</v>
      </c>
      <c r="E94">
        <v>23602.7</v>
      </c>
      <c r="F94">
        <f t="shared" si="4"/>
        <v>16.976871670231542</v>
      </c>
      <c r="G94" s="1">
        <f t="shared" si="5"/>
        <v>14.438354851968745</v>
      </c>
      <c r="H94">
        <v>1.18269229751619</v>
      </c>
      <c r="I94">
        <v>0.51221201099218905</v>
      </c>
    </row>
    <row r="95" spans="1:9">
      <c r="A95">
        <v>78</v>
      </c>
      <c r="B95" t="s">
        <v>92</v>
      </c>
      <c r="C95" t="s">
        <v>3</v>
      </c>
      <c r="D95">
        <v>0.89550296299999899</v>
      </c>
      <c r="E95">
        <v>10098.02513</v>
      </c>
      <c r="F95">
        <f t="shared" si="4"/>
        <v>16.127850431009509</v>
      </c>
      <c r="G95" s="1">
        <f t="shared" si="5"/>
        <v>14.442537847789826</v>
      </c>
      <c r="H95">
        <v>-0.57346686188332696</v>
      </c>
      <c r="I95">
        <v>-1.5296027554040501</v>
      </c>
    </row>
    <row r="96" spans="1:9">
      <c r="A96">
        <v>156</v>
      </c>
      <c r="B96" t="s">
        <v>172</v>
      </c>
      <c r="C96" t="s">
        <v>3</v>
      </c>
      <c r="D96">
        <v>0.89550296299999899</v>
      </c>
      <c r="E96">
        <v>10139</v>
      </c>
      <c r="F96">
        <f t="shared" si="4"/>
        <v>16.131899931934718</v>
      </c>
      <c r="G96" s="1">
        <f t="shared" si="5"/>
        <v>14.446164187867023</v>
      </c>
      <c r="H96">
        <v>1.7311832415721999</v>
      </c>
      <c r="I96">
        <v>2.1856810102877899</v>
      </c>
    </row>
    <row r="97" spans="1:9">
      <c r="A97">
        <v>166</v>
      </c>
      <c r="B97" t="s">
        <v>183</v>
      </c>
      <c r="C97" t="s">
        <v>90</v>
      </c>
      <c r="D97">
        <v>1.193009991</v>
      </c>
      <c r="E97">
        <v>184.369</v>
      </c>
      <c r="F97">
        <f t="shared" si="4"/>
        <v>12.124694463173826</v>
      </c>
      <c r="G97" s="1">
        <f t="shared" si="5"/>
        <v>14.464881632388757</v>
      </c>
      <c r="H97">
        <v>-0.25670047211174302</v>
      </c>
      <c r="I97">
        <v>-0.81856345708439104</v>
      </c>
    </row>
    <row r="98" spans="1:9">
      <c r="A98">
        <v>96</v>
      </c>
      <c r="B98" t="s">
        <v>110</v>
      </c>
      <c r="C98" t="s">
        <v>3</v>
      </c>
      <c r="D98">
        <v>0.89550296299999899</v>
      </c>
      <c r="E98">
        <v>10745</v>
      </c>
      <c r="F98">
        <f t="shared" ref="F98:F129" si="6">LN(E98*1000)</f>
        <v>16.189951088058748</v>
      </c>
      <c r="G98" s="1">
        <f t="shared" ref="G98:G129" si="7">D98*F98</f>
        <v>14.498149170181668</v>
      </c>
      <c r="H98">
        <v>-2.8365012677171202</v>
      </c>
      <c r="I98">
        <v>-0.109099395129631</v>
      </c>
    </row>
    <row r="99" spans="1:9">
      <c r="A99">
        <v>10</v>
      </c>
      <c r="B99" t="s">
        <v>13</v>
      </c>
      <c r="C99" t="s">
        <v>3</v>
      </c>
      <c r="D99">
        <v>0.89550296299999899</v>
      </c>
      <c r="E99">
        <v>11592.5</v>
      </c>
      <c r="F99">
        <f t="shared" si="6"/>
        <v>16.265868895247753</v>
      </c>
      <c r="G99" s="1">
        <f t="shared" si="7"/>
        <v>14.566133791463882</v>
      </c>
      <c r="H99">
        <v>2.0426443374084902</v>
      </c>
      <c r="I99">
        <v>2.2317834718493499</v>
      </c>
    </row>
    <row r="100" spans="1:9">
      <c r="A100">
        <v>211</v>
      </c>
      <c r="B100" t="s">
        <v>229</v>
      </c>
      <c r="C100" t="s">
        <v>3</v>
      </c>
      <c r="D100">
        <v>0.89550296299999899</v>
      </c>
      <c r="E100">
        <v>11728</v>
      </c>
      <c r="F100">
        <f t="shared" si="6"/>
        <v>16.277489703108571</v>
      </c>
      <c r="G100" s="1">
        <f t="shared" si="7"/>
        <v>14.576540259335699</v>
      </c>
      <c r="H100">
        <v>1.33342373372519</v>
      </c>
      <c r="I100">
        <v>1.21322391188601</v>
      </c>
    </row>
    <row r="101" spans="1:9">
      <c r="A101">
        <v>127</v>
      </c>
      <c r="B101" t="s">
        <v>142</v>
      </c>
      <c r="C101" t="s">
        <v>3</v>
      </c>
      <c r="D101">
        <v>0.89550296299999899</v>
      </c>
      <c r="E101">
        <v>12945</v>
      </c>
      <c r="F101">
        <f t="shared" si="6"/>
        <v>16.376220171167773</v>
      </c>
      <c r="G101" s="1">
        <f t="shared" si="7"/>
        <v>14.664953686021091</v>
      </c>
      <c r="H101">
        <v>1.3561438102252801</v>
      </c>
      <c r="I101">
        <v>1.4341420849816</v>
      </c>
    </row>
    <row r="102" spans="1:9">
      <c r="A102">
        <v>6</v>
      </c>
      <c r="B102" t="s">
        <v>7</v>
      </c>
      <c r="C102" t="s">
        <v>8</v>
      </c>
      <c r="D102">
        <v>1.0480243520000001</v>
      </c>
      <c r="E102">
        <v>1209</v>
      </c>
      <c r="F102">
        <f t="shared" si="6"/>
        <v>14.005304129596929</v>
      </c>
      <c r="G102" s="1">
        <f t="shared" si="7"/>
        <v>14.677899784983747</v>
      </c>
      <c r="H102">
        <v>-5.3451978742102098</v>
      </c>
      <c r="I102">
        <v>-0.25174207654039299</v>
      </c>
    </row>
    <row r="103" spans="1:9">
      <c r="A103">
        <v>136</v>
      </c>
      <c r="B103" t="s">
        <v>151</v>
      </c>
      <c r="C103" t="s">
        <v>3</v>
      </c>
      <c r="D103">
        <v>0.89550296299999999</v>
      </c>
      <c r="E103">
        <v>14900</v>
      </c>
      <c r="F103">
        <f t="shared" si="6"/>
        <v>16.516871770915689</v>
      </c>
      <c r="G103" s="1">
        <f t="shared" si="7"/>
        <v>14.790907610346057</v>
      </c>
      <c r="H103">
        <v>-7.6438561897747199</v>
      </c>
      <c r="I103">
        <v>-6.1627295000381102</v>
      </c>
    </row>
    <row r="104" spans="1:9">
      <c r="A104">
        <v>61</v>
      </c>
      <c r="B104" t="s">
        <v>74</v>
      </c>
      <c r="C104" t="s">
        <v>54</v>
      </c>
      <c r="D104">
        <v>0.88335983199999901</v>
      </c>
      <c r="E104">
        <v>18820</v>
      </c>
      <c r="F104">
        <f t="shared" si="6"/>
        <v>16.750430692121508</v>
      </c>
      <c r="G104" s="1">
        <f t="shared" si="7"/>
        <v>14.796657642120083</v>
      </c>
      <c r="H104">
        <v>-3.4375255419036801</v>
      </c>
      <c r="I104">
        <v>6.8761474532415198E-2</v>
      </c>
    </row>
    <row r="105" spans="1:9">
      <c r="A105">
        <v>134</v>
      </c>
      <c r="B105" t="s">
        <v>149</v>
      </c>
      <c r="C105" t="s">
        <v>3</v>
      </c>
      <c r="D105">
        <v>0.89550296299999899</v>
      </c>
      <c r="E105">
        <v>15279</v>
      </c>
      <c r="F105">
        <f t="shared" si="6"/>
        <v>16.541989894534851</v>
      </c>
      <c r="G105" s="1">
        <f t="shared" si="7"/>
        <v>14.813400964471999</v>
      </c>
      <c r="H105">
        <v>-2.35107444054688</v>
      </c>
      <c r="I105">
        <v>-1.5659011356277299</v>
      </c>
    </row>
    <row r="106" spans="1:9">
      <c r="A106">
        <v>159</v>
      </c>
      <c r="B106" t="s">
        <v>175</v>
      </c>
      <c r="C106" t="s">
        <v>3</v>
      </c>
      <c r="D106">
        <v>0.89550296299999999</v>
      </c>
      <c r="E106">
        <v>15565</v>
      </c>
      <c r="F106">
        <f t="shared" si="6"/>
        <v>16.560535361857845</v>
      </c>
      <c r="G106" s="1">
        <f t="shared" si="7"/>
        <v>14.830008485409977</v>
      </c>
      <c r="H106">
        <v>-7.8563669193702099E-2</v>
      </c>
      <c r="I106">
        <v>0.13861286255191299</v>
      </c>
    </row>
    <row r="107" spans="1:9">
      <c r="A107">
        <v>69</v>
      </c>
      <c r="B107" t="s">
        <v>82</v>
      </c>
      <c r="C107" t="s">
        <v>54</v>
      </c>
      <c r="D107">
        <v>0.88335983199999901</v>
      </c>
      <c r="E107">
        <v>20000</v>
      </c>
      <c r="F107">
        <f t="shared" si="6"/>
        <v>16.811242831518264</v>
      </c>
      <c r="G107" s="1">
        <f t="shared" si="7"/>
        <v>14.850376643361161</v>
      </c>
      <c r="H107">
        <v>-4.32192809488736</v>
      </c>
      <c r="I107">
        <v>-3.44974172276534</v>
      </c>
    </row>
    <row r="108" spans="1:9">
      <c r="A108">
        <v>89</v>
      </c>
      <c r="B108" t="s">
        <v>103</v>
      </c>
      <c r="C108" t="s">
        <v>8</v>
      </c>
      <c r="D108">
        <v>1.0480243520000001</v>
      </c>
      <c r="E108">
        <v>1432.042733</v>
      </c>
      <c r="F108">
        <f t="shared" si="6"/>
        <v>14.174612467537926</v>
      </c>
      <c r="G108" s="1">
        <f t="shared" si="7"/>
        <v>14.855339046142557</v>
      </c>
      <c r="H108">
        <v>-6.2002495382991096</v>
      </c>
      <c r="I108">
        <v>-2.0445004069242301</v>
      </c>
    </row>
    <row r="109" spans="1:9">
      <c r="A109">
        <v>158</v>
      </c>
      <c r="B109" t="s">
        <v>174</v>
      </c>
      <c r="C109" t="s">
        <v>8</v>
      </c>
      <c r="D109">
        <v>1.0480243520000001</v>
      </c>
      <c r="E109">
        <v>1610</v>
      </c>
      <c r="F109">
        <f t="shared" si="6"/>
        <v>14.291744736960645</v>
      </c>
      <c r="G109" s="1">
        <f t="shared" si="7"/>
        <v>14.978096516902593</v>
      </c>
      <c r="H109">
        <v>-1</v>
      </c>
      <c r="I109">
        <v>3.4547399233125802</v>
      </c>
    </row>
    <row r="110" spans="1:9">
      <c r="A110">
        <v>196</v>
      </c>
      <c r="B110" t="s">
        <v>214</v>
      </c>
      <c r="C110" t="s">
        <v>52</v>
      </c>
      <c r="D110">
        <v>0.96737430099999999</v>
      </c>
      <c r="E110">
        <v>5378</v>
      </c>
      <c r="F110">
        <f t="shared" si="6"/>
        <v>15.497827115810948</v>
      </c>
      <c r="G110" s="1">
        <f t="shared" si="7"/>
        <v>14.992199673176462</v>
      </c>
      <c r="H110">
        <v>0.41142624572646502</v>
      </c>
      <c r="I110">
        <v>0.37977936941693102</v>
      </c>
    </row>
    <row r="111" spans="1:9">
      <c r="A111">
        <v>182</v>
      </c>
      <c r="B111" t="s">
        <v>200</v>
      </c>
      <c r="C111" t="s">
        <v>3</v>
      </c>
      <c r="D111">
        <v>0.89550296299999899</v>
      </c>
      <c r="E111">
        <v>18950</v>
      </c>
      <c r="F111">
        <f t="shared" si="6"/>
        <v>16.75731448949271</v>
      </c>
      <c r="G111" s="1">
        <f t="shared" si="7"/>
        <v>15.006224777263538</v>
      </c>
      <c r="H111">
        <v>-1.36959452851768</v>
      </c>
      <c r="I111">
        <v>-0.38239445460107002</v>
      </c>
    </row>
    <row r="112" spans="1:9">
      <c r="A112">
        <v>190</v>
      </c>
      <c r="B112" t="s">
        <v>208</v>
      </c>
      <c r="C112" t="s">
        <v>54</v>
      </c>
      <c r="D112">
        <v>0.88335983199999901</v>
      </c>
      <c r="E112">
        <v>24440</v>
      </c>
      <c r="F112">
        <f t="shared" si="6"/>
        <v>17.01173169226767</v>
      </c>
      <c r="G112" s="1">
        <f t="shared" si="7"/>
        <v>15.027480449710628</v>
      </c>
      <c r="H112">
        <v>-0.36030476660041799</v>
      </c>
      <c r="I112">
        <v>-0.36415967336994698</v>
      </c>
    </row>
    <row r="113" spans="1:9">
      <c r="A113">
        <v>67</v>
      </c>
      <c r="B113" t="s">
        <v>80</v>
      </c>
      <c r="C113" t="s">
        <v>3</v>
      </c>
      <c r="D113">
        <v>0.89550296299999899</v>
      </c>
      <c r="E113">
        <v>20243</v>
      </c>
      <c r="F113">
        <f t="shared" si="6"/>
        <v>16.823319612743713</v>
      </c>
      <c r="G113" s="1">
        <f t="shared" si="7"/>
        <v>15.06533256070799</v>
      </c>
      <c r="H113">
        <v>-1.92139016530363</v>
      </c>
      <c r="I113">
        <v>0.30223965927551599</v>
      </c>
    </row>
    <row r="114" spans="1:9">
      <c r="A114">
        <v>184</v>
      </c>
      <c r="B114" t="s">
        <v>202</v>
      </c>
      <c r="C114" t="s">
        <v>3</v>
      </c>
      <c r="D114">
        <v>0.89550296299999899</v>
      </c>
      <c r="E114">
        <v>22680.520329999999</v>
      </c>
      <c r="F114">
        <f t="shared" si="6"/>
        <v>16.937016978800514</v>
      </c>
      <c r="G114" s="1">
        <f t="shared" si="7"/>
        <v>15.167148888897152</v>
      </c>
      <c r="H114">
        <v>-1.1975999598851601</v>
      </c>
      <c r="I114">
        <v>-1.27672978792546</v>
      </c>
    </row>
    <row r="115" spans="1:9">
      <c r="A115">
        <v>191</v>
      </c>
      <c r="B115" t="s">
        <v>209</v>
      </c>
      <c r="C115" t="s">
        <v>8</v>
      </c>
      <c r="D115">
        <v>1.0480243520000001</v>
      </c>
      <c r="E115">
        <v>1947</v>
      </c>
      <c r="F115">
        <f t="shared" si="6"/>
        <v>14.481800284354337</v>
      </c>
      <c r="G115" s="1">
        <f t="shared" si="7"/>
        <v>15.177279358803872</v>
      </c>
      <c r="H115">
        <v>-0.36215793967589499</v>
      </c>
      <c r="I115">
        <v>0.55348689600127299</v>
      </c>
    </row>
    <row r="116" spans="1:9">
      <c r="A116">
        <v>146</v>
      </c>
      <c r="B116" t="s">
        <v>161</v>
      </c>
      <c r="C116" t="s">
        <v>3</v>
      </c>
      <c r="D116">
        <v>0.89550296299999899</v>
      </c>
      <c r="E116">
        <v>23048.2</v>
      </c>
      <c r="F116">
        <f t="shared" si="6"/>
        <v>16.953098233251371</v>
      </c>
      <c r="G116" s="1">
        <f t="shared" si="7"/>
        <v>15.18154969990665</v>
      </c>
      <c r="H116">
        <v>0.79908730607400402</v>
      </c>
      <c r="I116">
        <v>-0.73728121822904102</v>
      </c>
    </row>
    <row r="117" spans="1:9">
      <c r="A117">
        <v>41</v>
      </c>
      <c r="B117" t="s">
        <v>50</v>
      </c>
      <c r="C117" t="s">
        <v>3</v>
      </c>
      <c r="D117">
        <v>0.89550296299999999</v>
      </c>
      <c r="E117">
        <v>23645.802090000001</v>
      </c>
      <c r="F117">
        <f t="shared" si="6"/>
        <v>16.978696155667048</v>
      </c>
      <c r="G117" s="1">
        <f t="shared" si="7"/>
        <v>15.20447271527655</v>
      </c>
      <c r="H117">
        <v>0.40053792958372902</v>
      </c>
      <c r="I117">
        <v>-0.23085381559679899</v>
      </c>
    </row>
    <row r="118" spans="1:9">
      <c r="A118">
        <v>95</v>
      </c>
      <c r="B118" t="s">
        <v>109</v>
      </c>
      <c r="C118" t="s">
        <v>3</v>
      </c>
      <c r="D118">
        <v>0.89550296299999899</v>
      </c>
      <c r="E118">
        <v>23798</v>
      </c>
      <c r="F118">
        <f t="shared" si="6"/>
        <v>16.985112101497236</v>
      </c>
      <c r="G118" s="1">
        <f t="shared" si="7"/>
        <v>15.210218213777914</v>
      </c>
      <c r="H118">
        <v>-1.49817873457909</v>
      </c>
      <c r="I118">
        <v>0.33916996941983801</v>
      </c>
    </row>
    <row r="119" spans="1:9">
      <c r="A119">
        <v>88</v>
      </c>
      <c r="B119" t="s">
        <v>102</v>
      </c>
      <c r="C119" t="s">
        <v>8</v>
      </c>
      <c r="D119">
        <v>1.0480243520000001</v>
      </c>
      <c r="E119">
        <v>2040</v>
      </c>
      <c r="F119">
        <f t="shared" si="6"/>
        <v>14.528460365820399</v>
      </c>
      <c r="G119" s="1">
        <f t="shared" si="7"/>
        <v>15.226180260446608</v>
      </c>
      <c r="H119">
        <v>-2.4579896444633902</v>
      </c>
      <c r="I119">
        <v>-0.65859191013940799</v>
      </c>
    </row>
    <row r="120" spans="1:9">
      <c r="A120">
        <v>36</v>
      </c>
      <c r="B120" t="s">
        <v>45</v>
      </c>
      <c r="C120" t="s">
        <v>3</v>
      </c>
      <c r="D120">
        <v>0.89550296299999899</v>
      </c>
      <c r="E120">
        <v>25602.388180000002</v>
      </c>
      <c r="F120">
        <f t="shared" si="6"/>
        <v>17.05819619337996</v>
      </c>
      <c r="G120" s="1">
        <f t="shared" si="7"/>
        <v>15.275665234607057</v>
      </c>
      <c r="H120">
        <v>-1.1844245711374299</v>
      </c>
      <c r="I120">
        <v>-0.66657626627480904</v>
      </c>
    </row>
    <row r="121" spans="1:9">
      <c r="A121">
        <v>155</v>
      </c>
      <c r="B121" t="s">
        <v>171</v>
      </c>
      <c r="C121" t="s">
        <v>8</v>
      </c>
      <c r="D121">
        <v>1.0480243520000001</v>
      </c>
      <c r="E121">
        <v>2170.4112100000002</v>
      </c>
      <c r="F121">
        <f t="shared" si="6"/>
        <v>14.590427205260074</v>
      </c>
      <c r="G121" s="1">
        <f t="shared" si="7"/>
        <v>15.291123017195861</v>
      </c>
      <c r="H121">
        <v>-3.1975999598851601</v>
      </c>
      <c r="I121">
        <v>-0.786649261678808</v>
      </c>
    </row>
    <row r="122" spans="1:9">
      <c r="A122">
        <v>200</v>
      </c>
      <c r="B122" t="s">
        <v>218</v>
      </c>
      <c r="C122" t="s">
        <v>8</v>
      </c>
      <c r="D122">
        <v>1.0480243520000001</v>
      </c>
      <c r="E122">
        <v>2179</v>
      </c>
      <c r="F122">
        <f t="shared" si="6"/>
        <v>14.594376613926757</v>
      </c>
      <c r="G122" s="1">
        <f t="shared" si="7"/>
        <v>15.295262093654545</v>
      </c>
      <c r="H122">
        <v>-1.46593839757888</v>
      </c>
      <c r="I122">
        <v>-0.25947495376171698</v>
      </c>
    </row>
    <row r="123" spans="1:9">
      <c r="A123">
        <v>104</v>
      </c>
      <c r="B123" t="s">
        <v>118</v>
      </c>
      <c r="C123" t="s">
        <v>90</v>
      </c>
      <c r="D123">
        <v>1.193009991</v>
      </c>
      <c r="E123">
        <v>383.74576969999998</v>
      </c>
      <c r="F123">
        <f t="shared" si="6"/>
        <v>12.857735554239722</v>
      </c>
      <c r="G123" s="1">
        <f t="shared" si="7"/>
        <v>15.339406977843911</v>
      </c>
      <c r="H123">
        <v>-2.3883554566263401</v>
      </c>
      <c r="I123">
        <v>-0.92989799063858702</v>
      </c>
    </row>
    <row r="124" spans="1:9">
      <c r="A124">
        <v>66</v>
      </c>
      <c r="B124" t="s">
        <v>79</v>
      </c>
      <c r="C124" t="s">
        <v>8</v>
      </c>
      <c r="D124">
        <v>1.0480243520000001</v>
      </c>
      <c r="E124">
        <v>2284.7076000000002</v>
      </c>
      <c r="F124">
        <f t="shared" si="6"/>
        <v>14.641748609133165</v>
      </c>
      <c r="G124" s="1">
        <f t="shared" si="7"/>
        <v>15.344909098233687</v>
      </c>
      <c r="H124">
        <v>-1.4305089080412801</v>
      </c>
      <c r="I124">
        <v>0.98849281955567703</v>
      </c>
    </row>
    <row r="125" spans="1:9">
      <c r="A125">
        <v>2</v>
      </c>
      <c r="B125" t="s">
        <v>2</v>
      </c>
      <c r="C125" t="s">
        <v>3</v>
      </c>
      <c r="D125">
        <v>0.89550296299999899</v>
      </c>
      <c r="E125">
        <v>28000</v>
      </c>
      <c r="F125">
        <f t="shared" si="6"/>
        <v>17.14771506813948</v>
      </c>
      <c r="G125" s="1">
        <f t="shared" si="7"/>
        <v>15.355829652198633</v>
      </c>
      <c r="H125">
        <v>-0.58424133347750196</v>
      </c>
      <c r="I125">
        <v>-0.28064219382458999</v>
      </c>
    </row>
    <row r="126" spans="1:9">
      <c r="A126">
        <v>3</v>
      </c>
      <c r="B126" t="s">
        <v>4</v>
      </c>
      <c r="C126" t="s">
        <v>3</v>
      </c>
      <c r="D126">
        <v>0.89550296299999899</v>
      </c>
      <c r="E126">
        <v>28774</v>
      </c>
      <c r="F126">
        <f t="shared" si="6"/>
        <v>17.174982759579116</v>
      </c>
      <c r="G126" s="1">
        <f t="shared" si="7"/>
        <v>15.380247950676997</v>
      </c>
      <c r="H126">
        <v>1.16349873228288</v>
      </c>
      <c r="I126">
        <v>1.90520646879571</v>
      </c>
    </row>
    <row r="127" spans="1:9">
      <c r="A127">
        <v>105</v>
      </c>
      <c r="B127" t="s">
        <v>119</v>
      </c>
      <c r="C127" t="s">
        <v>3</v>
      </c>
      <c r="D127">
        <v>0.89550296299999899</v>
      </c>
      <c r="E127">
        <v>33679.841760000003</v>
      </c>
      <c r="F127">
        <f t="shared" si="6"/>
        <v>17.33241004899007</v>
      </c>
      <c r="G127" s="1">
        <f t="shared" si="7"/>
        <v>15.521224554801565</v>
      </c>
      <c r="H127">
        <v>0.25096157353321902</v>
      </c>
      <c r="I127">
        <v>0.40619899969165701</v>
      </c>
    </row>
    <row r="128" spans="1:9">
      <c r="A128">
        <v>143</v>
      </c>
      <c r="B128" t="s">
        <v>158</v>
      </c>
      <c r="C128" t="s">
        <v>3</v>
      </c>
      <c r="D128">
        <v>0.89550296299999899</v>
      </c>
      <c r="E128">
        <v>34757</v>
      </c>
      <c r="F128">
        <f t="shared" si="6"/>
        <v>17.363891548537914</v>
      </c>
      <c r="G128" s="1">
        <f t="shared" si="7"/>
        <v>15.549416330926343</v>
      </c>
      <c r="H128">
        <v>-3.8344417455388302</v>
      </c>
      <c r="I128">
        <v>-2.6473198681386698</v>
      </c>
    </row>
    <row r="129" spans="1:9">
      <c r="A129">
        <v>53</v>
      </c>
      <c r="B129" t="s">
        <v>66</v>
      </c>
      <c r="C129" t="s">
        <v>3</v>
      </c>
      <c r="D129">
        <v>0.89550296299999899</v>
      </c>
      <c r="E129">
        <v>34900.995389999996</v>
      </c>
      <c r="F129">
        <f t="shared" si="6"/>
        <v>17.368025907969372</v>
      </c>
      <c r="G129" s="1">
        <f t="shared" si="7"/>
        <v>15.55311866204732</v>
      </c>
      <c r="H129">
        <v>-2.12029423371771</v>
      </c>
      <c r="I129">
        <v>-2.5197216755805001</v>
      </c>
    </row>
    <row r="130" spans="1:9">
      <c r="A130">
        <v>101</v>
      </c>
      <c r="B130" t="s">
        <v>115</v>
      </c>
      <c r="C130" t="s">
        <v>3</v>
      </c>
      <c r="D130">
        <v>0.89550296299999999</v>
      </c>
      <c r="E130">
        <v>35643.555009999996</v>
      </c>
      <c r="F130">
        <f t="shared" ref="F130:F161" si="8">LN(E130*1000)</f>
        <v>17.389078903347738</v>
      </c>
      <c r="G130" s="1">
        <f t="shared" ref="G130:G161" si="9">D130*F130</f>
        <v>15.571971681788689</v>
      </c>
      <c r="H130">
        <v>1.5897634869849799</v>
      </c>
      <c r="I130">
        <v>1.5531351926497701</v>
      </c>
    </row>
    <row r="131" spans="1:9">
      <c r="A131">
        <v>149</v>
      </c>
      <c r="B131" t="s">
        <v>164</v>
      </c>
      <c r="C131" t="s">
        <v>8</v>
      </c>
      <c r="D131">
        <v>1.0480243520000001</v>
      </c>
      <c r="E131">
        <v>3371.82</v>
      </c>
      <c r="F131">
        <f t="shared" si="8"/>
        <v>15.030963215896159</v>
      </c>
      <c r="G131" s="1">
        <f t="shared" si="9"/>
        <v>15.752815484275411</v>
      </c>
      <c r="H131">
        <v>-3.3913799756395102</v>
      </c>
      <c r="I131">
        <v>-1.5625991267612001</v>
      </c>
    </row>
    <row r="132" spans="1:9">
      <c r="A132">
        <v>175</v>
      </c>
      <c r="B132" t="s">
        <v>192</v>
      </c>
      <c r="C132" t="s">
        <v>8</v>
      </c>
      <c r="D132">
        <v>1.0480243520000001</v>
      </c>
      <c r="E132">
        <v>3897</v>
      </c>
      <c r="F132">
        <f t="shared" si="8"/>
        <v>15.175717584320846</v>
      </c>
      <c r="G132" s="1">
        <f t="shared" si="9"/>
        <v>15.904521587442861</v>
      </c>
      <c r="H132">
        <v>-3.4627536390209301</v>
      </c>
      <c r="I132">
        <v>-0.732949482956886</v>
      </c>
    </row>
    <row r="133" spans="1:9">
      <c r="A133">
        <v>198</v>
      </c>
      <c r="B133" t="s">
        <v>216</v>
      </c>
      <c r="C133" t="s">
        <v>3</v>
      </c>
      <c r="D133">
        <v>0.89550296299999899</v>
      </c>
      <c r="E133">
        <v>56367.069839999996</v>
      </c>
      <c r="F133">
        <f t="shared" si="8"/>
        <v>17.847395677865833</v>
      </c>
      <c r="G133" s="1">
        <f t="shared" si="9"/>
        <v>15.98239571136223</v>
      </c>
      <c r="H133">
        <v>-2.4422223286050699</v>
      </c>
      <c r="I133">
        <v>-1.22051706852996</v>
      </c>
    </row>
    <row r="134" spans="1:9">
      <c r="A134">
        <v>70</v>
      </c>
      <c r="B134" t="s">
        <v>83</v>
      </c>
      <c r="C134" t="s">
        <v>52</v>
      </c>
      <c r="D134">
        <v>0.96737430099999999</v>
      </c>
      <c r="E134">
        <v>15039</v>
      </c>
      <c r="F134">
        <f t="shared" si="8"/>
        <v>16.526157384913748</v>
      </c>
      <c r="G134" s="1">
        <f t="shared" si="9"/>
        <v>15.986979948446924</v>
      </c>
      <c r="H134">
        <v>-0.184424571137427</v>
      </c>
      <c r="I134">
        <v>-1.29386417646949</v>
      </c>
    </row>
    <row r="135" spans="1:9">
      <c r="A135">
        <v>97</v>
      </c>
      <c r="B135" t="s">
        <v>111</v>
      </c>
      <c r="C135" t="s">
        <v>54</v>
      </c>
      <c r="D135">
        <v>0.88335983200000001</v>
      </c>
      <c r="E135">
        <v>80963</v>
      </c>
      <c r="F135">
        <f t="shared" si="8"/>
        <v>18.209502818152867</v>
      </c>
      <c r="G135" s="1">
        <f t="shared" si="9"/>
        <v>16.085543350247043</v>
      </c>
      <c r="H135">
        <v>2.2986583155645199</v>
      </c>
      <c r="I135">
        <v>1.42711852868705</v>
      </c>
    </row>
    <row r="136" spans="1:9">
      <c r="A136">
        <v>39</v>
      </c>
      <c r="B136" t="s">
        <v>48</v>
      </c>
      <c r="C136" t="s">
        <v>3</v>
      </c>
      <c r="D136">
        <v>0.89550296299999999</v>
      </c>
      <c r="E136">
        <v>63502.139289999999</v>
      </c>
      <c r="F136">
        <f t="shared" si="8"/>
        <v>17.966584152901738</v>
      </c>
      <c r="G136" s="1">
        <f t="shared" si="9"/>
        <v>16.089129343912351</v>
      </c>
      <c r="H136">
        <v>-5.8365012677171197</v>
      </c>
      <c r="I136">
        <v>-5.1776808767333797</v>
      </c>
    </row>
    <row r="137" spans="1:9">
      <c r="A137">
        <v>209</v>
      </c>
      <c r="B137" t="s">
        <v>227</v>
      </c>
      <c r="C137" t="s">
        <v>3</v>
      </c>
      <c r="D137">
        <v>0.89550296299999999</v>
      </c>
      <c r="E137">
        <v>63944.446580000003</v>
      </c>
      <c r="F137">
        <f t="shared" si="8"/>
        <v>17.973525242187037</v>
      </c>
      <c r="G137" s="1">
        <f t="shared" si="9"/>
        <v>16.095345109933785</v>
      </c>
      <c r="H137">
        <v>-2.6438561897747301</v>
      </c>
      <c r="I137">
        <v>-3.5730579926611199</v>
      </c>
    </row>
    <row r="138" spans="1:9">
      <c r="A138">
        <v>42</v>
      </c>
      <c r="B138" t="s">
        <v>51</v>
      </c>
      <c r="C138" t="s">
        <v>52</v>
      </c>
      <c r="D138">
        <v>0.96737430099999999</v>
      </c>
      <c r="E138">
        <v>17345</v>
      </c>
      <c r="F138">
        <f t="shared" si="8"/>
        <v>16.668814838385988</v>
      </c>
      <c r="G138" s="1">
        <f t="shared" si="9"/>
        <v>16.124983102782071</v>
      </c>
      <c r="H138">
        <v>0.60407132366886096</v>
      </c>
      <c r="I138">
        <v>1.34664009370389</v>
      </c>
    </row>
    <row r="139" spans="1:9">
      <c r="A139">
        <v>98</v>
      </c>
      <c r="B139" t="s">
        <v>112</v>
      </c>
      <c r="C139" t="s">
        <v>52</v>
      </c>
      <c r="D139">
        <v>0.96737430099999999</v>
      </c>
      <c r="E139">
        <v>18000</v>
      </c>
      <c r="F139">
        <f t="shared" si="8"/>
        <v>16.705882315860439</v>
      </c>
      <c r="G139" s="1">
        <f t="shared" si="9"/>
        <v>16.160841227893755</v>
      </c>
      <c r="H139">
        <v>-0.84944032342461895</v>
      </c>
      <c r="I139">
        <v>-0.27593819986076301</v>
      </c>
    </row>
    <row r="140" spans="1:9">
      <c r="A140">
        <v>130</v>
      </c>
      <c r="B140" t="s">
        <v>145</v>
      </c>
      <c r="C140" t="s">
        <v>3</v>
      </c>
      <c r="D140">
        <v>0.89550296299999899</v>
      </c>
      <c r="E140">
        <v>81405.459799999997</v>
      </c>
      <c r="F140">
        <f t="shared" si="8"/>
        <v>18.214952902433502</v>
      </c>
      <c r="G140" s="1">
        <f t="shared" si="9"/>
        <v>16.311544295034633</v>
      </c>
      <c r="H140">
        <v>-3.4819685073978301</v>
      </c>
      <c r="I140">
        <v>-2.4025607689099102</v>
      </c>
    </row>
    <row r="141" spans="1:9">
      <c r="A141">
        <v>74</v>
      </c>
      <c r="B141" t="s">
        <v>87</v>
      </c>
      <c r="C141" t="s">
        <v>3</v>
      </c>
      <c r="D141">
        <v>0.89550296299999899</v>
      </c>
      <c r="E141">
        <v>81450</v>
      </c>
      <c r="F141">
        <f t="shared" si="8"/>
        <v>18.215499893012328</v>
      </c>
      <c r="G141" s="1">
        <f t="shared" si="9"/>
        <v>16.312034126718704</v>
      </c>
      <c r="H141">
        <v>-2.5145731728297598</v>
      </c>
      <c r="I141">
        <v>-2.6272070608991802</v>
      </c>
    </row>
    <row r="142" spans="1:9">
      <c r="A142">
        <v>106</v>
      </c>
      <c r="B142" t="s">
        <v>120</v>
      </c>
      <c r="C142" t="s">
        <v>3</v>
      </c>
      <c r="D142">
        <v>0.89550296299999899</v>
      </c>
      <c r="E142">
        <v>83321</v>
      </c>
      <c r="F142">
        <f t="shared" si="8"/>
        <v>18.238211176205329</v>
      </c>
      <c r="G142" s="1">
        <f t="shared" si="9"/>
        <v>16.33237214811157</v>
      </c>
      <c r="H142">
        <v>-0.33825040018929498</v>
      </c>
      <c r="I142">
        <v>-2.4010920308736901</v>
      </c>
    </row>
    <row r="143" spans="1:9">
      <c r="A143">
        <v>161</v>
      </c>
      <c r="B143" t="s">
        <v>177</v>
      </c>
      <c r="C143" t="s">
        <v>8</v>
      </c>
      <c r="D143">
        <v>1.0480243520000001</v>
      </c>
      <c r="E143">
        <v>6062.2905600000004</v>
      </c>
      <c r="F143">
        <f t="shared" si="8"/>
        <v>15.617598266826997</v>
      </c>
      <c r="G143" s="1">
        <f t="shared" si="9"/>
        <v>16.367623303387688</v>
      </c>
      <c r="H143">
        <v>-7.95500444590885</v>
      </c>
      <c r="I143">
        <v>-3.23367340312228</v>
      </c>
    </row>
    <row r="144" spans="1:9">
      <c r="A144">
        <v>23</v>
      </c>
      <c r="B144" t="s">
        <v>32</v>
      </c>
      <c r="C144" t="s">
        <v>3</v>
      </c>
      <c r="D144">
        <v>0.89550296299999899</v>
      </c>
      <c r="E144">
        <v>88152.5965499999</v>
      </c>
      <c r="F144">
        <f t="shared" si="8"/>
        <v>18.294579922415171</v>
      </c>
      <c r="G144" s="1">
        <f t="shared" si="9"/>
        <v>16.382850527363075</v>
      </c>
      <c r="H144">
        <v>-3.3643848941302599</v>
      </c>
      <c r="I144">
        <v>-1.48263610978955</v>
      </c>
    </row>
    <row r="145" spans="1:9">
      <c r="A145">
        <v>8</v>
      </c>
      <c r="B145" t="s">
        <v>11</v>
      </c>
      <c r="C145" t="s">
        <v>3</v>
      </c>
      <c r="D145">
        <v>0.89550296299999899</v>
      </c>
      <c r="E145">
        <v>88806.243480000005</v>
      </c>
      <c r="F145">
        <f t="shared" si="8"/>
        <v>18.301967514950263</v>
      </c>
      <c r="G145" s="1">
        <f t="shared" si="9"/>
        <v>16.389466138367688</v>
      </c>
      <c r="H145">
        <v>-2.8262329322632902</v>
      </c>
      <c r="I145">
        <v>-1.5815185734291599</v>
      </c>
    </row>
    <row r="146" spans="1:9">
      <c r="A146">
        <v>174</v>
      </c>
      <c r="B146" t="s">
        <v>191</v>
      </c>
      <c r="C146" t="s">
        <v>57</v>
      </c>
      <c r="D146">
        <v>1.1266008519999999</v>
      </c>
      <c r="E146">
        <v>2081</v>
      </c>
      <c r="F146">
        <f t="shared" si="8"/>
        <v>14.548359105375772</v>
      </c>
      <c r="G146" s="1">
        <f t="shared" si="9"/>
        <v>16.390193763318301</v>
      </c>
      <c r="H146">
        <v>-0.41503749927884398</v>
      </c>
      <c r="I146">
        <v>-0.32045670767069401</v>
      </c>
    </row>
    <row r="147" spans="1:9">
      <c r="A147">
        <v>164</v>
      </c>
      <c r="B147" t="s">
        <v>181</v>
      </c>
      <c r="C147" t="s">
        <v>3</v>
      </c>
      <c r="D147">
        <v>0.89550296299999899</v>
      </c>
      <c r="E147">
        <v>104686.3351</v>
      </c>
      <c r="F147">
        <f t="shared" si="8"/>
        <v>18.466479152518765</v>
      </c>
      <c r="G147" s="1">
        <f t="shared" si="9"/>
        <v>16.536786797258266</v>
      </c>
      <c r="H147">
        <v>-1.1140352432460301</v>
      </c>
      <c r="I147">
        <v>-2.6114960043501099</v>
      </c>
    </row>
    <row r="148" spans="1:9">
      <c r="A148">
        <v>76</v>
      </c>
      <c r="B148" t="s">
        <v>89</v>
      </c>
      <c r="C148" t="s">
        <v>90</v>
      </c>
      <c r="D148">
        <v>1.193009991</v>
      </c>
      <c r="E148">
        <v>1198.4321090000001</v>
      </c>
      <c r="F148">
        <f t="shared" si="8"/>
        <v>13.99652468461046</v>
      </c>
      <c r="G148" s="1">
        <f t="shared" si="9"/>
        <v>16.697993788018405</v>
      </c>
      <c r="H148">
        <v>-12.2520884698187</v>
      </c>
      <c r="I148">
        <v>-3.3047871158966502</v>
      </c>
    </row>
    <row r="149" spans="1:9">
      <c r="A149">
        <v>51</v>
      </c>
      <c r="B149" t="s">
        <v>64</v>
      </c>
      <c r="C149" t="s">
        <v>3</v>
      </c>
      <c r="D149">
        <v>0.89550296299999899</v>
      </c>
      <c r="E149">
        <v>139919.45009999999</v>
      </c>
      <c r="F149">
        <f t="shared" si="8"/>
        <v>18.756577458563982</v>
      </c>
      <c r="G149" s="1">
        <f t="shared" si="9"/>
        <v>16.796570689883037</v>
      </c>
      <c r="H149">
        <v>-1.0831412353002501</v>
      </c>
      <c r="I149">
        <v>-1.2319266992300899</v>
      </c>
    </row>
    <row r="150" spans="1:9">
      <c r="A150">
        <v>125</v>
      </c>
      <c r="B150" t="s">
        <v>140</v>
      </c>
      <c r="C150" t="s">
        <v>8</v>
      </c>
      <c r="D150">
        <v>1.0480243520000001</v>
      </c>
      <c r="E150">
        <v>9800</v>
      </c>
      <c r="F150">
        <f t="shared" si="8"/>
        <v>16.097892943640801</v>
      </c>
      <c r="G150" s="1">
        <f t="shared" si="9"/>
        <v>16.870983820824524</v>
      </c>
      <c r="H150">
        <v>-8.4347147919361305</v>
      </c>
      <c r="I150">
        <v>-4.1279707614434997</v>
      </c>
    </row>
    <row r="151" spans="1:9">
      <c r="A151">
        <v>151</v>
      </c>
      <c r="B151" t="s">
        <v>166</v>
      </c>
      <c r="C151" t="s">
        <v>8</v>
      </c>
      <c r="D151">
        <v>1.0480243520000001</v>
      </c>
      <c r="E151">
        <v>10099</v>
      </c>
      <c r="F151">
        <f t="shared" si="8"/>
        <v>16.127946967008693</v>
      </c>
      <c r="G151" s="1">
        <f t="shared" si="9"/>
        <v>16.902481169189652</v>
      </c>
      <c r="H151">
        <v>-8.7087736664560609</v>
      </c>
      <c r="I151">
        <v>-2.6702956649148102</v>
      </c>
    </row>
    <row r="152" spans="1:9">
      <c r="A152">
        <v>77</v>
      </c>
      <c r="B152" t="s">
        <v>91</v>
      </c>
      <c r="C152" t="s">
        <v>3</v>
      </c>
      <c r="D152">
        <v>0.89550296299999899</v>
      </c>
      <c r="E152">
        <v>162823.51319999999</v>
      </c>
      <c r="F152">
        <f t="shared" si="8"/>
        <v>18.908177431079139</v>
      </c>
      <c r="G152" s="1">
        <f t="shared" si="9"/>
        <v>16.932328914461078</v>
      </c>
      <c r="H152">
        <v>1.1043366598147399</v>
      </c>
      <c r="I152">
        <v>0.34914370137950901</v>
      </c>
    </row>
    <row r="153" spans="1:9">
      <c r="A153">
        <v>102</v>
      </c>
      <c r="B153" t="s">
        <v>116</v>
      </c>
      <c r="C153" t="s">
        <v>3</v>
      </c>
      <c r="D153">
        <v>0.89550296299999899</v>
      </c>
      <c r="E153">
        <v>194000</v>
      </c>
      <c r="F153">
        <f t="shared" si="8"/>
        <v>19.083368717027604</v>
      </c>
      <c r="G153" s="1">
        <f t="shared" si="9"/>
        <v>17.089213230119707</v>
      </c>
      <c r="H153">
        <v>-0.52284078881335905</v>
      </c>
      <c r="I153">
        <v>0.12595622945162899</v>
      </c>
    </row>
    <row r="154" spans="1:9">
      <c r="A154">
        <v>52</v>
      </c>
      <c r="B154" t="s">
        <v>65</v>
      </c>
      <c r="C154" t="s">
        <v>3</v>
      </c>
      <c r="D154">
        <v>0.89550296299999899</v>
      </c>
      <c r="E154">
        <v>196369.15849999999</v>
      </c>
      <c r="F154">
        <f t="shared" si="8"/>
        <v>19.095506907439439</v>
      </c>
      <c r="G154" s="1">
        <f t="shared" si="9"/>
        <v>17.100083015598965</v>
      </c>
      <c r="H154">
        <v>-2.0709665213541402</v>
      </c>
      <c r="I154">
        <v>-0.892129561131773</v>
      </c>
    </row>
    <row r="155" spans="1:9">
      <c r="A155">
        <v>43</v>
      </c>
      <c r="B155" t="s">
        <v>53</v>
      </c>
      <c r="C155" t="s">
        <v>54</v>
      </c>
      <c r="D155">
        <v>0.88335983200000001</v>
      </c>
      <c r="E155">
        <v>262857</v>
      </c>
      <c r="F155">
        <f t="shared" si="8"/>
        <v>19.387120716033582</v>
      </c>
      <c r="G155" s="1">
        <f t="shared" si="9"/>
        <v>17.125803698679146</v>
      </c>
      <c r="H155">
        <v>7.0389327891397999E-2</v>
      </c>
      <c r="I155">
        <v>0.154885601978171</v>
      </c>
    </row>
    <row r="156" spans="1:9">
      <c r="A156">
        <v>93</v>
      </c>
      <c r="B156" t="s">
        <v>107</v>
      </c>
      <c r="C156" t="s">
        <v>3</v>
      </c>
      <c r="D156">
        <v>0.89550296299999899</v>
      </c>
      <c r="E156">
        <v>254271</v>
      </c>
      <c r="F156">
        <f t="shared" si="8"/>
        <v>19.353911185352299</v>
      </c>
      <c r="G156" s="1">
        <f t="shared" si="9"/>
        <v>17.331484812121808</v>
      </c>
      <c r="H156">
        <v>-6.38082178394093</v>
      </c>
      <c r="I156">
        <v>-3.9052692112007699</v>
      </c>
    </row>
    <row r="157" spans="1:9">
      <c r="A157">
        <v>131</v>
      </c>
      <c r="B157" t="s">
        <v>146</v>
      </c>
      <c r="C157" t="s">
        <v>3</v>
      </c>
      <c r="D157">
        <v>0.89550296299999899</v>
      </c>
      <c r="E157">
        <v>259310</v>
      </c>
      <c r="F157">
        <f t="shared" si="8"/>
        <v>19.373534815133567</v>
      </c>
      <c r="G157" s="1">
        <f t="shared" si="9"/>
        <v>17.349057830735745</v>
      </c>
      <c r="H157">
        <v>0.20163386116965001</v>
      </c>
      <c r="I157">
        <v>-1.3460463982150199</v>
      </c>
    </row>
    <row r="158" spans="1:9">
      <c r="A158">
        <v>103</v>
      </c>
      <c r="B158" t="s">
        <v>117</v>
      </c>
      <c r="C158" t="s">
        <v>90</v>
      </c>
      <c r="D158">
        <v>1.193009991</v>
      </c>
      <c r="E158">
        <v>2154.4890460000001</v>
      </c>
      <c r="F158">
        <f t="shared" si="8"/>
        <v>14.583064151782821</v>
      </c>
      <c r="G158" s="1">
        <f t="shared" si="9"/>
        <v>17.397741232470846</v>
      </c>
      <c r="H158">
        <v>-3.7273795453370102</v>
      </c>
      <c r="I158">
        <v>-1.45586346624309</v>
      </c>
    </row>
    <row r="159" spans="1:9">
      <c r="A159">
        <v>18</v>
      </c>
      <c r="B159" t="s">
        <v>24</v>
      </c>
      <c r="C159" t="s">
        <v>3</v>
      </c>
      <c r="D159">
        <v>0.89550296299999899</v>
      </c>
      <c r="E159">
        <v>353400.26899999997</v>
      </c>
      <c r="F159">
        <f t="shared" si="8"/>
        <v>19.683111879026718</v>
      </c>
      <c r="G159" s="1">
        <f t="shared" si="9"/>
        <v>17.626285008728903</v>
      </c>
      <c r="H159">
        <v>-2.8677522017015602</v>
      </c>
      <c r="I159">
        <v>-0.82272000403067602</v>
      </c>
    </row>
    <row r="160" spans="1:9">
      <c r="A160">
        <v>142</v>
      </c>
      <c r="B160" t="s">
        <v>157</v>
      </c>
      <c r="C160" t="s">
        <v>3</v>
      </c>
      <c r="D160">
        <v>0.89550296299999899</v>
      </c>
      <c r="E160">
        <v>357000</v>
      </c>
      <c r="F160">
        <f t="shared" si="8"/>
        <v>19.693246339743911</v>
      </c>
      <c r="G160" s="1">
        <f t="shared" si="9"/>
        <v>17.635360448329557</v>
      </c>
      <c r="H160">
        <v>-1.9714308478032301</v>
      </c>
      <c r="I160">
        <v>-1.4051040642113</v>
      </c>
    </row>
    <row r="161" spans="1:9">
      <c r="A161">
        <v>118</v>
      </c>
      <c r="B161" t="s">
        <v>133</v>
      </c>
      <c r="C161" t="s">
        <v>3</v>
      </c>
      <c r="D161">
        <v>0.89550296299999899</v>
      </c>
      <c r="E161">
        <v>421558.23119999998</v>
      </c>
      <c r="F161">
        <f t="shared" si="8"/>
        <v>19.859468478177199</v>
      </c>
      <c r="G161" s="1">
        <f t="shared" si="9"/>
        <v>17.784212865812762</v>
      </c>
      <c r="H161">
        <v>-1.7514651638613199</v>
      </c>
      <c r="I161">
        <v>-0.89735026618713198</v>
      </c>
    </row>
    <row r="162" spans="1:9">
      <c r="A162">
        <v>176</v>
      </c>
      <c r="B162" t="s">
        <v>193</v>
      </c>
      <c r="C162" t="s">
        <v>90</v>
      </c>
      <c r="D162">
        <v>1.193009991</v>
      </c>
      <c r="E162">
        <v>3105.3982000000001</v>
      </c>
      <c r="F162">
        <f t="shared" ref="F162:F183" si="10">LN(E162*1000)</f>
        <v>14.948652509893565</v>
      </c>
      <c r="G162" s="1">
        <f t="shared" ref="G162:G183" si="11">D162*F162</f>
        <v>17.833891796290249</v>
      </c>
      <c r="H162">
        <v>-8.0704816633287795</v>
      </c>
      <c r="I162">
        <v>-2.69766807965458</v>
      </c>
    </row>
    <row r="163" spans="1:9">
      <c r="A163">
        <v>152</v>
      </c>
      <c r="B163" t="s">
        <v>167</v>
      </c>
      <c r="C163" t="s">
        <v>8</v>
      </c>
      <c r="D163">
        <v>1.0480243520000001</v>
      </c>
      <c r="E163">
        <v>25912</v>
      </c>
      <c r="F163">
        <f t="shared" si="10"/>
        <v>17.070216739833302</v>
      </c>
      <c r="G163" s="1">
        <f t="shared" si="11"/>
        <v>17.890002837263353</v>
      </c>
      <c r="H163">
        <v>-10.0845112232328</v>
      </c>
      <c r="I163">
        <v>-4.3804018499608599</v>
      </c>
    </row>
    <row r="164" spans="1:9">
      <c r="A164">
        <v>44</v>
      </c>
      <c r="B164" t="s">
        <v>55</v>
      </c>
      <c r="C164" t="s">
        <v>52</v>
      </c>
      <c r="D164">
        <v>0.96737430099999999</v>
      </c>
      <c r="E164">
        <v>119094</v>
      </c>
      <c r="F164">
        <f t="shared" si="10"/>
        <v>18.595423655222771</v>
      </c>
      <c r="G164" s="1">
        <f t="shared" si="11"/>
        <v>17.988734960269994</v>
      </c>
      <c r="H164">
        <v>-0.76121314041288402</v>
      </c>
      <c r="I164">
        <v>-0.45268478619671298</v>
      </c>
    </row>
    <row r="165" spans="1:9">
      <c r="A165">
        <v>170</v>
      </c>
      <c r="B165" t="s">
        <v>187</v>
      </c>
      <c r="C165" t="s">
        <v>3</v>
      </c>
      <c r="D165">
        <v>0.89550296299999899</v>
      </c>
      <c r="E165">
        <v>589000</v>
      </c>
      <c r="F165">
        <f t="shared" si="10"/>
        <v>20.193936741615861</v>
      </c>
      <c r="G165" s="1">
        <f t="shared" si="11"/>
        <v>18.083730186751549</v>
      </c>
      <c r="H165">
        <v>-2.21759143507263</v>
      </c>
      <c r="I165">
        <v>0.153527422627593</v>
      </c>
    </row>
    <row r="166" spans="1:9">
      <c r="A166">
        <v>140</v>
      </c>
      <c r="B166" t="s">
        <v>155</v>
      </c>
      <c r="C166" t="s">
        <v>8</v>
      </c>
      <c r="D166">
        <v>1.0480243520000001</v>
      </c>
      <c r="E166">
        <v>31313.72006</v>
      </c>
      <c r="F166">
        <f t="shared" si="10"/>
        <v>17.259566900042298</v>
      </c>
      <c r="G166" s="1">
        <f t="shared" si="11"/>
        <v>18.088446416217479</v>
      </c>
      <c r="H166">
        <v>-7.3832282816480301</v>
      </c>
      <c r="I166">
        <v>-3.8476678447366202</v>
      </c>
    </row>
    <row r="167" spans="1:9">
      <c r="A167">
        <v>110</v>
      </c>
      <c r="B167" t="s">
        <v>124</v>
      </c>
      <c r="C167" t="s">
        <v>3</v>
      </c>
      <c r="D167">
        <v>0.89550296299999899</v>
      </c>
      <c r="E167">
        <v>1340000</v>
      </c>
      <c r="F167">
        <f t="shared" si="10"/>
        <v>21.015935450909232</v>
      </c>
      <c r="G167" s="1">
        <f t="shared" si="11"/>
        <v>18.819832466505936</v>
      </c>
      <c r="H167">
        <v>-2.6082322800440001</v>
      </c>
      <c r="I167">
        <v>-2.9009579120742601</v>
      </c>
    </row>
    <row r="168" spans="1:9">
      <c r="A168">
        <v>1</v>
      </c>
      <c r="B168" t="s">
        <v>0</v>
      </c>
      <c r="C168" t="s">
        <v>1</v>
      </c>
      <c r="D168">
        <v>1.088757175</v>
      </c>
      <c r="E168">
        <v>34547.1</v>
      </c>
      <c r="F168">
        <f t="shared" si="10"/>
        <v>17.357834168330935</v>
      </c>
      <c r="G168" s="1">
        <f t="shared" si="11"/>
        <v>18.898466493230465</v>
      </c>
      <c r="H168">
        <v>2.08746284125034</v>
      </c>
      <c r="I168">
        <v>0.33948646627166701</v>
      </c>
    </row>
    <row r="169" spans="1:9">
      <c r="A169">
        <v>24</v>
      </c>
      <c r="B169" t="s">
        <v>33</v>
      </c>
      <c r="C169" t="s">
        <v>10</v>
      </c>
      <c r="D169">
        <v>1.187350058</v>
      </c>
      <c r="E169">
        <v>9000</v>
      </c>
      <c r="F169">
        <f t="shared" si="10"/>
        <v>16.012735135300492</v>
      </c>
      <c r="G169" s="1">
        <f t="shared" si="11"/>
        <v>19.012721991637676</v>
      </c>
      <c r="H169">
        <v>1.18903382439002</v>
      </c>
      <c r="I169">
        <v>0.87308788751778099</v>
      </c>
    </row>
    <row r="170" spans="1:9">
      <c r="A170">
        <v>33</v>
      </c>
      <c r="B170" t="s">
        <v>42</v>
      </c>
      <c r="C170" t="s">
        <v>8</v>
      </c>
      <c r="D170">
        <v>1.0480243520000001</v>
      </c>
      <c r="E170">
        <v>86000</v>
      </c>
      <c r="F170">
        <f t="shared" si="10"/>
        <v>18.269857854217783</v>
      </c>
      <c r="G170" s="1">
        <f t="shared" si="11"/>
        <v>19.147255938798704</v>
      </c>
      <c r="H170">
        <v>-6.4050693301876098</v>
      </c>
      <c r="I170">
        <v>-1.6375770661395299</v>
      </c>
    </row>
    <row r="171" spans="1:9">
      <c r="A171">
        <v>64</v>
      </c>
      <c r="B171" t="s">
        <v>77</v>
      </c>
      <c r="C171" t="s">
        <v>10</v>
      </c>
      <c r="D171">
        <v>1.187350058</v>
      </c>
      <c r="E171">
        <v>10300</v>
      </c>
      <c r="F171">
        <f t="shared" si="10"/>
        <v>16.147654453199863</v>
      </c>
      <c r="G171" s="1">
        <f t="shared" si="11"/>
        <v>19.172918451570816</v>
      </c>
      <c r="H171">
        <v>0.47508488294878298</v>
      </c>
      <c r="I171">
        <v>0.84183897089222504</v>
      </c>
    </row>
    <row r="172" spans="1:9">
      <c r="A172">
        <v>35</v>
      </c>
      <c r="B172" t="s">
        <v>44</v>
      </c>
      <c r="C172" t="s">
        <v>8</v>
      </c>
      <c r="D172">
        <v>1.0480243520000001</v>
      </c>
      <c r="E172">
        <v>127000</v>
      </c>
      <c r="F172">
        <f t="shared" si="10"/>
        <v>18.659697644422867</v>
      </c>
      <c r="G172" s="1">
        <f t="shared" si="11"/>
        <v>19.555817532312204</v>
      </c>
      <c r="H172">
        <v>-5.8282807609121496</v>
      </c>
      <c r="I172">
        <v>-0.91910540731735002</v>
      </c>
    </row>
    <row r="173" spans="1:9">
      <c r="A173">
        <v>62</v>
      </c>
      <c r="B173" t="s">
        <v>75</v>
      </c>
      <c r="C173" t="s">
        <v>3</v>
      </c>
      <c r="D173">
        <v>0.89550296299999899</v>
      </c>
      <c r="E173">
        <v>3731290.1179999998</v>
      </c>
      <c r="F173">
        <f t="shared" si="10"/>
        <v>22.040019886940183</v>
      </c>
      <c r="G173" s="1">
        <f t="shared" si="11"/>
        <v>19.736903113333835</v>
      </c>
      <c r="H173">
        <v>-0.63262893435147105</v>
      </c>
      <c r="I173">
        <v>-1.41772136675246</v>
      </c>
    </row>
    <row r="174" spans="1:9">
      <c r="A174">
        <v>65</v>
      </c>
      <c r="B174" t="s">
        <v>78</v>
      </c>
      <c r="C174" t="s">
        <v>10</v>
      </c>
      <c r="D174">
        <v>1.187350058</v>
      </c>
      <c r="E174">
        <v>23000</v>
      </c>
      <c r="F174">
        <f t="shared" si="10"/>
        <v>16.951004773893423</v>
      </c>
      <c r="G174" s="1">
        <f t="shared" si="11"/>
        <v>20.126776501440634</v>
      </c>
      <c r="H174">
        <v>1.85598969730848</v>
      </c>
      <c r="I174">
        <v>2.4082363181962099</v>
      </c>
    </row>
    <row r="175" spans="1:9">
      <c r="A175">
        <v>87</v>
      </c>
      <c r="B175" t="s">
        <v>101</v>
      </c>
      <c r="C175" t="s">
        <v>57</v>
      </c>
      <c r="D175">
        <v>1.1266008519999999</v>
      </c>
      <c r="E175">
        <v>64600</v>
      </c>
      <c r="F175">
        <f t="shared" si="10"/>
        <v>17.983724968752831</v>
      </c>
      <c r="G175" s="1">
        <f t="shared" si="11"/>
        <v>20.260479871930613</v>
      </c>
      <c r="H175">
        <v>-1.62148837674627</v>
      </c>
      <c r="I175">
        <v>-0.47842482152861099</v>
      </c>
    </row>
    <row r="176" spans="1:9">
      <c r="A176">
        <v>59</v>
      </c>
      <c r="B176" t="s">
        <v>72</v>
      </c>
      <c r="C176" t="s">
        <v>29</v>
      </c>
      <c r="D176">
        <v>1.4869408482499999</v>
      </c>
      <c r="E176">
        <v>850</v>
      </c>
      <c r="F176">
        <f t="shared" si="10"/>
        <v>13.652991628466498</v>
      </c>
      <c r="G176" s="1">
        <f t="shared" si="11"/>
        <v>20.301190953182122</v>
      </c>
      <c r="H176">
        <v>-2.12029423371771</v>
      </c>
      <c r="I176">
        <v>9.93310214417851E-2</v>
      </c>
    </row>
    <row r="177" spans="1:9">
      <c r="A177">
        <v>56</v>
      </c>
      <c r="B177" t="s">
        <v>69</v>
      </c>
      <c r="C177" t="s">
        <v>29</v>
      </c>
      <c r="D177">
        <v>1.4869408482499999</v>
      </c>
      <c r="E177">
        <v>851</v>
      </c>
      <c r="F177">
        <f t="shared" si="10"/>
        <v>13.65416740755551</v>
      </c>
      <c r="G177" s="1">
        <f t="shared" si="11"/>
        <v>20.302939267138093</v>
      </c>
      <c r="H177">
        <v>-4.32192809488736</v>
      </c>
      <c r="I177">
        <v>0.30040416507936202</v>
      </c>
    </row>
    <row r="178" spans="1:9">
      <c r="A178">
        <v>126</v>
      </c>
      <c r="B178" t="s">
        <v>141</v>
      </c>
      <c r="C178" t="s">
        <v>57</v>
      </c>
      <c r="D178">
        <v>1.1266008519999999</v>
      </c>
      <c r="E178">
        <v>74993</v>
      </c>
      <c r="F178">
        <f t="shared" si="10"/>
        <v>18.132905333811426</v>
      </c>
      <c r="G178" s="1">
        <f t="shared" si="11"/>
        <v>20.428546598307296</v>
      </c>
      <c r="H178">
        <v>-1.6896598793878499</v>
      </c>
      <c r="I178">
        <v>-0.17541916307319</v>
      </c>
    </row>
    <row r="179" spans="1:9">
      <c r="A179">
        <v>40</v>
      </c>
      <c r="B179" t="s">
        <v>49</v>
      </c>
      <c r="C179" t="s">
        <v>10</v>
      </c>
      <c r="D179">
        <v>1.187350058</v>
      </c>
      <c r="E179">
        <v>32235.262500000001</v>
      </c>
      <c r="F179">
        <f t="shared" si="10"/>
        <v>17.288571520016177</v>
      </c>
      <c r="G179" s="1">
        <f t="shared" si="11"/>
        <v>20.527586397028358</v>
      </c>
      <c r="H179">
        <v>0.97819562968165197</v>
      </c>
      <c r="I179">
        <v>0.36892916154060901</v>
      </c>
    </row>
    <row r="180" spans="1:9">
      <c r="A180">
        <v>7</v>
      </c>
      <c r="B180" t="s">
        <v>9</v>
      </c>
      <c r="C180" t="s">
        <v>10</v>
      </c>
      <c r="D180">
        <v>1.187350058</v>
      </c>
      <c r="E180">
        <v>38000</v>
      </c>
      <c r="F180">
        <f t="shared" si="10"/>
        <v>17.453096717690659</v>
      </c>
      <c r="G180" s="1">
        <f t="shared" si="11"/>
        <v>20.722935400029616</v>
      </c>
      <c r="H180">
        <v>-0.22263289054958699</v>
      </c>
      <c r="I180">
        <v>-0.40710502852774799</v>
      </c>
    </row>
    <row r="181" spans="1:9">
      <c r="A181">
        <v>45</v>
      </c>
      <c r="B181" t="s">
        <v>56</v>
      </c>
      <c r="C181" t="s">
        <v>57</v>
      </c>
      <c r="D181">
        <v>1.1266008519999999</v>
      </c>
      <c r="E181">
        <v>97610</v>
      </c>
      <c r="F181">
        <f t="shared" si="10"/>
        <v>18.396490505151149</v>
      </c>
      <c r="G181" s="1">
        <f t="shared" si="11"/>
        <v>20.725501876913192</v>
      </c>
      <c r="H181">
        <v>-2.3004483674769101</v>
      </c>
      <c r="I181">
        <v>-2.0237744971743998</v>
      </c>
    </row>
    <row r="182" spans="1:9">
      <c r="A182">
        <v>112</v>
      </c>
      <c r="B182" t="s">
        <v>126</v>
      </c>
      <c r="C182" t="s">
        <v>29</v>
      </c>
      <c r="D182">
        <v>1.4869408482499999</v>
      </c>
      <c r="E182">
        <v>1239</v>
      </c>
      <c r="F182">
        <f t="shared" si="10"/>
        <v>14.02981516061128</v>
      </c>
      <c r="G182" s="1">
        <f t="shared" si="11"/>
        <v>20.861505255710046</v>
      </c>
      <c r="H182">
        <v>-1.83650126771712</v>
      </c>
      <c r="I182">
        <v>0.72317961174464196</v>
      </c>
    </row>
    <row r="183" spans="1:9">
      <c r="A183">
        <v>111</v>
      </c>
      <c r="B183" t="s">
        <v>125</v>
      </c>
      <c r="C183" t="s">
        <v>29</v>
      </c>
      <c r="D183">
        <v>1.4869408482499999</v>
      </c>
      <c r="E183">
        <v>2000</v>
      </c>
      <c r="F183">
        <f t="shared" si="10"/>
        <v>14.508657738524219</v>
      </c>
      <c r="G183" s="1">
        <f t="shared" si="11"/>
        <v>21.573515844690128</v>
      </c>
      <c r="H183">
        <v>-0.78587519464715305</v>
      </c>
      <c r="I183">
        <v>0.20954885248816599</v>
      </c>
    </row>
    <row r="185" spans="1:9">
      <c r="B185" s="1" t="s">
        <v>451</v>
      </c>
    </row>
    <row r="186" spans="1:9">
      <c r="A186">
        <v>163</v>
      </c>
      <c r="B186" t="s">
        <v>180</v>
      </c>
      <c r="C186" t="s">
        <v>179</v>
      </c>
      <c r="D186">
        <v>1.349326297</v>
      </c>
      <c r="E186">
        <v>289825.38</v>
      </c>
      <c r="F186">
        <f t="shared" ref="F186:F209" si="12">LN(E186*1000)</f>
        <v>19.484789161655911</v>
      </c>
      <c r="G186" s="1">
        <f t="shared" ref="G186:G209" si="13">D186*F186</f>
        <v>26.291338407322904</v>
      </c>
      <c r="H186">
        <v>-2.9545570292388299</v>
      </c>
      <c r="I186">
        <v>-4.5224428588588603</v>
      </c>
    </row>
    <row r="187" spans="1:9">
      <c r="A187">
        <v>21</v>
      </c>
      <c r="B187" t="s">
        <v>28</v>
      </c>
      <c r="C187" t="s">
        <v>29</v>
      </c>
      <c r="D187">
        <v>1.4869408482499999</v>
      </c>
      <c r="E187">
        <v>28900</v>
      </c>
      <c r="F187">
        <f t="shared" si="12"/>
        <v>17.179352153082661</v>
      </c>
      <c r="G187" s="1">
        <f t="shared" si="13"/>
        <v>25.544680462890195</v>
      </c>
      <c r="H187">
        <v>-5.6438561897747199</v>
      </c>
      <c r="I187">
        <v>-3.63985425921723</v>
      </c>
    </row>
    <row r="188" spans="1:9">
      <c r="A188">
        <v>46</v>
      </c>
      <c r="B188" t="s">
        <v>58</v>
      </c>
      <c r="C188" t="s">
        <v>57</v>
      </c>
      <c r="D188">
        <v>1.1266008519999999</v>
      </c>
      <c r="E188">
        <v>1503600</v>
      </c>
      <c r="F188">
        <f t="shared" si="12"/>
        <v>21.131128069654299</v>
      </c>
      <c r="G188" s="1">
        <f t="shared" si="13"/>
        <v>23.806346886993648</v>
      </c>
      <c r="H188">
        <v>-4.32192809488736</v>
      </c>
      <c r="I188">
        <v>-2.52764904821026</v>
      </c>
    </row>
    <row r="189" spans="1:9">
      <c r="A189">
        <v>31</v>
      </c>
      <c r="B189" t="s">
        <v>40</v>
      </c>
      <c r="C189" t="s">
        <v>15</v>
      </c>
      <c r="D189">
        <v>1.42592686133333</v>
      </c>
      <c r="E189">
        <v>36417</v>
      </c>
      <c r="F189">
        <f t="shared" si="12"/>
        <v>17.410546256548049</v>
      </c>
      <c r="G189" s="1">
        <f t="shared" si="13"/>
        <v>24.826165577698319</v>
      </c>
      <c r="H189">
        <v>-6.6438561897747199</v>
      </c>
      <c r="I189">
        <v>-2.4609045080361698</v>
      </c>
    </row>
    <row r="190" spans="1:9">
      <c r="A190">
        <v>28</v>
      </c>
      <c r="B190" t="s">
        <v>37</v>
      </c>
      <c r="C190" t="s">
        <v>29</v>
      </c>
      <c r="D190">
        <v>1.4869408482499999</v>
      </c>
      <c r="E190">
        <v>156500</v>
      </c>
      <c r="F190">
        <f t="shared" si="12"/>
        <v>18.86856656794448</v>
      </c>
      <c r="G190" s="1">
        <f t="shared" si="13"/>
        <v>28.056442377800956</v>
      </c>
      <c r="H190">
        <v>-6.6438561897747199</v>
      </c>
      <c r="I190">
        <v>-2.2455772087572501</v>
      </c>
    </row>
    <row r="191" spans="1:9">
      <c r="A191">
        <v>30</v>
      </c>
      <c r="B191" t="s">
        <v>39</v>
      </c>
      <c r="C191" t="s">
        <v>29</v>
      </c>
      <c r="D191">
        <v>1.4869408482499999</v>
      </c>
      <c r="E191">
        <v>33000</v>
      </c>
      <c r="F191">
        <f t="shared" si="12"/>
        <v>17.312018119430753</v>
      </c>
      <c r="G191" s="1">
        <f t="shared" si="13"/>
        <v>25.741946907425735</v>
      </c>
      <c r="H191">
        <v>-4.6438561897747199</v>
      </c>
      <c r="I191">
        <v>-2.1901382223318202</v>
      </c>
    </row>
    <row r="192" spans="1:9">
      <c r="A192">
        <v>162</v>
      </c>
      <c r="B192" t="s">
        <v>178</v>
      </c>
      <c r="C192" t="s">
        <v>179</v>
      </c>
      <c r="D192">
        <v>1.349326297</v>
      </c>
      <c r="E192">
        <v>424027.8</v>
      </c>
      <c r="F192">
        <f t="shared" si="12"/>
        <v>19.865309577084609</v>
      </c>
      <c r="G192" s="1">
        <f t="shared" si="13"/>
        <v>26.804784610406212</v>
      </c>
      <c r="H192">
        <v>-2.92139016530363</v>
      </c>
      <c r="I192">
        <v>-2.1191447174894402</v>
      </c>
    </row>
    <row r="193" spans="1:9">
      <c r="A193">
        <v>71</v>
      </c>
      <c r="B193" t="s">
        <v>84</v>
      </c>
      <c r="C193" t="s">
        <v>57</v>
      </c>
      <c r="D193">
        <v>1.1266008519999999</v>
      </c>
      <c r="E193">
        <v>538800</v>
      </c>
      <c r="F193">
        <f t="shared" si="12"/>
        <v>20.104855002500482</v>
      </c>
      <c r="G193" s="1">
        <f t="shared" si="13"/>
        <v>22.650146775153505</v>
      </c>
      <c r="H193">
        <v>-5.0588936890535701</v>
      </c>
      <c r="I193">
        <v>-1.7458255710864301</v>
      </c>
    </row>
    <row r="194" spans="1:9">
      <c r="A194">
        <v>19</v>
      </c>
      <c r="B194" t="s">
        <v>25</v>
      </c>
      <c r="C194" t="s">
        <v>26</v>
      </c>
      <c r="D194">
        <v>1.91096113</v>
      </c>
      <c r="E194">
        <v>72924.09</v>
      </c>
      <c r="F194">
        <f t="shared" si="12"/>
        <v>18.104929595066324</v>
      </c>
      <c r="G194" s="1">
        <f t="shared" si="13"/>
        <v>34.597816717558388</v>
      </c>
      <c r="H194">
        <v>-1.4619585466663401</v>
      </c>
      <c r="I194">
        <v>-1.70079601948204</v>
      </c>
    </row>
    <row r="195" spans="1:9" s="26" customFormat="1">
      <c r="A195" s="26">
        <v>187</v>
      </c>
      <c r="B195" s="26" t="s">
        <v>205</v>
      </c>
      <c r="C195" s="26" t="s">
        <v>26</v>
      </c>
      <c r="D195" s="26">
        <v>1.91096113</v>
      </c>
      <c r="E195" s="26">
        <v>3216</v>
      </c>
      <c r="F195" s="26">
        <f t="shared" si="12"/>
        <v>14.983648909280994</v>
      </c>
      <c r="G195" s="27">
        <f t="shared" si="13"/>
        <v>28.633170651202875</v>
      </c>
      <c r="H195" s="26">
        <v>1.4114262457264699</v>
      </c>
      <c r="I195" s="26">
        <v>-1.61310927145153</v>
      </c>
    </row>
    <row r="196" spans="1:9">
      <c r="A196">
        <v>60</v>
      </c>
      <c r="B196" t="s">
        <v>73</v>
      </c>
      <c r="C196" t="s">
        <v>15</v>
      </c>
      <c r="D196">
        <v>1.42592686133333</v>
      </c>
      <c r="E196">
        <v>114000</v>
      </c>
      <c r="F196">
        <f t="shared" si="12"/>
        <v>18.55170900635877</v>
      </c>
      <c r="G196" s="1">
        <f t="shared" si="13"/>
        <v>26.453380195806432</v>
      </c>
      <c r="H196">
        <v>-4.32192809488736</v>
      </c>
      <c r="I196">
        <v>-1.4407829121154001</v>
      </c>
    </row>
    <row r="197" spans="1:9">
      <c r="A197">
        <v>32</v>
      </c>
      <c r="B197" t="s">
        <v>41</v>
      </c>
      <c r="C197" t="s">
        <v>15</v>
      </c>
      <c r="D197">
        <v>1.42592686133333</v>
      </c>
      <c r="E197">
        <v>235640</v>
      </c>
      <c r="F197">
        <f t="shared" si="12"/>
        <v>19.277815774617761</v>
      </c>
      <c r="G197" s="1">
        <f t="shared" si="13"/>
        <v>27.488755340862863</v>
      </c>
      <c r="H197">
        <v>-5.0115879742752103</v>
      </c>
      <c r="I197">
        <v>-1.4241781531353099</v>
      </c>
    </row>
    <row r="198" spans="1:9">
      <c r="A198">
        <v>50</v>
      </c>
      <c r="B198" t="s">
        <v>63</v>
      </c>
      <c r="C198" t="s">
        <v>60</v>
      </c>
      <c r="D198">
        <v>2.1670497370000001</v>
      </c>
      <c r="E198">
        <v>850032.353</v>
      </c>
      <c r="F198">
        <f t="shared" si="12"/>
        <v>20.560784969077226</v>
      </c>
      <c r="G198" s="1">
        <f t="shared" si="13"/>
        <v>44.556243659752354</v>
      </c>
      <c r="H198">
        <v>-3.0588936890535701</v>
      </c>
      <c r="I198">
        <v>-1.42146376843828</v>
      </c>
    </row>
    <row r="199" spans="1:9">
      <c r="A199">
        <v>12</v>
      </c>
      <c r="B199" t="s">
        <v>16</v>
      </c>
      <c r="C199" t="s">
        <v>15</v>
      </c>
      <c r="D199">
        <v>1.42592686133333</v>
      </c>
      <c r="E199">
        <v>564000</v>
      </c>
      <c r="F199">
        <f t="shared" si="12"/>
        <v>20.150564809462335</v>
      </c>
      <c r="G199" s="1">
        <f t="shared" si="13"/>
        <v>28.73323163285048</v>
      </c>
      <c r="H199">
        <v>-5.0588936890535701</v>
      </c>
      <c r="I199">
        <v>-1.36072057788442</v>
      </c>
    </row>
    <row r="200" spans="1:9">
      <c r="A200">
        <v>213</v>
      </c>
      <c r="B200" t="s">
        <v>231</v>
      </c>
      <c r="C200" t="s">
        <v>179</v>
      </c>
      <c r="D200">
        <v>1.349326297</v>
      </c>
      <c r="E200">
        <v>132131</v>
      </c>
      <c r="F200">
        <f t="shared" si="12"/>
        <v>18.699304412665704</v>
      </c>
      <c r="G200" s="1">
        <f t="shared" si="13"/>
        <v>25.231463179617972</v>
      </c>
      <c r="H200">
        <v>-2.93236128312464</v>
      </c>
      <c r="I200">
        <v>-1.2858724009292799</v>
      </c>
    </row>
    <row r="201" spans="1:9">
      <c r="A201">
        <v>11</v>
      </c>
      <c r="B201" t="s">
        <v>14</v>
      </c>
      <c r="C201" t="s">
        <v>15</v>
      </c>
      <c r="D201">
        <v>1.42592686133333</v>
      </c>
      <c r="E201">
        <v>27022</v>
      </c>
      <c r="F201">
        <f t="shared" si="12"/>
        <v>17.11216190700204</v>
      </c>
      <c r="G201" s="1">
        <f t="shared" si="13"/>
        <v>24.40069131867919</v>
      </c>
      <c r="H201">
        <v>-2.0588936890535701</v>
      </c>
      <c r="I201">
        <v>-0.98351885350992696</v>
      </c>
    </row>
    <row r="202" spans="1:9">
      <c r="A202">
        <v>86</v>
      </c>
      <c r="B202" t="s">
        <v>100</v>
      </c>
      <c r="C202" t="s">
        <v>29</v>
      </c>
      <c r="D202">
        <v>1.4869408482499999</v>
      </c>
      <c r="E202">
        <v>15000</v>
      </c>
      <c r="F202">
        <f t="shared" si="12"/>
        <v>16.523560759066484</v>
      </c>
      <c r="G202" s="1">
        <f t="shared" si="13"/>
        <v>24.569557451196729</v>
      </c>
      <c r="H202">
        <v>-5.0588936890535701</v>
      </c>
      <c r="I202">
        <v>-0.97261000196849501</v>
      </c>
    </row>
    <row r="203" spans="1:9">
      <c r="A203">
        <v>138</v>
      </c>
      <c r="B203" t="s">
        <v>153</v>
      </c>
      <c r="C203" t="s">
        <v>29</v>
      </c>
      <c r="D203">
        <v>1.4869408482499999</v>
      </c>
      <c r="E203">
        <v>4457</v>
      </c>
      <c r="F203">
        <f t="shared" si="12"/>
        <v>15.309986451928692</v>
      </c>
      <c r="G203" s="1">
        <f t="shared" si="13"/>
        <v>22.765044241526855</v>
      </c>
      <c r="H203">
        <v>-1.0892673380970901</v>
      </c>
      <c r="I203">
        <v>-0.70780722609810898</v>
      </c>
    </row>
    <row r="204" spans="1:9">
      <c r="A204">
        <v>84</v>
      </c>
      <c r="B204" t="s">
        <v>98</v>
      </c>
      <c r="C204" t="s">
        <v>29</v>
      </c>
      <c r="D204">
        <v>1.4869408482499999</v>
      </c>
      <c r="E204">
        <v>92000</v>
      </c>
      <c r="F204">
        <f t="shared" si="12"/>
        <v>18.337299135013314</v>
      </c>
      <c r="G204" s="1">
        <f t="shared" si="13"/>
        <v>27.266479130430689</v>
      </c>
      <c r="H204">
        <v>-3.32192809488736</v>
      </c>
      <c r="I204">
        <v>-0.68255415968315303</v>
      </c>
    </row>
    <row r="205" spans="1:9">
      <c r="A205">
        <v>133</v>
      </c>
      <c r="B205" t="s">
        <v>148</v>
      </c>
      <c r="C205" t="s">
        <v>29</v>
      </c>
      <c r="D205">
        <v>1.4869408482499999</v>
      </c>
      <c r="E205">
        <v>50000</v>
      </c>
      <c r="F205">
        <f t="shared" si="12"/>
        <v>17.72753356339242</v>
      </c>
      <c r="G205" s="1">
        <f t="shared" si="13"/>
        <v>26.359793794131068</v>
      </c>
      <c r="H205">
        <v>-0.55639334852438505</v>
      </c>
      <c r="I205">
        <v>-0.47107153419317199</v>
      </c>
    </row>
    <row r="206" spans="1:9">
      <c r="A206">
        <v>85</v>
      </c>
      <c r="B206" t="s">
        <v>99</v>
      </c>
      <c r="C206" t="s">
        <v>29</v>
      </c>
      <c r="D206">
        <v>1.4869408482499999</v>
      </c>
      <c r="E206">
        <v>13730</v>
      </c>
      <c r="F206">
        <f t="shared" si="12"/>
        <v>16.435093777744154</v>
      </c>
      <c r="G206" s="1">
        <f t="shared" si="13"/>
        <v>24.438012282947188</v>
      </c>
      <c r="H206">
        <v>-2.47393118833241</v>
      </c>
      <c r="I206">
        <v>-0.36269889719281201</v>
      </c>
    </row>
    <row r="207" spans="1:9">
      <c r="A207">
        <v>58</v>
      </c>
      <c r="B207" t="s">
        <v>71</v>
      </c>
      <c r="C207" t="s">
        <v>29</v>
      </c>
      <c r="D207">
        <v>1.4869408482499999</v>
      </c>
      <c r="E207">
        <v>27964</v>
      </c>
      <c r="F207">
        <f t="shared" si="12"/>
        <v>17.146428526614013</v>
      </c>
      <c r="G207" s="1">
        <f t="shared" si="13"/>
        <v>25.495724977821439</v>
      </c>
      <c r="H207">
        <v>-2.32192809488736</v>
      </c>
      <c r="I207">
        <v>-0.251538766995965</v>
      </c>
    </row>
    <row r="208" spans="1:9">
      <c r="A208">
        <v>29</v>
      </c>
      <c r="B208" t="s">
        <v>38</v>
      </c>
      <c r="C208" t="s">
        <v>29</v>
      </c>
      <c r="D208">
        <v>1.4869408482499999</v>
      </c>
      <c r="E208">
        <v>144600</v>
      </c>
      <c r="F208">
        <f t="shared" si="12"/>
        <v>18.789481867688938</v>
      </c>
      <c r="G208" s="1">
        <f t="shared" si="13"/>
        <v>27.938848106519384</v>
      </c>
      <c r="H208">
        <v>-2.12029423371771</v>
      </c>
      <c r="I208">
        <v>-0.16911555277402601</v>
      </c>
    </row>
    <row r="209" spans="1:9" s="26" customFormat="1">
      <c r="A209" s="26">
        <v>49</v>
      </c>
      <c r="B209" s="26" t="s">
        <v>62</v>
      </c>
      <c r="C209" s="26" t="s">
        <v>29</v>
      </c>
      <c r="D209" s="26">
        <v>1.4869408482499999</v>
      </c>
      <c r="E209" s="26">
        <v>14600</v>
      </c>
      <c r="F209" s="26">
        <f t="shared" si="12"/>
        <v>16.496532086678563</v>
      </c>
      <c r="G209" s="27">
        <f t="shared" si="13"/>
        <v>24.529367414149164</v>
      </c>
      <c r="H209" s="26">
        <v>-5.88936890535686E-2</v>
      </c>
      <c r="I209" s="26">
        <v>4.2644337408493903E-2</v>
      </c>
    </row>
    <row r="210" spans="1:9" s="28" customFormat="1">
      <c r="B210" s="29" t="s">
        <v>452</v>
      </c>
      <c r="G210" s="29"/>
    </row>
    <row r="211" spans="1:9" s="24" customFormat="1">
      <c r="A211" s="24">
        <v>121</v>
      </c>
      <c r="B211" s="24" t="s">
        <v>136</v>
      </c>
      <c r="C211" s="24" t="s">
        <v>10</v>
      </c>
      <c r="D211" s="24">
        <v>1.187350058</v>
      </c>
      <c r="E211" s="24">
        <v>140000</v>
      </c>
      <c r="F211" s="24">
        <f t="shared" ref="F211:F221" si="14">LN(E211*1000)</f>
        <v>18.757152980573579</v>
      </c>
      <c r="G211" s="25">
        <f t="shared" ref="G211:G221" si="15">D211*F211</f>
        <v>22.271306679398911</v>
      </c>
      <c r="H211" s="24">
        <v>1.3103401206121501</v>
      </c>
      <c r="I211" s="24">
        <v>1.34982298923699</v>
      </c>
    </row>
    <row r="212" spans="1:9" s="24" customFormat="1">
      <c r="A212" s="24">
        <v>210</v>
      </c>
      <c r="B212" s="24" t="s">
        <v>228</v>
      </c>
      <c r="C212" s="24" t="s">
        <v>10</v>
      </c>
      <c r="D212" s="24">
        <v>1.187350058</v>
      </c>
      <c r="E212" s="24">
        <v>200000</v>
      </c>
      <c r="F212" s="24">
        <f t="shared" si="14"/>
        <v>19.113827924512311</v>
      </c>
      <c r="G212" s="25">
        <f t="shared" si="15"/>
        <v>22.694804694771712</v>
      </c>
      <c r="H212" s="24">
        <v>9.76107966264224E-2</v>
      </c>
      <c r="I212" s="24">
        <v>0.557025311824634</v>
      </c>
    </row>
    <row r="213" spans="1:9" s="24" customFormat="1">
      <c r="A213" s="24">
        <v>57</v>
      </c>
      <c r="B213" s="24" t="s">
        <v>70</v>
      </c>
      <c r="C213" s="24" t="s">
        <v>29</v>
      </c>
      <c r="D213" s="24">
        <v>1.4869408482499999</v>
      </c>
      <c r="E213" s="24">
        <v>29000</v>
      </c>
      <c r="F213" s="24">
        <f t="shared" si="14"/>
        <v>17.182806387950748</v>
      </c>
      <c r="G213" s="25">
        <f t="shared" si="15"/>
        <v>25.549816705815005</v>
      </c>
      <c r="H213" s="24">
        <v>0</v>
      </c>
      <c r="I213" s="24">
        <v>0.57551832698119598</v>
      </c>
    </row>
    <row r="214" spans="1:9" s="24" customFormat="1">
      <c r="A214" s="24">
        <v>181</v>
      </c>
      <c r="B214" s="24" t="s">
        <v>198</v>
      </c>
      <c r="C214" s="24" t="s">
        <v>199</v>
      </c>
      <c r="D214" s="24">
        <v>1.56284405</v>
      </c>
      <c r="E214" s="24">
        <v>27500</v>
      </c>
      <c r="F214" s="24">
        <f t="shared" si="14"/>
        <v>17.129696562636799</v>
      </c>
      <c r="G214" s="25">
        <f t="shared" si="15"/>
        <v>26.771044351222372</v>
      </c>
      <c r="H214" s="24">
        <v>0.50589092972995697</v>
      </c>
      <c r="I214" s="24">
        <v>0.92119576803317205</v>
      </c>
    </row>
    <row r="215" spans="1:9" s="24" customFormat="1">
      <c r="A215" s="24">
        <v>25</v>
      </c>
      <c r="B215" s="24" t="s">
        <v>34</v>
      </c>
      <c r="C215" s="24" t="s">
        <v>31</v>
      </c>
      <c r="D215" s="24">
        <v>1.6151764655</v>
      </c>
      <c r="E215" s="24">
        <v>35000</v>
      </c>
      <c r="F215" s="24">
        <f t="shared" si="14"/>
        <v>17.370858619453688</v>
      </c>
      <c r="G215" s="25">
        <f t="shared" si="15"/>
        <v>28.057002027669419</v>
      </c>
      <c r="H215" s="24">
        <v>1.1699250014423099</v>
      </c>
      <c r="I215" s="24">
        <v>0.431890348286181</v>
      </c>
    </row>
    <row r="216" spans="1:9" s="24" customFormat="1">
      <c r="A216" s="24">
        <v>22</v>
      </c>
      <c r="B216" s="24" t="s">
        <v>30</v>
      </c>
      <c r="C216" s="24" t="s">
        <v>31</v>
      </c>
      <c r="D216" s="24">
        <v>1.6151764655</v>
      </c>
      <c r="E216" s="24">
        <v>65000</v>
      </c>
      <c r="F216" s="24">
        <f t="shared" si="14"/>
        <v>17.98989782785991</v>
      </c>
      <c r="G216" s="25">
        <f t="shared" si="15"/>
        <v>29.056859588308896</v>
      </c>
      <c r="H216" s="24">
        <v>5.6583528366367597E-2</v>
      </c>
      <c r="I216" s="24">
        <v>0.20597631305466299</v>
      </c>
    </row>
    <row r="217" spans="1:9" s="24" customFormat="1">
      <c r="A217" s="24">
        <v>15</v>
      </c>
      <c r="B217" s="24" t="s">
        <v>20</v>
      </c>
      <c r="C217" s="24" t="s">
        <v>21</v>
      </c>
      <c r="D217" s="24">
        <v>2.023932184</v>
      </c>
      <c r="E217" s="24">
        <v>6733.3989799999999</v>
      </c>
      <c r="F217" s="24">
        <f t="shared" si="14"/>
        <v>15.722590623160748</v>
      </c>
      <c r="G217" s="25">
        <f t="shared" si="15"/>
        <v>31.821457178071654</v>
      </c>
      <c r="H217" s="24">
        <v>1.94860084749336</v>
      </c>
      <c r="I217" s="24">
        <v>2.2534677033601</v>
      </c>
    </row>
    <row r="218" spans="1:9" s="24" customFormat="1">
      <c r="A218" s="24">
        <v>90</v>
      </c>
      <c r="B218" s="24" t="s">
        <v>104</v>
      </c>
      <c r="C218" s="24" t="s">
        <v>21</v>
      </c>
      <c r="D218" s="24">
        <v>2.023932184</v>
      </c>
      <c r="E218" s="24">
        <v>21000</v>
      </c>
      <c r="F218" s="24">
        <f t="shared" si="14"/>
        <v>16.860032995687696</v>
      </c>
      <c r="G218" s="25">
        <f t="shared" si="15"/>
        <v>34.123563403274261</v>
      </c>
      <c r="H218" s="24">
        <v>1.5753123306874399</v>
      </c>
      <c r="I218" s="24">
        <v>1.2032011563166101</v>
      </c>
    </row>
    <row r="219" spans="1:9" s="24" customFormat="1">
      <c r="A219" s="24">
        <v>117</v>
      </c>
      <c r="B219" s="24" t="s">
        <v>131</v>
      </c>
      <c r="C219" s="24" t="s">
        <v>132</v>
      </c>
      <c r="D219" s="24">
        <v>1.7553511040000001</v>
      </c>
      <c r="E219" s="24">
        <v>368950</v>
      </c>
      <c r="F219" s="24">
        <f t="shared" si="14"/>
        <v>19.72617169146865</v>
      </c>
      <c r="G219" s="25">
        <f t="shared" si="15"/>
        <v>34.626357256313042</v>
      </c>
      <c r="H219" s="24">
        <v>0.44360665147561501</v>
      </c>
      <c r="I219" s="24">
        <v>1.1170905192832099</v>
      </c>
    </row>
    <row r="220" spans="1:9" s="24" customFormat="1">
      <c r="A220" s="24">
        <v>72</v>
      </c>
      <c r="B220" s="24" t="s">
        <v>85</v>
      </c>
      <c r="C220" s="24" t="s">
        <v>60</v>
      </c>
      <c r="D220" s="24">
        <v>2.1670497370000001</v>
      </c>
      <c r="E220" s="24">
        <v>28605.46</v>
      </c>
      <c r="F220" s="24">
        <f t="shared" si="14"/>
        <v>17.16910816666017</v>
      </c>
      <c r="G220" s="25">
        <f t="shared" si="15"/>
        <v>37.206311337085474</v>
      </c>
      <c r="H220" s="24">
        <v>0.58496250072115596</v>
      </c>
      <c r="I220" s="24">
        <v>0.83220140590281999</v>
      </c>
    </row>
    <row r="221" spans="1:9" s="24" customFormat="1">
      <c r="A221" s="24">
        <v>47</v>
      </c>
      <c r="B221" s="24" t="s">
        <v>59</v>
      </c>
      <c r="C221" s="24" t="s">
        <v>60</v>
      </c>
      <c r="D221" s="24">
        <v>2.1670497370000001</v>
      </c>
      <c r="E221" s="24">
        <v>324195.20000000001</v>
      </c>
      <c r="F221" s="24">
        <f t="shared" si="14"/>
        <v>19.596856361480736</v>
      </c>
      <c r="G221" s="25">
        <f t="shared" si="15"/>
        <v>42.467362424173608</v>
      </c>
      <c r="H221" s="24">
        <v>0.47508488294878298</v>
      </c>
      <c r="I221" s="24">
        <v>0.72604645648200195</v>
      </c>
    </row>
  </sheetData>
  <sortState ref="A211:I221">
    <sortCondition ref="G211:G22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abSelected="1" workbookViewId="0">
      <selection activeCell="T4" sqref="T4"/>
    </sheetView>
  </sheetViews>
  <sheetFormatPr defaultColWidth="11" defaultRowHeight="15.75"/>
  <cols>
    <col min="1" max="1" width="22.875" customWidth="1"/>
    <col min="2" max="5" width="0" style="18" hidden="1" customWidth="1"/>
    <col min="6" max="6" width="0" style="10" hidden="1" customWidth="1"/>
    <col min="7" max="8" width="0" hidden="1" customWidth="1"/>
    <col min="9" max="9" width="11" style="35"/>
  </cols>
  <sheetData>
    <row r="1" spans="1:20">
      <c r="A1" s="1" t="s">
        <v>244</v>
      </c>
      <c r="B1" s="2"/>
      <c r="C1" s="2"/>
      <c r="D1" s="2" t="s">
        <v>453</v>
      </c>
      <c r="E1" s="2"/>
      <c r="F1" s="3"/>
      <c r="G1" s="1"/>
      <c r="H1" s="1"/>
      <c r="I1" s="34"/>
      <c r="J1" s="1"/>
      <c r="K1" s="1"/>
      <c r="L1" s="1"/>
      <c r="M1" s="1"/>
      <c r="N1" s="1"/>
      <c r="O1" s="1"/>
      <c r="P1" s="1"/>
    </row>
    <row r="2" spans="1:20" ht="32.25">
      <c r="A2" s="4" t="s">
        <v>245</v>
      </c>
      <c r="B2" s="5" t="s">
        <v>246</v>
      </c>
      <c r="C2" s="6" t="s">
        <v>247</v>
      </c>
      <c r="D2" s="6" t="s">
        <v>248</v>
      </c>
      <c r="E2" s="6" t="s">
        <v>249</v>
      </c>
      <c r="F2" s="7" t="s">
        <v>250</v>
      </c>
      <c r="G2" s="1" t="s">
        <v>251</v>
      </c>
      <c r="H2" s="1" t="s">
        <v>252</v>
      </c>
      <c r="I2" s="34" t="s">
        <v>253</v>
      </c>
      <c r="J2" s="1"/>
      <c r="K2" s="1" t="s">
        <v>254</v>
      </c>
      <c r="L2" s="1" t="s">
        <v>255</v>
      </c>
      <c r="N2" s="1" t="s">
        <v>256</v>
      </c>
      <c r="O2" s="1" t="s">
        <v>257</v>
      </c>
      <c r="P2" s="1" t="s">
        <v>258</v>
      </c>
      <c r="R2" s="1" t="s">
        <v>454</v>
      </c>
      <c r="T2" s="1"/>
    </row>
    <row r="3" spans="1:20">
      <c r="A3" s="8"/>
      <c r="B3" s="9"/>
      <c r="C3" s="36" t="s">
        <v>259</v>
      </c>
      <c r="D3" s="36"/>
      <c r="E3" s="36"/>
      <c r="K3" s="1" t="s">
        <v>260</v>
      </c>
      <c r="R3">
        <f>O4/N4</f>
        <v>-0.60014306151645203</v>
      </c>
    </row>
    <row r="4" spans="1:20" s="28" customFormat="1">
      <c r="A4" s="30" t="s">
        <v>261</v>
      </c>
      <c r="B4" s="31">
        <v>217</v>
      </c>
      <c r="C4" s="31">
        <v>122.98</v>
      </c>
      <c r="D4" s="31">
        <v>233.03</v>
      </c>
      <c r="E4" s="31">
        <v>74.53</v>
      </c>
      <c r="F4" s="32">
        <f>(D4-E4)/C4</f>
        <v>1.2888274516181493</v>
      </c>
      <c r="G4" s="28">
        <f>D4/C4</f>
        <v>1.8948609530004878</v>
      </c>
      <c r="H4" s="28">
        <f>E4/C4</f>
        <v>0.60603350138233858</v>
      </c>
      <c r="I4" s="35">
        <f>(D4+E4)/C4</f>
        <v>2.5008944543828262</v>
      </c>
      <c r="K4" s="28">
        <f>C4/B4</f>
        <v>0.56672811059907835</v>
      </c>
      <c r="L4" s="28">
        <f>(D4+E4)/B4</f>
        <v>1.4173271889400922</v>
      </c>
      <c r="N4" s="33">
        <f>D4+E4</f>
        <v>307.56</v>
      </c>
      <c r="O4" s="33">
        <f>C4-N4</f>
        <v>-184.57999999999998</v>
      </c>
      <c r="P4" s="28">
        <f>LN(B4)</f>
        <v>5.3798973535404597</v>
      </c>
      <c r="R4">
        <f t="shared" ref="R4:R67" si="0">O5/N5</f>
        <v>-0.57189542483660127</v>
      </c>
      <c r="T4"/>
    </row>
    <row r="5" spans="1:20" s="28" customFormat="1">
      <c r="A5" s="30" t="s">
        <v>262</v>
      </c>
      <c r="B5" s="31">
        <v>4.03</v>
      </c>
      <c r="C5" s="31">
        <v>2.62</v>
      </c>
      <c r="D5" s="31">
        <v>4.12</v>
      </c>
      <c r="E5" s="31">
        <v>2</v>
      </c>
      <c r="F5" s="32">
        <f t="shared" ref="F5:F68" si="1">(D5-E5)/C5</f>
        <v>0.80916030534351147</v>
      </c>
      <c r="G5" s="28">
        <f t="shared" ref="G5:G68" si="2">D5/C5</f>
        <v>1.5725190839694656</v>
      </c>
      <c r="H5" s="28">
        <f t="shared" ref="H5:H68" si="3">E5/C5</f>
        <v>0.76335877862595414</v>
      </c>
      <c r="I5" s="35">
        <f t="shared" ref="I5:I68" si="4">(D5+E5)/C5</f>
        <v>2.33587786259542</v>
      </c>
      <c r="K5" s="28">
        <f t="shared" ref="K5:K68" si="5">C5/B5</f>
        <v>0.65012406947890822</v>
      </c>
      <c r="L5" s="28">
        <f t="shared" ref="L5:L68" si="6">(D5+E5)/B5</f>
        <v>1.5186104218362282</v>
      </c>
      <c r="N5" s="33">
        <f t="shared" ref="N5:N68" si="7">D5+E5</f>
        <v>6.12</v>
      </c>
      <c r="O5" s="33">
        <f t="shared" ref="O5:O68" si="8">C5-N5</f>
        <v>-3.5</v>
      </c>
      <c r="P5" s="28">
        <f t="shared" ref="P5:P69" si="9">LN(B5)</f>
        <v>1.3937663759585917</v>
      </c>
      <c r="R5">
        <f t="shared" si="0"/>
        <v>-0.23132817153067303</v>
      </c>
    </row>
    <row r="6" spans="1:20" s="28" customFormat="1">
      <c r="A6" s="30" t="s">
        <v>263</v>
      </c>
      <c r="B6" s="31">
        <v>67.33</v>
      </c>
      <c r="C6" s="31">
        <v>64.53</v>
      </c>
      <c r="D6" s="31">
        <v>74.5</v>
      </c>
      <c r="E6" s="31">
        <v>9.4499999999999993</v>
      </c>
      <c r="F6" s="32">
        <f t="shared" si="1"/>
        <v>1.0080582674724934</v>
      </c>
      <c r="G6" s="28">
        <f>D6/C6</f>
        <v>1.1545017821168448</v>
      </c>
      <c r="H6" s="28">
        <f t="shared" si="3"/>
        <v>0.14644351464435146</v>
      </c>
      <c r="I6" s="35">
        <f t="shared" si="4"/>
        <v>1.3009452967611963</v>
      </c>
      <c r="K6" s="28">
        <f t="shared" si="5"/>
        <v>0.95841378286053769</v>
      </c>
      <c r="L6" s="28">
        <f t="shared" si="6"/>
        <v>1.246843903163523</v>
      </c>
      <c r="N6" s="33">
        <f t="shared" si="7"/>
        <v>83.95</v>
      </c>
      <c r="O6" s="33">
        <f t="shared" si="8"/>
        <v>-19.420000000000002</v>
      </c>
      <c r="P6" s="28">
        <f t="shared" si="9"/>
        <v>4.2096059025571897</v>
      </c>
      <c r="R6">
        <f t="shared" si="0"/>
        <v>-0.79679376083188902</v>
      </c>
    </row>
    <row r="7" spans="1:20" s="28" customFormat="1">
      <c r="A7" s="30" t="s">
        <v>264</v>
      </c>
      <c r="B7" s="31">
        <v>8.7899999999999991</v>
      </c>
      <c r="C7" s="31">
        <v>4.6900000000000004</v>
      </c>
      <c r="D7" s="31">
        <v>11.86</v>
      </c>
      <c r="E7" s="31">
        <v>11.22</v>
      </c>
      <c r="F7" s="32">
        <f t="shared" si="1"/>
        <v>0.13646055437100185</v>
      </c>
      <c r="G7" s="28">
        <f t="shared" si="2"/>
        <v>2.5287846481876328</v>
      </c>
      <c r="H7" s="28">
        <f t="shared" si="3"/>
        <v>2.3923240938166312</v>
      </c>
      <c r="I7" s="35">
        <f t="shared" si="4"/>
        <v>4.9211087420042636</v>
      </c>
      <c r="K7" s="28">
        <f t="shared" si="5"/>
        <v>0.53356086461888519</v>
      </c>
      <c r="L7" s="28">
        <f t="shared" si="6"/>
        <v>2.6257110352673494</v>
      </c>
      <c r="N7" s="33">
        <f t="shared" si="7"/>
        <v>23.08</v>
      </c>
      <c r="O7" s="33">
        <f t="shared" si="8"/>
        <v>-18.389999999999997</v>
      </c>
      <c r="P7" s="28">
        <f t="shared" si="9"/>
        <v>2.1736147116970854</v>
      </c>
      <c r="R7">
        <f t="shared" si="0"/>
        <v>-0.79922779922779918</v>
      </c>
    </row>
    <row r="8" spans="1:20" s="28" customFormat="1">
      <c r="A8" s="30" t="s">
        <v>265</v>
      </c>
      <c r="B8" s="31">
        <v>15.07</v>
      </c>
      <c r="C8" s="31">
        <v>4.68</v>
      </c>
      <c r="D8" s="31">
        <v>22.63</v>
      </c>
      <c r="E8" s="31">
        <v>0.68</v>
      </c>
      <c r="F8" s="32">
        <f t="shared" si="1"/>
        <v>4.6901709401709404</v>
      </c>
      <c r="G8" s="28">
        <f t="shared" si="2"/>
        <v>4.8354700854700852</v>
      </c>
      <c r="H8" s="28">
        <f t="shared" si="3"/>
        <v>0.14529914529914531</v>
      </c>
      <c r="I8" s="35">
        <f t="shared" si="4"/>
        <v>4.9807692307692308</v>
      </c>
      <c r="K8" s="28">
        <f t="shared" si="5"/>
        <v>0.31055076310550761</v>
      </c>
      <c r="L8" s="28">
        <f t="shared" si="6"/>
        <v>1.5467816854678167</v>
      </c>
      <c r="N8" s="33">
        <f t="shared" si="7"/>
        <v>23.31</v>
      </c>
      <c r="O8" s="33">
        <f t="shared" si="8"/>
        <v>-18.63</v>
      </c>
      <c r="P8" s="28">
        <f t="shared" si="9"/>
        <v>2.7127060126384039</v>
      </c>
      <c r="R8">
        <f t="shared" si="0"/>
        <v>-0.55123796423658877</v>
      </c>
    </row>
    <row r="9" spans="1:20" s="28" customFormat="1">
      <c r="A9" s="30" t="s">
        <v>266</v>
      </c>
      <c r="B9" s="31">
        <v>25.8</v>
      </c>
      <c r="C9" s="31">
        <v>13.05</v>
      </c>
      <c r="D9" s="31">
        <v>27.23</v>
      </c>
      <c r="E9" s="31">
        <v>1.85</v>
      </c>
      <c r="F9" s="32">
        <f t="shared" si="1"/>
        <v>1.9448275862068964</v>
      </c>
      <c r="G9" s="28">
        <f t="shared" si="2"/>
        <v>2.086590038314176</v>
      </c>
      <c r="H9" s="28">
        <f t="shared" si="3"/>
        <v>0.1417624521072797</v>
      </c>
      <c r="I9" s="35">
        <f t="shared" si="4"/>
        <v>2.228352490421456</v>
      </c>
      <c r="K9" s="28">
        <f t="shared" si="5"/>
        <v>0.5058139534883721</v>
      </c>
      <c r="L9" s="28">
        <f t="shared" si="6"/>
        <v>1.1271317829457366</v>
      </c>
      <c r="N9" s="33">
        <f t="shared" si="7"/>
        <v>29.080000000000002</v>
      </c>
      <c r="O9" s="33">
        <f t="shared" si="8"/>
        <v>-16.03</v>
      </c>
      <c r="P9" s="28">
        <f t="shared" si="9"/>
        <v>3.2503744919275719</v>
      </c>
      <c r="R9">
        <f t="shared" si="0"/>
        <v>-0.64603481624758219</v>
      </c>
    </row>
    <row r="10" spans="1:20" s="28" customFormat="1">
      <c r="A10" s="30" t="s">
        <v>267</v>
      </c>
      <c r="B10" s="31">
        <v>5</v>
      </c>
      <c r="C10" s="31">
        <v>1.83</v>
      </c>
      <c r="D10" s="31">
        <v>5</v>
      </c>
      <c r="E10" s="31">
        <v>0.17</v>
      </c>
      <c r="F10" s="32">
        <f t="shared" si="1"/>
        <v>2.639344262295082</v>
      </c>
      <c r="G10" s="28">
        <f t="shared" si="2"/>
        <v>2.7322404371584699</v>
      </c>
      <c r="H10" s="28">
        <f t="shared" si="3"/>
        <v>9.2896174863387984E-2</v>
      </c>
      <c r="I10" s="35">
        <f t="shared" si="4"/>
        <v>2.8251366120218577</v>
      </c>
      <c r="K10" s="28">
        <f t="shared" si="5"/>
        <v>0.36599999999999999</v>
      </c>
      <c r="L10" s="28">
        <f t="shared" si="6"/>
        <v>1.034</v>
      </c>
      <c r="N10" s="33">
        <f t="shared" si="7"/>
        <v>5.17</v>
      </c>
      <c r="O10" s="33">
        <f t="shared" si="8"/>
        <v>-3.34</v>
      </c>
      <c r="P10" s="28">
        <f t="shared" si="9"/>
        <v>1.6094379124341003</v>
      </c>
      <c r="R10">
        <f t="shared" si="0"/>
        <v>-0.77191011235955065</v>
      </c>
    </row>
    <row r="11" spans="1:20" s="28" customFormat="1">
      <c r="A11" s="30" t="s">
        <v>268</v>
      </c>
      <c r="B11" s="31">
        <v>9.81</v>
      </c>
      <c r="C11" s="31">
        <v>4.0599999999999996</v>
      </c>
      <c r="D11" s="31">
        <v>11.21</v>
      </c>
      <c r="E11" s="31">
        <v>6.59</v>
      </c>
      <c r="F11" s="32">
        <f t="shared" si="1"/>
        <v>1.1379310344827589</v>
      </c>
      <c r="G11" s="28">
        <f t="shared" si="2"/>
        <v>2.7610837438423652</v>
      </c>
      <c r="H11" s="28">
        <f t="shared" si="3"/>
        <v>1.6231527093596061</v>
      </c>
      <c r="I11" s="35">
        <f t="shared" si="4"/>
        <v>4.3842364532019706</v>
      </c>
      <c r="K11" s="28">
        <f t="shared" si="5"/>
        <v>0.41386340468909272</v>
      </c>
      <c r="L11" s="28">
        <f t="shared" si="6"/>
        <v>1.8144750254841997</v>
      </c>
      <c r="N11" s="33">
        <f t="shared" si="7"/>
        <v>17.8</v>
      </c>
      <c r="O11" s="33">
        <f t="shared" si="8"/>
        <v>-13.740000000000002</v>
      </c>
      <c r="P11" s="28">
        <f t="shared" si="9"/>
        <v>2.2834022735772717</v>
      </c>
      <c r="R11">
        <f t="shared" si="0"/>
        <v>-0.80454545454545456</v>
      </c>
    </row>
    <row r="12" spans="1:20" s="28" customFormat="1">
      <c r="A12" s="30" t="s">
        <v>269</v>
      </c>
      <c r="B12" s="31">
        <v>1.9</v>
      </c>
      <c r="C12" s="31">
        <v>0.43</v>
      </c>
      <c r="D12" s="31">
        <v>1.95</v>
      </c>
      <c r="E12" s="31">
        <v>0.25</v>
      </c>
      <c r="F12" s="32">
        <f t="shared" si="1"/>
        <v>3.9534883720930232</v>
      </c>
      <c r="G12" s="28">
        <f t="shared" si="2"/>
        <v>4.5348837209302326</v>
      </c>
      <c r="H12" s="28">
        <f t="shared" si="3"/>
        <v>0.58139534883720934</v>
      </c>
      <c r="I12" s="35">
        <f t="shared" si="4"/>
        <v>5.1162790697674421</v>
      </c>
      <c r="K12" s="28">
        <f t="shared" si="5"/>
        <v>0.22631578947368422</v>
      </c>
      <c r="L12" s="28">
        <f t="shared" si="6"/>
        <v>1.1578947368421053</v>
      </c>
      <c r="N12" s="33">
        <f t="shared" si="7"/>
        <v>2.2000000000000002</v>
      </c>
      <c r="O12" s="33">
        <f t="shared" si="8"/>
        <v>-1.7700000000000002</v>
      </c>
      <c r="P12" s="28">
        <f t="shared" si="9"/>
        <v>0.64185388617239469</v>
      </c>
      <c r="R12">
        <f t="shared" si="0"/>
        <v>-0.84536082474226804</v>
      </c>
    </row>
    <row r="13" spans="1:20" s="28" customFormat="1">
      <c r="A13" s="30" t="s">
        <v>270</v>
      </c>
      <c r="B13" s="31">
        <v>0.26</v>
      </c>
      <c r="C13" s="31">
        <v>0.15</v>
      </c>
      <c r="D13" s="31">
        <v>0.41</v>
      </c>
      <c r="E13" s="31">
        <v>0.56000000000000005</v>
      </c>
      <c r="F13" s="32">
        <f t="shared" si="1"/>
        <v>-1.0000000000000007</v>
      </c>
      <c r="G13" s="28">
        <f t="shared" si="2"/>
        <v>2.7333333333333334</v>
      </c>
      <c r="H13" s="28">
        <f t="shared" si="3"/>
        <v>3.7333333333333338</v>
      </c>
      <c r="I13" s="35">
        <f t="shared" si="4"/>
        <v>6.4666666666666668</v>
      </c>
      <c r="K13" s="28">
        <f t="shared" si="5"/>
        <v>0.57692307692307687</v>
      </c>
      <c r="L13" s="28">
        <f t="shared" si="6"/>
        <v>3.7307692307692304</v>
      </c>
      <c r="N13" s="33">
        <f t="shared" si="7"/>
        <v>0.97</v>
      </c>
      <c r="O13" s="33">
        <f t="shared" si="8"/>
        <v>-0.82</v>
      </c>
      <c r="P13" s="28">
        <f t="shared" si="9"/>
        <v>-1.3470736479666092</v>
      </c>
      <c r="R13">
        <f t="shared" si="0"/>
        <v>-0.47238658777120313</v>
      </c>
    </row>
    <row r="14" spans="1:20">
      <c r="A14" s="11" t="s">
        <v>271</v>
      </c>
      <c r="B14" s="12">
        <v>33.47</v>
      </c>
      <c r="C14" s="12">
        <v>26.75</v>
      </c>
      <c r="D14" s="12">
        <v>38.08</v>
      </c>
      <c r="E14" s="12">
        <v>12.62</v>
      </c>
      <c r="F14" s="10">
        <f t="shared" si="1"/>
        <v>0.95177570093457942</v>
      </c>
      <c r="G14">
        <f t="shared" si="2"/>
        <v>1.4235514018691589</v>
      </c>
      <c r="H14">
        <f t="shared" si="3"/>
        <v>0.47177570093457943</v>
      </c>
      <c r="I14" s="35">
        <f t="shared" si="4"/>
        <v>1.8953271028037382</v>
      </c>
      <c r="K14">
        <f t="shared" si="5"/>
        <v>0.79922318494173894</v>
      </c>
      <c r="L14">
        <f t="shared" si="6"/>
        <v>1.5147893636092022</v>
      </c>
      <c r="N14" s="13">
        <f t="shared" si="7"/>
        <v>50.699999999999996</v>
      </c>
      <c r="O14" s="13">
        <f t="shared" si="8"/>
        <v>-23.949999999999996</v>
      </c>
      <c r="P14">
        <f t="shared" si="9"/>
        <v>3.5106495152232351</v>
      </c>
      <c r="R14">
        <f t="shared" si="0"/>
        <v>-0.41102077687443545</v>
      </c>
    </row>
    <row r="15" spans="1:20">
      <c r="A15" s="11" t="s">
        <v>272</v>
      </c>
      <c r="B15" s="12">
        <v>30.45</v>
      </c>
      <c r="C15" s="12">
        <v>26.08</v>
      </c>
      <c r="D15" s="12">
        <v>32.14</v>
      </c>
      <c r="E15" s="12">
        <v>12.14</v>
      </c>
      <c r="F15" s="10">
        <f t="shared" si="1"/>
        <v>0.76687116564417179</v>
      </c>
      <c r="G15">
        <f t="shared" si="2"/>
        <v>1.2323619631901841</v>
      </c>
      <c r="H15">
        <f t="shared" si="3"/>
        <v>0.4654907975460123</v>
      </c>
      <c r="I15" s="35">
        <f t="shared" si="4"/>
        <v>1.6978527607361964</v>
      </c>
      <c r="K15">
        <f t="shared" si="5"/>
        <v>0.85648604269293915</v>
      </c>
      <c r="L15">
        <f t="shared" si="6"/>
        <v>1.4541871921182268</v>
      </c>
      <c r="N15" s="13">
        <f t="shared" si="7"/>
        <v>44.28</v>
      </c>
      <c r="O15" s="13">
        <f t="shared" si="8"/>
        <v>-18.200000000000003</v>
      </c>
      <c r="P15">
        <f t="shared" si="9"/>
        <v>3.4160859941559059</v>
      </c>
      <c r="R15">
        <f t="shared" si="0"/>
        <v>-0.73169116335940099</v>
      </c>
    </row>
    <row r="16" spans="1:20">
      <c r="A16" s="11" t="s">
        <v>273</v>
      </c>
      <c r="B16" s="12">
        <v>316.8</v>
      </c>
      <c r="C16" s="12">
        <v>105.33</v>
      </c>
      <c r="D16" s="12">
        <v>359.72</v>
      </c>
      <c r="E16" s="12">
        <v>32.85</v>
      </c>
      <c r="F16" s="10">
        <f t="shared" si="1"/>
        <v>3.1032944080508877</v>
      </c>
      <c r="G16">
        <f t="shared" si="2"/>
        <v>3.4151713661824745</v>
      </c>
      <c r="H16">
        <f t="shared" si="3"/>
        <v>0.31187695813158645</v>
      </c>
      <c r="I16" s="35">
        <f t="shared" si="4"/>
        <v>3.7270483243140613</v>
      </c>
      <c r="K16">
        <f t="shared" si="5"/>
        <v>0.33248106060606059</v>
      </c>
      <c r="L16">
        <f t="shared" si="6"/>
        <v>1.2391729797979798</v>
      </c>
      <c r="N16" s="13">
        <f t="shared" si="7"/>
        <v>392.57000000000005</v>
      </c>
      <c r="O16" s="13">
        <f t="shared" si="8"/>
        <v>-287.24000000000007</v>
      </c>
      <c r="P16">
        <f t="shared" si="9"/>
        <v>5.7582706599402709</v>
      </c>
      <c r="R16">
        <f t="shared" si="0"/>
        <v>-0.30674082683048309</v>
      </c>
    </row>
    <row r="17" spans="1:18">
      <c r="A17" s="11" t="s">
        <v>274</v>
      </c>
      <c r="B17" s="12">
        <v>92.57</v>
      </c>
      <c r="C17" s="12">
        <v>83.51</v>
      </c>
      <c r="D17" s="12">
        <v>91.55</v>
      </c>
      <c r="E17" s="12">
        <v>28.91</v>
      </c>
      <c r="F17" s="10">
        <f t="shared" si="1"/>
        <v>0.75008980960364025</v>
      </c>
      <c r="G17">
        <f t="shared" si="2"/>
        <v>1.0962758951023828</v>
      </c>
      <c r="H17">
        <f t="shared" si="3"/>
        <v>0.34618608549874264</v>
      </c>
      <c r="I17" s="35">
        <f t="shared" si="4"/>
        <v>1.4424619806011254</v>
      </c>
      <c r="K17">
        <f t="shared" si="5"/>
        <v>0.90212811926109981</v>
      </c>
      <c r="L17">
        <f t="shared" si="6"/>
        <v>1.3012855136653343</v>
      </c>
      <c r="N17" s="13">
        <f t="shared" si="7"/>
        <v>120.46</v>
      </c>
      <c r="O17" s="13">
        <f t="shared" si="8"/>
        <v>-36.949999999999989</v>
      </c>
      <c r="P17">
        <f t="shared" si="9"/>
        <v>4.5279651150791196</v>
      </c>
      <c r="R17">
        <f t="shared" si="0"/>
        <v>-0.64132955423859828</v>
      </c>
    </row>
    <row r="18" spans="1:18">
      <c r="A18" s="11" t="s">
        <v>275</v>
      </c>
      <c r="B18" s="12">
        <v>26.88</v>
      </c>
      <c r="C18" s="12">
        <v>13.92</v>
      </c>
      <c r="D18" s="12">
        <v>26.53</v>
      </c>
      <c r="E18" s="12">
        <v>12.28</v>
      </c>
      <c r="F18" s="10">
        <f t="shared" si="1"/>
        <v>1.0237068965517242</v>
      </c>
      <c r="G18">
        <f t="shared" si="2"/>
        <v>1.9058908045977012</v>
      </c>
      <c r="H18">
        <f t="shared" si="3"/>
        <v>0.88218390804597702</v>
      </c>
      <c r="I18" s="35">
        <f t="shared" si="4"/>
        <v>2.7880747126436782</v>
      </c>
      <c r="K18">
        <f t="shared" si="5"/>
        <v>0.5178571428571429</v>
      </c>
      <c r="L18">
        <f t="shared" si="6"/>
        <v>1.4438244047619049</v>
      </c>
      <c r="N18" s="13">
        <f t="shared" si="7"/>
        <v>38.81</v>
      </c>
      <c r="O18" s="13">
        <f t="shared" si="8"/>
        <v>-24.89</v>
      </c>
      <c r="P18">
        <f t="shared" si="9"/>
        <v>3.2913825156549485</v>
      </c>
      <c r="R18">
        <f t="shared" si="0"/>
        <v>-0.6172581767571329</v>
      </c>
    </row>
    <row r="19" spans="1:18">
      <c r="A19" s="11" t="s">
        <v>276</v>
      </c>
      <c r="B19" s="12">
        <v>7.11</v>
      </c>
      <c r="C19" s="12">
        <v>5.5</v>
      </c>
      <c r="D19" s="12">
        <v>9.5399999999999991</v>
      </c>
      <c r="E19" s="12">
        <v>4.83</v>
      </c>
      <c r="F19" s="10">
        <f t="shared" si="1"/>
        <v>0.85636363636363622</v>
      </c>
      <c r="G19">
        <f t="shared" si="2"/>
        <v>1.7345454545454544</v>
      </c>
      <c r="H19">
        <f t="shared" si="3"/>
        <v>0.87818181818181817</v>
      </c>
      <c r="I19" s="35">
        <f t="shared" si="4"/>
        <v>2.6127272727272728</v>
      </c>
      <c r="K19">
        <f t="shared" si="5"/>
        <v>0.77355836849507731</v>
      </c>
      <c r="L19">
        <f t="shared" si="6"/>
        <v>2.0210970464135021</v>
      </c>
      <c r="N19" s="13">
        <f t="shared" si="7"/>
        <v>14.37</v>
      </c>
      <c r="O19" s="13">
        <f t="shared" si="8"/>
        <v>-8.8699999999999992</v>
      </c>
      <c r="P19">
        <f t="shared" si="9"/>
        <v>1.9615022438151495</v>
      </c>
      <c r="R19">
        <f t="shared" si="0"/>
        <v>-0.57369814651368045</v>
      </c>
    </row>
    <row r="20" spans="1:18">
      <c r="A20" s="11" t="s">
        <v>277</v>
      </c>
      <c r="B20" s="12">
        <v>8.77</v>
      </c>
      <c r="C20" s="12">
        <v>4.83</v>
      </c>
      <c r="D20" s="12">
        <v>10.72</v>
      </c>
      <c r="E20" s="12">
        <v>0.61</v>
      </c>
      <c r="F20" s="10">
        <f t="shared" si="1"/>
        <v>2.0931677018633543</v>
      </c>
      <c r="G20">
        <f t="shared" si="2"/>
        <v>2.2194616977225672</v>
      </c>
      <c r="H20">
        <f t="shared" si="3"/>
        <v>0.12629399585921325</v>
      </c>
      <c r="I20" s="35">
        <f t="shared" si="4"/>
        <v>2.3457556935817805</v>
      </c>
      <c r="K20">
        <f t="shared" si="5"/>
        <v>0.55074116305587228</v>
      </c>
      <c r="L20">
        <f t="shared" si="6"/>
        <v>1.2919042189281642</v>
      </c>
      <c r="N20" s="13">
        <f t="shared" si="7"/>
        <v>11.33</v>
      </c>
      <c r="O20" s="13">
        <f t="shared" si="8"/>
        <v>-6.5</v>
      </c>
      <c r="P20">
        <f t="shared" si="9"/>
        <v>2.1713368063840917</v>
      </c>
      <c r="R20">
        <f t="shared" si="0"/>
        <v>-0.49165009940357851</v>
      </c>
    </row>
    <row r="21" spans="1:18">
      <c r="A21" s="11" t="s">
        <v>278</v>
      </c>
      <c r="B21" s="12">
        <v>46.07</v>
      </c>
      <c r="C21" s="12">
        <v>25.57</v>
      </c>
      <c r="D21" s="12">
        <v>45.21</v>
      </c>
      <c r="E21" s="12">
        <v>5.09</v>
      </c>
      <c r="F21" s="10">
        <f t="shared" si="1"/>
        <v>1.5690262025811499</v>
      </c>
      <c r="G21">
        <f t="shared" si="2"/>
        <v>1.7680876026593664</v>
      </c>
      <c r="H21">
        <f t="shared" si="3"/>
        <v>0.19906140007821665</v>
      </c>
      <c r="I21" s="35">
        <f t="shared" si="4"/>
        <v>1.9671490027375829</v>
      </c>
      <c r="K21">
        <f t="shared" si="5"/>
        <v>0.55502496201432605</v>
      </c>
      <c r="L21">
        <f t="shared" si="6"/>
        <v>1.0918168005209463</v>
      </c>
      <c r="N21" s="13">
        <f t="shared" si="7"/>
        <v>50.3</v>
      </c>
      <c r="O21" s="13">
        <f t="shared" si="8"/>
        <v>-24.729999999999997</v>
      </c>
      <c r="P21">
        <f t="shared" si="9"/>
        <v>3.8301619789478258</v>
      </c>
      <c r="R21">
        <f t="shared" si="0"/>
        <v>-0.23260690481539731</v>
      </c>
    </row>
    <row r="22" spans="1:18">
      <c r="A22" s="11" t="s">
        <v>279</v>
      </c>
      <c r="B22" s="12">
        <v>104.86</v>
      </c>
      <c r="C22" s="12">
        <v>102.47</v>
      </c>
      <c r="D22" s="12">
        <v>120.67</v>
      </c>
      <c r="E22" s="12">
        <v>12.86</v>
      </c>
      <c r="F22" s="10">
        <f t="shared" si="1"/>
        <v>1.0521128135063922</v>
      </c>
      <c r="G22">
        <f t="shared" si="2"/>
        <v>1.1776129598906997</v>
      </c>
      <c r="H22">
        <f t="shared" si="3"/>
        <v>0.12550014638430759</v>
      </c>
      <c r="I22" s="35">
        <f t="shared" si="4"/>
        <v>1.3031131062750074</v>
      </c>
      <c r="K22">
        <f t="shared" si="5"/>
        <v>0.97720770551211134</v>
      </c>
      <c r="L22">
        <f t="shared" si="6"/>
        <v>1.27341216860576</v>
      </c>
      <c r="N22" s="13">
        <f t="shared" si="7"/>
        <v>133.53</v>
      </c>
      <c r="O22" s="13">
        <f t="shared" si="8"/>
        <v>-31.060000000000002</v>
      </c>
      <c r="P22">
        <f t="shared" si="9"/>
        <v>4.6526261271443863</v>
      </c>
      <c r="R22">
        <f t="shared" si="0"/>
        <v>0.97673842341644734</v>
      </c>
    </row>
    <row r="23" spans="1:18">
      <c r="A23" s="11" t="s">
        <v>280</v>
      </c>
      <c r="B23" s="12">
        <v>185.98</v>
      </c>
      <c r="C23" s="12">
        <v>638.19000000000005</v>
      </c>
      <c r="D23" s="12">
        <v>257.68</v>
      </c>
      <c r="E23" s="12">
        <v>65.17</v>
      </c>
      <c r="F23" s="10">
        <f t="shared" si="1"/>
        <v>0.30164997884642503</v>
      </c>
      <c r="G23">
        <f t="shared" si="2"/>
        <v>0.40376690327331982</v>
      </c>
      <c r="H23">
        <f t="shared" si="3"/>
        <v>0.10211692442689481</v>
      </c>
      <c r="I23" s="35">
        <f t="shared" si="4"/>
        <v>0.50588382770021467</v>
      </c>
      <c r="K23">
        <f t="shared" si="5"/>
        <v>3.431498010538768</v>
      </c>
      <c r="L23">
        <f t="shared" si="6"/>
        <v>1.7359393483170236</v>
      </c>
      <c r="N23" s="13">
        <f t="shared" si="7"/>
        <v>322.85000000000002</v>
      </c>
      <c r="O23" s="13">
        <f t="shared" si="8"/>
        <v>315.34000000000003</v>
      </c>
      <c r="P23">
        <f t="shared" si="9"/>
        <v>5.2256391410500509</v>
      </c>
      <c r="R23">
        <f t="shared" si="0"/>
        <v>0.18190307841109971</v>
      </c>
    </row>
    <row r="24" spans="1:18">
      <c r="A24" s="11" t="s">
        <v>281</v>
      </c>
      <c r="B24" s="12">
        <v>291.88</v>
      </c>
      <c r="C24" s="12">
        <v>354.37</v>
      </c>
      <c r="D24" s="12">
        <v>273.83999999999997</v>
      </c>
      <c r="E24" s="12">
        <v>25.99</v>
      </c>
      <c r="F24" s="10">
        <f t="shared" si="1"/>
        <v>0.69941022095549843</v>
      </c>
      <c r="G24">
        <f t="shared" si="2"/>
        <v>0.77275164376216943</v>
      </c>
      <c r="H24">
        <f t="shared" si="3"/>
        <v>7.3341422806670983E-2</v>
      </c>
      <c r="I24" s="35">
        <f t="shared" si="4"/>
        <v>0.84609306656884042</v>
      </c>
      <c r="K24">
        <f t="shared" si="5"/>
        <v>1.2140948334932165</v>
      </c>
      <c r="L24">
        <f t="shared" si="6"/>
        <v>1.0272372207756613</v>
      </c>
      <c r="N24" s="13">
        <f t="shared" si="7"/>
        <v>299.83</v>
      </c>
      <c r="O24" s="13">
        <f t="shared" si="8"/>
        <v>54.54000000000002</v>
      </c>
      <c r="P24">
        <f t="shared" si="9"/>
        <v>5.6763427588974196</v>
      </c>
      <c r="R24">
        <f t="shared" si="0"/>
        <v>-0.66985645933014359</v>
      </c>
    </row>
    <row r="25" spans="1:18">
      <c r="A25" s="11" t="s">
        <v>282</v>
      </c>
      <c r="B25" s="12">
        <v>9.85</v>
      </c>
      <c r="C25" s="12">
        <v>5.52</v>
      </c>
      <c r="D25" s="12">
        <v>14.49</v>
      </c>
      <c r="E25" s="12">
        <v>2.23</v>
      </c>
      <c r="F25" s="10">
        <f t="shared" si="1"/>
        <v>2.2210144927536235</v>
      </c>
      <c r="G25">
        <f t="shared" si="2"/>
        <v>2.6250000000000004</v>
      </c>
      <c r="H25">
        <f t="shared" si="3"/>
        <v>0.40398550724637683</v>
      </c>
      <c r="I25" s="35">
        <f t="shared" si="4"/>
        <v>3.0289855072463769</v>
      </c>
      <c r="K25">
        <f t="shared" si="5"/>
        <v>0.5604060913705583</v>
      </c>
      <c r="L25">
        <f t="shared" si="6"/>
        <v>1.69746192893401</v>
      </c>
      <c r="N25" s="13">
        <f t="shared" si="7"/>
        <v>16.72</v>
      </c>
      <c r="O25" s="13">
        <f t="shared" si="8"/>
        <v>-11.2</v>
      </c>
      <c r="P25">
        <f t="shared" si="9"/>
        <v>2.2874714551839976</v>
      </c>
      <c r="R25">
        <f t="shared" si="0"/>
        <v>-0.66087351786301474</v>
      </c>
    </row>
    <row r="26" spans="1:18">
      <c r="A26" s="11" t="s">
        <v>283</v>
      </c>
      <c r="B26" s="12">
        <v>1023.34</v>
      </c>
      <c r="C26" s="12">
        <v>350.65</v>
      </c>
      <c r="D26" s="12">
        <v>942.24</v>
      </c>
      <c r="E26" s="12">
        <v>91.74</v>
      </c>
      <c r="F26" s="10">
        <f t="shared" si="1"/>
        <v>2.4254955083416512</v>
      </c>
      <c r="G26">
        <f t="shared" si="2"/>
        <v>2.6871239127334952</v>
      </c>
      <c r="H26">
        <f t="shared" si="3"/>
        <v>0.26162840439184371</v>
      </c>
      <c r="I26" s="35">
        <f t="shared" si="4"/>
        <v>2.9487523171253387</v>
      </c>
      <c r="K26">
        <f t="shared" si="5"/>
        <v>0.34265249086325167</v>
      </c>
      <c r="L26">
        <f t="shared" si="6"/>
        <v>1.0103973264017825</v>
      </c>
      <c r="N26" s="13">
        <f t="shared" si="7"/>
        <v>1033.98</v>
      </c>
      <c r="O26" s="13">
        <f t="shared" si="8"/>
        <v>-683.33</v>
      </c>
      <c r="P26">
        <f t="shared" si="9"/>
        <v>6.9308270665498934</v>
      </c>
      <c r="R26">
        <f t="shared" si="0"/>
        <v>-0.47997362782264713</v>
      </c>
    </row>
    <row r="27" spans="1:18">
      <c r="A27" s="11" t="s">
        <v>284</v>
      </c>
      <c r="B27" s="12">
        <v>29.51</v>
      </c>
      <c r="C27" s="12">
        <v>31.55</v>
      </c>
      <c r="D27" s="12">
        <v>39.130000000000003</v>
      </c>
      <c r="E27" s="12">
        <v>21.54</v>
      </c>
      <c r="F27" s="10">
        <f t="shared" si="1"/>
        <v>0.557527733755943</v>
      </c>
      <c r="G27">
        <f t="shared" si="2"/>
        <v>1.2402535657686213</v>
      </c>
      <c r="H27">
        <f t="shared" si="3"/>
        <v>0.68272583201267822</v>
      </c>
      <c r="I27" s="35">
        <f t="shared" si="4"/>
        <v>1.9229793977812994</v>
      </c>
      <c r="K27">
        <f t="shared" si="5"/>
        <v>1.0691291087766859</v>
      </c>
      <c r="L27">
        <f t="shared" si="6"/>
        <v>2.0559132497458488</v>
      </c>
      <c r="N27" s="13">
        <f t="shared" si="7"/>
        <v>60.67</v>
      </c>
      <c r="O27" s="13">
        <f t="shared" si="8"/>
        <v>-29.12</v>
      </c>
      <c r="P27">
        <f t="shared" si="9"/>
        <v>3.3847291889548483</v>
      </c>
      <c r="R27">
        <f t="shared" si="0"/>
        <v>-0.50273274664196388</v>
      </c>
    </row>
    <row r="28" spans="1:18">
      <c r="A28" s="11" t="s">
        <v>285</v>
      </c>
      <c r="B28" s="12">
        <v>551.17999999999995</v>
      </c>
      <c r="C28" s="12">
        <v>322.08</v>
      </c>
      <c r="D28" s="12">
        <v>525.24</v>
      </c>
      <c r="E28" s="12">
        <v>122.46</v>
      </c>
      <c r="F28" s="10">
        <f t="shared" si="1"/>
        <v>1.2505588673621462</v>
      </c>
      <c r="G28">
        <f t="shared" si="2"/>
        <v>1.6307749627421759</v>
      </c>
      <c r="H28">
        <f t="shared" si="3"/>
        <v>0.38021609538002982</v>
      </c>
      <c r="I28" s="35">
        <f t="shared" si="4"/>
        <v>2.0109910581222059</v>
      </c>
      <c r="K28">
        <f t="shared" si="5"/>
        <v>0.58434631154976602</v>
      </c>
      <c r="L28">
        <f t="shared" si="6"/>
        <v>1.175115207373272</v>
      </c>
      <c r="N28" s="13">
        <f t="shared" si="7"/>
        <v>647.70000000000005</v>
      </c>
      <c r="O28" s="13">
        <f t="shared" si="8"/>
        <v>-325.62000000000006</v>
      </c>
      <c r="P28">
        <f t="shared" si="9"/>
        <v>6.3120614345709045</v>
      </c>
      <c r="R28">
        <f t="shared" si="0"/>
        <v>-0.45298380344718076</v>
      </c>
    </row>
    <row r="29" spans="1:18">
      <c r="A29" s="11" t="s">
        <v>286</v>
      </c>
      <c r="B29" s="12">
        <v>284.18</v>
      </c>
      <c r="C29" s="12">
        <v>189.47</v>
      </c>
      <c r="D29" s="12">
        <v>315.42</v>
      </c>
      <c r="E29" s="12">
        <v>30.95</v>
      </c>
      <c r="F29" s="10">
        <f t="shared" si="1"/>
        <v>1.501398638306856</v>
      </c>
      <c r="G29">
        <f t="shared" si="2"/>
        <v>1.6647490367868265</v>
      </c>
      <c r="H29">
        <f t="shared" si="3"/>
        <v>0.16335039847997043</v>
      </c>
      <c r="I29" s="35">
        <f t="shared" si="4"/>
        <v>1.828099435266797</v>
      </c>
      <c r="K29">
        <f t="shared" si="5"/>
        <v>0.66672531494123444</v>
      </c>
      <c r="L29">
        <f t="shared" si="6"/>
        <v>1.218840171722148</v>
      </c>
      <c r="N29" s="13">
        <f t="shared" si="7"/>
        <v>346.37</v>
      </c>
      <c r="O29" s="13">
        <f t="shared" si="8"/>
        <v>-156.9</v>
      </c>
      <c r="P29">
        <f t="shared" si="9"/>
        <v>5.6496078402099297</v>
      </c>
      <c r="R29">
        <f t="shared" si="0"/>
        <v>-0.52509652509652505</v>
      </c>
    </row>
    <row r="30" spans="1:18">
      <c r="A30" s="11" t="s">
        <v>287</v>
      </c>
      <c r="B30" s="12">
        <v>5.93</v>
      </c>
      <c r="C30" s="12">
        <v>4.92</v>
      </c>
      <c r="D30" s="12">
        <v>5.97</v>
      </c>
      <c r="E30" s="12">
        <v>4.3899999999999997</v>
      </c>
      <c r="F30" s="10">
        <f t="shared" si="1"/>
        <v>0.32113821138211385</v>
      </c>
      <c r="G30">
        <f t="shared" si="2"/>
        <v>1.2134146341463414</v>
      </c>
      <c r="H30">
        <f t="shared" si="3"/>
        <v>0.89227642276422758</v>
      </c>
      <c r="I30" s="35">
        <f t="shared" si="4"/>
        <v>2.1056910569105689</v>
      </c>
      <c r="K30">
        <f t="shared" si="5"/>
        <v>0.8296795952782462</v>
      </c>
      <c r="L30">
        <f t="shared" si="6"/>
        <v>1.7470489038785835</v>
      </c>
      <c r="N30" s="13">
        <f t="shared" si="7"/>
        <v>10.36</v>
      </c>
      <c r="O30" s="13">
        <f t="shared" si="8"/>
        <v>-5.4399999999999995</v>
      </c>
      <c r="P30">
        <f t="shared" si="9"/>
        <v>1.780024213009634</v>
      </c>
      <c r="R30">
        <f t="shared" si="0"/>
        <v>-0.65209125475285168</v>
      </c>
    </row>
    <row r="31" spans="1:18">
      <c r="A31" s="11" t="s">
        <v>288</v>
      </c>
      <c r="B31" s="12">
        <v>3.84</v>
      </c>
      <c r="C31" s="12">
        <v>1.83</v>
      </c>
      <c r="D31" s="12">
        <v>4.5199999999999996</v>
      </c>
      <c r="E31" s="12">
        <v>0.74</v>
      </c>
      <c r="F31" s="10">
        <f t="shared" si="1"/>
        <v>2.0655737704918029</v>
      </c>
      <c r="G31">
        <f t="shared" si="2"/>
        <v>2.4699453551912565</v>
      </c>
      <c r="H31">
        <f t="shared" si="3"/>
        <v>0.40437158469945356</v>
      </c>
      <c r="I31" s="35">
        <f t="shared" si="4"/>
        <v>2.87431693989071</v>
      </c>
      <c r="K31">
        <f t="shared" si="5"/>
        <v>0.47656250000000006</v>
      </c>
      <c r="L31">
        <f t="shared" si="6"/>
        <v>1.3697916666666667</v>
      </c>
      <c r="N31" s="13">
        <f t="shared" si="7"/>
        <v>5.26</v>
      </c>
      <c r="O31" s="13">
        <f t="shared" si="8"/>
        <v>-3.4299999999999997</v>
      </c>
      <c r="P31">
        <f t="shared" si="9"/>
        <v>1.3454723665996355</v>
      </c>
      <c r="R31">
        <f t="shared" si="0"/>
        <v>-0.54971044425545701</v>
      </c>
    </row>
    <row r="32" spans="1:18">
      <c r="A32" s="11" t="s">
        <v>289</v>
      </c>
      <c r="B32" s="12">
        <v>358.18</v>
      </c>
      <c r="C32" s="12">
        <v>111.19</v>
      </c>
      <c r="D32" s="12">
        <v>176.4</v>
      </c>
      <c r="E32" s="12">
        <v>70.53</v>
      </c>
      <c r="F32" s="10">
        <f t="shared" si="1"/>
        <v>0.95215397068081664</v>
      </c>
      <c r="G32">
        <f t="shared" si="2"/>
        <v>1.5864736037413438</v>
      </c>
      <c r="H32">
        <f t="shared" si="3"/>
        <v>0.63431963306052708</v>
      </c>
      <c r="I32" s="35">
        <f t="shared" si="4"/>
        <v>2.2207932368018706</v>
      </c>
      <c r="K32">
        <f t="shared" si="5"/>
        <v>0.31043050979954212</v>
      </c>
      <c r="L32">
        <f t="shared" si="6"/>
        <v>0.68940197665977998</v>
      </c>
      <c r="N32" s="13">
        <f t="shared" si="7"/>
        <v>246.93</v>
      </c>
      <c r="O32" s="13">
        <f t="shared" si="8"/>
        <v>-135.74</v>
      </c>
      <c r="P32">
        <f t="shared" si="9"/>
        <v>5.8810356533385937</v>
      </c>
      <c r="R32">
        <f t="shared" si="0"/>
        <v>-0.86266924564796899</v>
      </c>
    </row>
    <row r="33" spans="1:18">
      <c r="A33" s="11" t="s">
        <v>290</v>
      </c>
      <c r="B33" s="12">
        <v>106.93</v>
      </c>
      <c r="C33" s="12">
        <v>28.4</v>
      </c>
      <c r="D33" s="12">
        <v>178.15</v>
      </c>
      <c r="E33" s="12">
        <v>28.65</v>
      </c>
      <c r="F33" s="10">
        <f t="shared" si="1"/>
        <v>5.2640845070422539</v>
      </c>
      <c r="G33">
        <f t="shared" si="2"/>
        <v>6.2728873239436629</v>
      </c>
      <c r="H33">
        <f t="shared" si="3"/>
        <v>1.0088028169014085</v>
      </c>
      <c r="I33" s="35">
        <f t="shared" si="4"/>
        <v>7.2816901408450709</v>
      </c>
      <c r="K33">
        <f t="shared" si="5"/>
        <v>0.26559431403722056</v>
      </c>
      <c r="L33">
        <f t="shared" si="6"/>
        <v>1.9339754979893389</v>
      </c>
      <c r="N33" s="13">
        <f t="shared" si="7"/>
        <v>206.8</v>
      </c>
      <c r="O33" s="13">
        <f t="shared" si="8"/>
        <v>-178.4</v>
      </c>
      <c r="P33">
        <f t="shared" si="9"/>
        <v>4.6721744147685653</v>
      </c>
      <c r="R33">
        <f t="shared" si="0"/>
        <v>-0.33588726227938165</v>
      </c>
    </row>
    <row r="34" spans="1:18">
      <c r="A34" s="11" t="s">
        <v>291</v>
      </c>
      <c r="B34" s="12">
        <v>131.78</v>
      </c>
      <c r="C34" s="12">
        <v>97.08</v>
      </c>
      <c r="D34" s="12">
        <v>132.52000000000001</v>
      </c>
      <c r="E34" s="12">
        <v>13.66</v>
      </c>
      <c r="F34" s="10">
        <f t="shared" si="1"/>
        <v>1.2243510506798518</v>
      </c>
      <c r="G34">
        <f t="shared" si="2"/>
        <v>1.3650597445405852</v>
      </c>
      <c r="H34">
        <f t="shared" si="3"/>
        <v>0.14070869386073342</v>
      </c>
      <c r="I34" s="35">
        <f t="shared" si="4"/>
        <v>1.5057684384013186</v>
      </c>
      <c r="K34">
        <f t="shared" si="5"/>
        <v>0.73668234937016241</v>
      </c>
      <c r="L34">
        <f t="shared" si="6"/>
        <v>1.109273030808924</v>
      </c>
      <c r="N34" s="13">
        <f t="shared" si="7"/>
        <v>146.18</v>
      </c>
      <c r="O34" s="13">
        <f t="shared" si="8"/>
        <v>-49.100000000000009</v>
      </c>
      <c r="P34">
        <f t="shared" si="9"/>
        <v>4.8811338654856735</v>
      </c>
      <c r="R34">
        <f t="shared" si="0"/>
        <v>1.7991004497751165E-2</v>
      </c>
    </row>
    <row r="35" spans="1:18">
      <c r="A35" s="11" t="s">
        <v>292</v>
      </c>
      <c r="B35" s="12">
        <v>29.8</v>
      </c>
      <c r="C35" s="12">
        <v>33.950000000000003</v>
      </c>
      <c r="D35" s="12">
        <v>29.07</v>
      </c>
      <c r="E35" s="12">
        <v>4.28</v>
      </c>
      <c r="F35" s="10">
        <f t="shared" si="1"/>
        <v>0.73019145802650953</v>
      </c>
      <c r="G35">
        <f t="shared" si="2"/>
        <v>0.85625920471281292</v>
      </c>
      <c r="H35">
        <f t="shared" si="3"/>
        <v>0.12606774668630338</v>
      </c>
      <c r="I35" s="35">
        <f t="shared" si="4"/>
        <v>0.9823269513991163</v>
      </c>
      <c r="K35">
        <f t="shared" si="5"/>
        <v>1.1392617449664431</v>
      </c>
      <c r="L35">
        <f t="shared" si="6"/>
        <v>1.1191275167785235</v>
      </c>
      <c r="N35" s="13">
        <f t="shared" si="7"/>
        <v>33.35</v>
      </c>
      <c r="O35" s="13">
        <f t="shared" si="8"/>
        <v>0.60000000000000142</v>
      </c>
      <c r="P35">
        <f t="shared" si="9"/>
        <v>3.3945083935113587</v>
      </c>
      <c r="R35">
        <f t="shared" si="0"/>
        <v>-0.4767031184596065</v>
      </c>
    </row>
    <row r="36" spans="1:18">
      <c r="A36" s="11" t="s">
        <v>293</v>
      </c>
      <c r="B36" s="12">
        <v>816.26</v>
      </c>
      <c r="C36" s="12">
        <v>400.05</v>
      </c>
      <c r="D36" s="12">
        <v>694.87</v>
      </c>
      <c r="E36" s="12">
        <v>69.61</v>
      </c>
      <c r="F36" s="10">
        <f t="shared" si="1"/>
        <v>1.5629546306711661</v>
      </c>
      <c r="G36">
        <f t="shared" si="2"/>
        <v>1.7369578802649668</v>
      </c>
      <c r="H36">
        <f t="shared" si="3"/>
        <v>0.17400324959380076</v>
      </c>
      <c r="I36" s="35">
        <f t="shared" si="4"/>
        <v>1.9109611298587676</v>
      </c>
      <c r="J36">
        <v>1.9109611298587676</v>
      </c>
      <c r="K36">
        <f t="shared" si="5"/>
        <v>0.49010119324724966</v>
      </c>
      <c r="L36">
        <f t="shared" si="6"/>
        <v>0.93656432999289441</v>
      </c>
      <c r="N36" s="13">
        <f t="shared" si="7"/>
        <v>764.48</v>
      </c>
      <c r="O36" s="13">
        <f t="shared" si="8"/>
        <v>-364.43</v>
      </c>
      <c r="P36">
        <f t="shared" si="9"/>
        <v>6.7047329316641413</v>
      </c>
      <c r="R36">
        <f t="shared" si="0"/>
        <v>-0.15000000000000002</v>
      </c>
    </row>
    <row r="37" spans="1:18">
      <c r="A37" s="11" t="s">
        <v>294</v>
      </c>
      <c r="B37" s="12">
        <v>5.5</v>
      </c>
      <c r="C37" s="12">
        <v>5.61</v>
      </c>
      <c r="D37" s="12">
        <v>5.32</v>
      </c>
      <c r="E37" s="12">
        <v>1.28</v>
      </c>
      <c r="F37" s="10">
        <f t="shared" si="1"/>
        <v>0.72014260249554363</v>
      </c>
      <c r="G37">
        <f t="shared" si="2"/>
        <v>0.94830659536541884</v>
      </c>
      <c r="H37">
        <f t="shared" si="3"/>
        <v>0.22816399286987521</v>
      </c>
      <c r="I37" s="35">
        <f t="shared" si="4"/>
        <v>1.1764705882352942</v>
      </c>
      <c r="K37">
        <f t="shared" si="5"/>
        <v>1.02</v>
      </c>
      <c r="L37">
        <f t="shared" si="6"/>
        <v>1.2000000000000002</v>
      </c>
      <c r="N37" s="13">
        <f t="shared" si="7"/>
        <v>6.6000000000000005</v>
      </c>
      <c r="O37" s="13">
        <f t="shared" si="8"/>
        <v>-0.99000000000000021</v>
      </c>
      <c r="P37">
        <f t="shared" si="9"/>
        <v>1.7047480922384253</v>
      </c>
      <c r="R37">
        <f t="shared" si="0"/>
        <v>-0.80705882352941172</v>
      </c>
    </row>
    <row r="38" spans="1:18">
      <c r="A38" s="11" t="s">
        <v>295</v>
      </c>
      <c r="B38" s="12">
        <v>22.73</v>
      </c>
      <c r="C38" s="12">
        <v>4.0999999999999996</v>
      </c>
      <c r="D38" s="12">
        <v>19.71</v>
      </c>
      <c r="E38" s="12">
        <v>1.54</v>
      </c>
      <c r="F38" s="10">
        <f t="shared" si="1"/>
        <v>4.4317073170731716</v>
      </c>
      <c r="G38">
        <f t="shared" si="2"/>
        <v>4.807317073170732</v>
      </c>
      <c r="H38">
        <f t="shared" si="3"/>
        <v>0.37560975609756103</v>
      </c>
      <c r="I38" s="35">
        <f t="shared" si="4"/>
        <v>5.1829268292682933</v>
      </c>
      <c r="K38">
        <f t="shared" si="5"/>
        <v>0.18037835459744828</v>
      </c>
      <c r="L38">
        <f t="shared" si="6"/>
        <v>0.93488781346238448</v>
      </c>
      <c r="N38" s="13">
        <f t="shared" si="7"/>
        <v>21.25</v>
      </c>
      <c r="O38" s="13">
        <f t="shared" si="8"/>
        <v>-17.149999999999999</v>
      </c>
      <c r="P38">
        <f t="shared" si="9"/>
        <v>3.123685637864452</v>
      </c>
      <c r="R38">
        <f t="shared" si="0"/>
        <v>-0.62686567164179097</v>
      </c>
    </row>
    <row r="39" spans="1:18">
      <c r="A39" s="11" t="s">
        <v>296</v>
      </c>
      <c r="B39" s="12">
        <v>107.71</v>
      </c>
      <c r="C39" s="12">
        <v>52.5</v>
      </c>
      <c r="D39" s="12">
        <v>114.22</v>
      </c>
      <c r="E39" s="12">
        <v>26.48</v>
      </c>
      <c r="F39" s="10">
        <f t="shared" si="1"/>
        <v>1.6712380952380952</v>
      </c>
      <c r="G39">
        <f t="shared" si="2"/>
        <v>2.1756190476190476</v>
      </c>
      <c r="H39">
        <f t="shared" si="3"/>
        <v>0.50438095238095237</v>
      </c>
      <c r="I39" s="35">
        <f t="shared" si="4"/>
        <v>2.6799999999999997</v>
      </c>
      <c r="K39">
        <f t="shared" si="5"/>
        <v>0.48741992386965</v>
      </c>
      <c r="L39">
        <f t="shared" si="6"/>
        <v>1.306285395970662</v>
      </c>
      <c r="N39" s="13">
        <f t="shared" si="7"/>
        <v>140.69999999999999</v>
      </c>
      <c r="O39" s="13">
        <f t="shared" si="8"/>
        <v>-88.199999999999989</v>
      </c>
      <c r="P39">
        <f t="shared" si="9"/>
        <v>4.6794424303626787</v>
      </c>
      <c r="R39">
        <f t="shared" si="0"/>
        <v>-0.45995372098230952</v>
      </c>
    </row>
    <row r="40" spans="1:18">
      <c r="A40" s="11" t="s">
        <v>297</v>
      </c>
      <c r="B40" s="12">
        <v>107.45</v>
      </c>
      <c r="C40" s="12">
        <v>72.349999999999994</v>
      </c>
      <c r="D40" s="12">
        <v>118.13</v>
      </c>
      <c r="E40" s="12">
        <v>15.84</v>
      </c>
      <c r="F40" s="10">
        <f t="shared" si="1"/>
        <v>1.4138217000691085</v>
      </c>
      <c r="G40">
        <f t="shared" si="2"/>
        <v>1.6327574291637872</v>
      </c>
      <c r="H40">
        <f t="shared" si="3"/>
        <v>0.21893572909467865</v>
      </c>
      <c r="I40" s="35">
        <f t="shared" si="4"/>
        <v>1.8516931582584659</v>
      </c>
      <c r="K40">
        <f t="shared" si="5"/>
        <v>0.6733364355514192</v>
      </c>
      <c r="L40">
        <f t="shared" si="6"/>
        <v>1.2468124709167054</v>
      </c>
      <c r="N40" s="13">
        <f t="shared" si="7"/>
        <v>133.97</v>
      </c>
      <c r="O40" s="13">
        <f t="shared" si="8"/>
        <v>-61.620000000000005</v>
      </c>
      <c r="P40">
        <f t="shared" si="9"/>
        <v>4.6770256230885199</v>
      </c>
      <c r="R40">
        <f t="shared" si="0"/>
        <v>-0.63365650969529086</v>
      </c>
    </row>
    <row r="41" spans="1:18">
      <c r="A41" s="11" t="s">
        <v>298</v>
      </c>
      <c r="B41" s="12">
        <v>54.97</v>
      </c>
      <c r="C41" s="12">
        <v>26.45</v>
      </c>
      <c r="D41" s="12">
        <v>62.23</v>
      </c>
      <c r="E41" s="12">
        <v>9.9700000000000006</v>
      </c>
      <c r="F41" s="10">
        <f t="shared" si="1"/>
        <v>1.9758034026465028</v>
      </c>
      <c r="G41">
        <f t="shared" si="2"/>
        <v>2.352741020793951</v>
      </c>
      <c r="H41">
        <f t="shared" si="3"/>
        <v>0.37693761814744803</v>
      </c>
      <c r="I41" s="35">
        <f t="shared" si="4"/>
        <v>2.7296786389413992</v>
      </c>
      <c r="K41">
        <f t="shared" si="5"/>
        <v>0.48117154811715479</v>
      </c>
      <c r="L41">
        <f t="shared" si="6"/>
        <v>1.3134436965617611</v>
      </c>
      <c r="N41" s="13">
        <f t="shared" si="7"/>
        <v>72.2</v>
      </c>
      <c r="O41" s="13">
        <f t="shared" si="8"/>
        <v>-45.75</v>
      </c>
      <c r="P41">
        <f t="shared" si="9"/>
        <v>4.0067875818725689</v>
      </c>
      <c r="R41">
        <f t="shared" si="0"/>
        <v>0.1736111111111111</v>
      </c>
    </row>
    <row r="42" spans="1:18">
      <c r="A42" s="11" t="s">
        <v>299</v>
      </c>
      <c r="B42" s="12">
        <v>11.5</v>
      </c>
      <c r="C42" s="12">
        <v>27.04</v>
      </c>
      <c r="D42" s="12">
        <v>11.12</v>
      </c>
      <c r="E42" s="12">
        <v>11.92</v>
      </c>
      <c r="F42" s="10">
        <f t="shared" si="1"/>
        <v>-2.9585798816568074E-2</v>
      </c>
      <c r="G42">
        <f t="shared" si="2"/>
        <v>0.41124260355029585</v>
      </c>
      <c r="H42">
        <f t="shared" si="3"/>
        <v>0.44082840236686394</v>
      </c>
      <c r="I42" s="35">
        <f t="shared" si="4"/>
        <v>0.85207100591715978</v>
      </c>
      <c r="K42">
        <f t="shared" si="5"/>
        <v>2.3513043478260869</v>
      </c>
      <c r="L42">
        <f t="shared" si="6"/>
        <v>2.0034782608695649</v>
      </c>
      <c r="N42" s="13">
        <f t="shared" si="7"/>
        <v>23.04</v>
      </c>
      <c r="O42" s="13">
        <f t="shared" si="8"/>
        <v>4</v>
      </c>
      <c r="P42">
        <f t="shared" si="9"/>
        <v>2.4423470353692043</v>
      </c>
      <c r="R42">
        <f t="shared" si="0"/>
        <v>-0.17273702051122419</v>
      </c>
    </row>
    <row r="43" spans="1:18">
      <c r="A43" s="11" t="s">
        <v>300</v>
      </c>
      <c r="B43" s="12">
        <v>474.6</v>
      </c>
      <c r="C43" s="12">
        <v>239.17</v>
      </c>
      <c r="D43" s="12">
        <v>226.28</v>
      </c>
      <c r="E43" s="12">
        <v>62.83</v>
      </c>
      <c r="F43" s="10">
        <f t="shared" si="1"/>
        <v>0.68340510933645526</v>
      </c>
      <c r="G43">
        <f t="shared" si="2"/>
        <v>0.94610528076263756</v>
      </c>
      <c r="H43">
        <f t="shared" si="3"/>
        <v>0.26270017142618224</v>
      </c>
      <c r="I43" s="35">
        <f t="shared" si="4"/>
        <v>1.2088054521888199</v>
      </c>
      <c r="K43">
        <f t="shared" si="5"/>
        <v>0.50394016013485032</v>
      </c>
      <c r="L43">
        <f t="shared" si="6"/>
        <v>0.60916561314791406</v>
      </c>
      <c r="N43" s="13">
        <f t="shared" si="7"/>
        <v>289.11</v>
      </c>
      <c r="O43" s="13">
        <f t="shared" si="8"/>
        <v>-49.940000000000026</v>
      </c>
      <c r="P43">
        <f t="shared" si="9"/>
        <v>6.1624723440016629</v>
      </c>
      <c r="R43">
        <f t="shared" si="0"/>
        <v>-0.35156250000000006</v>
      </c>
    </row>
    <row r="44" spans="1:18">
      <c r="A44" s="11" t="s">
        <v>301</v>
      </c>
      <c r="B44" s="12">
        <v>2.39</v>
      </c>
      <c r="C44" s="12">
        <v>1.66</v>
      </c>
      <c r="D44" s="12">
        <v>1.79</v>
      </c>
      <c r="E44" s="12">
        <v>0.77</v>
      </c>
      <c r="F44" s="10">
        <f t="shared" si="1"/>
        <v>0.6144578313253013</v>
      </c>
      <c r="G44">
        <f t="shared" si="2"/>
        <v>1.0783132530120483</v>
      </c>
      <c r="H44">
        <f t="shared" si="3"/>
        <v>0.46385542168674704</v>
      </c>
      <c r="I44" s="35">
        <f t="shared" si="4"/>
        <v>1.5421686746987953</v>
      </c>
      <c r="K44">
        <f t="shared" si="5"/>
        <v>0.69456066945606687</v>
      </c>
      <c r="L44">
        <f t="shared" si="6"/>
        <v>1.0711297071129706</v>
      </c>
      <c r="N44" s="13">
        <f t="shared" si="7"/>
        <v>2.56</v>
      </c>
      <c r="O44" s="13">
        <f t="shared" si="8"/>
        <v>-0.90000000000000013</v>
      </c>
      <c r="P44">
        <f t="shared" si="9"/>
        <v>0.87129336594341933</v>
      </c>
      <c r="R44">
        <f t="shared" si="0"/>
        <v>0.75731197771587744</v>
      </c>
    </row>
    <row r="45" spans="1:18">
      <c r="A45" s="11" t="s">
        <v>302</v>
      </c>
      <c r="B45" s="12">
        <v>60</v>
      </c>
      <c r="C45" s="12">
        <v>100.94</v>
      </c>
      <c r="D45" s="12">
        <v>50.07</v>
      </c>
      <c r="E45" s="12">
        <v>7.37</v>
      </c>
      <c r="F45" s="10">
        <f t="shared" si="1"/>
        <v>0.42302357836338422</v>
      </c>
      <c r="G45">
        <f t="shared" si="2"/>
        <v>0.49603724985139691</v>
      </c>
      <c r="H45">
        <f t="shared" si="3"/>
        <v>7.3013671488012688E-2</v>
      </c>
      <c r="I45" s="35">
        <f t="shared" si="4"/>
        <v>0.56905092133940949</v>
      </c>
      <c r="K45">
        <f t="shared" si="5"/>
        <v>1.6823333333333332</v>
      </c>
      <c r="L45">
        <f t="shared" si="6"/>
        <v>0.95733333333333326</v>
      </c>
      <c r="N45" s="13">
        <f t="shared" si="7"/>
        <v>57.44</v>
      </c>
      <c r="O45" s="13">
        <f t="shared" si="8"/>
        <v>43.5</v>
      </c>
      <c r="P45">
        <f t="shared" si="9"/>
        <v>4.0943445622221004</v>
      </c>
      <c r="R45">
        <f t="shared" si="0"/>
        <v>4.5360162306561883E-2</v>
      </c>
    </row>
    <row r="46" spans="1:18">
      <c r="A46" s="11" t="s">
        <v>303</v>
      </c>
      <c r="B46" s="12">
        <v>9945.33</v>
      </c>
      <c r="C46" s="12">
        <v>14056.08</v>
      </c>
      <c r="D46" s="12">
        <v>9306.69</v>
      </c>
      <c r="E46" s="12">
        <v>4139.47</v>
      </c>
      <c r="F46" s="10">
        <f t="shared" si="1"/>
        <v>0.36761458386691026</v>
      </c>
      <c r="G46">
        <f t="shared" si="2"/>
        <v>0.66211134256492565</v>
      </c>
      <c r="H46">
        <f t="shared" si="3"/>
        <v>0.29449675869801539</v>
      </c>
      <c r="I46" s="35">
        <f t="shared" si="4"/>
        <v>0.95660810126294105</v>
      </c>
      <c r="K46">
        <f t="shared" si="5"/>
        <v>1.4133347008093247</v>
      </c>
      <c r="L46">
        <f t="shared" si="6"/>
        <v>1.3520074245902347</v>
      </c>
      <c r="N46" s="13">
        <f t="shared" si="7"/>
        <v>13446.16</v>
      </c>
      <c r="O46" s="13">
        <f t="shared" si="8"/>
        <v>609.92000000000007</v>
      </c>
      <c r="P46">
        <f t="shared" si="9"/>
        <v>9.2048583732413167</v>
      </c>
      <c r="R46">
        <f t="shared" si="0"/>
        <v>-0.16927929822453222</v>
      </c>
    </row>
    <row r="47" spans="1:18">
      <c r="A47" s="11" t="s">
        <v>304</v>
      </c>
      <c r="B47" s="12">
        <v>3177.24</v>
      </c>
      <c r="C47" s="12">
        <v>2765.22</v>
      </c>
      <c r="D47" s="12">
        <v>2258.5300000000002</v>
      </c>
      <c r="E47" s="12">
        <v>1070.17</v>
      </c>
      <c r="F47" s="10">
        <f t="shared" si="1"/>
        <v>0.42975242476186348</v>
      </c>
      <c r="G47">
        <f t="shared" si="2"/>
        <v>0.81676322317934935</v>
      </c>
      <c r="H47">
        <f t="shared" si="3"/>
        <v>0.38701079841748581</v>
      </c>
      <c r="I47" s="35">
        <f t="shared" si="4"/>
        <v>1.2037740215968351</v>
      </c>
      <c r="K47">
        <f t="shared" si="5"/>
        <v>0.87032141103599348</v>
      </c>
      <c r="L47">
        <f t="shared" si="6"/>
        <v>1.0476703050446301</v>
      </c>
      <c r="N47" s="13">
        <f t="shared" si="7"/>
        <v>3328.7000000000003</v>
      </c>
      <c r="O47" s="13">
        <f t="shared" si="8"/>
        <v>-563.48000000000047</v>
      </c>
      <c r="P47">
        <f t="shared" si="9"/>
        <v>8.0637681743813516</v>
      </c>
      <c r="R47">
        <f t="shared" si="0"/>
        <v>-0.53695286035993417</v>
      </c>
    </row>
    <row r="48" spans="1:18">
      <c r="A48" s="11" t="s">
        <v>305</v>
      </c>
      <c r="B48" s="12">
        <v>4389.76</v>
      </c>
      <c r="C48" s="12">
        <v>2446.88</v>
      </c>
      <c r="D48" s="12">
        <v>4294.6000000000004</v>
      </c>
      <c r="E48" s="12">
        <v>989.7</v>
      </c>
      <c r="F48" s="10">
        <f t="shared" si="1"/>
        <v>1.3506587981429414</v>
      </c>
      <c r="G48">
        <f t="shared" si="2"/>
        <v>1.7551330674164651</v>
      </c>
      <c r="H48">
        <f t="shared" si="3"/>
        <v>0.40447426927352381</v>
      </c>
      <c r="I48" s="35">
        <f t="shared" si="4"/>
        <v>2.1596073366899891</v>
      </c>
      <c r="K48">
        <f t="shared" si="5"/>
        <v>0.55740632745298146</v>
      </c>
      <c r="L48">
        <f t="shared" si="6"/>
        <v>1.2037787942848812</v>
      </c>
      <c r="N48" s="13">
        <f t="shared" si="7"/>
        <v>5284.3</v>
      </c>
      <c r="O48" s="13">
        <f t="shared" si="8"/>
        <v>-2837.42</v>
      </c>
      <c r="P48">
        <f t="shared" si="9"/>
        <v>8.3870298348709014</v>
      </c>
      <c r="R48">
        <f t="shared" si="0"/>
        <v>0.42907264722069327</v>
      </c>
    </row>
    <row r="49" spans="1:18">
      <c r="A49" s="11" t="s">
        <v>306</v>
      </c>
      <c r="B49" s="12">
        <v>342.3</v>
      </c>
      <c r="C49" s="12">
        <v>830.92</v>
      </c>
      <c r="D49" s="12">
        <v>338.35</v>
      </c>
      <c r="E49" s="12">
        <v>243.09</v>
      </c>
      <c r="F49" s="10">
        <f t="shared" si="1"/>
        <v>0.11464400905020944</v>
      </c>
      <c r="G49">
        <f t="shared" si="2"/>
        <v>0.40719924902517696</v>
      </c>
      <c r="H49">
        <f t="shared" si="3"/>
        <v>0.29255523997496752</v>
      </c>
      <c r="I49" s="35">
        <f t="shared" si="4"/>
        <v>0.69975448900014448</v>
      </c>
      <c r="K49">
        <f t="shared" si="5"/>
        <v>2.4274612912649722</v>
      </c>
      <c r="L49">
        <f t="shared" si="6"/>
        <v>1.6986269354367516</v>
      </c>
      <c r="N49" s="13">
        <f t="shared" si="7"/>
        <v>581.44000000000005</v>
      </c>
      <c r="O49" s="13">
        <f t="shared" si="8"/>
        <v>249.4799999999999</v>
      </c>
      <c r="P49">
        <f t="shared" si="9"/>
        <v>5.8356875455361399</v>
      </c>
      <c r="R49">
        <f t="shared" si="0"/>
        <v>0.64652567975830844</v>
      </c>
    </row>
    <row r="50" spans="1:18">
      <c r="A50" s="11" t="s">
        <v>307</v>
      </c>
      <c r="B50" s="12">
        <v>4.5599999999999996</v>
      </c>
      <c r="C50" s="12">
        <v>5.45</v>
      </c>
      <c r="D50" s="12">
        <v>2.09</v>
      </c>
      <c r="E50" s="12">
        <v>1.22</v>
      </c>
      <c r="F50" s="10">
        <f t="shared" si="1"/>
        <v>0.15963302752293576</v>
      </c>
      <c r="G50">
        <f t="shared" si="2"/>
        <v>0.38348623853211006</v>
      </c>
      <c r="H50">
        <f t="shared" si="3"/>
        <v>0.2238532110091743</v>
      </c>
      <c r="I50" s="35">
        <f t="shared" si="4"/>
        <v>0.60733944954128427</v>
      </c>
      <c r="K50">
        <f t="shared" si="5"/>
        <v>1.1951754385964914</v>
      </c>
      <c r="L50">
        <f t="shared" si="6"/>
        <v>0.72587719298245612</v>
      </c>
      <c r="N50" s="13">
        <f t="shared" si="7"/>
        <v>3.3099999999999996</v>
      </c>
      <c r="O50" s="13">
        <f t="shared" si="8"/>
        <v>2.1400000000000006</v>
      </c>
      <c r="P50">
        <f t="shared" si="9"/>
        <v>1.5173226235262947</v>
      </c>
      <c r="R50">
        <f t="shared" si="0"/>
        <v>-2.461594470178536E-2</v>
      </c>
    </row>
    <row r="51" spans="1:18">
      <c r="A51" s="11" t="s">
        <v>308</v>
      </c>
      <c r="B51" s="12">
        <v>4028.59</v>
      </c>
      <c r="C51" s="12">
        <v>10181.01</v>
      </c>
      <c r="D51" s="12">
        <v>5801.93</v>
      </c>
      <c r="E51" s="12">
        <v>4636.0200000000004</v>
      </c>
      <c r="F51" s="10">
        <f t="shared" si="1"/>
        <v>0.11451810773194407</v>
      </c>
      <c r="G51">
        <f t="shared" si="2"/>
        <v>0.56987764475233793</v>
      </c>
      <c r="H51">
        <f t="shared" si="3"/>
        <v>0.45535953702039389</v>
      </c>
      <c r="I51" s="35">
        <f t="shared" si="4"/>
        <v>1.0252371817727319</v>
      </c>
      <c r="J51">
        <v>1.0252371817727319</v>
      </c>
      <c r="K51">
        <f t="shared" si="5"/>
        <v>2.5271894136658233</v>
      </c>
      <c r="L51">
        <f t="shared" si="6"/>
        <v>2.5909685522726313</v>
      </c>
      <c r="N51" s="13">
        <f t="shared" si="7"/>
        <v>10437.950000000001</v>
      </c>
      <c r="O51" s="13">
        <f t="shared" si="8"/>
        <v>-256.94000000000051</v>
      </c>
      <c r="P51">
        <f t="shared" si="9"/>
        <v>8.3011717177893445</v>
      </c>
      <c r="R51">
        <f t="shared" si="0"/>
        <v>0.13043478260869565</v>
      </c>
    </row>
    <row r="52" spans="1:18">
      <c r="A52" s="11" t="s">
        <v>309</v>
      </c>
      <c r="B52" s="12">
        <v>0.16</v>
      </c>
      <c r="C52" s="12">
        <v>0.26</v>
      </c>
      <c r="D52" s="12">
        <v>0.16</v>
      </c>
      <c r="E52" s="12">
        <v>7.0000000000000007E-2</v>
      </c>
      <c r="F52" s="10">
        <f t="shared" si="1"/>
        <v>0.34615384615384615</v>
      </c>
      <c r="G52">
        <f t="shared" si="2"/>
        <v>0.61538461538461542</v>
      </c>
      <c r="H52">
        <f t="shared" si="3"/>
        <v>0.26923076923076927</v>
      </c>
      <c r="I52" s="35">
        <f t="shared" si="4"/>
        <v>0.88461538461538458</v>
      </c>
      <c r="K52">
        <f t="shared" si="5"/>
        <v>1.625</v>
      </c>
      <c r="L52">
        <f t="shared" si="6"/>
        <v>1.4375</v>
      </c>
      <c r="N52" s="13">
        <f t="shared" si="7"/>
        <v>0.23</v>
      </c>
      <c r="O52" s="13">
        <f t="shared" si="8"/>
        <v>0.03</v>
      </c>
      <c r="P52">
        <f t="shared" si="9"/>
        <v>-1.8325814637483102</v>
      </c>
      <c r="R52">
        <f t="shared" si="0"/>
        <v>-0.44214053600248965</v>
      </c>
    </row>
    <row r="53" spans="1:18">
      <c r="A53" s="11" t="s">
        <v>310</v>
      </c>
      <c r="B53" s="12">
        <v>1630.65</v>
      </c>
      <c r="C53" s="12">
        <v>2312.4</v>
      </c>
      <c r="D53" s="12">
        <v>3251.19</v>
      </c>
      <c r="E53" s="12">
        <v>893.94</v>
      </c>
      <c r="F53" s="10">
        <f t="shared" si="1"/>
        <v>1.0193954333160353</v>
      </c>
      <c r="G53">
        <f t="shared" si="2"/>
        <v>1.4059807991696938</v>
      </c>
      <c r="H53">
        <f t="shared" si="3"/>
        <v>0.38658536585365855</v>
      </c>
      <c r="I53" s="35">
        <f t="shared" si="4"/>
        <v>1.7925661650233524</v>
      </c>
      <c r="K53">
        <f t="shared" si="5"/>
        <v>1.4180848128047097</v>
      </c>
      <c r="L53">
        <f t="shared" si="6"/>
        <v>2.5420108545671969</v>
      </c>
      <c r="N53" s="13">
        <f t="shared" si="7"/>
        <v>4145.13</v>
      </c>
      <c r="O53" s="13">
        <f t="shared" si="8"/>
        <v>-1832.73</v>
      </c>
      <c r="P53">
        <f t="shared" si="9"/>
        <v>7.396733987318119</v>
      </c>
      <c r="R53">
        <f t="shared" si="0"/>
        <v>0.33283582089552233</v>
      </c>
    </row>
    <row r="54" spans="1:18">
      <c r="A54" s="11" t="s">
        <v>311</v>
      </c>
      <c r="B54" s="12">
        <v>4.9000000000000004</v>
      </c>
      <c r="C54" s="12">
        <v>8.93</v>
      </c>
      <c r="D54" s="12">
        <v>5.7</v>
      </c>
      <c r="E54" s="12">
        <v>1</v>
      </c>
      <c r="F54" s="10">
        <f t="shared" si="1"/>
        <v>0.52631578947368429</v>
      </c>
      <c r="G54">
        <f t="shared" si="2"/>
        <v>0.63829787234042556</v>
      </c>
      <c r="H54">
        <f t="shared" si="3"/>
        <v>0.11198208286674133</v>
      </c>
      <c r="I54" s="35">
        <f t="shared" si="4"/>
        <v>0.75027995520716695</v>
      </c>
      <c r="K54">
        <f t="shared" si="5"/>
        <v>1.8224489795918366</v>
      </c>
      <c r="L54">
        <f t="shared" si="6"/>
        <v>1.3673469387755102</v>
      </c>
      <c r="N54" s="13">
        <f t="shared" si="7"/>
        <v>6.7</v>
      </c>
      <c r="O54" s="13">
        <f t="shared" si="8"/>
        <v>2.2299999999999995</v>
      </c>
      <c r="P54">
        <f t="shared" si="9"/>
        <v>1.589235205116581</v>
      </c>
      <c r="R54">
        <f t="shared" si="0"/>
        <v>0.37237237237237242</v>
      </c>
    </row>
    <row r="55" spans="1:18">
      <c r="A55" s="11" t="s">
        <v>312</v>
      </c>
      <c r="B55" s="12">
        <v>3.52</v>
      </c>
      <c r="C55" s="12">
        <v>4.57</v>
      </c>
      <c r="D55" s="12">
        <v>2.74</v>
      </c>
      <c r="E55" s="12">
        <v>0.59</v>
      </c>
      <c r="F55" s="10">
        <f t="shared" si="1"/>
        <v>0.47045951859956242</v>
      </c>
      <c r="G55">
        <f t="shared" si="2"/>
        <v>0.59956236323851209</v>
      </c>
      <c r="H55">
        <f t="shared" si="3"/>
        <v>0.12910284463894967</v>
      </c>
      <c r="I55" s="35">
        <f t="shared" si="4"/>
        <v>0.7286652078774617</v>
      </c>
      <c r="K55">
        <f t="shared" si="5"/>
        <v>1.2982954545454546</v>
      </c>
      <c r="L55">
        <f t="shared" si="6"/>
        <v>0.94602272727272729</v>
      </c>
      <c r="N55" s="13">
        <f t="shared" si="7"/>
        <v>3.33</v>
      </c>
      <c r="O55" s="13">
        <f t="shared" si="8"/>
        <v>1.2400000000000002</v>
      </c>
      <c r="P55">
        <f t="shared" si="9"/>
        <v>1.2584609896100056</v>
      </c>
      <c r="R55">
        <f t="shared" si="0"/>
        <v>-7.6610694132471457E-2</v>
      </c>
    </row>
    <row r="56" spans="1:18">
      <c r="A56" s="11" t="s">
        <v>313</v>
      </c>
      <c r="B56" s="12">
        <v>1203.27</v>
      </c>
      <c r="C56" s="12">
        <v>1348.37</v>
      </c>
      <c r="D56" s="12">
        <v>1143.01</v>
      </c>
      <c r="E56" s="12">
        <v>317.23</v>
      </c>
      <c r="F56" s="10">
        <f t="shared" si="1"/>
        <v>0.61242833940238961</v>
      </c>
      <c r="G56">
        <f t="shared" si="2"/>
        <v>0.84769759042399351</v>
      </c>
      <c r="H56">
        <f t="shared" si="3"/>
        <v>0.2352692510216039</v>
      </c>
      <c r="I56" s="35">
        <f t="shared" si="4"/>
        <v>1.0829668414455973</v>
      </c>
      <c r="K56">
        <f t="shared" si="5"/>
        <v>1.1205880641917441</v>
      </c>
      <c r="L56">
        <f t="shared" si="6"/>
        <v>1.2135597164393694</v>
      </c>
      <c r="N56" s="13">
        <f t="shared" si="7"/>
        <v>1460.24</v>
      </c>
      <c r="O56" s="13">
        <f t="shared" si="8"/>
        <v>-111.87000000000012</v>
      </c>
      <c r="P56">
        <f t="shared" si="9"/>
        <v>7.0927981296947795</v>
      </c>
      <c r="R56">
        <f t="shared" si="0"/>
        <v>0.20107692307692315</v>
      </c>
    </row>
    <row r="57" spans="1:18">
      <c r="A57" s="11" t="s">
        <v>314</v>
      </c>
      <c r="B57" s="12">
        <v>1226.73</v>
      </c>
      <c r="C57" s="12">
        <v>780.7</v>
      </c>
      <c r="D57" s="12">
        <v>492.24</v>
      </c>
      <c r="E57" s="12">
        <v>157.76</v>
      </c>
      <c r="F57" s="10">
        <f t="shared" si="1"/>
        <v>0.42843601895734595</v>
      </c>
      <c r="G57">
        <f t="shared" si="2"/>
        <v>0.63051107980017929</v>
      </c>
      <c r="H57">
        <f t="shared" si="3"/>
        <v>0.20207506084283333</v>
      </c>
      <c r="I57" s="35">
        <f t="shared" si="4"/>
        <v>0.83258614064301262</v>
      </c>
      <c r="K57">
        <f t="shared" si="5"/>
        <v>0.63640735940263959</v>
      </c>
      <c r="L57">
        <f t="shared" si="6"/>
        <v>0.52986394724185437</v>
      </c>
      <c r="N57" s="13">
        <f t="shared" si="7"/>
        <v>650</v>
      </c>
      <c r="O57" s="13">
        <f t="shared" si="8"/>
        <v>130.70000000000005</v>
      </c>
      <c r="P57">
        <f t="shared" si="9"/>
        <v>7.1121073715968448</v>
      </c>
      <c r="R57">
        <f t="shared" si="0"/>
        <v>3.653049405265732E-2</v>
      </c>
    </row>
    <row r="58" spans="1:18">
      <c r="A58" s="11" t="s">
        <v>315</v>
      </c>
      <c r="B58" s="12">
        <v>150.57</v>
      </c>
      <c r="C58" s="12">
        <v>232.67</v>
      </c>
      <c r="D58" s="12">
        <v>144.97</v>
      </c>
      <c r="E58" s="12">
        <v>79.5</v>
      </c>
      <c r="F58" s="10">
        <f t="shared" si="1"/>
        <v>0.28138565350066619</v>
      </c>
      <c r="G58">
        <f t="shared" si="2"/>
        <v>0.62307130270339972</v>
      </c>
      <c r="H58">
        <f t="shared" si="3"/>
        <v>0.34168564920273348</v>
      </c>
      <c r="I58" s="35">
        <f t="shared" si="4"/>
        <v>0.9647569519061332</v>
      </c>
      <c r="K58">
        <f t="shared" si="5"/>
        <v>1.5452613402404198</v>
      </c>
      <c r="L58">
        <f t="shared" si="6"/>
        <v>1.4908016205087335</v>
      </c>
      <c r="N58" s="13">
        <f t="shared" si="7"/>
        <v>224.47</v>
      </c>
      <c r="O58" s="13">
        <f t="shared" si="8"/>
        <v>8.1999999999999886</v>
      </c>
      <c r="P58">
        <f t="shared" si="9"/>
        <v>5.0144280923349518</v>
      </c>
      <c r="R58">
        <f t="shared" si="0"/>
        <v>0.12549385819984202</v>
      </c>
    </row>
    <row r="59" spans="1:18">
      <c r="A59" s="11" t="s">
        <v>316</v>
      </c>
      <c r="B59" s="12">
        <v>339.83</v>
      </c>
      <c r="C59" s="12">
        <v>470.04</v>
      </c>
      <c r="D59" s="12">
        <v>280.92</v>
      </c>
      <c r="E59" s="12">
        <v>136.71</v>
      </c>
      <c r="F59" s="10">
        <f t="shared" si="1"/>
        <v>0.30680367628286953</v>
      </c>
      <c r="G59">
        <f t="shared" si="2"/>
        <v>0.59765126372223643</v>
      </c>
      <c r="H59">
        <f t="shared" si="3"/>
        <v>0.29084758743936684</v>
      </c>
      <c r="I59" s="35">
        <f t="shared" si="4"/>
        <v>0.88849885116160321</v>
      </c>
      <c r="K59">
        <f t="shared" si="5"/>
        <v>1.3831621693199543</v>
      </c>
      <c r="L59">
        <f t="shared" si="6"/>
        <v>1.2289379984109703</v>
      </c>
      <c r="N59" s="13">
        <f t="shared" si="7"/>
        <v>417.63</v>
      </c>
      <c r="O59" s="13">
        <f t="shared" si="8"/>
        <v>52.410000000000025</v>
      </c>
      <c r="P59">
        <f t="shared" si="9"/>
        <v>5.828445492568525</v>
      </c>
      <c r="R59">
        <f t="shared" si="0"/>
        <v>-0.27762084227749151</v>
      </c>
    </row>
    <row r="60" spans="1:18">
      <c r="A60" s="11" t="s">
        <v>317</v>
      </c>
      <c r="B60" s="12">
        <v>2103.25</v>
      </c>
      <c r="C60" s="12">
        <v>2066.25</v>
      </c>
      <c r="D60" s="12">
        <v>1941.51</v>
      </c>
      <c r="E60" s="12">
        <v>918.83</v>
      </c>
      <c r="F60" s="10">
        <f t="shared" si="1"/>
        <v>0.49494494857834237</v>
      </c>
      <c r="G60">
        <f t="shared" si="2"/>
        <v>0.93962976406533572</v>
      </c>
      <c r="H60">
        <f t="shared" si="3"/>
        <v>0.44468481548699335</v>
      </c>
      <c r="I60" s="35">
        <f t="shared" si="4"/>
        <v>1.3843145795523291</v>
      </c>
      <c r="K60">
        <f t="shared" si="5"/>
        <v>0.98240817782004042</v>
      </c>
      <c r="L60">
        <f t="shared" si="6"/>
        <v>1.3599619636277192</v>
      </c>
      <c r="N60" s="13">
        <f t="shared" si="7"/>
        <v>2860.34</v>
      </c>
      <c r="O60" s="13">
        <f t="shared" si="8"/>
        <v>-794.09000000000015</v>
      </c>
      <c r="P60">
        <f t="shared" si="9"/>
        <v>7.6512390464309226</v>
      </c>
      <c r="R60">
        <f t="shared" si="0"/>
        <v>-0.21152906692721049</v>
      </c>
    </row>
    <row r="61" spans="1:18">
      <c r="A61" s="11" t="s">
        <v>318</v>
      </c>
      <c r="B61" s="12">
        <v>13.94</v>
      </c>
      <c r="C61" s="12">
        <v>16.14</v>
      </c>
      <c r="D61" s="12">
        <v>16.71</v>
      </c>
      <c r="E61" s="12">
        <v>3.76</v>
      </c>
      <c r="F61" s="10">
        <f t="shared" si="1"/>
        <v>0.80235439900867411</v>
      </c>
      <c r="G61">
        <f t="shared" si="2"/>
        <v>1.0353159851301115</v>
      </c>
      <c r="H61">
        <f t="shared" si="3"/>
        <v>0.23296158612143741</v>
      </c>
      <c r="I61" s="35">
        <f t="shared" si="4"/>
        <v>1.2682775712515488</v>
      </c>
      <c r="K61">
        <f t="shared" si="5"/>
        <v>1.1578192252510762</v>
      </c>
      <c r="L61">
        <f t="shared" si="6"/>
        <v>1.4684361549497849</v>
      </c>
      <c r="N61" s="13">
        <f t="shared" si="7"/>
        <v>20.47</v>
      </c>
      <c r="O61" s="13">
        <f t="shared" si="8"/>
        <v>-4.3299999999999983</v>
      </c>
      <c r="P61">
        <f t="shared" si="9"/>
        <v>2.6347624053323777</v>
      </c>
      <c r="R61">
        <f t="shared" si="0"/>
        <v>3.9911073470251912E-2</v>
      </c>
    </row>
    <row r="62" spans="1:18">
      <c r="A62" s="11" t="s">
        <v>319</v>
      </c>
      <c r="B62" s="12">
        <v>54.36</v>
      </c>
      <c r="C62" s="12">
        <v>98.23</v>
      </c>
      <c r="D62" s="12">
        <v>61.15</v>
      </c>
      <c r="E62" s="12">
        <v>33.31</v>
      </c>
      <c r="F62" s="10">
        <f t="shared" si="1"/>
        <v>0.28341647154637073</v>
      </c>
      <c r="G62">
        <f t="shared" si="2"/>
        <v>0.62251857884556649</v>
      </c>
      <c r="H62">
        <f t="shared" si="3"/>
        <v>0.33910210729919577</v>
      </c>
      <c r="I62" s="35">
        <f t="shared" si="4"/>
        <v>0.96162068614476237</v>
      </c>
      <c r="K62">
        <f t="shared" si="5"/>
        <v>1.8070272259013982</v>
      </c>
      <c r="L62">
        <f t="shared" si="6"/>
        <v>1.737674760853569</v>
      </c>
      <c r="N62" s="13">
        <f t="shared" si="7"/>
        <v>94.460000000000008</v>
      </c>
      <c r="O62" s="13">
        <f t="shared" si="8"/>
        <v>3.769999999999996</v>
      </c>
      <c r="P62">
        <f t="shared" si="9"/>
        <v>3.9956285892829428</v>
      </c>
      <c r="R62">
        <f t="shared" si="0"/>
        <v>0.35849056603773571</v>
      </c>
    </row>
    <row r="63" spans="1:18">
      <c r="A63" s="11" t="s">
        <v>320</v>
      </c>
      <c r="B63" s="12">
        <v>1.92</v>
      </c>
      <c r="C63" s="12">
        <v>2.88</v>
      </c>
      <c r="D63" s="12">
        <v>1.8</v>
      </c>
      <c r="E63" s="12">
        <v>0.32</v>
      </c>
      <c r="F63" s="10">
        <f t="shared" si="1"/>
        <v>0.51388888888888895</v>
      </c>
      <c r="G63">
        <f t="shared" si="2"/>
        <v>0.625</v>
      </c>
      <c r="H63">
        <f t="shared" si="3"/>
        <v>0.11111111111111112</v>
      </c>
      <c r="I63" s="35">
        <f t="shared" si="4"/>
        <v>0.73611111111111116</v>
      </c>
      <c r="K63">
        <f t="shared" si="5"/>
        <v>1.5</v>
      </c>
      <c r="L63">
        <f t="shared" si="6"/>
        <v>1.1041666666666667</v>
      </c>
      <c r="N63" s="13">
        <f t="shared" si="7"/>
        <v>2.12</v>
      </c>
      <c r="O63" s="13">
        <f t="shared" si="8"/>
        <v>0.75999999999999979</v>
      </c>
      <c r="P63">
        <f t="shared" si="9"/>
        <v>0.65232518603969014</v>
      </c>
      <c r="R63">
        <f t="shared" si="0"/>
        <v>0.23142021313644909</v>
      </c>
    </row>
    <row r="64" spans="1:18">
      <c r="A64" s="11" t="s">
        <v>321</v>
      </c>
      <c r="B64" s="12">
        <v>136.12</v>
      </c>
      <c r="C64" s="12">
        <v>353.59</v>
      </c>
      <c r="D64" s="12">
        <v>154.79</v>
      </c>
      <c r="E64" s="12">
        <v>132.35</v>
      </c>
      <c r="F64" s="10">
        <f t="shared" si="1"/>
        <v>6.3463333239062183E-2</v>
      </c>
      <c r="G64">
        <f t="shared" si="2"/>
        <v>0.43776690517265759</v>
      </c>
      <c r="H64">
        <f t="shared" si="3"/>
        <v>0.37430357193359542</v>
      </c>
      <c r="I64" s="35">
        <f t="shared" si="4"/>
        <v>0.81207047710625302</v>
      </c>
      <c r="K64">
        <f t="shared" si="5"/>
        <v>2.5976344401998235</v>
      </c>
      <c r="L64">
        <f t="shared" si="6"/>
        <v>2.1094622392007052</v>
      </c>
      <c r="N64" s="13">
        <f t="shared" si="7"/>
        <v>287.14</v>
      </c>
      <c r="O64" s="13">
        <f t="shared" si="8"/>
        <v>66.449999999999989</v>
      </c>
      <c r="P64">
        <f t="shared" si="9"/>
        <v>4.9135368496327052</v>
      </c>
      <c r="R64">
        <f t="shared" si="0"/>
        <v>1.0472440944881889</v>
      </c>
    </row>
    <row r="65" spans="1:18">
      <c r="A65" s="11" t="s">
        <v>322</v>
      </c>
      <c r="B65" s="12">
        <v>28.04</v>
      </c>
      <c r="C65" s="12">
        <v>80.599999999999994</v>
      </c>
      <c r="D65" s="12">
        <v>23.54</v>
      </c>
      <c r="E65" s="12">
        <v>15.83</v>
      </c>
      <c r="F65" s="10">
        <f t="shared" si="1"/>
        <v>9.5657568238213392E-2</v>
      </c>
      <c r="G65">
        <f t="shared" si="2"/>
        <v>0.29205955334987593</v>
      </c>
      <c r="H65">
        <f t="shared" si="3"/>
        <v>0.19640198511166254</v>
      </c>
      <c r="I65" s="35">
        <f t="shared" si="4"/>
        <v>0.48846153846153845</v>
      </c>
      <c r="K65">
        <f t="shared" si="5"/>
        <v>2.874465049928673</v>
      </c>
      <c r="L65">
        <f t="shared" si="6"/>
        <v>1.4040656205420827</v>
      </c>
      <c r="N65" s="13">
        <f t="shared" si="7"/>
        <v>39.369999999999997</v>
      </c>
      <c r="O65" s="13">
        <f t="shared" si="8"/>
        <v>41.23</v>
      </c>
      <c r="P65">
        <f t="shared" si="9"/>
        <v>3.3336320621663895</v>
      </c>
      <c r="R65">
        <f t="shared" si="0"/>
        <v>0.12530120481927701</v>
      </c>
    </row>
    <row r="66" spans="1:18">
      <c r="A66" s="11" t="s">
        <v>323</v>
      </c>
      <c r="B66" s="12">
        <v>3.68</v>
      </c>
      <c r="C66" s="12">
        <v>4.67</v>
      </c>
      <c r="D66" s="12">
        <v>3.37</v>
      </c>
      <c r="E66" s="12">
        <v>0.78</v>
      </c>
      <c r="F66" s="10">
        <f t="shared" si="1"/>
        <v>0.5546038543897216</v>
      </c>
      <c r="G66">
        <f t="shared" si="2"/>
        <v>0.72162740899357602</v>
      </c>
      <c r="H66">
        <f t="shared" si="3"/>
        <v>0.1670235546038544</v>
      </c>
      <c r="I66" s="35">
        <f t="shared" si="4"/>
        <v>0.88865096359743045</v>
      </c>
      <c r="K66">
        <f t="shared" si="5"/>
        <v>1.2690217391304348</v>
      </c>
      <c r="L66">
        <f t="shared" si="6"/>
        <v>1.1277173913043479</v>
      </c>
      <c r="N66" s="13">
        <f t="shared" si="7"/>
        <v>4.1500000000000004</v>
      </c>
      <c r="O66" s="13">
        <f t="shared" si="8"/>
        <v>0.51999999999999957</v>
      </c>
      <c r="P66">
        <f t="shared" si="9"/>
        <v>1.3029127521808397</v>
      </c>
      <c r="R66">
        <f t="shared" si="0"/>
        <v>-6.457746397226777E-3</v>
      </c>
    </row>
    <row r="67" spans="1:18">
      <c r="A67" s="11" t="s">
        <v>324</v>
      </c>
      <c r="B67" s="12">
        <v>1016.41</v>
      </c>
      <c r="C67" s="12">
        <v>2570.88</v>
      </c>
      <c r="D67" s="12">
        <v>2227.11</v>
      </c>
      <c r="E67" s="12">
        <v>360.48</v>
      </c>
      <c r="F67" s="10">
        <f t="shared" si="1"/>
        <v>0.72606656086631816</v>
      </c>
      <c r="G67">
        <f t="shared" si="2"/>
        <v>0.86628314040328602</v>
      </c>
      <c r="H67">
        <f t="shared" si="3"/>
        <v>0.14021657953696789</v>
      </c>
      <c r="I67" s="35">
        <f t="shared" si="4"/>
        <v>1.0064997199402539</v>
      </c>
      <c r="K67">
        <f t="shared" si="5"/>
        <v>2.5293729892464656</v>
      </c>
      <c r="L67">
        <f t="shared" si="6"/>
        <v>2.5458132053010107</v>
      </c>
      <c r="N67" s="13">
        <f t="shared" si="7"/>
        <v>2587.59</v>
      </c>
      <c r="O67" s="13">
        <f t="shared" si="8"/>
        <v>-16.710000000000036</v>
      </c>
      <c r="P67">
        <f t="shared" si="9"/>
        <v>6.9240320900438119</v>
      </c>
      <c r="R67">
        <f t="shared" si="0"/>
        <v>9.159136504104573E-2</v>
      </c>
    </row>
    <row r="68" spans="1:18">
      <c r="A68" s="11" t="s">
        <v>325</v>
      </c>
      <c r="B68" s="12">
        <v>2578.86</v>
      </c>
      <c r="C68" s="12">
        <v>1953.37</v>
      </c>
      <c r="D68" s="12">
        <v>1236.8699999999999</v>
      </c>
      <c r="E68" s="12">
        <v>552.6</v>
      </c>
      <c r="F68" s="10">
        <f t="shared" si="1"/>
        <v>0.35030229807972885</v>
      </c>
      <c r="G68">
        <f t="shared" si="2"/>
        <v>0.63319801164141964</v>
      </c>
      <c r="H68">
        <f t="shared" si="3"/>
        <v>0.28289571356169085</v>
      </c>
      <c r="I68" s="35">
        <f t="shared" si="4"/>
        <v>0.9160937252031105</v>
      </c>
      <c r="K68">
        <f t="shared" si="5"/>
        <v>0.75745484438860577</v>
      </c>
      <c r="L68">
        <f t="shared" si="6"/>
        <v>0.69389963006910016</v>
      </c>
      <c r="N68" s="13">
        <f t="shared" si="7"/>
        <v>1789.4699999999998</v>
      </c>
      <c r="O68" s="13">
        <f t="shared" si="8"/>
        <v>163.90000000000009</v>
      </c>
      <c r="P68">
        <f t="shared" si="9"/>
        <v>7.8551027198014456</v>
      </c>
      <c r="R68">
        <f t="shared" ref="R68:R131" si="10">O69/N69</f>
        <v>0.2312128202015297</v>
      </c>
    </row>
    <row r="69" spans="1:18">
      <c r="A69" s="11" t="s">
        <v>326</v>
      </c>
      <c r="B69" s="12">
        <v>379.84</v>
      </c>
      <c r="C69" s="12">
        <v>405.66</v>
      </c>
      <c r="D69" s="12">
        <v>232.42</v>
      </c>
      <c r="E69" s="12">
        <v>97.06</v>
      </c>
      <c r="F69" s="10">
        <f t="shared" ref="F69:F132" si="11">(D69-E69)/C69</f>
        <v>0.33367844993344176</v>
      </c>
      <c r="G69">
        <f t="shared" ref="G69:G132" si="12">D69/C69</f>
        <v>0.57294285855149629</v>
      </c>
      <c r="H69">
        <f t="shared" ref="H69:H132" si="13">E69/C69</f>
        <v>0.23926440861805451</v>
      </c>
      <c r="I69" s="35">
        <f t="shared" ref="I69:I132" si="14">(D69+E69)/C69</f>
        <v>0.81220726716955083</v>
      </c>
      <c r="K69">
        <f t="shared" ref="K69:K132" si="15">C69/B69</f>
        <v>1.0679759898904804</v>
      </c>
      <c r="L69">
        <f t="shared" ref="L69:L132" si="16">(D69+E69)/B69</f>
        <v>0.86741786015164291</v>
      </c>
      <c r="N69" s="13">
        <f t="shared" ref="N69:N132" si="17">D69+E69</f>
        <v>329.48</v>
      </c>
      <c r="O69" s="13">
        <f t="shared" ref="O69:O132" si="18">C69-N69</f>
        <v>76.180000000000007</v>
      </c>
      <c r="P69">
        <f t="shared" si="9"/>
        <v>5.9397501114213034</v>
      </c>
      <c r="R69">
        <f t="shared" si="10"/>
        <v>-2.3675310033821895E-2</v>
      </c>
    </row>
    <row r="70" spans="1:18">
      <c r="A70" s="11" t="s">
        <v>327</v>
      </c>
      <c r="B70" s="12">
        <v>86.67</v>
      </c>
      <c r="C70" s="12">
        <v>95.26</v>
      </c>
      <c r="D70" s="12">
        <v>86.98</v>
      </c>
      <c r="E70" s="12">
        <v>10.59</v>
      </c>
      <c r="F70" s="10">
        <f t="shared" si="11"/>
        <v>0.80191056057106858</v>
      </c>
      <c r="G70">
        <f t="shared" si="12"/>
        <v>0.91307999160193154</v>
      </c>
      <c r="H70">
        <f t="shared" si="13"/>
        <v>0.11116943103086289</v>
      </c>
      <c r="I70" s="35">
        <f t="shared" si="14"/>
        <v>1.0242494226327945</v>
      </c>
      <c r="K70">
        <f t="shared" si="15"/>
        <v>1.0991115726318219</v>
      </c>
      <c r="L70">
        <f t="shared" si="16"/>
        <v>1.1257643936771664</v>
      </c>
      <c r="N70" s="13">
        <f t="shared" si="17"/>
        <v>97.570000000000007</v>
      </c>
      <c r="O70" s="13">
        <f t="shared" si="18"/>
        <v>-2.3100000000000023</v>
      </c>
      <c r="P70">
        <f t="shared" ref="P70:P133" si="19">LN(B70)</f>
        <v>4.462107803146254</v>
      </c>
      <c r="R70">
        <f t="shared" si="10"/>
        <v>8.5743489674077092E-2</v>
      </c>
    </row>
    <row r="71" spans="1:18">
      <c r="A71" s="11" t="s">
        <v>328</v>
      </c>
      <c r="B71" s="12">
        <v>1791.1</v>
      </c>
      <c r="C71" s="12">
        <v>1869.52</v>
      </c>
      <c r="D71" s="12">
        <v>1024.47</v>
      </c>
      <c r="E71" s="12">
        <v>697.41</v>
      </c>
      <c r="F71" s="10">
        <f t="shared" si="11"/>
        <v>0.17494330095425567</v>
      </c>
      <c r="G71">
        <f t="shared" si="12"/>
        <v>0.54798557918610125</v>
      </c>
      <c r="H71">
        <f t="shared" si="13"/>
        <v>0.3730422782318456</v>
      </c>
      <c r="I71" s="35">
        <f t="shared" si="14"/>
        <v>0.9210278574179469</v>
      </c>
      <c r="K71">
        <f t="shared" si="15"/>
        <v>1.0437831500195411</v>
      </c>
      <c r="L71">
        <f t="shared" si="16"/>
        <v>0.96135335827145341</v>
      </c>
      <c r="N71" s="13">
        <f t="shared" si="17"/>
        <v>1721.88</v>
      </c>
      <c r="O71" s="13">
        <f t="shared" si="18"/>
        <v>147.63999999999987</v>
      </c>
      <c r="P71">
        <f t="shared" si="19"/>
        <v>7.4905852352312126</v>
      </c>
      <c r="R71">
        <f t="shared" si="10"/>
        <v>0.35063474610155937</v>
      </c>
    </row>
    <row r="72" spans="1:18">
      <c r="A72" s="11" t="s">
        <v>329</v>
      </c>
      <c r="B72" s="12">
        <v>263</v>
      </c>
      <c r="C72" s="12">
        <v>540.47</v>
      </c>
      <c r="D72" s="12">
        <v>282.60000000000002</v>
      </c>
      <c r="E72" s="12">
        <v>117.56</v>
      </c>
      <c r="F72" s="10">
        <f t="shared" si="11"/>
        <v>0.30536384998242272</v>
      </c>
      <c r="G72">
        <f t="shared" si="12"/>
        <v>0.52287823560974711</v>
      </c>
      <c r="H72">
        <f t="shared" si="13"/>
        <v>0.21751438562732436</v>
      </c>
      <c r="I72" s="35">
        <f t="shared" si="14"/>
        <v>0.7403926212370715</v>
      </c>
      <c r="K72">
        <f t="shared" si="15"/>
        <v>2.0550190114068441</v>
      </c>
      <c r="L72">
        <f t="shared" si="16"/>
        <v>1.5215209125475286</v>
      </c>
      <c r="N72" s="13">
        <f t="shared" si="17"/>
        <v>400.16</v>
      </c>
      <c r="O72" s="13">
        <f t="shared" si="18"/>
        <v>140.31</v>
      </c>
      <c r="P72">
        <f t="shared" si="19"/>
        <v>5.5721540321777647</v>
      </c>
      <c r="R72">
        <f t="shared" si="10"/>
        <v>-0.40140845070422537</v>
      </c>
    </row>
    <row r="73" spans="1:18">
      <c r="A73" s="11" t="s">
        <v>330</v>
      </c>
      <c r="B73" s="12">
        <v>2.06</v>
      </c>
      <c r="C73" s="12">
        <v>2.5499999999999998</v>
      </c>
      <c r="D73" s="12">
        <v>2.92</v>
      </c>
      <c r="E73" s="12">
        <v>1.34</v>
      </c>
      <c r="F73" s="10">
        <f t="shared" si="11"/>
        <v>0.61960784313725492</v>
      </c>
      <c r="G73">
        <f t="shared" si="12"/>
        <v>1.1450980392156864</v>
      </c>
      <c r="H73">
        <f t="shared" si="13"/>
        <v>0.52549019607843139</v>
      </c>
      <c r="I73" s="35">
        <f t="shared" si="14"/>
        <v>1.6705882352941177</v>
      </c>
      <c r="K73">
        <f t="shared" si="15"/>
        <v>1.2378640776699028</v>
      </c>
      <c r="L73">
        <f t="shared" si="16"/>
        <v>2.0679611650485437</v>
      </c>
      <c r="N73" s="13">
        <f t="shared" si="17"/>
        <v>4.26</v>
      </c>
      <c r="O73" s="13">
        <f t="shared" si="18"/>
        <v>-1.71</v>
      </c>
      <c r="P73">
        <f t="shared" si="19"/>
        <v>0.72270598280148979</v>
      </c>
      <c r="R73">
        <f t="shared" si="10"/>
        <v>0.1653578640341038</v>
      </c>
    </row>
    <row r="74" spans="1:18">
      <c r="A74" s="11" t="s">
        <v>331</v>
      </c>
      <c r="B74" s="12">
        <v>24.1</v>
      </c>
      <c r="C74" s="12">
        <v>103.88</v>
      </c>
      <c r="D74" s="12">
        <v>72.069999999999993</v>
      </c>
      <c r="E74" s="12">
        <v>17.07</v>
      </c>
      <c r="F74" s="10">
        <f t="shared" si="11"/>
        <v>0.52945706584520591</v>
      </c>
      <c r="G74">
        <f t="shared" si="12"/>
        <v>0.69378128609934542</v>
      </c>
      <c r="H74">
        <f t="shared" si="13"/>
        <v>0.1643242202541394</v>
      </c>
      <c r="I74" s="35">
        <f t="shared" si="14"/>
        <v>0.8581055063534847</v>
      </c>
      <c r="K74">
        <f t="shared" si="15"/>
        <v>4.3103734439834023</v>
      </c>
      <c r="L74">
        <f t="shared" si="16"/>
        <v>3.698755186721991</v>
      </c>
      <c r="N74" s="13">
        <f t="shared" si="17"/>
        <v>89.139999999999986</v>
      </c>
      <c r="O74" s="13">
        <f t="shared" si="18"/>
        <v>14.740000000000009</v>
      </c>
      <c r="P74">
        <f t="shared" si="19"/>
        <v>3.1822118404966093</v>
      </c>
      <c r="R74">
        <f t="shared" si="10"/>
        <v>-0.41095890410958902</v>
      </c>
    </row>
    <row r="75" spans="1:18">
      <c r="A75" s="11" t="s">
        <v>332</v>
      </c>
      <c r="B75" s="12">
        <v>3.41</v>
      </c>
      <c r="C75" s="12">
        <v>2.58</v>
      </c>
      <c r="D75" s="12">
        <v>3.59</v>
      </c>
      <c r="E75" s="12">
        <v>0.79</v>
      </c>
      <c r="F75" s="10">
        <f t="shared" si="11"/>
        <v>1.0852713178294573</v>
      </c>
      <c r="G75">
        <f t="shared" si="12"/>
        <v>1.3914728682170541</v>
      </c>
      <c r="H75">
        <f t="shared" si="13"/>
        <v>0.30620155038759689</v>
      </c>
      <c r="I75" s="35">
        <f t="shared" si="14"/>
        <v>1.6976744186046511</v>
      </c>
      <c r="K75">
        <f t="shared" si="15"/>
        <v>0.75659824046920821</v>
      </c>
      <c r="L75">
        <f t="shared" si="16"/>
        <v>1.2844574780058651</v>
      </c>
      <c r="N75" s="13">
        <f t="shared" si="17"/>
        <v>4.38</v>
      </c>
      <c r="O75" s="13">
        <f t="shared" si="18"/>
        <v>-1.7999999999999998</v>
      </c>
      <c r="P75">
        <f t="shared" si="19"/>
        <v>1.2267122912954254</v>
      </c>
      <c r="R75">
        <f t="shared" si="10"/>
        <v>-0.55148583275742913</v>
      </c>
    </row>
    <row r="76" spans="1:18">
      <c r="A76" s="11" t="s">
        <v>333</v>
      </c>
      <c r="B76" s="12">
        <v>34.64</v>
      </c>
      <c r="C76" s="12">
        <v>19.47</v>
      </c>
      <c r="D76" s="12">
        <v>41.61</v>
      </c>
      <c r="E76" s="12">
        <v>1.8</v>
      </c>
      <c r="F76" s="10">
        <f t="shared" si="11"/>
        <v>2.0446841294298923</v>
      </c>
      <c r="G76">
        <f t="shared" si="12"/>
        <v>2.1371340523882898</v>
      </c>
      <c r="H76">
        <f t="shared" si="13"/>
        <v>9.2449922958397546E-2</v>
      </c>
      <c r="I76" s="35">
        <f t="shared" si="14"/>
        <v>2.2295839753466873</v>
      </c>
      <c r="K76">
        <f t="shared" si="15"/>
        <v>0.56206697459584287</v>
      </c>
      <c r="L76">
        <f t="shared" si="16"/>
        <v>1.2531755196304848</v>
      </c>
      <c r="N76" s="13">
        <f t="shared" si="17"/>
        <v>43.41</v>
      </c>
      <c r="O76" s="13">
        <f t="shared" si="18"/>
        <v>-23.939999999999998</v>
      </c>
      <c r="P76">
        <f t="shared" si="19"/>
        <v>3.5450090836942345</v>
      </c>
      <c r="R76">
        <f t="shared" si="10"/>
        <v>-0.13571428571428559</v>
      </c>
    </row>
    <row r="77" spans="1:18">
      <c r="A77" s="11" t="s">
        <v>334</v>
      </c>
      <c r="B77" s="12">
        <v>1.78</v>
      </c>
      <c r="C77" s="12">
        <v>3.63</v>
      </c>
      <c r="D77" s="12">
        <v>2.76</v>
      </c>
      <c r="E77" s="12">
        <v>1.44</v>
      </c>
      <c r="F77" s="10">
        <f t="shared" si="11"/>
        <v>0.36363636363636359</v>
      </c>
      <c r="G77">
        <f t="shared" si="12"/>
        <v>0.7603305785123966</v>
      </c>
      <c r="H77">
        <f t="shared" si="13"/>
        <v>0.39669421487603307</v>
      </c>
      <c r="I77" s="35">
        <f t="shared" si="14"/>
        <v>1.1570247933884297</v>
      </c>
      <c r="K77">
        <f t="shared" si="15"/>
        <v>2.0393258426966292</v>
      </c>
      <c r="L77">
        <f t="shared" si="16"/>
        <v>2.3595505617977524</v>
      </c>
      <c r="N77" s="13">
        <f t="shared" si="17"/>
        <v>4.1999999999999993</v>
      </c>
      <c r="O77" s="13">
        <f t="shared" si="18"/>
        <v>-0.5699999999999994</v>
      </c>
      <c r="P77">
        <f t="shared" si="19"/>
        <v>0.57661336430399379</v>
      </c>
      <c r="R77">
        <f t="shared" si="10"/>
        <v>0.84833278619331209</v>
      </c>
    </row>
    <row r="78" spans="1:18">
      <c r="A78" s="11" t="s">
        <v>335</v>
      </c>
      <c r="B78" s="12">
        <v>1722.58</v>
      </c>
      <c r="C78" s="12">
        <v>1970.6</v>
      </c>
      <c r="D78" s="12">
        <v>898.14</v>
      </c>
      <c r="E78" s="12">
        <v>168.01</v>
      </c>
      <c r="F78" s="10">
        <f t="shared" si="11"/>
        <v>0.37051151933421295</v>
      </c>
      <c r="G78">
        <f t="shared" si="12"/>
        <v>0.45576981629960417</v>
      </c>
      <c r="H78">
        <f t="shared" si="13"/>
        <v>8.525829696539125E-2</v>
      </c>
      <c r="I78" s="35">
        <f t="shared" si="14"/>
        <v>0.54102811326499556</v>
      </c>
      <c r="K78">
        <f t="shared" si="15"/>
        <v>1.1439817018658058</v>
      </c>
      <c r="L78">
        <f t="shared" si="16"/>
        <v>0.61892626177013554</v>
      </c>
      <c r="N78" s="13">
        <f t="shared" si="17"/>
        <v>1066.1500000000001</v>
      </c>
      <c r="O78" s="13">
        <f t="shared" si="18"/>
        <v>904.44999999999982</v>
      </c>
      <c r="P78">
        <f t="shared" si="19"/>
        <v>7.4515784459312346</v>
      </c>
      <c r="R78">
        <f t="shared" si="10"/>
        <v>-0.45802792321116925</v>
      </c>
    </row>
    <row r="79" spans="1:18">
      <c r="A79" s="11" t="s">
        <v>336</v>
      </c>
      <c r="B79" s="12">
        <v>95.32</v>
      </c>
      <c r="C79" s="12">
        <v>62.11</v>
      </c>
      <c r="D79" s="12">
        <v>97.19</v>
      </c>
      <c r="E79" s="12">
        <v>17.41</v>
      </c>
      <c r="F79" s="10">
        <f t="shared" si="11"/>
        <v>1.2844952503622606</v>
      </c>
      <c r="G79">
        <f t="shared" si="12"/>
        <v>1.5648043793270006</v>
      </c>
      <c r="H79">
        <f t="shared" si="13"/>
        <v>0.28030912896473997</v>
      </c>
      <c r="I79" s="35">
        <f t="shared" si="14"/>
        <v>1.8451135082917405</v>
      </c>
      <c r="K79">
        <f t="shared" si="15"/>
        <v>0.65159462861938733</v>
      </c>
      <c r="L79">
        <f t="shared" si="16"/>
        <v>1.2022660511959715</v>
      </c>
      <c r="N79" s="13">
        <f t="shared" si="17"/>
        <v>114.6</v>
      </c>
      <c r="O79" s="13">
        <f t="shared" si="18"/>
        <v>-52.489999999999995</v>
      </c>
      <c r="P79">
        <f t="shared" si="19"/>
        <v>4.5572396522305416</v>
      </c>
      <c r="R79">
        <f t="shared" si="10"/>
        <v>-0.84992714910150557</v>
      </c>
    </row>
    <row r="80" spans="1:18">
      <c r="A80" s="11" t="s">
        <v>337</v>
      </c>
      <c r="B80" s="12">
        <v>87.69</v>
      </c>
      <c r="C80" s="12">
        <v>21.63</v>
      </c>
      <c r="D80" s="12">
        <v>113.55</v>
      </c>
      <c r="E80" s="12">
        <v>30.58</v>
      </c>
      <c r="F80" s="10">
        <f t="shared" si="11"/>
        <v>3.8358760980120206</v>
      </c>
      <c r="G80">
        <f t="shared" si="12"/>
        <v>5.2496532593619971</v>
      </c>
      <c r="H80">
        <f t="shared" si="13"/>
        <v>1.4137771613499768</v>
      </c>
      <c r="I80" s="35">
        <f t="shared" si="14"/>
        <v>6.6634304207119746</v>
      </c>
      <c r="K80">
        <f t="shared" si="15"/>
        <v>0.24666438590489223</v>
      </c>
      <c r="L80">
        <f t="shared" si="16"/>
        <v>1.6436309727448968</v>
      </c>
      <c r="N80" s="13">
        <f t="shared" si="17"/>
        <v>144.13</v>
      </c>
      <c r="O80" s="13">
        <f t="shared" si="18"/>
        <v>-122.5</v>
      </c>
      <c r="P80">
        <f t="shared" si="19"/>
        <v>4.4738078677912645</v>
      </c>
      <c r="R80">
        <f t="shared" si="10"/>
        <v>0.11718388142658637</v>
      </c>
    </row>
    <row r="81" spans="1:18" s="28" customFormat="1">
      <c r="A81" s="30" t="s">
        <v>338</v>
      </c>
      <c r="B81" s="31">
        <v>620.55999999999995</v>
      </c>
      <c r="C81" s="31">
        <v>1423.08</v>
      </c>
      <c r="D81" s="31">
        <v>837.45</v>
      </c>
      <c r="E81" s="31">
        <v>436.36</v>
      </c>
      <c r="F81" s="32">
        <f t="shared" si="11"/>
        <v>0.28184641762936735</v>
      </c>
      <c r="G81" s="28">
        <f t="shared" si="12"/>
        <v>0.58847710599544656</v>
      </c>
      <c r="H81" s="28">
        <f t="shared" si="13"/>
        <v>0.30663068836607921</v>
      </c>
      <c r="I81" s="35">
        <f t="shared" si="14"/>
        <v>0.89510779436152577</v>
      </c>
      <c r="K81" s="28">
        <f t="shared" si="15"/>
        <v>2.2932190279747324</v>
      </c>
      <c r="L81" s="28">
        <f t="shared" si="16"/>
        <v>2.0526782261183447</v>
      </c>
      <c r="N81" s="33">
        <f t="shared" si="17"/>
        <v>1273.81</v>
      </c>
      <c r="O81" s="33">
        <f t="shared" si="18"/>
        <v>149.26999999999998</v>
      </c>
      <c r="P81" s="28">
        <f t="shared" si="19"/>
        <v>6.4306222961826158</v>
      </c>
      <c r="R81">
        <f t="shared" si="10"/>
        <v>-0.72686230248306993</v>
      </c>
    </row>
    <row r="82" spans="1:18">
      <c r="A82" s="11" t="s">
        <v>339</v>
      </c>
      <c r="B82" s="12">
        <v>2.94</v>
      </c>
      <c r="C82" s="12">
        <v>1.21</v>
      </c>
      <c r="D82" s="12">
        <v>3.46</v>
      </c>
      <c r="E82" s="12">
        <v>0.97</v>
      </c>
      <c r="F82" s="10">
        <f t="shared" si="11"/>
        <v>2.0578512396694215</v>
      </c>
      <c r="G82">
        <f t="shared" si="12"/>
        <v>2.8595041322314052</v>
      </c>
      <c r="H82">
        <f t="shared" si="13"/>
        <v>0.80165289256198347</v>
      </c>
      <c r="I82" s="35">
        <f t="shared" si="14"/>
        <v>3.6611570247933884</v>
      </c>
      <c r="K82">
        <f t="shared" si="15"/>
        <v>0.41156462585034015</v>
      </c>
      <c r="L82">
        <f t="shared" si="16"/>
        <v>1.5068027210884354</v>
      </c>
      <c r="N82" s="13">
        <f t="shared" si="17"/>
        <v>4.43</v>
      </c>
      <c r="O82" s="13">
        <f t="shared" si="18"/>
        <v>-3.2199999999999998</v>
      </c>
      <c r="P82">
        <f t="shared" si="19"/>
        <v>1.0784095813505903</v>
      </c>
      <c r="R82">
        <f t="shared" si="10"/>
        <v>-0.38316545327615442</v>
      </c>
    </row>
    <row r="83" spans="1:18">
      <c r="A83" s="11" t="s">
        <v>340</v>
      </c>
      <c r="B83" s="12">
        <v>263.18</v>
      </c>
      <c r="C83" s="12">
        <v>247.4</v>
      </c>
      <c r="D83" s="12">
        <v>328.99</v>
      </c>
      <c r="E83" s="12">
        <v>72.09</v>
      </c>
      <c r="F83" s="10">
        <f t="shared" si="11"/>
        <v>1.0383993532740501</v>
      </c>
      <c r="G83">
        <f t="shared" si="12"/>
        <v>1.3297898140662894</v>
      </c>
      <c r="H83">
        <f t="shared" si="13"/>
        <v>0.29139046079223929</v>
      </c>
      <c r="I83" s="35">
        <f t="shared" si="14"/>
        <v>1.6211802748585289</v>
      </c>
      <c r="K83">
        <f t="shared" si="15"/>
        <v>0.94004103655292959</v>
      </c>
      <c r="L83">
        <f t="shared" si="16"/>
        <v>1.5239759860171747</v>
      </c>
      <c r="N83" s="13">
        <f t="shared" si="17"/>
        <v>401.08000000000004</v>
      </c>
      <c r="O83" s="13">
        <f t="shared" si="18"/>
        <v>-153.68000000000004</v>
      </c>
      <c r="P83">
        <f t="shared" si="19"/>
        <v>5.5728382087219943</v>
      </c>
      <c r="R83">
        <f t="shared" si="10"/>
        <v>-1.5873385856137248E-2</v>
      </c>
    </row>
    <row r="84" spans="1:18">
      <c r="A84" s="11" t="s">
        <v>341</v>
      </c>
      <c r="B84" s="12">
        <v>144.16999999999999</v>
      </c>
      <c r="C84" s="12">
        <v>422.21</v>
      </c>
      <c r="D84" s="12">
        <v>280.67</v>
      </c>
      <c r="E84" s="12">
        <v>148.35</v>
      </c>
      <c r="F84" s="10">
        <f t="shared" si="11"/>
        <v>0.31339854574737697</v>
      </c>
      <c r="G84">
        <f t="shared" si="12"/>
        <v>0.66476398000994774</v>
      </c>
      <c r="H84">
        <f t="shared" si="13"/>
        <v>0.35136543426257077</v>
      </c>
      <c r="I84" s="35">
        <f t="shared" si="14"/>
        <v>1.0161294142725183</v>
      </c>
      <c r="K84">
        <f t="shared" si="15"/>
        <v>2.9285565651661236</v>
      </c>
      <c r="L84">
        <f t="shared" si="16"/>
        <v>2.9757924672261913</v>
      </c>
      <c r="N84" s="13">
        <f t="shared" si="17"/>
        <v>429.02</v>
      </c>
      <c r="O84" s="13">
        <f t="shared" si="18"/>
        <v>-6.8100000000000023</v>
      </c>
      <c r="P84">
        <f t="shared" si="19"/>
        <v>4.9709931588238119</v>
      </c>
      <c r="R84">
        <f t="shared" si="10"/>
        <v>-0.62815945716709076</v>
      </c>
    </row>
    <row r="85" spans="1:18">
      <c r="A85" s="11" t="s">
        <v>342</v>
      </c>
      <c r="B85" s="12">
        <v>1660.55</v>
      </c>
      <c r="C85" s="12">
        <v>876.8</v>
      </c>
      <c r="D85" s="12">
        <v>2213.2399999999998</v>
      </c>
      <c r="E85" s="12">
        <v>144.76</v>
      </c>
      <c r="F85" s="10">
        <f t="shared" si="11"/>
        <v>2.3591240875912405</v>
      </c>
      <c r="G85">
        <f t="shared" si="12"/>
        <v>2.5242244525547446</v>
      </c>
      <c r="H85">
        <f t="shared" si="13"/>
        <v>0.16510036496350364</v>
      </c>
      <c r="I85" s="35">
        <f t="shared" si="14"/>
        <v>2.6893248175182483</v>
      </c>
      <c r="K85">
        <f t="shared" si="15"/>
        <v>0.52801782541928877</v>
      </c>
      <c r="L85">
        <f t="shared" si="16"/>
        <v>1.420011441992111</v>
      </c>
      <c r="N85" s="13">
        <f t="shared" si="17"/>
        <v>2358</v>
      </c>
      <c r="O85" s="13">
        <f t="shared" si="18"/>
        <v>-1481.2</v>
      </c>
      <c r="P85">
        <f t="shared" si="19"/>
        <v>7.4149041517756871</v>
      </c>
      <c r="R85">
        <f t="shared" si="10"/>
        <v>-0.57836640802032546</v>
      </c>
    </row>
    <row r="86" spans="1:18">
      <c r="A86" s="11" t="s">
        <v>343</v>
      </c>
      <c r="B86" s="12">
        <v>262.01</v>
      </c>
      <c r="C86" s="12">
        <v>245.61</v>
      </c>
      <c r="D86" s="12">
        <v>481.02</v>
      </c>
      <c r="E86" s="12">
        <v>101.5</v>
      </c>
      <c r="F86" s="10">
        <f t="shared" si="11"/>
        <v>1.5452139570864376</v>
      </c>
      <c r="G86">
        <f t="shared" si="12"/>
        <v>1.9584707463051176</v>
      </c>
      <c r="H86">
        <f t="shared" si="13"/>
        <v>0.41325678921867998</v>
      </c>
      <c r="I86" s="35">
        <f t="shared" si="14"/>
        <v>2.3717275355237977</v>
      </c>
      <c r="K86">
        <f t="shared" si="15"/>
        <v>0.93740696919964894</v>
      </c>
      <c r="L86">
        <f t="shared" si="16"/>
        <v>2.2232739208427161</v>
      </c>
      <c r="N86" s="13">
        <f t="shared" si="17"/>
        <v>582.52</v>
      </c>
      <c r="O86" s="13">
        <f t="shared" si="18"/>
        <v>-336.90999999999997</v>
      </c>
      <c r="P86">
        <f t="shared" si="19"/>
        <v>5.5683826709716513</v>
      </c>
      <c r="R86">
        <f t="shared" si="10"/>
        <v>0.41689185609071161</v>
      </c>
    </row>
    <row r="87" spans="1:18">
      <c r="A87" s="11" t="s">
        <v>344</v>
      </c>
      <c r="B87" s="12">
        <v>294.74</v>
      </c>
      <c r="C87" s="12">
        <v>1337.05</v>
      </c>
      <c r="D87" s="12">
        <v>703.23</v>
      </c>
      <c r="E87" s="12">
        <v>240.42</v>
      </c>
      <c r="F87" s="10">
        <f t="shared" si="11"/>
        <v>0.34614262742604995</v>
      </c>
      <c r="G87">
        <f t="shared" si="12"/>
        <v>0.52595639654463189</v>
      </c>
      <c r="H87">
        <f t="shared" si="13"/>
        <v>0.17981376911858196</v>
      </c>
      <c r="I87" s="35">
        <f t="shared" si="14"/>
        <v>0.70577016566321382</v>
      </c>
      <c r="K87">
        <f t="shared" si="15"/>
        <v>4.5363710388817262</v>
      </c>
      <c r="L87">
        <f t="shared" si="16"/>
        <v>3.2016353396213608</v>
      </c>
      <c r="N87" s="13">
        <f t="shared" si="17"/>
        <v>943.65</v>
      </c>
      <c r="O87" s="13">
        <f t="shared" si="18"/>
        <v>393.4</v>
      </c>
      <c r="P87">
        <f t="shared" si="19"/>
        <v>5.6860936117851173</v>
      </c>
      <c r="R87">
        <f t="shared" si="10"/>
        <v>-0.71460393349994566</v>
      </c>
    </row>
    <row r="88" spans="1:18">
      <c r="A88" s="11" t="s">
        <v>345</v>
      </c>
      <c r="B88" s="12">
        <v>150.06</v>
      </c>
      <c r="C88" s="12">
        <v>52.53</v>
      </c>
      <c r="D88" s="12">
        <v>163.81</v>
      </c>
      <c r="E88" s="12">
        <v>20.25</v>
      </c>
      <c r="F88" s="10">
        <f t="shared" si="11"/>
        <v>2.7329145250333142</v>
      </c>
      <c r="G88">
        <f t="shared" si="12"/>
        <v>3.1184085284599274</v>
      </c>
      <c r="H88">
        <f t="shared" si="13"/>
        <v>0.38549400342661333</v>
      </c>
      <c r="I88" s="35">
        <f t="shared" si="14"/>
        <v>3.5039025318865411</v>
      </c>
      <c r="K88">
        <f t="shared" si="15"/>
        <v>0.35005997600959615</v>
      </c>
      <c r="L88">
        <f t="shared" si="16"/>
        <v>1.2265760362521658</v>
      </c>
      <c r="N88" s="13">
        <f t="shared" si="17"/>
        <v>184.06</v>
      </c>
      <c r="O88" s="13">
        <f t="shared" si="18"/>
        <v>-131.53</v>
      </c>
      <c r="P88">
        <f t="shared" si="19"/>
        <v>5.0110352141175829</v>
      </c>
      <c r="R88">
        <f t="shared" si="10"/>
        <v>-0.53768017251163314</v>
      </c>
    </row>
    <row r="89" spans="1:18">
      <c r="A89" s="11" t="s">
        <v>346</v>
      </c>
      <c r="B89" s="12">
        <v>138.13</v>
      </c>
      <c r="C89" s="12">
        <v>81.47</v>
      </c>
      <c r="D89" s="12">
        <v>157.9</v>
      </c>
      <c r="E89" s="12">
        <v>18.32</v>
      </c>
      <c r="F89" s="10">
        <f t="shared" si="11"/>
        <v>1.7132686878605623</v>
      </c>
      <c r="G89">
        <f t="shared" si="12"/>
        <v>1.9381367374493679</v>
      </c>
      <c r="H89">
        <f t="shared" si="13"/>
        <v>0.22486804958880571</v>
      </c>
      <c r="I89" s="35">
        <f t="shared" si="14"/>
        <v>2.1630047870381737</v>
      </c>
      <c r="K89">
        <f t="shared" si="15"/>
        <v>0.58980670382972566</v>
      </c>
      <c r="L89">
        <f t="shared" si="16"/>
        <v>1.2757547238109028</v>
      </c>
      <c r="N89" s="13">
        <f t="shared" si="17"/>
        <v>176.22</v>
      </c>
      <c r="O89" s="13">
        <f t="shared" si="18"/>
        <v>-94.75</v>
      </c>
      <c r="P89">
        <f t="shared" si="19"/>
        <v>4.9281952707118686</v>
      </c>
      <c r="R89">
        <f t="shared" si="10"/>
        <v>-0.53012048192771088</v>
      </c>
    </row>
    <row r="90" spans="1:18">
      <c r="A90" s="11" t="s">
        <v>347</v>
      </c>
      <c r="B90" s="12">
        <v>1.44</v>
      </c>
      <c r="C90" s="12">
        <v>1.95</v>
      </c>
      <c r="D90" s="12">
        <v>2.56</v>
      </c>
      <c r="E90" s="12">
        <v>1.59</v>
      </c>
      <c r="F90" s="10">
        <f t="shared" si="11"/>
        <v>0.49743589743589745</v>
      </c>
      <c r="G90">
        <f t="shared" si="12"/>
        <v>1.3128205128205128</v>
      </c>
      <c r="H90">
        <f t="shared" si="13"/>
        <v>0.81538461538461549</v>
      </c>
      <c r="I90" s="35">
        <f t="shared" si="14"/>
        <v>2.1282051282051286</v>
      </c>
      <c r="K90">
        <f t="shared" si="15"/>
        <v>1.3541666666666667</v>
      </c>
      <c r="L90">
        <f t="shared" si="16"/>
        <v>2.8819444444444446</v>
      </c>
      <c r="N90" s="13">
        <f t="shared" si="17"/>
        <v>4.1500000000000004</v>
      </c>
      <c r="O90" s="13">
        <f t="shared" si="18"/>
        <v>-2.2000000000000002</v>
      </c>
      <c r="P90">
        <f t="shared" si="19"/>
        <v>0.36464311358790924</v>
      </c>
      <c r="R90">
        <f t="shared" si="10"/>
        <v>-6.613639711297685E-2</v>
      </c>
    </row>
    <row r="91" spans="1:18">
      <c r="A91" s="11" t="s">
        <v>348</v>
      </c>
      <c r="B91" s="12">
        <v>550.34</v>
      </c>
      <c r="C91" s="12">
        <v>634</v>
      </c>
      <c r="D91" s="12">
        <v>654.1</v>
      </c>
      <c r="E91" s="12">
        <v>24.8</v>
      </c>
      <c r="F91" s="10">
        <f t="shared" si="11"/>
        <v>0.99258675078864367</v>
      </c>
      <c r="G91">
        <f t="shared" si="12"/>
        <v>1.0317034700315457</v>
      </c>
      <c r="H91">
        <f t="shared" si="13"/>
        <v>3.9116719242902206E-2</v>
      </c>
      <c r="I91" s="35">
        <f t="shared" si="14"/>
        <v>1.070820189274448</v>
      </c>
      <c r="K91">
        <f t="shared" si="15"/>
        <v>1.1520151179270997</v>
      </c>
      <c r="L91">
        <f t="shared" si="16"/>
        <v>1.2336010466257221</v>
      </c>
      <c r="N91" s="13">
        <f t="shared" si="17"/>
        <v>678.9</v>
      </c>
      <c r="O91" s="13">
        <f t="shared" si="18"/>
        <v>-44.899999999999977</v>
      </c>
      <c r="P91">
        <f t="shared" si="19"/>
        <v>6.3105362690490274</v>
      </c>
      <c r="R91">
        <f t="shared" si="10"/>
        <v>0.11563078550647972</v>
      </c>
    </row>
    <row r="92" spans="1:18">
      <c r="A92" s="11" t="s">
        <v>349</v>
      </c>
      <c r="B92" s="12">
        <v>2390.9</v>
      </c>
      <c r="C92" s="12">
        <v>2109.1</v>
      </c>
      <c r="D92" s="12">
        <v>1604.15</v>
      </c>
      <c r="E92" s="12">
        <v>286.35000000000002</v>
      </c>
      <c r="F92" s="10">
        <f t="shared" si="11"/>
        <v>0.62481627234365378</v>
      </c>
      <c r="G92">
        <f t="shared" si="12"/>
        <v>0.76058508368498423</v>
      </c>
      <c r="H92">
        <f t="shared" si="13"/>
        <v>0.13576881134133045</v>
      </c>
      <c r="I92" s="35">
        <f t="shared" si="14"/>
        <v>0.89635389502631457</v>
      </c>
      <c r="K92">
        <f t="shared" si="15"/>
        <v>0.88213643397883634</v>
      </c>
      <c r="L92">
        <f t="shared" si="16"/>
        <v>0.79070642854155337</v>
      </c>
      <c r="N92" s="13">
        <f t="shared" si="17"/>
        <v>1890.5</v>
      </c>
      <c r="O92" s="13">
        <f t="shared" si="18"/>
        <v>218.59999999999991</v>
      </c>
      <c r="P92">
        <f t="shared" si="19"/>
        <v>7.7794251430788881</v>
      </c>
      <c r="R92">
        <f t="shared" si="10"/>
        <v>-0.67920957417200112</v>
      </c>
    </row>
    <row r="93" spans="1:18">
      <c r="A93" s="11" t="s">
        <v>350</v>
      </c>
      <c r="B93" s="12">
        <v>132.74</v>
      </c>
      <c r="C93" s="12">
        <v>57.63</v>
      </c>
      <c r="D93" s="12">
        <v>142.88999999999999</v>
      </c>
      <c r="E93" s="12">
        <v>36.76</v>
      </c>
      <c r="F93" s="10">
        <f t="shared" si="11"/>
        <v>1.8415755682804094</v>
      </c>
      <c r="G93">
        <f t="shared" si="12"/>
        <v>2.479437792816241</v>
      </c>
      <c r="H93">
        <f t="shared" si="13"/>
        <v>0.63786222453583197</v>
      </c>
      <c r="I93" s="35">
        <f t="shared" si="14"/>
        <v>3.1173000173520728</v>
      </c>
      <c r="K93">
        <f t="shared" si="15"/>
        <v>0.43415699864396562</v>
      </c>
      <c r="L93">
        <f t="shared" si="16"/>
        <v>1.3533976194063579</v>
      </c>
      <c r="N93" s="13">
        <f t="shared" si="17"/>
        <v>179.64999999999998</v>
      </c>
      <c r="O93" s="13">
        <f t="shared" si="18"/>
        <v>-122.01999999999998</v>
      </c>
      <c r="P93">
        <f t="shared" si="19"/>
        <v>4.8883923277177788</v>
      </c>
      <c r="R93">
        <f t="shared" si="10"/>
        <v>-0.28991175991245832</v>
      </c>
    </row>
    <row r="94" spans="1:18">
      <c r="A94" s="11" t="s">
        <v>351</v>
      </c>
      <c r="B94" s="12">
        <v>211.56</v>
      </c>
      <c r="C94" s="12">
        <v>304.99</v>
      </c>
      <c r="D94" s="12">
        <v>325.36</v>
      </c>
      <c r="E94" s="12">
        <v>104.15</v>
      </c>
      <c r="F94" s="10">
        <f t="shared" si="11"/>
        <v>0.72530246893340766</v>
      </c>
      <c r="G94">
        <f t="shared" si="12"/>
        <v>1.0667890750516411</v>
      </c>
      <c r="H94">
        <f t="shared" si="13"/>
        <v>0.34148660611823339</v>
      </c>
      <c r="I94" s="35">
        <f t="shared" si="14"/>
        <v>1.4082756811698744</v>
      </c>
      <c r="K94">
        <f t="shared" si="15"/>
        <v>1.4416241255435811</v>
      </c>
      <c r="L94">
        <f t="shared" si="16"/>
        <v>2.0302041973908111</v>
      </c>
      <c r="N94" s="13">
        <f t="shared" si="17"/>
        <v>429.51</v>
      </c>
      <c r="O94" s="13">
        <f t="shared" si="18"/>
        <v>-124.51999999999998</v>
      </c>
      <c r="P94">
        <f t="shared" si="19"/>
        <v>5.3545086461977789</v>
      </c>
      <c r="R94">
        <f t="shared" si="10"/>
        <v>-0.6376306620209059</v>
      </c>
    </row>
    <row r="95" spans="1:18">
      <c r="A95" s="11" t="s">
        <v>352</v>
      </c>
      <c r="B95" s="12">
        <v>2.02</v>
      </c>
      <c r="C95" s="12">
        <v>1.04</v>
      </c>
      <c r="D95" s="12">
        <v>2.2799999999999998</v>
      </c>
      <c r="E95" s="12">
        <v>0.59</v>
      </c>
      <c r="F95" s="10">
        <f t="shared" si="11"/>
        <v>1.625</v>
      </c>
      <c r="G95">
        <f t="shared" si="12"/>
        <v>2.1923076923076921</v>
      </c>
      <c r="H95">
        <f t="shared" si="13"/>
        <v>0.56730769230769229</v>
      </c>
      <c r="I95" s="35">
        <f t="shared" si="14"/>
        <v>2.7596153846153841</v>
      </c>
      <c r="K95">
        <f t="shared" si="15"/>
        <v>0.51485148514851486</v>
      </c>
      <c r="L95">
        <f t="shared" si="16"/>
        <v>1.4207920792079207</v>
      </c>
      <c r="N95" s="13">
        <f t="shared" si="17"/>
        <v>2.8699999999999997</v>
      </c>
      <c r="O95" s="13">
        <f t="shared" si="18"/>
        <v>-1.8299999999999996</v>
      </c>
      <c r="P95">
        <f t="shared" si="19"/>
        <v>0.70309751141311339</v>
      </c>
      <c r="R95">
        <f t="shared" si="10"/>
        <v>-0.43031340119865136</v>
      </c>
    </row>
    <row r="96" spans="1:18">
      <c r="A96" s="11" t="s">
        <v>353</v>
      </c>
      <c r="B96" s="12">
        <v>2979.24</v>
      </c>
      <c r="C96" s="12">
        <v>2803.16</v>
      </c>
      <c r="D96" s="12">
        <v>3438.77</v>
      </c>
      <c r="E96" s="12">
        <v>1481.76</v>
      </c>
      <c r="F96" s="10">
        <f t="shared" si="11"/>
        <v>0.6981442372179969</v>
      </c>
      <c r="G96">
        <f t="shared" si="12"/>
        <v>1.2267476704861657</v>
      </c>
      <c r="H96">
        <f t="shared" si="13"/>
        <v>0.52860343326816883</v>
      </c>
      <c r="I96" s="35">
        <f t="shared" si="14"/>
        <v>1.7553511037543343</v>
      </c>
      <c r="J96">
        <v>1.7553511037543343</v>
      </c>
      <c r="K96">
        <f t="shared" si="15"/>
        <v>0.94089767860259665</v>
      </c>
      <c r="L96">
        <f t="shared" si="16"/>
        <v>1.6516057786549589</v>
      </c>
      <c r="N96" s="13">
        <f t="shared" si="17"/>
        <v>4920.53</v>
      </c>
      <c r="O96" s="13">
        <f t="shared" si="18"/>
        <v>-2117.37</v>
      </c>
      <c r="P96">
        <f t="shared" si="19"/>
        <v>7.9994235134158149</v>
      </c>
      <c r="R96">
        <f t="shared" si="10"/>
        <v>-7.4908784362280906E-2</v>
      </c>
    </row>
    <row r="97" spans="1:18" s="28" customFormat="1">
      <c r="A97" s="30" t="s">
        <v>354</v>
      </c>
      <c r="B97" s="31">
        <v>851.43</v>
      </c>
      <c r="C97" s="31">
        <v>2106.96</v>
      </c>
      <c r="D97" s="31">
        <v>1603.91</v>
      </c>
      <c r="E97" s="31">
        <v>673.66</v>
      </c>
      <c r="F97" s="32">
        <f t="shared" si="11"/>
        <v>0.44151289061016824</v>
      </c>
      <c r="G97" s="28">
        <f t="shared" si="12"/>
        <v>0.76124368758780425</v>
      </c>
      <c r="H97" s="28">
        <f t="shared" si="13"/>
        <v>0.31973079697763601</v>
      </c>
      <c r="I97" s="35">
        <f t="shared" si="14"/>
        <v>1.0809744845654403</v>
      </c>
      <c r="K97" s="28">
        <f t="shared" si="15"/>
        <v>2.4746132976286956</v>
      </c>
      <c r="L97" s="28">
        <f t="shared" si="16"/>
        <v>2.6749938339029637</v>
      </c>
      <c r="N97" s="33">
        <f t="shared" si="17"/>
        <v>2277.5700000000002</v>
      </c>
      <c r="O97" s="33">
        <f t="shared" si="18"/>
        <v>-170.61000000000013</v>
      </c>
      <c r="P97" s="28">
        <f t="shared" si="19"/>
        <v>6.7469172888550233</v>
      </c>
      <c r="R97">
        <f t="shared" si="10"/>
        <v>-0.65343759634518905</v>
      </c>
    </row>
    <row r="98" spans="1:18">
      <c r="A98" s="11" t="s">
        <v>355</v>
      </c>
      <c r="B98" s="12">
        <v>254.87</v>
      </c>
      <c r="C98" s="12">
        <v>123.65</v>
      </c>
      <c r="D98" s="12">
        <v>207.86</v>
      </c>
      <c r="E98" s="12">
        <v>148.93</v>
      </c>
      <c r="F98" s="10">
        <f t="shared" si="11"/>
        <v>0.47658714112414075</v>
      </c>
      <c r="G98">
        <f t="shared" si="12"/>
        <v>1.6810351799433887</v>
      </c>
      <c r="H98">
        <f t="shared" si="13"/>
        <v>1.2044480388192478</v>
      </c>
      <c r="I98" s="35">
        <f t="shared" si="14"/>
        <v>2.8854832187626367</v>
      </c>
      <c r="K98">
        <f t="shared" si="15"/>
        <v>0.48514929179581751</v>
      </c>
      <c r="L98">
        <f t="shared" si="16"/>
        <v>1.399890140071409</v>
      </c>
      <c r="N98" s="13">
        <f t="shared" si="17"/>
        <v>356.79</v>
      </c>
      <c r="O98" s="13">
        <f t="shared" si="18"/>
        <v>-233.14000000000001</v>
      </c>
      <c r="P98">
        <f t="shared" si="19"/>
        <v>5.5407536112426552</v>
      </c>
      <c r="R98">
        <f t="shared" si="10"/>
        <v>-0.40338999721325181</v>
      </c>
    </row>
    <row r="99" spans="1:18">
      <c r="A99" s="11" t="s">
        <v>356</v>
      </c>
      <c r="B99" s="12">
        <v>768.4</v>
      </c>
      <c r="C99" s="12">
        <v>727.9</v>
      </c>
      <c r="D99" s="12">
        <v>874.38</v>
      </c>
      <c r="E99" s="12">
        <v>345.68</v>
      </c>
      <c r="F99" s="10">
        <f t="shared" si="11"/>
        <v>0.72633603516966627</v>
      </c>
      <c r="G99">
        <f t="shared" si="12"/>
        <v>1.2012364335760406</v>
      </c>
      <c r="H99">
        <f t="shared" si="13"/>
        <v>0.47490039840637455</v>
      </c>
      <c r="I99" s="35">
        <f t="shared" si="14"/>
        <v>1.6761368319824153</v>
      </c>
      <c r="K99">
        <f t="shared" si="15"/>
        <v>0.94729307652264449</v>
      </c>
      <c r="L99">
        <f t="shared" si="16"/>
        <v>1.5877928162415409</v>
      </c>
      <c r="N99" s="13">
        <f t="shared" si="17"/>
        <v>1220.06</v>
      </c>
      <c r="O99" s="13">
        <f t="shared" si="18"/>
        <v>-492.15999999999997</v>
      </c>
      <c r="P99">
        <f t="shared" si="19"/>
        <v>6.6443104308944019</v>
      </c>
      <c r="R99">
        <f t="shared" si="10"/>
        <v>-0.72684067204439196</v>
      </c>
    </row>
    <row r="100" spans="1:18">
      <c r="A100" s="11" t="s">
        <v>357</v>
      </c>
      <c r="B100" s="12">
        <v>238.51</v>
      </c>
      <c r="C100" s="12">
        <v>106.33</v>
      </c>
      <c r="D100" s="12">
        <v>339.54</v>
      </c>
      <c r="E100" s="12">
        <v>49.72</v>
      </c>
      <c r="F100" s="10">
        <f t="shared" si="11"/>
        <v>2.7256653813599176</v>
      </c>
      <c r="G100">
        <f t="shared" si="12"/>
        <v>3.1932662465908024</v>
      </c>
      <c r="H100">
        <f t="shared" si="13"/>
        <v>0.46760086523088495</v>
      </c>
      <c r="I100" s="35">
        <f t="shared" si="14"/>
        <v>3.6608671118216871</v>
      </c>
      <c r="K100">
        <f t="shared" si="15"/>
        <v>0.44580940002515618</v>
      </c>
      <c r="L100">
        <f t="shared" si="16"/>
        <v>1.6320489706930528</v>
      </c>
      <c r="N100" s="13">
        <f t="shared" si="17"/>
        <v>389.26</v>
      </c>
      <c r="O100" s="13">
        <f t="shared" si="18"/>
        <v>-282.93</v>
      </c>
      <c r="P100">
        <f t="shared" si="19"/>
        <v>5.4744112381705854</v>
      </c>
      <c r="R100">
        <f t="shared" si="10"/>
        <v>0.17581759484734791</v>
      </c>
    </row>
    <row r="101" spans="1:18">
      <c r="A101" s="11" t="s">
        <v>358</v>
      </c>
      <c r="B101" s="12">
        <v>1087.43</v>
      </c>
      <c r="C101" s="12">
        <v>2964.73</v>
      </c>
      <c r="D101" s="12">
        <v>1679.12</v>
      </c>
      <c r="E101" s="12">
        <v>842.3</v>
      </c>
      <c r="F101" s="10">
        <f t="shared" si="11"/>
        <v>0.2822584181358842</v>
      </c>
      <c r="G101">
        <f t="shared" si="12"/>
        <v>0.56636523393361282</v>
      </c>
      <c r="H101">
        <f t="shared" si="13"/>
        <v>0.28410681579772862</v>
      </c>
      <c r="I101" s="35">
        <f t="shared" si="14"/>
        <v>0.8504720497313415</v>
      </c>
      <c r="K101">
        <f t="shared" si="15"/>
        <v>2.7263639958434105</v>
      </c>
      <c r="L101">
        <f t="shared" si="16"/>
        <v>2.3186963758586758</v>
      </c>
      <c r="N101" s="13">
        <f t="shared" si="17"/>
        <v>2521.42</v>
      </c>
      <c r="O101" s="13">
        <f t="shared" si="18"/>
        <v>443.30999999999995</v>
      </c>
      <c r="P101">
        <f t="shared" si="19"/>
        <v>6.9915723930750504</v>
      </c>
      <c r="R101">
        <f t="shared" si="10"/>
        <v>-0.10884080734554358</v>
      </c>
    </row>
    <row r="102" spans="1:18">
      <c r="A102" s="11" t="s">
        <v>359</v>
      </c>
      <c r="B102" s="12">
        <v>1204.94</v>
      </c>
      <c r="C102" s="12">
        <v>1287.93</v>
      </c>
      <c r="D102" s="12">
        <v>1176.68</v>
      </c>
      <c r="E102" s="12">
        <v>268.55</v>
      </c>
      <c r="F102" s="10">
        <f t="shared" si="11"/>
        <v>0.70510819687405379</v>
      </c>
      <c r="G102">
        <f t="shared" si="12"/>
        <v>0.91362108189109659</v>
      </c>
      <c r="H102">
        <f t="shared" si="13"/>
        <v>0.20851288501704285</v>
      </c>
      <c r="I102" s="35">
        <f t="shared" si="14"/>
        <v>1.1221339669081394</v>
      </c>
      <c r="K102">
        <f t="shared" si="15"/>
        <v>1.0688747987451657</v>
      </c>
      <c r="L102">
        <f t="shared" si="16"/>
        <v>1.1994207180440519</v>
      </c>
      <c r="N102" s="13">
        <f t="shared" si="17"/>
        <v>1445.23</v>
      </c>
      <c r="O102" s="13">
        <f t="shared" si="18"/>
        <v>-157.29999999999995</v>
      </c>
      <c r="P102">
        <f t="shared" si="19"/>
        <v>7.0941850521539456</v>
      </c>
      <c r="R102">
        <f t="shared" si="10"/>
        <v>0.11669088860919698</v>
      </c>
    </row>
    <row r="103" spans="1:18">
      <c r="A103" s="14" t="s">
        <v>360</v>
      </c>
      <c r="B103" s="12">
        <v>4792.78</v>
      </c>
      <c r="C103" s="12">
        <v>8029.51</v>
      </c>
      <c r="D103" s="12">
        <v>5377.71</v>
      </c>
      <c r="E103" s="12">
        <v>1812.74</v>
      </c>
      <c r="F103" s="10">
        <f t="shared" si="11"/>
        <v>0.44398350584282231</v>
      </c>
      <c r="G103">
        <f t="shared" si="12"/>
        <v>0.66974323464320984</v>
      </c>
      <c r="H103">
        <f t="shared" si="13"/>
        <v>0.22575972880038755</v>
      </c>
      <c r="I103" s="35">
        <f t="shared" si="14"/>
        <v>0.89550296344359737</v>
      </c>
      <c r="J103">
        <v>0.89550296344359737</v>
      </c>
      <c r="K103">
        <f t="shared" si="15"/>
        <v>1.6753345657426379</v>
      </c>
      <c r="L103">
        <f t="shared" si="16"/>
        <v>1.5002670683820247</v>
      </c>
      <c r="N103" s="13">
        <f t="shared" si="17"/>
        <v>7190.45</v>
      </c>
      <c r="O103" s="13">
        <f t="shared" si="18"/>
        <v>839.0600000000004</v>
      </c>
      <c r="P103">
        <f t="shared" si="19"/>
        <v>8.4748658978349525</v>
      </c>
      <c r="R103">
        <f t="shared" si="10"/>
        <v>-0.16178405230811518</v>
      </c>
    </row>
    <row r="104" spans="1:18">
      <c r="A104" s="11" t="s">
        <v>361</v>
      </c>
      <c r="B104" s="12">
        <v>228.83</v>
      </c>
      <c r="C104" s="12">
        <v>853.79</v>
      </c>
      <c r="D104" s="12">
        <v>536.67999999999995</v>
      </c>
      <c r="E104" s="12">
        <v>481.9</v>
      </c>
      <c r="F104" s="10">
        <f t="shared" si="11"/>
        <v>6.416097635249883E-2</v>
      </c>
      <c r="G104">
        <f t="shared" si="12"/>
        <v>0.62858548354981902</v>
      </c>
      <c r="H104">
        <f t="shared" si="13"/>
        <v>0.56442450719732018</v>
      </c>
      <c r="I104" s="35">
        <f t="shared" si="14"/>
        <v>1.1930099907471392</v>
      </c>
      <c r="J104">
        <v>1.1930099907471392</v>
      </c>
      <c r="K104">
        <f t="shared" si="15"/>
        <v>3.7311104313245638</v>
      </c>
      <c r="L104">
        <f t="shared" si="16"/>
        <v>4.4512520211510722</v>
      </c>
      <c r="N104" s="13">
        <f t="shared" si="17"/>
        <v>1018.5799999999999</v>
      </c>
      <c r="O104" s="13">
        <f t="shared" si="18"/>
        <v>-164.78999999999996</v>
      </c>
      <c r="P104">
        <f t="shared" si="19"/>
        <v>5.4329793697914326</v>
      </c>
      <c r="R104">
        <f t="shared" si="10"/>
        <v>0.13841831957095421</v>
      </c>
    </row>
    <row r="105" spans="1:18">
      <c r="A105" s="11" t="s">
        <v>362</v>
      </c>
      <c r="B105" s="12">
        <v>38.81</v>
      </c>
      <c r="C105" s="12">
        <v>133.72999999999999</v>
      </c>
      <c r="D105" s="12">
        <v>77.64</v>
      </c>
      <c r="E105" s="12">
        <v>39.83</v>
      </c>
      <c r="F105" s="10">
        <f t="shared" si="11"/>
        <v>0.28273386674642942</v>
      </c>
      <c r="G105">
        <f t="shared" si="12"/>
        <v>0.58057279593210209</v>
      </c>
      <c r="H105">
        <f t="shared" si="13"/>
        <v>0.29783892918567262</v>
      </c>
      <c r="I105" s="35">
        <f t="shared" si="14"/>
        <v>0.87841172511777466</v>
      </c>
      <c r="K105">
        <f t="shared" si="15"/>
        <v>3.445761401700592</v>
      </c>
      <c r="L105">
        <f t="shared" si="16"/>
        <v>3.0267972172120587</v>
      </c>
      <c r="N105" s="13">
        <f t="shared" si="17"/>
        <v>117.47</v>
      </c>
      <c r="O105" s="13">
        <f t="shared" si="18"/>
        <v>16.259999999999991</v>
      </c>
      <c r="P105">
        <f t="shared" si="19"/>
        <v>3.6586779453808149</v>
      </c>
      <c r="R105">
        <f t="shared" si="10"/>
        <v>-6.7091379653593561E-2</v>
      </c>
    </row>
    <row r="106" spans="1:18">
      <c r="A106" s="11" t="s">
        <v>363</v>
      </c>
      <c r="B106" s="12">
        <v>33.619999999999997</v>
      </c>
      <c r="C106" s="12">
        <v>93.72</v>
      </c>
      <c r="D106" s="12">
        <v>76.930000000000007</v>
      </c>
      <c r="E106" s="12">
        <v>23.53</v>
      </c>
      <c r="F106" s="10">
        <f t="shared" si="11"/>
        <v>0.56978233034571069</v>
      </c>
      <c r="G106">
        <f t="shared" si="12"/>
        <v>0.82084933845497232</v>
      </c>
      <c r="H106">
        <f t="shared" si="13"/>
        <v>0.25106700810926164</v>
      </c>
      <c r="I106" s="35">
        <f t="shared" si="14"/>
        <v>1.0719163465642341</v>
      </c>
      <c r="K106">
        <f t="shared" si="15"/>
        <v>2.7876264128494945</v>
      </c>
      <c r="L106">
        <f t="shared" si="16"/>
        <v>2.9881023200475911</v>
      </c>
      <c r="N106" s="13">
        <f t="shared" si="17"/>
        <v>100.46000000000001</v>
      </c>
      <c r="O106" s="13">
        <f t="shared" si="18"/>
        <v>-6.7400000000000091</v>
      </c>
      <c r="P106">
        <f t="shared" si="19"/>
        <v>3.5151211279804695</v>
      </c>
      <c r="R106">
        <f t="shared" si="10"/>
        <v>1.0449493906217724</v>
      </c>
    </row>
    <row r="107" spans="1:18">
      <c r="A107" s="11" t="s">
        <v>364</v>
      </c>
      <c r="B107" s="12">
        <v>57.16</v>
      </c>
      <c r="C107" s="12">
        <v>494.98</v>
      </c>
      <c r="D107" s="12">
        <v>169.94</v>
      </c>
      <c r="E107" s="12">
        <v>72.11</v>
      </c>
      <c r="F107" s="10">
        <f t="shared" si="11"/>
        <v>0.19764434926663701</v>
      </c>
      <c r="G107">
        <f t="shared" si="12"/>
        <v>0.34332700311123682</v>
      </c>
      <c r="H107">
        <f t="shared" si="13"/>
        <v>0.14568265384459977</v>
      </c>
      <c r="I107" s="35">
        <f t="shared" si="14"/>
        <v>0.48900965695583659</v>
      </c>
      <c r="K107">
        <f t="shared" si="15"/>
        <v>8.6595521343596928</v>
      </c>
      <c r="L107">
        <f t="shared" si="16"/>
        <v>4.2346046186144157</v>
      </c>
      <c r="N107" s="13">
        <f t="shared" si="17"/>
        <v>242.05</v>
      </c>
      <c r="O107" s="13">
        <f t="shared" si="18"/>
        <v>252.93</v>
      </c>
      <c r="P107">
        <f t="shared" si="19"/>
        <v>4.0458543530616664</v>
      </c>
      <c r="R107">
        <f t="shared" si="10"/>
        <v>-3.8237478985025615E-2</v>
      </c>
    </row>
    <row r="108" spans="1:18">
      <c r="A108" s="11" t="s">
        <v>365</v>
      </c>
      <c r="B108" s="12">
        <v>29.33</v>
      </c>
      <c r="C108" s="12">
        <v>245.99</v>
      </c>
      <c r="D108" s="12">
        <v>85.69</v>
      </c>
      <c r="E108" s="12">
        <v>170.08</v>
      </c>
      <c r="F108" s="10">
        <f t="shared" si="11"/>
        <v>-0.34306272612707839</v>
      </c>
      <c r="G108">
        <f t="shared" si="12"/>
        <v>0.34834749380056096</v>
      </c>
      <c r="H108">
        <f t="shared" si="13"/>
        <v>0.6914102199276394</v>
      </c>
      <c r="I108" s="35">
        <f t="shared" si="14"/>
        <v>1.0397577137282004</v>
      </c>
      <c r="K108">
        <f t="shared" si="15"/>
        <v>8.3869757927037174</v>
      </c>
      <c r="L108">
        <f t="shared" si="16"/>
        <v>8.7204227753153774</v>
      </c>
      <c r="N108" s="13">
        <f t="shared" si="17"/>
        <v>255.77</v>
      </c>
      <c r="O108" s="13">
        <f t="shared" si="18"/>
        <v>-9.7800000000000011</v>
      </c>
      <c r="P108">
        <f t="shared" si="19"/>
        <v>3.3786108829893595</v>
      </c>
      <c r="R108">
        <f t="shared" si="10"/>
        <v>-3.571428571428574E-2</v>
      </c>
    </row>
    <row r="109" spans="1:18">
      <c r="A109" s="11" t="s">
        <v>366</v>
      </c>
      <c r="B109" s="12">
        <v>0.04</v>
      </c>
      <c r="C109" s="12">
        <v>0.27</v>
      </c>
      <c r="D109" s="12">
        <v>0.11</v>
      </c>
      <c r="E109" s="12">
        <v>0.17</v>
      </c>
      <c r="F109" s="10">
        <f t="shared" si="11"/>
        <v>-0.22222222222222224</v>
      </c>
      <c r="G109">
        <f t="shared" si="12"/>
        <v>0.40740740740740738</v>
      </c>
      <c r="H109">
        <f t="shared" si="13"/>
        <v>0.62962962962962965</v>
      </c>
      <c r="I109" s="35">
        <f t="shared" si="14"/>
        <v>1.037037037037037</v>
      </c>
      <c r="K109">
        <f t="shared" si="15"/>
        <v>6.75</v>
      </c>
      <c r="L109">
        <f t="shared" si="16"/>
        <v>7.0000000000000009</v>
      </c>
      <c r="N109" s="13">
        <f t="shared" si="17"/>
        <v>0.28000000000000003</v>
      </c>
      <c r="O109" s="13">
        <f t="shared" si="18"/>
        <v>-1.0000000000000009E-2</v>
      </c>
      <c r="P109">
        <f t="shared" si="19"/>
        <v>-3.2188758248682006</v>
      </c>
      <c r="R109">
        <f t="shared" si="10"/>
        <v>-4.5823698606959562E-2</v>
      </c>
    </row>
    <row r="110" spans="1:18">
      <c r="A110" s="11" t="s">
        <v>367</v>
      </c>
      <c r="B110" s="12">
        <v>747.82</v>
      </c>
      <c r="C110" s="12">
        <v>1353.48</v>
      </c>
      <c r="D110" s="12">
        <v>1371.26</v>
      </c>
      <c r="E110" s="12">
        <v>47.22</v>
      </c>
      <c r="F110" s="10">
        <f t="shared" si="11"/>
        <v>0.97824866270650468</v>
      </c>
      <c r="G110">
        <f t="shared" si="12"/>
        <v>1.0131365073735852</v>
      </c>
      <c r="H110">
        <f t="shared" si="13"/>
        <v>3.4887844667080413E-2</v>
      </c>
      <c r="I110" s="35">
        <f>(D110+E110)/C110</f>
        <v>1.0480243520406656</v>
      </c>
      <c r="J110">
        <v>1.0480243520406656</v>
      </c>
      <c r="K110">
        <f t="shared" si="15"/>
        <v>1.8099007782621486</v>
      </c>
      <c r="L110">
        <f t="shared" si="16"/>
        <v>1.8968200903960846</v>
      </c>
      <c r="N110" s="13">
        <f t="shared" si="17"/>
        <v>1418.48</v>
      </c>
      <c r="O110" s="13">
        <f t="shared" si="18"/>
        <v>-65</v>
      </c>
      <c r="P110">
        <f t="shared" si="19"/>
        <v>6.617162307304385</v>
      </c>
      <c r="R110">
        <f t="shared" si="10"/>
        <v>-0.634228187919463</v>
      </c>
    </row>
    <row r="111" spans="1:18">
      <c r="A111" s="11" t="s">
        <v>368</v>
      </c>
      <c r="B111" s="12">
        <v>0.93</v>
      </c>
      <c r="C111" s="12">
        <v>1.0900000000000001</v>
      </c>
      <c r="D111" s="12">
        <v>1.48</v>
      </c>
      <c r="E111" s="12">
        <v>1.5</v>
      </c>
      <c r="F111" s="10">
        <f t="shared" si="11"/>
        <v>-1.8348623853211024E-2</v>
      </c>
      <c r="G111">
        <f t="shared" si="12"/>
        <v>1.3577981651376145</v>
      </c>
      <c r="H111">
        <f t="shared" si="13"/>
        <v>1.3761467889908257</v>
      </c>
      <c r="I111" s="35">
        <f t="shared" si="14"/>
        <v>2.73394495412844</v>
      </c>
      <c r="K111">
        <f t="shared" si="15"/>
        <v>1.1720430107526882</v>
      </c>
      <c r="L111">
        <f t="shared" si="16"/>
        <v>3.204301075268817</v>
      </c>
      <c r="N111" s="13">
        <f t="shared" si="17"/>
        <v>2.98</v>
      </c>
      <c r="O111" s="13">
        <f t="shared" si="18"/>
        <v>-1.89</v>
      </c>
      <c r="P111">
        <f t="shared" si="19"/>
        <v>-7.2570692834835374E-2</v>
      </c>
      <c r="R111">
        <f t="shared" si="10"/>
        <v>-0.68457963607772665</v>
      </c>
    </row>
    <row r="112" spans="1:18">
      <c r="A112" s="11" t="s">
        <v>369</v>
      </c>
      <c r="B112" s="12">
        <v>273.66000000000003</v>
      </c>
      <c r="C112" s="12">
        <v>449.31</v>
      </c>
      <c r="D112" s="12">
        <v>762.47</v>
      </c>
      <c r="E112" s="12">
        <v>662.01</v>
      </c>
      <c r="F112" s="10">
        <f t="shared" si="11"/>
        <v>0.22358727827112693</v>
      </c>
      <c r="G112">
        <f t="shared" si="12"/>
        <v>1.6969798134917986</v>
      </c>
      <c r="H112">
        <f t="shared" si="13"/>
        <v>1.4733925352206716</v>
      </c>
      <c r="I112" s="35">
        <f t="shared" si="14"/>
        <v>3.1703723487124704</v>
      </c>
      <c r="K112">
        <f t="shared" si="15"/>
        <v>1.6418548563911421</v>
      </c>
      <c r="L112">
        <f t="shared" si="16"/>
        <v>5.2052912373017612</v>
      </c>
      <c r="N112" s="13">
        <f t="shared" si="17"/>
        <v>1424.48</v>
      </c>
      <c r="O112" s="13">
        <f t="shared" si="18"/>
        <v>-975.17000000000007</v>
      </c>
      <c r="P112">
        <f t="shared" si="19"/>
        <v>5.6118864599516645</v>
      </c>
      <c r="R112">
        <f t="shared" si="10"/>
        <v>3.3073929961089481E-2</v>
      </c>
    </row>
    <row r="113" spans="1:18">
      <c r="A113" s="11" t="s">
        <v>370</v>
      </c>
      <c r="B113" s="12">
        <v>3.2</v>
      </c>
      <c r="C113" s="12">
        <v>15.93</v>
      </c>
      <c r="D113" s="12">
        <v>8.09</v>
      </c>
      <c r="E113" s="12">
        <v>7.33</v>
      </c>
      <c r="F113" s="10">
        <f t="shared" si="11"/>
        <v>4.7708725674827354E-2</v>
      </c>
      <c r="G113">
        <f t="shared" si="12"/>
        <v>0.50784682988072816</v>
      </c>
      <c r="H113">
        <f t="shared" si="13"/>
        <v>0.46013810420590084</v>
      </c>
      <c r="I113" s="35">
        <f t="shared" si="14"/>
        <v>0.967984934086629</v>
      </c>
      <c r="K113">
        <f t="shared" si="15"/>
        <v>4.9781249999999995</v>
      </c>
      <c r="L113">
        <f t="shared" si="16"/>
        <v>4.8187499999999996</v>
      </c>
      <c r="N113" s="13">
        <f t="shared" si="17"/>
        <v>15.42</v>
      </c>
      <c r="O113" s="13">
        <f t="shared" si="18"/>
        <v>0.50999999999999979</v>
      </c>
      <c r="P113">
        <f t="shared" si="19"/>
        <v>1.1631508098056809</v>
      </c>
      <c r="R113">
        <f t="shared" si="10"/>
        <v>-0.66879669681478571</v>
      </c>
    </row>
    <row r="114" spans="1:18">
      <c r="A114" s="11" t="s">
        <v>371</v>
      </c>
      <c r="B114" s="12">
        <v>27.34</v>
      </c>
      <c r="C114" s="12">
        <v>33.69</v>
      </c>
      <c r="D114" s="12">
        <v>66.739999999999995</v>
      </c>
      <c r="E114" s="12">
        <v>34.979999999999997</v>
      </c>
      <c r="F114" s="10">
        <f t="shared" si="11"/>
        <v>0.94271297120807362</v>
      </c>
      <c r="G114">
        <f t="shared" si="12"/>
        <v>1.9810032650638172</v>
      </c>
      <c r="H114">
        <f t="shared" si="13"/>
        <v>1.0382902938557435</v>
      </c>
      <c r="I114" s="35">
        <f t="shared" si="14"/>
        <v>3.0192935589195611</v>
      </c>
      <c r="K114">
        <f t="shared" si="15"/>
        <v>1.2322604242867592</v>
      </c>
      <c r="L114">
        <f t="shared" si="16"/>
        <v>3.7205559619604975</v>
      </c>
      <c r="N114" s="13">
        <f t="shared" si="17"/>
        <v>101.72</v>
      </c>
      <c r="O114" s="13">
        <f t="shared" si="18"/>
        <v>-68.03</v>
      </c>
      <c r="P114">
        <f t="shared" si="19"/>
        <v>3.3083508312958037</v>
      </c>
      <c r="R114">
        <f t="shared" si="10"/>
        <v>-0.29212531752751913</v>
      </c>
    </row>
    <row r="115" spans="1:18">
      <c r="A115" s="11" t="s">
        <v>372</v>
      </c>
      <c r="B115" s="12">
        <v>2</v>
      </c>
      <c r="C115" s="12">
        <v>8.36</v>
      </c>
      <c r="D115" s="12">
        <v>4.6500000000000004</v>
      </c>
      <c r="E115" s="12">
        <v>7.16</v>
      </c>
      <c r="F115" s="10">
        <f t="shared" si="11"/>
        <v>-0.30023923444976075</v>
      </c>
      <c r="G115">
        <f t="shared" si="12"/>
        <v>0.55622009569377995</v>
      </c>
      <c r="H115">
        <f t="shared" si="13"/>
        <v>0.8564593301435407</v>
      </c>
      <c r="I115" s="35">
        <f t="shared" si="14"/>
        <v>1.4126794258373208</v>
      </c>
      <c r="K115">
        <f t="shared" si="15"/>
        <v>4.18</v>
      </c>
      <c r="L115">
        <f t="shared" si="16"/>
        <v>5.9050000000000002</v>
      </c>
      <c r="N115" s="13">
        <f t="shared" si="17"/>
        <v>11.81</v>
      </c>
      <c r="O115" s="13">
        <f t="shared" si="18"/>
        <v>-3.4500000000000011</v>
      </c>
      <c r="P115">
        <f t="shared" si="19"/>
        <v>0.69314718055994529</v>
      </c>
      <c r="R115">
        <f t="shared" si="10"/>
        <v>0.97096858753112836</v>
      </c>
    </row>
    <row r="116" spans="1:18">
      <c r="A116" s="11" t="s">
        <v>373</v>
      </c>
      <c r="B116" s="12">
        <v>146.99</v>
      </c>
      <c r="C116" s="12">
        <v>902.27</v>
      </c>
      <c r="D116" s="12">
        <v>313.79000000000002</v>
      </c>
      <c r="E116" s="12">
        <v>143.99</v>
      </c>
      <c r="F116" s="10">
        <f t="shared" si="11"/>
        <v>0.18819200461059329</v>
      </c>
      <c r="G116">
        <f t="shared" si="12"/>
        <v>0.34777838119409937</v>
      </c>
      <c r="H116">
        <f t="shared" si="13"/>
        <v>0.15958637658350605</v>
      </c>
      <c r="I116" s="35">
        <f t="shared" si="14"/>
        <v>0.50736475777760537</v>
      </c>
      <c r="K116">
        <f t="shared" si="15"/>
        <v>6.1383087284849305</v>
      </c>
      <c r="L116">
        <f t="shared" si="16"/>
        <v>3.1143615211919178</v>
      </c>
      <c r="N116" s="13">
        <f t="shared" si="17"/>
        <v>457.78000000000003</v>
      </c>
      <c r="O116" s="13">
        <f t="shared" si="18"/>
        <v>444.48999999999995</v>
      </c>
      <c r="P116">
        <f t="shared" si="19"/>
        <v>4.9903645572538959</v>
      </c>
      <c r="R116">
        <f t="shared" si="10"/>
        <v>-7.5177304964539157E-2</v>
      </c>
    </row>
    <row r="117" spans="1:18">
      <c r="A117" s="11" t="s">
        <v>374</v>
      </c>
      <c r="B117" s="12">
        <v>3</v>
      </c>
      <c r="C117" s="12">
        <v>6.52</v>
      </c>
      <c r="D117" s="12">
        <v>2.94</v>
      </c>
      <c r="E117" s="12">
        <v>4.1100000000000003</v>
      </c>
      <c r="F117" s="10">
        <f t="shared" si="11"/>
        <v>-0.17944785276073627</v>
      </c>
      <c r="G117">
        <f t="shared" si="12"/>
        <v>0.45092024539877301</v>
      </c>
      <c r="H117">
        <f t="shared" si="13"/>
        <v>0.63036809815950934</v>
      </c>
      <c r="I117" s="35">
        <f t="shared" si="14"/>
        <v>1.0812883435582823</v>
      </c>
      <c r="K117">
        <f t="shared" si="15"/>
        <v>2.1733333333333333</v>
      </c>
      <c r="L117">
        <f t="shared" si="16"/>
        <v>2.35</v>
      </c>
      <c r="N117" s="13">
        <f t="shared" si="17"/>
        <v>7.0500000000000007</v>
      </c>
      <c r="O117" s="13">
        <f t="shared" si="18"/>
        <v>-0.53000000000000114</v>
      </c>
      <c r="P117">
        <f t="shared" si="19"/>
        <v>1.0986122886681098</v>
      </c>
      <c r="R117">
        <f t="shared" si="10"/>
        <v>-0.25888941601194126</v>
      </c>
    </row>
    <row r="118" spans="1:18">
      <c r="A118" s="11" t="s">
        <v>375</v>
      </c>
      <c r="B118" s="12">
        <v>895.83</v>
      </c>
      <c r="C118" s="12">
        <v>640.49</v>
      </c>
      <c r="D118" s="12">
        <v>497.4</v>
      </c>
      <c r="E118" s="12">
        <v>366.83</v>
      </c>
      <c r="F118" s="10">
        <f t="shared" si="11"/>
        <v>0.20385954503583192</v>
      </c>
      <c r="G118">
        <f t="shared" si="12"/>
        <v>0.77659292104482502</v>
      </c>
      <c r="H118">
        <f t="shared" si="13"/>
        <v>0.5727333760089931</v>
      </c>
      <c r="I118" s="35">
        <f t="shared" si="14"/>
        <v>1.3493262970538182</v>
      </c>
      <c r="J118">
        <v>1.3493262970538182</v>
      </c>
      <c r="K118">
        <f t="shared" si="15"/>
        <v>0.71496824174229479</v>
      </c>
      <c r="L118">
        <f t="shared" si="16"/>
        <v>0.96472545014120981</v>
      </c>
      <c r="N118" s="13">
        <f t="shared" si="17"/>
        <v>864.23</v>
      </c>
      <c r="O118" s="13">
        <f t="shared" si="18"/>
        <v>-223.74</v>
      </c>
      <c r="P118">
        <f t="shared" si="19"/>
        <v>6.7977506628306532</v>
      </c>
      <c r="R118">
        <f t="shared" si="10"/>
        <v>2.1305350553505535</v>
      </c>
    </row>
    <row r="119" spans="1:18">
      <c r="A119" s="11" t="s">
        <v>376</v>
      </c>
      <c r="B119" s="12">
        <v>11.06</v>
      </c>
      <c r="C119" s="12">
        <v>67.87</v>
      </c>
      <c r="D119" s="12">
        <v>7.41</v>
      </c>
      <c r="E119" s="12">
        <v>14.27</v>
      </c>
      <c r="F119" s="10">
        <f t="shared" si="11"/>
        <v>-0.101075585678503</v>
      </c>
      <c r="G119">
        <f t="shared" si="12"/>
        <v>0.10917931339325181</v>
      </c>
      <c r="H119">
        <f t="shared" si="13"/>
        <v>0.21025489907175479</v>
      </c>
      <c r="I119" s="35">
        <f t="shared" si="14"/>
        <v>0.31943421246500658</v>
      </c>
      <c r="K119">
        <f t="shared" si="15"/>
        <v>6.1365280289330926</v>
      </c>
      <c r="L119">
        <f t="shared" si="16"/>
        <v>1.9602169981916817</v>
      </c>
      <c r="N119" s="13">
        <f t="shared" si="17"/>
        <v>21.68</v>
      </c>
      <c r="O119" s="13">
        <f t="shared" si="18"/>
        <v>46.190000000000005</v>
      </c>
      <c r="P119">
        <f t="shared" si="19"/>
        <v>2.403334996094189</v>
      </c>
      <c r="R119">
        <f t="shared" si="10"/>
        <v>4.7619047619047658E-2</v>
      </c>
    </row>
    <row r="120" spans="1:18">
      <c r="A120" s="11" t="s">
        <v>377</v>
      </c>
      <c r="B120" s="12">
        <v>2.1800000000000002</v>
      </c>
      <c r="C120" s="12">
        <v>2.64</v>
      </c>
      <c r="D120" s="12">
        <v>1.64</v>
      </c>
      <c r="E120" s="12">
        <v>0.88</v>
      </c>
      <c r="F120" s="10">
        <f t="shared" si="11"/>
        <v>0.28787878787878785</v>
      </c>
      <c r="G120">
        <f t="shared" si="12"/>
        <v>0.6212121212121211</v>
      </c>
      <c r="H120">
        <f t="shared" si="13"/>
        <v>0.33333333333333331</v>
      </c>
      <c r="I120" s="35">
        <f t="shared" si="14"/>
        <v>0.95454545454545447</v>
      </c>
      <c r="K120">
        <f t="shared" si="15"/>
        <v>1.2110091743119267</v>
      </c>
      <c r="L120">
        <f t="shared" si="16"/>
        <v>1.1559633027522935</v>
      </c>
      <c r="N120" s="13">
        <f t="shared" si="17"/>
        <v>2.52</v>
      </c>
      <c r="O120" s="13">
        <f t="shared" si="18"/>
        <v>0.12000000000000011</v>
      </c>
      <c r="P120">
        <f t="shared" si="19"/>
        <v>0.77932487680099771</v>
      </c>
      <c r="R120">
        <f t="shared" si="10"/>
        <v>6.944444444444451E-3</v>
      </c>
    </row>
    <row r="121" spans="1:18">
      <c r="A121" s="11" t="s">
        <v>378</v>
      </c>
      <c r="B121" s="12">
        <v>4.2</v>
      </c>
      <c r="C121" s="12">
        <v>11.6</v>
      </c>
      <c r="D121" s="12">
        <v>3.64</v>
      </c>
      <c r="E121" s="12">
        <v>7.88</v>
      </c>
      <c r="F121" s="10">
        <f t="shared" si="11"/>
        <v>-0.36551724137931035</v>
      </c>
      <c r="G121">
        <f t="shared" si="12"/>
        <v>0.31379310344827588</v>
      </c>
      <c r="H121">
        <f t="shared" si="13"/>
        <v>0.67931034482758623</v>
      </c>
      <c r="I121" s="35">
        <f t="shared" si="14"/>
        <v>0.99310344827586206</v>
      </c>
      <c r="K121">
        <f t="shared" si="15"/>
        <v>2.7619047619047619</v>
      </c>
      <c r="L121">
        <f t="shared" si="16"/>
        <v>2.7428571428571424</v>
      </c>
      <c r="N121" s="13">
        <f t="shared" si="17"/>
        <v>11.52</v>
      </c>
      <c r="O121" s="13">
        <f t="shared" si="18"/>
        <v>8.0000000000000071E-2</v>
      </c>
      <c r="P121">
        <f t="shared" si="19"/>
        <v>1.4350845252893227</v>
      </c>
      <c r="R121">
        <f t="shared" si="10"/>
        <v>0.32827384067832094</v>
      </c>
    </row>
    <row r="122" spans="1:18">
      <c r="A122" s="11" t="s">
        <v>379</v>
      </c>
      <c r="B122" s="12">
        <v>506.83</v>
      </c>
      <c r="C122" s="12">
        <v>1142.01</v>
      </c>
      <c r="D122" s="12">
        <v>446.38</v>
      </c>
      <c r="E122" s="12">
        <v>413.39</v>
      </c>
      <c r="F122" s="10">
        <f t="shared" si="11"/>
        <v>2.8887662980184071E-2</v>
      </c>
      <c r="G122">
        <f t="shared" si="12"/>
        <v>0.39087223404348476</v>
      </c>
      <c r="H122">
        <f t="shared" si="13"/>
        <v>0.36198457106330068</v>
      </c>
      <c r="I122" s="35">
        <f t="shared" si="14"/>
        <v>0.75285680510678543</v>
      </c>
      <c r="K122">
        <f t="shared" si="15"/>
        <v>2.2532407316062586</v>
      </c>
      <c r="L122">
        <f t="shared" si="16"/>
        <v>1.6963676183335636</v>
      </c>
      <c r="N122" s="13">
        <f t="shared" si="17"/>
        <v>859.77</v>
      </c>
      <c r="O122" s="13">
        <f t="shared" si="18"/>
        <v>282.24</v>
      </c>
      <c r="P122">
        <f t="shared" si="19"/>
        <v>6.2281756416437295</v>
      </c>
      <c r="R122">
        <f t="shared" si="10"/>
        <v>-0.44040896668233781</v>
      </c>
    </row>
    <row r="123" spans="1:18">
      <c r="A123" s="11" t="s">
        <v>380</v>
      </c>
      <c r="B123" s="12">
        <v>4274.13</v>
      </c>
      <c r="C123" s="12">
        <v>1083.1500000000001</v>
      </c>
      <c r="D123" s="12">
        <v>1841.87</v>
      </c>
      <c r="E123" s="12">
        <v>93.74</v>
      </c>
      <c r="F123" s="10">
        <f t="shared" si="11"/>
        <v>1.6139315884226559</v>
      </c>
      <c r="G123">
        <f t="shared" si="12"/>
        <v>1.7004754650787053</v>
      </c>
      <c r="H123">
        <f t="shared" si="13"/>
        <v>8.654387665604947E-2</v>
      </c>
      <c r="I123" s="35">
        <f t="shared" si="14"/>
        <v>1.7870193417347549</v>
      </c>
      <c r="J123">
        <v>1.7870193417347549</v>
      </c>
      <c r="K123">
        <f t="shared" si="15"/>
        <v>0.25341999424444273</v>
      </c>
      <c r="L123">
        <f t="shared" si="16"/>
        <v>0.45286643129712945</v>
      </c>
      <c r="N123" s="13">
        <f t="shared" si="17"/>
        <v>1935.61</v>
      </c>
      <c r="O123" s="13">
        <f t="shared" si="18"/>
        <v>-852.45999999999981</v>
      </c>
      <c r="P123">
        <f t="shared" si="19"/>
        <v>8.3603358518882107</v>
      </c>
      <c r="R123">
        <f t="shared" si="10"/>
        <v>-0.40518731988472612</v>
      </c>
    </row>
    <row r="124" spans="1:18">
      <c r="A124" s="11" t="s">
        <v>381</v>
      </c>
      <c r="B124" s="12">
        <v>75.08</v>
      </c>
      <c r="C124" s="12">
        <v>41.28</v>
      </c>
      <c r="D124" s="12">
        <v>53.98</v>
      </c>
      <c r="E124" s="12">
        <v>15.42</v>
      </c>
      <c r="F124" s="10">
        <f t="shared" si="11"/>
        <v>0.93410852713178283</v>
      </c>
      <c r="G124">
        <f t="shared" si="12"/>
        <v>1.3076550387596899</v>
      </c>
      <c r="H124">
        <f t="shared" si="13"/>
        <v>0.37354651162790697</v>
      </c>
      <c r="I124" s="35">
        <f t="shared" si="14"/>
        <v>1.6812015503875966</v>
      </c>
      <c r="K124">
        <f t="shared" si="15"/>
        <v>0.54981353223228557</v>
      </c>
      <c r="L124">
        <f t="shared" si="16"/>
        <v>0.92434736281299934</v>
      </c>
      <c r="N124" s="13">
        <f t="shared" si="17"/>
        <v>69.399999999999991</v>
      </c>
      <c r="O124" s="13">
        <f t="shared" si="18"/>
        <v>-28.11999999999999</v>
      </c>
      <c r="P124">
        <f t="shared" si="19"/>
        <v>4.3185542117183084</v>
      </c>
      <c r="R124">
        <f t="shared" si="10"/>
        <v>9.6636412172984451E-2</v>
      </c>
    </row>
    <row r="125" spans="1:18">
      <c r="A125" s="11" t="s">
        <v>382</v>
      </c>
      <c r="B125" s="12">
        <v>21.34</v>
      </c>
      <c r="C125" s="12">
        <v>41.08</v>
      </c>
      <c r="D125" s="12">
        <v>20.32</v>
      </c>
      <c r="E125" s="12">
        <v>17.14</v>
      </c>
      <c r="F125" s="10">
        <f t="shared" si="11"/>
        <v>7.7409931840311585E-2</v>
      </c>
      <c r="G125">
        <f t="shared" si="12"/>
        <v>0.49464459591041871</v>
      </c>
      <c r="H125">
        <f t="shared" si="13"/>
        <v>0.41723466407010712</v>
      </c>
      <c r="I125" s="35">
        <f t="shared" si="14"/>
        <v>0.91187925998052588</v>
      </c>
      <c r="K125">
        <f t="shared" si="15"/>
        <v>1.9250234301780693</v>
      </c>
      <c r="L125">
        <f t="shared" si="16"/>
        <v>1.7553889409559513</v>
      </c>
      <c r="N125" s="13">
        <f t="shared" si="17"/>
        <v>37.46</v>
      </c>
      <c r="O125" s="13">
        <f t="shared" si="18"/>
        <v>3.6199999999999974</v>
      </c>
      <c r="P125">
        <f t="shared" si="19"/>
        <v>3.0605832458736071</v>
      </c>
      <c r="R125">
        <f t="shared" si="10"/>
        <v>1.3533755274261601</v>
      </c>
    </row>
    <row r="126" spans="1:18">
      <c r="A126" s="11" t="s">
        <v>383</v>
      </c>
      <c r="B126" s="12">
        <v>28.18</v>
      </c>
      <c r="C126" s="12">
        <v>89.24</v>
      </c>
      <c r="D126" s="12">
        <v>24.03</v>
      </c>
      <c r="E126" s="12">
        <v>13.89</v>
      </c>
      <c r="F126" s="10">
        <f t="shared" si="11"/>
        <v>0.11362617660242046</v>
      </c>
      <c r="G126">
        <f t="shared" si="12"/>
        <v>0.26927386822052896</v>
      </c>
      <c r="H126">
        <f t="shared" si="13"/>
        <v>0.15564769161810849</v>
      </c>
      <c r="I126" s="35">
        <f t="shared" si="14"/>
        <v>0.42492155983863744</v>
      </c>
      <c r="K126">
        <f t="shared" si="15"/>
        <v>3.1667849538679915</v>
      </c>
      <c r="L126">
        <f t="shared" si="16"/>
        <v>1.3456352022711144</v>
      </c>
      <c r="N126" s="13">
        <f t="shared" si="17"/>
        <v>37.92</v>
      </c>
      <c r="O126" s="13">
        <f t="shared" si="18"/>
        <v>51.319999999999993</v>
      </c>
      <c r="P126">
        <f t="shared" si="19"/>
        <v>3.3386125064705343</v>
      </c>
      <c r="R126">
        <f t="shared" si="10"/>
        <v>-0.85147247119078107</v>
      </c>
    </row>
    <row r="127" spans="1:18">
      <c r="A127" s="11" t="s">
        <v>384</v>
      </c>
      <c r="B127" s="12">
        <v>0.57999999999999996</v>
      </c>
      <c r="C127" s="12">
        <v>1.1599999999999999</v>
      </c>
      <c r="D127" s="12">
        <v>0.55000000000000004</v>
      </c>
      <c r="E127" s="12">
        <v>7.26</v>
      </c>
      <c r="F127" s="10">
        <f t="shared" si="11"/>
        <v>-5.7844827586206904</v>
      </c>
      <c r="G127">
        <f t="shared" si="12"/>
        <v>0.47413793103448282</v>
      </c>
      <c r="H127">
        <f t="shared" si="13"/>
        <v>6.2586206896551726</v>
      </c>
      <c r="I127" s="35">
        <f t="shared" si="14"/>
        <v>6.7327586206896557</v>
      </c>
      <c r="K127">
        <f t="shared" si="15"/>
        <v>2</v>
      </c>
      <c r="L127">
        <f t="shared" si="16"/>
        <v>13.465517241379311</v>
      </c>
      <c r="N127" s="13">
        <f t="shared" si="17"/>
        <v>7.81</v>
      </c>
      <c r="O127" s="13">
        <f t="shared" si="18"/>
        <v>-6.6499999999999995</v>
      </c>
      <c r="P127">
        <f t="shared" si="19"/>
        <v>-0.54472717544167215</v>
      </c>
      <c r="R127">
        <f t="shared" si="10"/>
        <v>0.44017632241813615</v>
      </c>
    </row>
    <row r="128" spans="1:18">
      <c r="A128" s="11" t="s">
        <v>385</v>
      </c>
      <c r="B128" s="12">
        <v>9.41</v>
      </c>
      <c r="C128" s="12">
        <v>22.87</v>
      </c>
      <c r="D128" s="12">
        <v>8.42</v>
      </c>
      <c r="E128" s="12">
        <v>7.46</v>
      </c>
      <c r="F128" s="10">
        <f t="shared" si="11"/>
        <v>4.1976388281591601E-2</v>
      </c>
      <c r="G128">
        <f t="shared" si="12"/>
        <v>0.36816790555312634</v>
      </c>
      <c r="H128">
        <f t="shared" si="13"/>
        <v>0.32619151727153473</v>
      </c>
      <c r="I128" s="35">
        <f t="shared" si="14"/>
        <v>0.69435942282466101</v>
      </c>
      <c r="K128">
        <f t="shared" si="15"/>
        <v>2.4303931987247611</v>
      </c>
      <c r="L128">
        <f t="shared" si="16"/>
        <v>1.6875664187035069</v>
      </c>
      <c r="N128" s="13">
        <f t="shared" si="17"/>
        <v>15.879999999999999</v>
      </c>
      <c r="O128" s="13">
        <f t="shared" si="18"/>
        <v>6.990000000000002</v>
      </c>
      <c r="P128">
        <f t="shared" si="19"/>
        <v>2.2417729535972883</v>
      </c>
      <c r="R128">
        <f t="shared" si="10"/>
        <v>-0.34349580054229223</v>
      </c>
    </row>
    <row r="129" spans="1:18">
      <c r="A129" s="11" t="s">
        <v>386</v>
      </c>
      <c r="B129" s="12">
        <v>407.12</v>
      </c>
      <c r="C129" s="12">
        <v>198.54</v>
      </c>
      <c r="D129" s="12">
        <v>255.06</v>
      </c>
      <c r="E129" s="12">
        <v>47.36</v>
      </c>
      <c r="F129" s="10">
        <f t="shared" si="11"/>
        <v>1.046136798629999</v>
      </c>
      <c r="G129">
        <f t="shared" si="12"/>
        <v>1.2846781504986402</v>
      </c>
      <c r="H129">
        <f t="shared" si="13"/>
        <v>0.23854135186864109</v>
      </c>
      <c r="I129" s="35">
        <f t="shared" si="14"/>
        <v>1.5232195023672812</v>
      </c>
      <c r="K129">
        <f t="shared" si="15"/>
        <v>0.48766948319905679</v>
      </c>
      <c r="L129">
        <f t="shared" si="16"/>
        <v>0.74282766751817653</v>
      </c>
      <c r="N129" s="13">
        <f t="shared" si="17"/>
        <v>302.42</v>
      </c>
      <c r="O129" s="13">
        <f t="shared" si="18"/>
        <v>-103.88000000000002</v>
      </c>
      <c r="P129">
        <f t="shared" si="19"/>
        <v>6.0091079822805771</v>
      </c>
      <c r="R129">
        <f t="shared" si="10"/>
        <v>2.1870879120879128</v>
      </c>
    </row>
    <row r="130" spans="1:18">
      <c r="A130" s="11" t="s">
        <v>387</v>
      </c>
      <c r="B130" s="12">
        <v>39.06</v>
      </c>
      <c r="C130" s="12">
        <v>116.01</v>
      </c>
      <c r="D130" s="12">
        <v>26.9</v>
      </c>
      <c r="E130" s="12">
        <v>9.5</v>
      </c>
      <c r="F130" s="10">
        <f t="shared" si="11"/>
        <v>0.14998707008016549</v>
      </c>
      <c r="G130">
        <f t="shared" si="12"/>
        <v>0.23187656236531332</v>
      </c>
      <c r="H130">
        <f t="shared" si="13"/>
        <v>8.188949228514783E-2</v>
      </c>
      <c r="I130" s="35">
        <f t="shared" si="14"/>
        <v>0.31376605465046115</v>
      </c>
      <c r="K130">
        <f t="shared" si="15"/>
        <v>2.9700460829493087</v>
      </c>
      <c r="L130">
        <f t="shared" si="16"/>
        <v>0.93189964157706084</v>
      </c>
      <c r="N130" s="13">
        <f t="shared" si="17"/>
        <v>36.4</v>
      </c>
      <c r="O130" s="13">
        <f t="shared" si="18"/>
        <v>79.610000000000014</v>
      </c>
      <c r="P130">
        <f t="shared" si="19"/>
        <v>3.6650989254485329</v>
      </c>
      <c r="R130">
        <f t="shared" si="10"/>
        <v>-0.5161744022503516</v>
      </c>
    </row>
    <row r="131" spans="1:18">
      <c r="A131" s="11" t="s">
        <v>388</v>
      </c>
      <c r="B131" s="12">
        <v>2.0499999999999998</v>
      </c>
      <c r="C131" s="12">
        <v>3.44</v>
      </c>
      <c r="D131" s="12">
        <v>1.71</v>
      </c>
      <c r="E131" s="12">
        <v>5.4</v>
      </c>
      <c r="F131" s="10">
        <f t="shared" si="11"/>
        <v>-1.0726744186046513</v>
      </c>
      <c r="G131">
        <f t="shared" si="12"/>
        <v>0.49709302325581395</v>
      </c>
      <c r="H131">
        <f t="shared" si="13"/>
        <v>1.5697674418604652</v>
      </c>
      <c r="I131" s="35">
        <f t="shared" si="14"/>
        <v>2.0668604651162794</v>
      </c>
      <c r="K131">
        <f t="shared" si="15"/>
        <v>1.678048780487805</v>
      </c>
      <c r="L131">
        <f t="shared" si="16"/>
        <v>3.4682926829268297</v>
      </c>
      <c r="N131" s="13">
        <f t="shared" si="17"/>
        <v>7.11</v>
      </c>
      <c r="O131" s="13">
        <f t="shared" si="18"/>
        <v>-3.6700000000000004</v>
      </c>
      <c r="P131">
        <f t="shared" si="19"/>
        <v>0.71783979315031676</v>
      </c>
      <c r="R131">
        <f t="shared" si="10"/>
        <v>0.69444444444444453</v>
      </c>
    </row>
    <row r="132" spans="1:18">
      <c r="A132" s="11" t="s">
        <v>389</v>
      </c>
      <c r="B132" s="12">
        <v>15.25</v>
      </c>
      <c r="C132" s="12">
        <v>32.33</v>
      </c>
      <c r="D132" s="12">
        <v>10.17</v>
      </c>
      <c r="E132" s="12">
        <v>8.91</v>
      </c>
      <c r="F132" s="10">
        <f t="shared" si="11"/>
        <v>3.8973090009279301E-2</v>
      </c>
      <c r="G132">
        <f t="shared" si="12"/>
        <v>0.31456851221775445</v>
      </c>
      <c r="H132">
        <f t="shared" si="13"/>
        <v>0.2755954222084751</v>
      </c>
      <c r="I132" s="35">
        <f t="shared" si="14"/>
        <v>0.5901639344262295</v>
      </c>
      <c r="K132">
        <f t="shared" si="15"/>
        <v>2.12</v>
      </c>
      <c r="L132">
        <f t="shared" si="16"/>
        <v>1.2511475409836064</v>
      </c>
      <c r="N132" s="13">
        <f t="shared" si="17"/>
        <v>19.079999999999998</v>
      </c>
      <c r="O132" s="13">
        <f t="shared" si="18"/>
        <v>13.25</v>
      </c>
      <c r="P132">
        <f t="shared" si="19"/>
        <v>2.7245795030534206</v>
      </c>
      <c r="R132">
        <f t="shared" ref="R132:R145" si="20">O133/N133</f>
        <v>0.24693291568780992</v>
      </c>
    </row>
    <row r="133" spans="1:18">
      <c r="A133" s="11" t="s">
        <v>390</v>
      </c>
      <c r="B133" s="12">
        <v>52.57</v>
      </c>
      <c r="C133" s="12">
        <v>143.31</v>
      </c>
      <c r="D133" s="12">
        <v>60.39</v>
      </c>
      <c r="E133" s="12">
        <v>54.54</v>
      </c>
      <c r="F133" s="10">
        <f t="shared" ref="F133:F156" si="21">(D133-E133)/C133</f>
        <v>4.0820598702114304E-2</v>
      </c>
      <c r="G133">
        <f t="shared" ref="G133:G156" si="22">D133/C133</f>
        <v>0.42139418044797988</v>
      </c>
      <c r="H133">
        <f t="shared" ref="H133:H156" si="23">E133/C133</f>
        <v>0.38057358174586559</v>
      </c>
      <c r="I133" s="35">
        <f t="shared" ref="I133:I156" si="24">(D133+E133)/C133</f>
        <v>0.80196776219384558</v>
      </c>
      <c r="K133">
        <f t="shared" ref="K133:K156" si="25">C133/B133</f>
        <v>2.7260795130302453</v>
      </c>
      <c r="L133">
        <f t="shared" ref="L133:L156" si="26">(D133+E133)/B133</f>
        <v>2.1862278866273539</v>
      </c>
      <c r="N133" s="13">
        <f t="shared" ref="N133:N156" si="27">D133+E133</f>
        <v>114.93</v>
      </c>
      <c r="O133" s="13">
        <f t="shared" ref="O133:O156" si="28">C133-N133</f>
        <v>28.379999999999995</v>
      </c>
      <c r="P133">
        <f t="shared" si="19"/>
        <v>3.9621456148313565</v>
      </c>
      <c r="R133">
        <f t="shared" si="20"/>
        <v>0.91029207232267018</v>
      </c>
    </row>
    <row r="134" spans="1:18">
      <c r="A134" s="11" t="s">
        <v>391</v>
      </c>
      <c r="B134" s="12">
        <v>8.6999999999999993</v>
      </c>
      <c r="C134" s="12">
        <v>27.47</v>
      </c>
      <c r="D134" s="12">
        <v>9.98</v>
      </c>
      <c r="E134" s="12">
        <v>4.4000000000000004</v>
      </c>
      <c r="F134" s="10">
        <f t="shared" si="21"/>
        <v>0.20313068802329814</v>
      </c>
      <c r="G134">
        <f t="shared" si="22"/>
        <v>0.36330542409901712</v>
      </c>
      <c r="H134">
        <f t="shared" si="23"/>
        <v>0.160174736075719</v>
      </c>
      <c r="I134" s="35">
        <f t="shared" si="24"/>
        <v>0.52348016017473609</v>
      </c>
      <c r="K134">
        <f t="shared" si="25"/>
        <v>3.1574712643678162</v>
      </c>
      <c r="L134">
        <f t="shared" si="26"/>
        <v>1.6528735632183911</v>
      </c>
      <c r="N134" s="13">
        <f t="shared" si="27"/>
        <v>14.38</v>
      </c>
      <c r="O134" s="13">
        <f t="shared" si="28"/>
        <v>13.089999999999998</v>
      </c>
      <c r="P134">
        <f t="shared" ref="P134:P156" si="29">LN(B134)</f>
        <v>2.1633230256605378</v>
      </c>
      <c r="R134">
        <f t="shared" si="20"/>
        <v>0.66692913385826791</v>
      </c>
    </row>
    <row r="135" spans="1:18">
      <c r="A135" s="11" t="s">
        <v>392</v>
      </c>
      <c r="B135" s="12">
        <v>16.46</v>
      </c>
      <c r="C135" s="12">
        <v>42.34</v>
      </c>
      <c r="D135" s="12">
        <v>13.47</v>
      </c>
      <c r="E135" s="12">
        <v>11.93</v>
      </c>
      <c r="F135" s="10">
        <f t="shared" si="21"/>
        <v>3.6372224846480887E-2</v>
      </c>
      <c r="G135">
        <f t="shared" si="22"/>
        <v>0.31813887576759564</v>
      </c>
      <c r="H135">
        <f t="shared" si="23"/>
        <v>0.28176665092111475</v>
      </c>
      <c r="I135" s="35">
        <f t="shared" si="24"/>
        <v>0.59990552668871033</v>
      </c>
      <c r="K135">
        <f t="shared" si="25"/>
        <v>2.5722964763061968</v>
      </c>
      <c r="L135">
        <f t="shared" si="26"/>
        <v>1.5431348724179828</v>
      </c>
      <c r="N135" s="13">
        <f t="shared" si="27"/>
        <v>25.4</v>
      </c>
      <c r="O135" s="13">
        <f t="shared" si="28"/>
        <v>16.940000000000005</v>
      </c>
      <c r="P135">
        <f t="shared" si="29"/>
        <v>2.8009331952489238</v>
      </c>
      <c r="R135">
        <f t="shared" si="20"/>
        <v>0.42589508742714405</v>
      </c>
    </row>
    <row r="136" spans="1:18">
      <c r="A136" s="11" t="s">
        <v>393</v>
      </c>
      <c r="B136" s="12">
        <v>12.7</v>
      </c>
      <c r="C136" s="12">
        <v>34.25</v>
      </c>
      <c r="D136" s="12">
        <v>13.33</v>
      </c>
      <c r="E136" s="12">
        <v>10.69</v>
      </c>
      <c r="F136" s="10">
        <f t="shared" si="21"/>
        <v>7.7080291970802933E-2</v>
      </c>
      <c r="G136">
        <f t="shared" si="22"/>
        <v>0.38919708029197081</v>
      </c>
      <c r="H136">
        <f t="shared" si="23"/>
        <v>0.31211678832116785</v>
      </c>
      <c r="I136" s="35">
        <f t="shared" si="24"/>
        <v>0.70131386861313871</v>
      </c>
      <c r="K136">
        <f t="shared" si="25"/>
        <v>2.6968503937007875</v>
      </c>
      <c r="L136">
        <f t="shared" si="26"/>
        <v>1.8913385826771654</v>
      </c>
      <c r="N136" s="13">
        <f t="shared" si="27"/>
        <v>24.02</v>
      </c>
      <c r="O136" s="13">
        <f t="shared" si="28"/>
        <v>10.23</v>
      </c>
      <c r="P136">
        <f t="shared" si="29"/>
        <v>2.5416019934645457</v>
      </c>
      <c r="R136">
        <f t="shared" si="20"/>
        <v>1.4693376941946035</v>
      </c>
    </row>
    <row r="137" spans="1:18">
      <c r="A137" s="11" t="s">
        <v>394</v>
      </c>
      <c r="B137" s="12">
        <v>29.57</v>
      </c>
      <c r="C137" s="12">
        <v>90.6</v>
      </c>
      <c r="D137" s="12">
        <v>21.94</v>
      </c>
      <c r="E137" s="12">
        <v>14.75</v>
      </c>
      <c r="F137" s="10">
        <f t="shared" si="21"/>
        <v>7.9359823399558521E-2</v>
      </c>
      <c r="G137">
        <f t="shared" si="22"/>
        <v>0.24216335540838854</v>
      </c>
      <c r="H137">
        <f t="shared" si="23"/>
        <v>0.16280353200883002</v>
      </c>
      <c r="I137" s="35">
        <f t="shared" si="24"/>
        <v>0.40496688741721854</v>
      </c>
      <c r="K137">
        <f t="shared" si="25"/>
        <v>3.0639161312140679</v>
      </c>
      <c r="L137">
        <f t="shared" si="26"/>
        <v>1.2407845789651673</v>
      </c>
      <c r="N137" s="13">
        <f t="shared" si="27"/>
        <v>36.69</v>
      </c>
      <c r="O137" s="13">
        <f t="shared" si="28"/>
        <v>53.91</v>
      </c>
      <c r="P137">
        <f t="shared" si="29"/>
        <v>3.3867603338643857</v>
      </c>
      <c r="R137">
        <f t="shared" si="20"/>
        <v>0.5732669157326693</v>
      </c>
    </row>
    <row r="138" spans="1:18">
      <c r="A138" s="11" t="s">
        <v>395</v>
      </c>
      <c r="B138" s="12">
        <v>217.36</v>
      </c>
      <c r="C138" s="12">
        <v>265.3</v>
      </c>
      <c r="D138" s="12">
        <v>118.57</v>
      </c>
      <c r="E138" s="12">
        <v>50.06</v>
      </c>
      <c r="F138" s="10">
        <f t="shared" si="21"/>
        <v>0.25823595929136822</v>
      </c>
      <c r="G138">
        <f t="shared" si="22"/>
        <v>0.44692800603090838</v>
      </c>
      <c r="H138">
        <f t="shared" si="23"/>
        <v>0.18869204673954015</v>
      </c>
      <c r="I138" s="35">
        <f t="shared" si="24"/>
        <v>0.63562005277044853</v>
      </c>
      <c r="K138">
        <f t="shared" si="25"/>
        <v>1.2205557600294443</v>
      </c>
      <c r="L138">
        <f t="shared" si="26"/>
        <v>0.77580971659919018</v>
      </c>
      <c r="N138" s="13">
        <f t="shared" si="27"/>
        <v>168.63</v>
      </c>
      <c r="O138" s="13">
        <f t="shared" si="28"/>
        <v>96.670000000000016</v>
      </c>
      <c r="P138">
        <f t="shared" si="29"/>
        <v>5.3815549651180925</v>
      </c>
      <c r="R138">
        <f t="shared" si="20"/>
        <v>-0.6079960721049309</v>
      </c>
    </row>
    <row r="139" spans="1:18">
      <c r="A139" s="11" t="s">
        <v>396</v>
      </c>
      <c r="B139" s="12">
        <v>9342.11</v>
      </c>
      <c r="C139" s="12">
        <v>838.32</v>
      </c>
      <c r="D139" s="12">
        <v>1933.06</v>
      </c>
      <c r="E139" s="12">
        <v>205.49</v>
      </c>
      <c r="F139" s="10">
        <f t="shared" si="21"/>
        <v>2.0607524572955431</v>
      </c>
      <c r="G139">
        <f t="shared" si="22"/>
        <v>2.3058736520660368</v>
      </c>
      <c r="H139">
        <f t="shared" si="23"/>
        <v>0.24512119477049335</v>
      </c>
      <c r="I139" s="35">
        <f t="shared" si="24"/>
        <v>2.5509948468365304</v>
      </c>
      <c r="K139">
        <f t="shared" si="25"/>
        <v>8.9735616472081794E-2</v>
      </c>
      <c r="L139">
        <f t="shared" si="26"/>
        <v>0.2289150951979799</v>
      </c>
      <c r="N139" s="13">
        <f t="shared" si="27"/>
        <v>2138.5500000000002</v>
      </c>
      <c r="O139" s="13">
        <f t="shared" si="28"/>
        <v>-1300.23</v>
      </c>
      <c r="P139">
        <f t="shared" si="29"/>
        <v>9.1422874157732927</v>
      </c>
      <c r="R139">
        <f t="shared" si="20"/>
        <v>-0.33561643835616439</v>
      </c>
    </row>
    <row r="140" spans="1:18">
      <c r="A140" s="11" t="s">
        <v>397</v>
      </c>
      <c r="B140" s="12">
        <v>0.45</v>
      </c>
      <c r="C140" s="12">
        <v>0.97</v>
      </c>
      <c r="D140" s="12">
        <v>0.38</v>
      </c>
      <c r="E140" s="12">
        <v>1.08</v>
      </c>
      <c r="F140" s="10">
        <f t="shared" si="21"/>
        <v>-0.72164948453608257</v>
      </c>
      <c r="G140">
        <f t="shared" si="22"/>
        <v>0.39175257731958762</v>
      </c>
      <c r="H140">
        <f t="shared" si="23"/>
        <v>1.1134020618556701</v>
      </c>
      <c r="I140" s="35">
        <f t="shared" si="24"/>
        <v>1.5051546391752577</v>
      </c>
      <c r="K140">
        <f t="shared" si="25"/>
        <v>2.1555555555555554</v>
      </c>
      <c r="L140">
        <f t="shared" si="26"/>
        <v>3.2444444444444445</v>
      </c>
      <c r="N140" s="13">
        <f t="shared" si="27"/>
        <v>1.46</v>
      </c>
      <c r="O140" s="13">
        <f t="shared" si="28"/>
        <v>-0.49</v>
      </c>
      <c r="P140">
        <f t="shared" si="29"/>
        <v>-0.79850769621777162</v>
      </c>
      <c r="R140">
        <f t="shared" si="20"/>
        <v>-0.48867924528301887</v>
      </c>
    </row>
    <row r="141" spans="1:18">
      <c r="A141" s="11" t="s">
        <v>398</v>
      </c>
      <c r="B141" s="12">
        <v>1.41</v>
      </c>
      <c r="C141" s="12">
        <v>2.71</v>
      </c>
      <c r="D141" s="12">
        <v>1.26</v>
      </c>
      <c r="E141" s="12">
        <v>4.04</v>
      </c>
      <c r="F141" s="10">
        <f t="shared" si="21"/>
        <v>-1.0258302583025831</v>
      </c>
      <c r="G141">
        <f t="shared" si="22"/>
        <v>0.4649446494464945</v>
      </c>
      <c r="H141">
        <f t="shared" si="23"/>
        <v>1.4907749077490775</v>
      </c>
      <c r="I141" s="35">
        <f t="shared" si="24"/>
        <v>1.9557195571955719</v>
      </c>
      <c r="K141">
        <f t="shared" si="25"/>
        <v>1.9219858156028369</v>
      </c>
      <c r="L141">
        <f t="shared" si="26"/>
        <v>3.7588652482269502</v>
      </c>
      <c r="N141" s="13">
        <f t="shared" si="27"/>
        <v>5.3</v>
      </c>
      <c r="O141" s="13">
        <f t="shared" si="28"/>
        <v>-2.59</v>
      </c>
      <c r="P141">
        <f t="shared" si="29"/>
        <v>0.34358970439007686</v>
      </c>
      <c r="R141">
        <f t="shared" si="20"/>
        <v>-0.23600973236009734</v>
      </c>
    </row>
    <row r="142" spans="1:18">
      <c r="A142" s="11" t="s">
        <v>399</v>
      </c>
      <c r="B142" s="12">
        <v>3.35</v>
      </c>
      <c r="C142" s="12">
        <v>6.28</v>
      </c>
      <c r="D142" s="12">
        <v>2.93</v>
      </c>
      <c r="E142" s="12">
        <v>5.29</v>
      </c>
      <c r="F142" s="10">
        <f t="shared" si="21"/>
        <v>-0.37579617834394902</v>
      </c>
      <c r="G142">
        <f t="shared" si="22"/>
        <v>0.46656050955414013</v>
      </c>
      <c r="H142">
        <f t="shared" si="23"/>
        <v>0.84235668789808915</v>
      </c>
      <c r="I142" s="35">
        <f t="shared" si="24"/>
        <v>1.3089171974522293</v>
      </c>
      <c r="K142">
        <f t="shared" si="25"/>
        <v>1.8746268656716418</v>
      </c>
      <c r="L142">
        <f t="shared" si="26"/>
        <v>2.4537313432835823</v>
      </c>
      <c r="N142" s="13">
        <f t="shared" si="27"/>
        <v>8.2200000000000006</v>
      </c>
      <c r="O142" s="13">
        <f t="shared" si="28"/>
        <v>-1.9400000000000004</v>
      </c>
      <c r="P142">
        <f t="shared" si="29"/>
        <v>1.2089603458369751</v>
      </c>
      <c r="R142">
        <f t="shared" si="20"/>
        <v>1.918158567774933E-2</v>
      </c>
    </row>
    <row r="143" spans="1:18">
      <c r="A143" s="11" t="s">
        <v>400</v>
      </c>
      <c r="B143" s="12">
        <v>13.41</v>
      </c>
      <c r="C143" s="12">
        <v>23.91</v>
      </c>
      <c r="D143" s="12">
        <v>11.98</v>
      </c>
      <c r="E143" s="12">
        <v>11.48</v>
      </c>
      <c r="F143" s="10">
        <f t="shared" si="21"/>
        <v>2.0911752404851526E-2</v>
      </c>
      <c r="G143">
        <f t="shared" si="22"/>
        <v>0.50104558762024254</v>
      </c>
      <c r="H143">
        <f t="shared" si="23"/>
        <v>0.48013383521539105</v>
      </c>
      <c r="I143" s="35">
        <f t="shared" si="24"/>
        <v>0.98117942283563364</v>
      </c>
      <c r="K143">
        <f t="shared" si="25"/>
        <v>1.7829977628635347</v>
      </c>
      <c r="L143">
        <f t="shared" si="26"/>
        <v>1.7494407158836689</v>
      </c>
      <c r="N143" s="13">
        <f t="shared" si="27"/>
        <v>23.46</v>
      </c>
      <c r="O143" s="13">
        <f t="shared" si="28"/>
        <v>0.44999999999999929</v>
      </c>
      <c r="P143">
        <f t="shared" si="29"/>
        <v>2.596000697293587</v>
      </c>
      <c r="R143">
        <f t="shared" si="20"/>
        <v>0.40466075980094673</v>
      </c>
    </row>
    <row r="144" spans="1:18">
      <c r="A144" s="11" t="s">
        <v>401</v>
      </c>
      <c r="B144" s="12">
        <v>123.78</v>
      </c>
      <c r="C144" s="12">
        <v>115.73</v>
      </c>
      <c r="D144" s="12">
        <v>71.239999999999995</v>
      </c>
      <c r="E144" s="12">
        <v>11.15</v>
      </c>
      <c r="F144" s="10">
        <f t="shared" si="21"/>
        <v>0.51922578415276932</v>
      </c>
      <c r="G144">
        <f t="shared" si="22"/>
        <v>0.61557072496327647</v>
      </c>
      <c r="H144">
        <f t="shared" si="23"/>
        <v>9.6344940810507221E-2</v>
      </c>
      <c r="I144" s="35">
        <f t="shared" si="24"/>
        <v>0.71191566577378373</v>
      </c>
      <c r="K144">
        <f t="shared" si="25"/>
        <v>0.93496526094684118</v>
      </c>
      <c r="L144">
        <f t="shared" si="26"/>
        <v>0.66561641622232992</v>
      </c>
      <c r="N144" s="13">
        <f t="shared" si="27"/>
        <v>82.39</v>
      </c>
      <c r="O144" s="13">
        <f t="shared" si="28"/>
        <v>33.340000000000003</v>
      </c>
      <c r="P144">
        <f t="shared" si="29"/>
        <v>4.8185057963112152</v>
      </c>
      <c r="R144">
        <f t="shared" si="20"/>
        <v>-3.4330086506368721E-2</v>
      </c>
    </row>
    <row r="145" spans="1:18">
      <c r="A145" s="11" t="s">
        <v>402</v>
      </c>
      <c r="B145" s="12">
        <v>420.91</v>
      </c>
      <c r="C145" s="12">
        <v>283.54000000000002</v>
      </c>
      <c r="D145" s="12">
        <v>228.78</v>
      </c>
      <c r="E145" s="12">
        <v>64.84</v>
      </c>
      <c r="F145" s="10">
        <f t="shared" si="21"/>
        <v>0.57819002609861037</v>
      </c>
      <c r="G145">
        <f t="shared" si="22"/>
        <v>0.8068702828525075</v>
      </c>
      <c r="H145">
        <f t="shared" si="23"/>
        <v>0.22868025675389717</v>
      </c>
      <c r="I145" s="35">
        <f t="shared" si="24"/>
        <v>1.0355505396064046</v>
      </c>
      <c r="K145">
        <f t="shared" si="25"/>
        <v>0.67363569409137347</v>
      </c>
      <c r="L145">
        <f t="shared" si="26"/>
        <v>0.69758380651445673</v>
      </c>
      <c r="N145" s="13">
        <f t="shared" si="27"/>
        <v>293.62</v>
      </c>
      <c r="O145" s="13">
        <f>C145-N145</f>
        <v>-10.079999999999984</v>
      </c>
      <c r="P145">
        <f t="shared" si="29"/>
        <v>6.0424190341067909</v>
      </c>
      <c r="R145" t="e">
        <f t="shared" si="20"/>
        <v>#DIV/0!</v>
      </c>
    </row>
    <row r="146" spans="1:18">
      <c r="A146" s="11"/>
      <c r="B146" s="12"/>
      <c r="C146" s="12"/>
      <c r="D146" s="12"/>
      <c r="E146" s="12"/>
      <c r="N146" s="13"/>
      <c r="O146" s="13"/>
    </row>
    <row r="147" spans="1:18">
      <c r="A147" s="15" t="s">
        <v>403</v>
      </c>
      <c r="B147" s="16">
        <v>7085.16</v>
      </c>
      <c r="C147" s="16">
        <v>12282.16</v>
      </c>
      <c r="D147" s="16">
        <v>8233.51</v>
      </c>
      <c r="E147" s="16">
        <v>2923.59</v>
      </c>
      <c r="F147" s="3">
        <f t="shared" si="21"/>
        <v>0.43232786415418789</v>
      </c>
      <c r="G147" s="1">
        <f t="shared" si="22"/>
        <v>0.67036335628260835</v>
      </c>
      <c r="H147" s="1">
        <f t="shared" si="23"/>
        <v>0.23803549212842043</v>
      </c>
      <c r="I147" s="34">
        <f t="shared" si="24"/>
        <v>0.90839884841102869</v>
      </c>
      <c r="J147" s="1"/>
      <c r="K147" s="1">
        <f t="shared" si="25"/>
        <v>1.7335049596621672</v>
      </c>
      <c r="L147" s="1">
        <f t="shared" si="26"/>
        <v>1.5747139090719193</v>
      </c>
      <c r="M147" s="1"/>
      <c r="N147" s="13">
        <f t="shared" si="27"/>
        <v>11157.1</v>
      </c>
      <c r="O147" s="13">
        <f t="shared" si="28"/>
        <v>1125.0599999999995</v>
      </c>
      <c r="P147">
        <f t="shared" si="29"/>
        <v>8.8657577347914565</v>
      </c>
    </row>
    <row r="148" spans="1:18">
      <c r="A148" s="15" t="s">
        <v>404</v>
      </c>
      <c r="B148" s="16">
        <v>16538.07</v>
      </c>
      <c r="C148" s="16">
        <v>5374.97</v>
      </c>
      <c r="D148" s="16">
        <v>5689.75</v>
      </c>
      <c r="E148" s="16">
        <v>1483.2</v>
      </c>
      <c r="F148" s="3">
        <f t="shared" si="21"/>
        <v>0.78261832159063216</v>
      </c>
      <c r="G148" s="1">
        <f t="shared" si="22"/>
        <v>1.0585640477993365</v>
      </c>
      <c r="H148" s="1">
        <f t="shared" si="23"/>
        <v>0.27594572620870439</v>
      </c>
      <c r="I148" s="34">
        <f t="shared" si="24"/>
        <v>1.3345097740080409</v>
      </c>
      <c r="J148" s="1"/>
      <c r="K148" s="1">
        <f t="shared" si="25"/>
        <v>0.32500588037177253</v>
      </c>
      <c r="L148" s="1">
        <f t="shared" si="26"/>
        <v>0.43372352396621855</v>
      </c>
      <c r="M148" s="1"/>
      <c r="N148" s="13">
        <f t="shared" si="27"/>
        <v>7172.95</v>
      </c>
      <c r="O148" s="13">
        <f t="shared" si="28"/>
        <v>-1797.9799999999996</v>
      </c>
      <c r="P148">
        <f t="shared" si="29"/>
        <v>9.7134202749494154</v>
      </c>
    </row>
    <row r="149" spans="1:18">
      <c r="A149" s="15" t="s">
        <v>405</v>
      </c>
      <c r="B149" s="2">
        <f>SUM(B85,B78,B92,B80,B79,B88,B89,B98)</f>
        <v>6500.1</v>
      </c>
      <c r="C149" s="2">
        <f>SUM(C85,C78,C92,C80,C79,C88,C89,C98)</f>
        <v>5297.8899999999994</v>
      </c>
      <c r="D149" s="2">
        <f>SUM(D85,D78,D92,D80,D79,D88,D89,D98)</f>
        <v>5455.8399999999992</v>
      </c>
      <c r="E149" s="2">
        <f>SUM(E85,E78,E92,E80,E79,E88,E89,E98)</f>
        <v>834.61000000000013</v>
      </c>
      <c r="F149" s="3">
        <f t="shared" si="21"/>
        <v>0.87227745385427025</v>
      </c>
      <c r="G149" s="1">
        <f t="shared" si="22"/>
        <v>1.0298137560424998</v>
      </c>
      <c r="H149" s="1">
        <f t="shared" si="23"/>
        <v>0.1575363021882297</v>
      </c>
      <c r="I149" s="34">
        <f t="shared" si="24"/>
        <v>1.1873500582307295</v>
      </c>
      <c r="J149" s="1"/>
      <c r="K149" s="1">
        <f t="shared" si="25"/>
        <v>0.81504746080829515</v>
      </c>
      <c r="L149" s="1">
        <f t="shared" si="26"/>
        <v>0.96774665005153748</v>
      </c>
      <c r="M149" s="1"/>
      <c r="N149" s="13">
        <f t="shared" si="27"/>
        <v>6290.4499999999989</v>
      </c>
      <c r="O149" s="13">
        <f t="shared" si="28"/>
        <v>-992.55999999999949</v>
      </c>
      <c r="P149">
        <f t="shared" si="29"/>
        <v>8.7795728403807711</v>
      </c>
    </row>
    <row r="150" spans="1:18">
      <c r="A150" s="15" t="s">
        <v>406</v>
      </c>
      <c r="B150" s="2">
        <f>SUM(B83,B99,B86,B74,B91,B93)</f>
        <v>2000.7699999999998</v>
      </c>
      <c r="C150" s="2">
        <f>SUM(C83,C99,C86,C74,C91,C93)</f>
        <v>2016.42</v>
      </c>
      <c r="D150" s="2">
        <f>SUM(D83,D99,D86,D74,D91,D93)</f>
        <v>2553.4499999999998</v>
      </c>
      <c r="E150" s="2">
        <f>SUM(E83,E99,E86,E74,E91,E93)</f>
        <v>597.9</v>
      </c>
      <c r="F150" s="3">
        <f t="shared" si="21"/>
        <v>0.96981283661142004</v>
      </c>
      <c r="G150" s="1">
        <f t="shared" si="22"/>
        <v>1.2663284434790369</v>
      </c>
      <c r="H150" s="1">
        <f t="shared" si="23"/>
        <v>0.29651560686761685</v>
      </c>
      <c r="I150" s="34">
        <f t="shared" si="24"/>
        <v>1.5628440503466539</v>
      </c>
      <c r="J150" s="1"/>
      <c r="K150" s="1">
        <f t="shared" si="25"/>
        <v>1.0078219885344144</v>
      </c>
      <c r="L150" s="1">
        <f t="shared" si="26"/>
        <v>1.5750685985895432</v>
      </c>
      <c r="M150" s="1"/>
      <c r="N150" s="13">
        <f t="shared" si="27"/>
        <v>3151.35</v>
      </c>
      <c r="O150" s="13">
        <f t="shared" si="28"/>
        <v>-1134.9299999999998</v>
      </c>
      <c r="P150">
        <f t="shared" si="29"/>
        <v>7.6012873854485994</v>
      </c>
    </row>
    <row r="151" spans="1:18">
      <c r="A151" s="15" t="s">
        <v>407</v>
      </c>
      <c r="B151" s="2">
        <f>SUM(B15,B32,B17,B34,B20,B18,B16,B38,B11,B29)</f>
        <v>1282.1500000000001</v>
      </c>
      <c r="C151" s="2">
        <f>SUM(C15,C32,C17,C34,C20,C18,C16,C38,C11,C29)</f>
        <v>639.56999999999994</v>
      </c>
      <c r="D151" s="2">
        <f>SUM(D15,D32,D17,D34,D20,D18,D16,D38,D11,D29)</f>
        <v>1175.92</v>
      </c>
      <c r="E151" s="2">
        <f>SUM(E15,E32,E17,E34,E20,E18,E16,E38,E11,E29)</f>
        <v>210.05999999999997</v>
      </c>
      <c r="F151" s="3">
        <f t="shared" si="21"/>
        <v>1.510170896070798</v>
      </c>
      <c r="G151" s="1">
        <f t="shared" si="22"/>
        <v>1.8386103163062686</v>
      </c>
      <c r="H151" s="1">
        <f t="shared" si="23"/>
        <v>0.32843942023547068</v>
      </c>
      <c r="I151" s="34">
        <f t="shared" si="24"/>
        <v>2.1670497365417392</v>
      </c>
      <c r="J151" s="1"/>
      <c r="K151" s="1">
        <f t="shared" si="25"/>
        <v>0.49882619038334042</v>
      </c>
      <c r="L151" s="1">
        <f t="shared" si="26"/>
        <v>1.0809811644503373</v>
      </c>
      <c r="M151" s="1"/>
      <c r="N151" s="13">
        <f t="shared" si="27"/>
        <v>1385.98</v>
      </c>
      <c r="O151" s="13">
        <f t="shared" si="28"/>
        <v>-746.41000000000008</v>
      </c>
      <c r="P151">
        <f t="shared" si="29"/>
        <v>7.1562936353162891</v>
      </c>
    </row>
    <row r="152" spans="1:18">
      <c r="A152" s="1" t="s">
        <v>408</v>
      </c>
      <c r="B152" s="2">
        <f>SUM(B36,B28)</f>
        <v>1367.44</v>
      </c>
      <c r="C152" s="2">
        <f t="shared" ref="C152:E152" si="30">SUM(C36,C28)</f>
        <v>722.13</v>
      </c>
      <c r="D152" s="2">
        <f t="shared" si="30"/>
        <v>1220.1100000000001</v>
      </c>
      <c r="E152" s="2">
        <f t="shared" si="30"/>
        <v>192.07</v>
      </c>
      <c r="F152" s="3">
        <f t="shared" si="21"/>
        <v>1.4236217855510784</v>
      </c>
      <c r="G152" s="1">
        <f t="shared" si="22"/>
        <v>1.6895988256962045</v>
      </c>
      <c r="H152" s="1">
        <f t="shared" si="23"/>
        <v>0.26597704014512624</v>
      </c>
      <c r="I152" s="34">
        <f t="shared" si="24"/>
        <v>1.9555758658413307</v>
      </c>
      <c r="J152" s="1"/>
      <c r="K152" s="1">
        <f t="shared" si="25"/>
        <v>0.52808898379453573</v>
      </c>
      <c r="L152" s="1">
        <f t="shared" si="26"/>
        <v>1.0327180717252677</v>
      </c>
      <c r="M152" s="1"/>
      <c r="N152" s="13">
        <f t="shared" si="27"/>
        <v>1412.18</v>
      </c>
      <c r="O152" s="13">
        <f t="shared" si="28"/>
        <v>-690.05000000000007</v>
      </c>
      <c r="P152">
        <f t="shared" si="29"/>
        <v>7.2206956576480126</v>
      </c>
    </row>
    <row r="153" spans="1:18">
      <c r="A153" s="1" t="s">
        <v>409</v>
      </c>
      <c r="B153" s="2">
        <f>SUM(B43,B47,B59,B64)</f>
        <v>4127.79</v>
      </c>
      <c r="C153" s="2">
        <f>SUM(C43,C47,C59,C64)</f>
        <v>3828.02</v>
      </c>
      <c r="D153" s="2">
        <f>SUM(D43,D47,D59,D64)</f>
        <v>2920.5200000000004</v>
      </c>
      <c r="E153" s="2">
        <f>SUM(E43,E47,E59,E64)</f>
        <v>1402.06</v>
      </c>
      <c r="F153" s="3">
        <f t="shared" si="21"/>
        <v>0.39666981886197056</v>
      </c>
      <c r="G153" s="1">
        <f t="shared" si="22"/>
        <v>0.76293227308112299</v>
      </c>
      <c r="H153" s="1">
        <f t="shared" si="23"/>
        <v>0.36626245421915243</v>
      </c>
      <c r="I153" s="34">
        <f t="shared" si="24"/>
        <v>1.1291947273002754</v>
      </c>
      <c r="J153" s="1"/>
      <c r="K153" s="1">
        <f t="shared" si="25"/>
        <v>0.92737760399632729</v>
      </c>
      <c r="L153" s="1">
        <f t="shared" si="26"/>
        <v>1.0471899006490155</v>
      </c>
      <c r="M153" s="1"/>
      <c r="N153" s="13">
        <f t="shared" si="27"/>
        <v>4322.58</v>
      </c>
      <c r="O153" s="13">
        <f t="shared" si="28"/>
        <v>-494.55999999999995</v>
      </c>
      <c r="P153">
        <f t="shared" si="29"/>
        <v>8.3254974337743466</v>
      </c>
    </row>
    <row r="154" spans="1:18">
      <c r="A154" s="15" t="s">
        <v>410</v>
      </c>
      <c r="B154" s="2">
        <f>SUM(B103,B101)</f>
        <v>5880.21</v>
      </c>
      <c r="C154" s="2">
        <f t="shared" ref="C154:E154" si="31">SUM(C103,C101)</f>
        <v>10994.24</v>
      </c>
      <c r="D154" s="2">
        <f t="shared" si="31"/>
        <v>7056.83</v>
      </c>
      <c r="E154" s="2">
        <f t="shared" si="31"/>
        <v>2655.04</v>
      </c>
      <c r="F154" s="3">
        <f t="shared" si="21"/>
        <v>0.40037237680821958</v>
      </c>
      <c r="G154" s="1">
        <f t="shared" si="22"/>
        <v>0.64186610443286662</v>
      </c>
      <c r="H154" s="1">
        <f t="shared" si="23"/>
        <v>0.2414937276246471</v>
      </c>
      <c r="I154" s="34">
        <f t="shared" si="24"/>
        <v>0.88335983205751367</v>
      </c>
      <c r="J154" s="1"/>
      <c r="K154" s="1">
        <f t="shared" si="25"/>
        <v>1.8697019324139783</v>
      </c>
      <c r="L154" s="1">
        <f t="shared" si="26"/>
        <v>1.6516195850148208</v>
      </c>
      <c r="M154" s="1"/>
      <c r="N154" s="13">
        <f t="shared" si="27"/>
        <v>9711.869999999999</v>
      </c>
      <c r="O154" s="13">
        <f t="shared" si="28"/>
        <v>1282.3700000000008</v>
      </c>
      <c r="P154">
        <f t="shared" si="29"/>
        <v>8.6793477545406468</v>
      </c>
    </row>
    <row r="155" spans="1:18">
      <c r="A155" s="15" t="s">
        <v>411</v>
      </c>
      <c r="B155" s="2">
        <f>SUM(B46, B67,B51, B53 )</f>
        <v>16620.98</v>
      </c>
      <c r="C155" s="2">
        <f t="shared" ref="C155:E155" si="32">SUM(C46, C67,C51, C53 )</f>
        <v>29120.370000000003</v>
      </c>
      <c r="D155" s="2">
        <f t="shared" si="32"/>
        <v>20586.920000000002</v>
      </c>
      <c r="E155" s="2">
        <f t="shared" si="32"/>
        <v>10029.910000000002</v>
      </c>
      <c r="F155" s="3">
        <f t="shared" si="21"/>
        <v>0.36253007774283086</v>
      </c>
      <c r="G155" s="1">
        <f t="shared" si="22"/>
        <v>0.70695942393589095</v>
      </c>
      <c r="H155" s="1">
        <f t="shared" si="23"/>
        <v>0.34442934619306009</v>
      </c>
      <c r="I155" s="34">
        <f t="shared" si="24"/>
        <v>1.051388770128951</v>
      </c>
      <c r="J155" s="1"/>
      <c r="K155" s="1">
        <f t="shared" si="25"/>
        <v>1.7520248505202463</v>
      </c>
      <c r="L155" s="1">
        <f t="shared" si="26"/>
        <v>1.8420592528238409</v>
      </c>
      <c r="M155" s="1"/>
      <c r="N155" s="13">
        <f t="shared" si="27"/>
        <v>30616.83</v>
      </c>
      <c r="O155" s="13">
        <f t="shared" si="28"/>
        <v>-1496.4599999999991</v>
      </c>
      <c r="P155">
        <f t="shared" si="29"/>
        <v>9.718421031773353</v>
      </c>
    </row>
    <row r="156" spans="1:18">
      <c r="A156" s="15" t="s">
        <v>412</v>
      </c>
      <c r="B156" s="17">
        <v>1589.73</v>
      </c>
      <c r="C156" s="2">
        <v>4586.62</v>
      </c>
      <c r="D156" s="2">
        <v>3475.48</v>
      </c>
      <c r="E156" s="2">
        <v>1691.81</v>
      </c>
      <c r="F156" s="3">
        <f t="shared" si="21"/>
        <v>0.38888549738151407</v>
      </c>
      <c r="G156" s="1">
        <f t="shared" si="22"/>
        <v>0.75774317471253338</v>
      </c>
      <c r="H156" s="1">
        <f t="shared" si="23"/>
        <v>0.36885767733101937</v>
      </c>
      <c r="I156" s="34">
        <f t="shared" si="24"/>
        <v>1.1266008520435529</v>
      </c>
      <c r="J156" s="1"/>
      <c r="K156" s="1">
        <f t="shared" si="25"/>
        <v>2.8851565989193131</v>
      </c>
      <c r="L156" s="1">
        <f t="shared" si="26"/>
        <v>3.2504198826215771</v>
      </c>
      <c r="M156" s="1"/>
      <c r="N156" s="13">
        <f t="shared" si="27"/>
        <v>5167.29</v>
      </c>
      <c r="O156" s="13">
        <f t="shared" si="28"/>
        <v>-580.67000000000007</v>
      </c>
      <c r="P156">
        <f t="shared" si="29"/>
        <v>7.3713194694739474</v>
      </c>
    </row>
  </sheetData>
  <mergeCells count="1">
    <mergeCell ref="C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D1" workbookViewId="0"/>
  </sheetViews>
  <sheetFormatPr defaultColWidth="11" defaultRowHeight="15.75"/>
  <sheetData>
    <row r="1" spans="1:8">
      <c r="A1" s="1" t="s">
        <v>413</v>
      </c>
    </row>
    <row r="3" spans="1:8">
      <c r="A3" s="19" t="s">
        <v>416</v>
      </c>
      <c r="B3" s="19" t="s">
        <v>417</v>
      </c>
      <c r="C3" s="19" t="s">
        <v>418</v>
      </c>
      <c r="D3" s="19" t="s">
        <v>419</v>
      </c>
      <c r="E3" s="19" t="s">
        <v>420</v>
      </c>
      <c r="F3" s="19" t="s">
        <v>421</v>
      </c>
      <c r="G3" s="19" t="s">
        <v>414</v>
      </c>
      <c r="H3" s="19" t="s">
        <v>422</v>
      </c>
    </row>
    <row r="4" spans="1:8">
      <c r="A4" s="20" t="s">
        <v>423</v>
      </c>
      <c r="B4" s="21">
        <v>472</v>
      </c>
      <c r="C4" s="21">
        <v>573</v>
      </c>
      <c r="D4" s="21">
        <v>385</v>
      </c>
      <c r="E4" s="20">
        <f t="shared" ref="E4:E21" si="0">C4/D4</f>
        <v>1.4883116883116883</v>
      </c>
      <c r="F4" s="22">
        <v>100</v>
      </c>
      <c r="G4" s="23">
        <v>29</v>
      </c>
      <c r="H4" s="21">
        <f>SUM($G$2:G4)</f>
        <v>29</v>
      </c>
    </row>
    <row r="5" spans="1:8">
      <c r="A5" s="20" t="s">
        <v>424</v>
      </c>
      <c r="B5" s="21">
        <v>747</v>
      </c>
      <c r="C5" s="21">
        <v>1015</v>
      </c>
      <c r="D5" s="21">
        <v>848</v>
      </c>
      <c r="E5" s="20">
        <f t="shared" si="0"/>
        <v>1.1969339622641511</v>
      </c>
      <c r="F5" s="22">
        <v>193</v>
      </c>
      <c r="G5" s="23">
        <v>21</v>
      </c>
      <c r="H5" s="21">
        <f>SUM($G$2:G5)</f>
        <v>50</v>
      </c>
    </row>
    <row r="6" spans="1:8">
      <c r="A6" s="20" t="s">
        <v>425</v>
      </c>
      <c r="B6" s="21">
        <v>885</v>
      </c>
      <c r="C6" s="21">
        <v>1062</v>
      </c>
      <c r="D6" s="21">
        <v>583</v>
      </c>
      <c r="E6" s="20">
        <f t="shared" si="0"/>
        <v>1.8216123499142367</v>
      </c>
      <c r="F6" s="22">
        <v>85</v>
      </c>
      <c r="G6" s="23">
        <v>16</v>
      </c>
      <c r="H6" s="21">
        <f>SUM($G$2:G6)</f>
        <v>66</v>
      </c>
    </row>
    <row r="7" spans="1:8">
      <c r="A7" s="20" t="s">
        <v>426</v>
      </c>
      <c r="B7" s="21" t="s">
        <v>427</v>
      </c>
      <c r="C7" s="21">
        <v>1428</v>
      </c>
      <c r="D7" s="21">
        <v>1218</v>
      </c>
      <c r="E7" s="20">
        <f t="shared" si="0"/>
        <v>1.1724137931034482</v>
      </c>
      <c r="F7" s="22">
        <v>400</v>
      </c>
      <c r="G7" s="23">
        <v>11</v>
      </c>
      <c r="H7" s="21">
        <f>SUM($G$2:G7)</f>
        <v>77</v>
      </c>
    </row>
    <row r="8" spans="1:8">
      <c r="A8" s="20" t="s">
        <v>428</v>
      </c>
      <c r="B8" s="21" t="s">
        <v>429</v>
      </c>
      <c r="C8" s="21">
        <v>1886</v>
      </c>
      <c r="D8" s="21">
        <v>1304</v>
      </c>
      <c r="E8" s="20">
        <f t="shared" si="0"/>
        <v>1.446319018404908</v>
      </c>
      <c r="F8" s="22">
        <v>107</v>
      </c>
      <c r="G8" s="23">
        <v>8</v>
      </c>
      <c r="H8" s="21">
        <f>SUM($G$2:G8)</f>
        <v>85</v>
      </c>
    </row>
    <row r="9" spans="1:8">
      <c r="A9" s="20" t="s">
        <v>430</v>
      </c>
      <c r="B9" s="21" t="s">
        <v>431</v>
      </c>
      <c r="C9" s="21">
        <v>2903</v>
      </c>
      <c r="D9" s="21">
        <v>3042</v>
      </c>
      <c r="E9" s="20">
        <f t="shared" si="0"/>
        <v>0.95430637738330049</v>
      </c>
      <c r="F9" s="22">
        <v>7</v>
      </c>
      <c r="G9" s="23">
        <v>3</v>
      </c>
      <c r="H9" s="21">
        <f>SUM($G$2:G9)</f>
        <v>88</v>
      </c>
    </row>
    <row r="10" spans="1:8">
      <c r="A10" s="20" t="s">
        <v>432</v>
      </c>
      <c r="B10" s="21" t="s">
        <v>433</v>
      </c>
      <c r="C10" s="21">
        <v>1858</v>
      </c>
      <c r="D10" s="21">
        <v>3833</v>
      </c>
      <c r="E10" s="20">
        <f t="shared" si="0"/>
        <v>0.48473780328724236</v>
      </c>
      <c r="F10" s="22">
        <v>7</v>
      </c>
      <c r="G10" s="23">
        <v>3</v>
      </c>
      <c r="H10" s="21">
        <f>SUM($G$2:G10)</f>
        <v>91</v>
      </c>
    </row>
    <row r="11" spans="1:8">
      <c r="A11" s="20" t="s">
        <v>434</v>
      </c>
      <c r="B11" s="21" t="s">
        <v>435</v>
      </c>
      <c r="C11" s="21">
        <v>2378</v>
      </c>
      <c r="D11" s="21">
        <v>3333</v>
      </c>
      <c r="E11" s="20">
        <f t="shared" si="0"/>
        <v>0.7134713471347135</v>
      </c>
      <c r="F11" s="22">
        <v>48</v>
      </c>
      <c r="G11" s="23">
        <v>2</v>
      </c>
      <c r="H11" s="21">
        <f>SUM($G$2:G11)</f>
        <v>93</v>
      </c>
    </row>
    <row r="12" spans="1:8">
      <c r="A12" s="20" t="s">
        <v>436</v>
      </c>
      <c r="B12" s="21" t="s">
        <v>437</v>
      </c>
      <c r="C12" s="21">
        <v>2099</v>
      </c>
      <c r="D12" s="21">
        <v>878</v>
      </c>
      <c r="E12" s="20">
        <f t="shared" si="0"/>
        <v>2.3906605922551254</v>
      </c>
      <c r="F12" s="22">
        <v>37</v>
      </c>
      <c r="G12" s="23">
        <v>2</v>
      </c>
      <c r="H12" s="21">
        <f>SUM($G$2:G12)</f>
        <v>95</v>
      </c>
    </row>
    <row r="13" spans="1:8">
      <c r="A13" s="20" t="s">
        <v>438</v>
      </c>
      <c r="B13" s="21">
        <v>180</v>
      </c>
      <c r="C13" s="21">
        <v>241</v>
      </c>
      <c r="D13" s="21">
        <v>2655</v>
      </c>
      <c r="E13" s="20">
        <f t="shared" si="0"/>
        <v>9.0772128060263649E-2</v>
      </c>
      <c r="F13" s="22">
        <v>8</v>
      </c>
      <c r="G13" s="23">
        <v>2</v>
      </c>
      <c r="H13" s="21">
        <f>SUM($G$2:G13)</f>
        <v>97</v>
      </c>
    </row>
    <row r="14" spans="1:8">
      <c r="A14" s="20" t="s">
        <v>439</v>
      </c>
      <c r="B14" s="21">
        <v>977</v>
      </c>
      <c r="C14" s="21">
        <v>1119</v>
      </c>
      <c r="D14" s="21">
        <v>3002</v>
      </c>
      <c r="E14" s="20">
        <f t="shared" si="0"/>
        <v>0.37275149900066623</v>
      </c>
      <c r="F14" s="22">
        <v>8</v>
      </c>
      <c r="G14" s="23">
        <v>1</v>
      </c>
      <c r="H14" s="21">
        <f>SUM($G$2:G14)</f>
        <v>98</v>
      </c>
    </row>
    <row r="15" spans="1:8">
      <c r="A15" s="20" t="s">
        <v>440</v>
      </c>
      <c r="B15" s="21" t="s">
        <v>441</v>
      </c>
      <c r="C15" s="21">
        <v>1429</v>
      </c>
      <c r="D15" s="21">
        <v>3602</v>
      </c>
      <c r="E15" s="20">
        <f t="shared" si="0"/>
        <v>0.39672404219877844</v>
      </c>
      <c r="F15" s="22">
        <v>4</v>
      </c>
      <c r="G15" s="23">
        <v>1</v>
      </c>
      <c r="H15" s="21">
        <f>SUM($G$2:G15)</f>
        <v>99</v>
      </c>
    </row>
    <row r="16" spans="1:8">
      <c r="A16" s="20" t="s">
        <v>442</v>
      </c>
      <c r="B16" s="21">
        <v>851</v>
      </c>
      <c r="C16" s="21">
        <v>1025</v>
      </c>
      <c r="D16" s="21">
        <v>548</v>
      </c>
      <c r="E16" s="20">
        <f t="shared" si="0"/>
        <v>1.8704379562043796</v>
      </c>
      <c r="F16" s="22">
        <v>0</v>
      </c>
      <c r="G16" s="23">
        <v>1</v>
      </c>
      <c r="H16" s="21">
        <f>SUM($G$2:G16)</f>
        <v>100</v>
      </c>
    </row>
    <row r="17" spans="1:8">
      <c r="A17" s="20" t="s">
        <v>443</v>
      </c>
      <c r="B17" s="21" t="s">
        <v>444</v>
      </c>
      <c r="C17" s="21">
        <v>1261</v>
      </c>
      <c r="D17" s="21">
        <v>773</v>
      </c>
      <c r="E17" s="20">
        <f t="shared" si="0"/>
        <v>1.6313065976714101</v>
      </c>
      <c r="F17" s="22">
        <v>1</v>
      </c>
      <c r="G17" s="23">
        <v>0</v>
      </c>
      <c r="H17" s="21">
        <f>SUM($G$2:G17)</f>
        <v>100</v>
      </c>
    </row>
    <row r="18" spans="1:8">
      <c r="A18" s="20" t="s">
        <v>445</v>
      </c>
      <c r="B18" s="21" t="s">
        <v>446</v>
      </c>
      <c r="C18" s="21">
        <v>2292</v>
      </c>
      <c r="D18" s="21">
        <v>2644</v>
      </c>
      <c r="E18" s="20">
        <f t="shared" si="0"/>
        <v>0.86686838124054466</v>
      </c>
      <c r="F18" s="22">
        <v>1</v>
      </c>
      <c r="G18" s="23">
        <v>0</v>
      </c>
      <c r="H18" s="21">
        <f>SUM($G$2:G18)</f>
        <v>100</v>
      </c>
    </row>
    <row r="19" spans="1:8">
      <c r="A19" s="20" t="s">
        <v>447</v>
      </c>
      <c r="B19" s="21">
        <v>851</v>
      </c>
      <c r="C19" s="21">
        <v>1025</v>
      </c>
      <c r="D19" s="21">
        <v>330</v>
      </c>
      <c r="E19" s="20">
        <f t="shared" si="0"/>
        <v>3.106060606060606</v>
      </c>
      <c r="F19" s="22">
        <v>0</v>
      </c>
      <c r="G19" s="23">
        <v>0</v>
      </c>
      <c r="H19" s="21">
        <f>SUM($G$2:G19)</f>
        <v>100</v>
      </c>
    </row>
    <row r="20" spans="1:8">
      <c r="A20" s="20" t="s">
        <v>415</v>
      </c>
      <c r="B20" s="21">
        <v>851</v>
      </c>
      <c r="C20" s="21">
        <v>1025</v>
      </c>
      <c r="D20" s="21">
        <v>1013</v>
      </c>
      <c r="E20" s="20">
        <f t="shared" si="0"/>
        <v>1.0118460019743336</v>
      </c>
      <c r="F20" s="22">
        <v>0</v>
      </c>
      <c r="G20" s="23">
        <v>0</v>
      </c>
      <c r="H20" s="21">
        <f>SUM($G$2:G20)</f>
        <v>100</v>
      </c>
    </row>
    <row r="21" spans="1:8">
      <c r="A21" s="20" t="s">
        <v>448</v>
      </c>
      <c r="B21" s="21">
        <v>851</v>
      </c>
      <c r="C21" s="21">
        <v>1025</v>
      </c>
      <c r="D21" s="21">
        <v>582</v>
      </c>
      <c r="E21" s="20">
        <f t="shared" si="0"/>
        <v>1.761168384879725</v>
      </c>
      <c r="F21" s="22">
        <v>0</v>
      </c>
      <c r="G21" s="23">
        <v>0</v>
      </c>
      <c r="H21" s="21">
        <f>SUM($G$2:G21)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RAM Unsorted</vt:lpstr>
      <vt:lpstr>RAM Sorted by MSY</vt:lpstr>
      <vt:lpstr>RAM Sorted by gamma ln(MSY)</vt:lpstr>
      <vt:lpstr>Cost Data</vt:lpstr>
      <vt:lpstr>Cost by Gear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Tekwa</dc:creator>
  <cp:lastModifiedBy>Rondi Nordal</cp:lastModifiedBy>
  <dcterms:created xsi:type="dcterms:W3CDTF">2017-07-07T03:12:27Z</dcterms:created>
  <dcterms:modified xsi:type="dcterms:W3CDTF">2019-08-01T15:15:06Z</dcterms:modified>
</cp:coreProperties>
</file>