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\git\PyAddin\algotrade\"/>
    </mc:Choice>
  </mc:AlternateContent>
  <xr:revisionPtr revIDLastSave="0" documentId="8_{C0FAF91E-8808-47B4-A833-3161C3769CD3}" xr6:coauthVersionLast="47" xr6:coauthVersionMax="47" xr10:uidLastSave="{00000000-0000-0000-0000-000000000000}"/>
  <bookViews>
    <workbookView xWindow="480" yWindow="2085" windowWidth="25590" windowHeight="12810" activeTab="1" xr2:uid="{88EF407F-FEE9-4717-BFD5-B5950002721F}"/>
  </bookViews>
  <sheets>
    <sheet name="Tickers" sheetId="2" r:id="rId1"/>
    <sheet name="tsla" sheetId="1" r:id="rId2"/>
    <sheet name="short ter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N5" i="1" s="1"/>
  <c r="F2" i="1"/>
  <c r="L9" i="1"/>
  <c r="L10" i="1"/>
  <c r="L11" i="1"/>
  <c r="L12" i="1"/>
  <c r="L13" i="1"/>
  <c r="L8" i="1"/>
  <c r="D9" i="1"/>
  <c r="F9" i="1" s="1"/>
  <c r="D10" i="1"/>
  <c r="F10" i="1" s="1"/>
  <c r="D11" i="1"/>
  <c r="F11" i="1" s="1"/>
  <c r="D12" i="1"/>
  <c r="E12" i="1" s="1"/>
  <c r="D13" i="1"/>
  <c r="F13" i="1" s="1"/>
  <c r="D8" i="1"/>
  <c r="E8" i="1" s="1"/>
  <c r="F5" i="3"/>
  <c r="E5" i="3"/>
  <c r="F4" i="3"/>
  <c r="E4" i="3"/>
  <c r="F3" i="3"/>
  <c r="E3" i="3"/>
  <c r="F2" i="3"/>
  <c r="E2" i="3"/>
  <c r="K11" i="1"/>
  <c r="J11" i="1"/>
  <c r="H11" i="1"/>
  <c r="I11" i="1" s="1"/>
  <c r="J9" i="1"/>
  <c r="K9" i="1" s="1"/>
  <c r="J10" i="1"/>
  <c r="K10" i="1" s="1"/>
  <c r="J12" i="1"/>
  <c r="K12" i="1" s="1"/>
  <c r="J13" i="1"/>
  <c r="K13" i="1" s="1"/>
  <c r="J8" i="1"/>
  <c r="K8" i="1" s="1"/>
  <c r="H9" i="1"/>
  <c r="I9" i="1" s="1"/>
  <c r="H10" i="1"/>
  <c r="I10" i="1" s="1"/>
  <c r="H12" i="1"/>
  <c r="I12" i="1" s="1"/>
  <c r="H13" i="1"/>
  <c r="I13" i="1" s="1"/>
  <c r="H8" i="1"/>
  <c r="I8" i="1" s="1"/>
  <c r="H5" i="1"/>
  <c r="I5" i="1" s="1"/>
  <c r="F5" i="1"/>
  <c r="G5" i="1" s="1"/>
  <c r="L14" i="1" l="1"/>
  <c r="E10" i="1"/>
  <c r="E9" i="1"/>
  <c r="E13" i="1"/>
  <c r="F12" i="1"/>
  <c r="E11" i="1"/>
  <c r="F8" i="1"/>
  <c r="K14" i="1"/>
  <c r="I14" i="1"/>
  <c r="J5" i="1"/>
  <c r="K5" i="1"/>
  <c r="F14" i="1" l="1"/>
  <c r="L15" i="1" s="1"/>
  <c r="I15" i="1" l="1"/>
  <c r="L5" i="1" s="1"/>
  <c r="K15" i="1"/>
  <c r="M5" i="1" s="1"/>
</calcChain>
</file>

<file path=xl/sharedStrings.xml><?xml version="1.0" encoding="utf-8"?>
<sst xmlns="http://schemas.openxmlformats.org/spreadsheetml/2006/main" count="71" uniqueCount="48">
  <si>
    <t>TSLA</t>
  </si>
  <si>
    <t>PRICE</t>
  </si>
  <si>
    <t>COST</t>
  </si>
  <si>
    <t>amount</t>
  </si>
  <si>
    <t>value</t>
  </si>
  <si>
    <t>1Wk low Target</t>
  </si>
  <si>
    <t>1wk High target</t>
  </si>
  <si>
    <t>neg</t>
  </si>
  <si>
    <t>positive</t>
  </si>
  <si>
    <t>price</t>
  </si>
  <si>
    <t>high</t>
  </si>
  <si>
    <t>low</t>
  </si>
  <si>
    <t>call'180</t>
  </si>
  <si>
    <t>cost</t>
  </si>
  <si>
    <t>call'185</t>
  </si>
  <si>
    <t>call'190</t>
  </si>
  <si>
    <t>call'1975</t>
  </si>
  <si>
    <t>call'200</t>
  </si>
  <si>
    <t>strike</t>
  </si>
  <si>
    <t>low-value</t>
  </si>
  <si>
    <t>protection</t>
  </si>
  <si>
    <t>total</t>
  </si>
  <si>
    <t>hig-value</t>
  </si>
  <si>
    <t>target-high</t>
  </si>
  <si>
    <t>target-low</t>
  </si>
  <si>
    <t>Action (1wk)</t>
  </si>
  <si>
    <t>call'195</t>
  </si>
  <si>
    <t>High Value</t>
  </si>
  <si>
    <t>Low Value</t>
  </si>
  <si>
    <t>HIGH-PROTECTION</t>
  </si>
  <si>
    <t>LOW-PROTECTION</t>
  </si>
  <si>
    <t>goog</t>
  </si>
  <si>
    <t>tlt</t>
  </si>
  <si>
    <t>W/L</t>
  </si>
  <si>
    <t>MRNA</t>
  </si>
  <si>
    <t>close price</t>
  </si>
  <si>
    <t>tsla</t>
  </si>
  <si>
    <t>ticker</t>
  </si>
  <si>
    <t>date</t>
  </si>
  <si>
    <t>flag</t>
  </si>
  <si>
    <t>lastPrice</t>
  </si>
  <si>
    <t>2023-02-24</t>
  </si>
  <si>
    <t>call</t>
  </si>
  <si>
    <t>cashed</t>
  </si>
  <si>
    <t>holding-price</t>
  </si>
  <si>
    <t>current-price</t>
  </si>
  <si>
    <t>holding value</t>
  </si>
  <si>
    <t>CURRENT 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</si>
</sst>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C67F-B1A3-4C22-B999-B256EFF393BF}">
  <sheetPr codeName="Sheet1"/>
  <dimension ref="A1:H8"/>
  <sheetViews>
    <sheetView workbookViewId="0">
      <selection activeCell="H16" sqref="H16"/>
    </sheetView>
  </sheetViews>
  <sheetFormatPr defaultRowHeight="15" x14ac:dyDescent="0.25"/>
  <cols>
    <col min="3" max="3" width="12.140625" bestFit="1" customWidth="1"/>
    <col min="5" max="5" width="17.85546875" customWidth="1"/>
    <col min="8" max="8" width="9.7109375" bestFit="1" customWidth="1"/>
  </cols>
  <sheetData>
    <row r="1" spans="1:8" x14ac:dyDescent="0.25">
      <c r="A1" t="s">
        <v>37</v>
      </c>
      <c r="B1" t="s">
        <v>18</v>
      </c>
      <c r="C1" t="s">
        <v>38</v>
      </c>
      <c r="D1" t="s">
        <v>39</v>
      </c>
      <c r="E1" t="s">
        <v>40</v>
      </c>
      <c r="F1">
        <v>199.59500122070313</v>
      </c>
    </row>
    <row r="2" spans="1:8" x14ac:dyDescent="0.25">
      <c r="A2" t="s">
        <v>36</v>
      </c>
      <c r="B2">
        <v>180</v>
      </c>
      <c r="C2" s="3" t="s">
        <v>41</v>
      </c>
      <c r="D2" t="s">
        <v>42</v>
      </c>
      <c r="E2">
        <v>21.7</v>
      </c>
      <c r="H2" s="2"/>
    </row>
    <row r="3" spans="1:8" x14ac:dyDescent="0.25">
      <c r="A3" t="s">
        <v>36</v>
      </c>
      <c r="B3">
        <v>185</v>
      </c>
      <c r="C3" s="3" t="s">
        <v>41</v>
      </c>
      <c r="D3" t="s">
        <v>42</v>
      </c>
      <c r="E3">
        <v>17.2</v>
      </c>
      <c r="H3" s="2"/>
    </row>
    <row r="4" spans="1:8" x14ac:dyDescent="0.25">
      <c r="A4" t="s">
        <v>36</v>
      </c>
      <c r="B4">
        <v>190</v>
      </c>
      <c r="C4" s="3" t="s">
        <v>41</v>
      </c>
      <c r="D4" t="s">
        <v>42</v>
      </c>
      <c r="E4">
        <v>12.95</v>
      </c>
      <c r="H4" s="2"/>
    </row>
    <row r="5" spans="1:8" x14ac:dyDescent="0.25">
      <c r="A5" t="s">
        <v>36</v>
      </c>
      <c r="B5">
        <v>195</v>
      </c>
      <c r="C5" s="3" t="s">
        <v>41</v>
      </c>
      <c r="D5" t="s">
        <v>42</v>
      </c>
      <c r="E5">
        <v>9.25</v>
      </c>
      <c r="H5" s="2"/>
    </row>
    <row r="6" spans="1:8" x14ac:dyDescent="0.25">
      <c r="A6" t="s">
        <v>36</v>
      </c>
      <c r="B6">
        <v>197.5</v>
      </c>
      <c r="C6" s="3" t="s">
        <v>41</v>
      </c>
      <c r="D6" t="s">
        <v>42</v>
      </c>
      <c r="E6">
        <v>7.95</v>
      </c>
      <c r="H6" s="2"/>
    </row>
    <row r="7" spans="1:8" x14ac:dyDescent="0.25">
      <c r="A7" t="s">
        <v>36</v>
      </c>
      <c r="B7">
        <v>200</v>
      </c>
      <c r="C7" s="3" t="s">
        <v>41</v>
      </c>
      <c r="D7" t="s">
        <v>42</v>
      </c>
      <c r="E7">
        <v>6.4</v>
      </c>
      <c r="H7" s="2"/>
    </row>
    <row r="8" spans="1:8" x14ac:dyDescent="0.25">
      <c r="C8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F34-617D-42B7-A1E0-349DE3AFFD67}">
  <sheetPr codeName="Sheet2"/>
  <dimension ref="A1:N15"/>
  <sheetViews>
    <sheetView tabSelected="1"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10.28515625" bestFit="1" customWidth="1"/>
    <col min="4" max="4" width="12.85546875" bestFit="1" customWidth="1"/>
    <col min="5" max="5" width="11.28515625" customWidth="1"/>
    <col min="6" max="6" width="16.5703125" bestFit="1" customWidth="1"/>
    <col min="7" max="11" width="16.5703125" customWidth="1"/>
    <col min="12" max="12" width="17.28515625" bestFit="1" customWidth="1"/>
    <col min="13" max="13" width="17.7109375" bestFit="1" customWidth="1"/>
    <col min="14" max="14" width="19.28515625" customWidth="1"/>
  </cols>
  <sheetData>
    <row r="1" spans="1:14" x14ac:dyDescent="0.25">
      <c r="B1" t="s">
        <v>23</v>
      </c>
      <c r="C1" t="s">
        <v>24</v>
      </c>
      <c r="D1" t="s">
        <v>44</v>
      </c>
      <c r="E1" t="s">
        <v>45</v>
      </c>
      <c r="F1" t="s">
        <v>46</v>
      </c>
    </row>
    <row r="2" spans="1:14" x14ac:dyDescent="0.25">
      <c r="A2" t="s">
        <v>9</v>
      </c>
      <c r="B2">
        <v>215</v>
      </c>
      <c r="C2">
        <v>190</v>
      </c>
      <c r="D2">
        <v>208</v>
      </c>
      <c r="E2">
        <v>201</v>
      </c>
      <c r="F2">
        <f>D2*B5</f>
        <v>208000</v>
      </c>
    </row>
    <row r="4" spans="1:14" x14ac:dyDescent="0.25">
      <c r="B4" t="s">
        <v>3</v>
      </c>
      <c r="C4" t="s">
        <v>1</v>
      </c>
      <c r="D4" t="s">
        <v>2</v>
      </c>
      <c r="E4" t="s">
        <v>4</v>
      </c>
      <c r="F4" t="s">
        <v>5</v>
      </c>
      <c r="G4" t="s">
        <v>28</v>
      </c>
      <c r="H4" t="s">
        <v>6</v>
      </c>
      <c r="I4" t="s">
        <v>27</v>
      </c>
      <c r="J4" t="s">
        <v>7</v>
      </c>
      <c r="K4" t="s">
        <v>8</v>
      </c>
      <c r="L4" t="s">
        <v>30</v>
      </c>
      <c r="M4" t="s">
        <v>29</v>
      </c>
      <c r="N4" t="s">
        <v>47</v>
      </c>
    </row>
    <row r="5" spans="1:14" x14ac:dyDescent="0.25">
      <c r="A5" t="s">
        <v>0</v>
      </c>
      <c r="B5">
        <v>1000</v>
      </c>
      <c r="C5">
        <f>E2</f>
        <v>201</v>
      </c>
      <c r="E5">
        <f>B5*C5</f>
        <v>201000</v>
      </c>
      <c r="F5">
        <f>C2</f>
        <v>190</v>
      </c>
      <c r="G5">
        <f>F5*B5</f>
        <v>190000</v>
      </c>
      <c r="H5">
        <f>B2</f>
        <v>215</v>
      </c>
      <c r="I5">
        <f>H5*B5</f>
        <v>215000</v>
      </c>
      <c r="J5">
        <f>G5-E5</f>
        <v>-11000</v>
      </c>
      <c r="K5">
        <f>I5-E5</f>
        <v>14000</v>
      </c>
      <c r="L5" s="1">
        <f>I15+J5</f>
        <v>-220</v>
      </c>
      <c r="M5" s="1">
        <f>K5+K15</f>
        <v>2530</v>
      </c>
      <c r="N5">
        <f>E5-F2</f>
        <v>-7000</v>
      </c>
    </row>
    <row r="7" spans="1:14" x14ac:dyDescent="0.25">
      <c r="A7" t="s">
        <v>25</v>
      </c>
      <c r="B7" t="s">
        <v>3</v>
      </c>
      <c r="C7" t="s">
        <v>13</v>
      </c>
      <c r="D7" t="s">
        <v>9</v>
      </c>
      <c r="E7" t="s">
        <v>33</v>
      </c>
      <c r="F7" t="s">
        <v>4</v>
      </c>
      <c r="G7" t="s">
        <v>18</v>
      </c>
      <c r="H7" t="s">
        <v>11</v>
      </c>
      <c r="I7" t="s">
        <v>19</v>
      </c>
      <c r="J7" t="s">
        <v>10</v>
      </c>
      <c r="K7" t="s">
        <v>22</v>
      </c>
      <c r="L7" t="s">
        <v>43</v>
      </c>
    </row>
    <row r="8" spans="1:14" x14ac:dyDescent="0.25">
      <c r="A8" t="s">
        <v>12</v>
      </c>
      <c r="B8">
        <v>1</v>
      </c>
      <c r="C8">
        <v>23.3</v>
      </c>
      <c r="D8">
        <f>Tickers!E2</f>
        <v>21.7</v>
      </c>
      <c r="E8">
        <f t="shared" ref="E8:E13" si="0">(C8-D8)*B8*100</f>
        <v>160.00000000000014</v>
      </c>
      <c r="F8">
        <f t="shared" ref="F8:F13" si="1">D8*B8*100</f>
        <v>2170</v>
      </c>
      <c r="G8">
        <v>180</v>
      </c>
      <c r="H8">
        <f t="shared" ref="H8:H13" si="2">$C$2-G8</f>
        <v>10</v>
      </c>
      <c r="I8">
        <f t="shared" ref="I8:I13" si="3">IF(H8*B8*100&lt;0,0,H8*B8*100)</f>
        <v>1000</v>
      </c>
      <c r="J8">
        <f t="shared" ref="J8:J13" si="4">$B$2-G8</f>
        <v>35</v>
      </c>
      <c r="K8">
        <f t="shared" ref="K8:K13" si="5">IF(J8*B8*100&lt;0,0,J8*B8*100)</f>
        <v>3500</v>
      </c>
      <c r="L8">
        <f>C8*B8*100</f>
        <v>2330</v>
      </c>
    </row>
    <row r="9" spans="1:14" x14ac:dyDescent="0.25">
      <c r="A9" t="s">
        <v>14</v>
      </c>
      <c r="B9">
        <v>2</v>
      </c>
      <c r="C9">
        <v>18.5</v>
      </c>
      <c r="D9">
        <f>Tickers!E3</f>
        <v>17.2</v>
      </c>
      <c r="E9">
        <f t="shared" si="0"/>
        <v>260.00000000000011</v>
      </c>
      <c r="F9">
        <f t="shared" si="1"/>
        <v>3440</v>
      </c>
      <c r="G9">
        <v>185</v>
      </c>
      <c r="H9">
        <f t="shared" si="2"/>
        <v>5</v>
      </c>
      <c r="I9">
        <f t="shared" si="3"/>
        <v>1000</v>
      </c>
      <c r="J9">
        <f t="shared" si="4"/>
        <v>30</v>
      </c>
      <c r="K9">
        <f t="shared" si="5"/>
        <v>6000</v>
      </c>
      <c r="L9">
        <f t="shared" ref="L9:L13" si="6">C9*B9*100</f>
        <v>3700</v>
      </c>
    </row>
    <row r="10" spans="1:14" x14ac:dyDescent="0.25">
      <c r="A10" t="s">
        <v>15</v>
      </c>
      <c r="B10">
        <v>3</v>
      </c>
      <c r="C10">
        <v>14.5</v>
      </c>
      <c r="D10">
        <f>Tickers!E4</f>
        <v>12.95</v>
      </c>
      <c r="E10">
        <f t="shared" si="0"/>
        <v>465.00000000000023</v>
      </c>
      <c r="F10">
        <f t="shared" si="1"/>
        <v>3884.9999999999995</v>
      </c>
      <c r="G10">
        <v>190</v>
      </c>
      <c r="H10">
        <f t="shared" si="2"/>
        <v>0</v>
      </c>
      <c r="I10">
        <f t="shared" si="3"/>
        <v>0</v>
      </c>
      <c r="J10">
        <f t="shared" si="4"/>
        <v>25</v>
      </c>
      <c r="K10">
        <f t="shared" si="5"/>
        <v>7500</v>
      </c>
      <c r="L10">
        <f t="shared" si="6"/>
        <v>4350</v>
      </c>
    </row>
    <row r="11" spans="1:14" x14ac:dyDescent="0.25">
      <c r="A11" t="s">
        <v>26</v>
      </c>
      <c r="B11">
        <v>2</v>
      </c>
      <c r="C11">
        <v>13.2</v>
      </c>
      <c r="D11">
        <f>Tickers!E5</f>
        <v>9.25</v>
      </c>
      <c r="E11">
        <f t="shared" si="0"/>
        <v>789.99999999999989</v>
      </c>
      <c r="F11">
        <f t="shared" si="1"/>
        <v>1850</v>
      </c>
      <c r="G11">
        <v>195</v>
      </c>
      <c r="H11">
        <f t="shared" si="2"/>
        <v>-5</v>
      </c>
      <c r="I11">
        <f t="shared" si="3"/>
        <v>0</v>
      </c>
      <c r="J11">
        <f t="shared" si="4"/>
        <v>20</v>
      </c>
      <c r="K11">
        <f t="shared" si="5"/>
        <v>4000</v>
      </c>
      <c r="L11">
        <f t="shared" si="6"/>
        <v>2640</v>
      </c>
    </row>
    <row r="12" spans="1:14" x14ac:dyDescent="0.25">
      <c r="A12" t="s">
        <v>16</v>
      </c>
      <c r="B12">
        <v>1</v>
      </c>
      <c r="C12">
        <v>11.5</v>
      </c>
      <c r="D12">
        <f>Tickers!E6</f>
        <v>7.95</v>
      </c>
      <c r="E12">
        <f t="shared" si="0"/>
        <v>355</v>
      </c>
      <c r="F12">
        <f t="shared" si="1"/>
        <v>795</v>
      </c>
      <c r="G12">
        <v>197.5</v>
      </c>
      <c r="H12">
        <f t="shared" si="2"/>
        <v>-7.5</v>
      </c>
      <c r="I12">
        <f t="shared" si="3"/>
        <v>0</v>
      </c>
      <c r="J12">
        <f t="shared" si="4"/>
        <v>17.5</v>
      </c>
      <c r="K12">
        <f t="shared" si="5"/>
        <v>1750</v>
      </c>
      <c r="L12">
        <f t="shared" si="6"/>
        <v>1150</v>
      </c>
    </row>
    <row r="13" spans="1:14" x14ac:dyDescent="0.25">
      <c r="A13" t="s">
        <v>17</v>
      </c>
      <c r="B13">
        <v>1</v>
      </c>
      <c r="C13">
        <v>10.1</v>
      </c>
      <c r="D13">
        <f>Tickers!E7</f>
        <v>6.4</v>
      </c>
      <c r="E13">
        <f t="shared" si="0"/>
        <v>369.99999999999994</v>
      </c>
      <c r="F13">
        <f t="shared" si="1"/>
        <v>640</v>
      </c>
      <c r="G13">
        <v>200</v>
      </c>
      <c r="H13">
        <f t="shared" si="2"/>
        <v>-10</v>
      </c>
      <c r="I13">
        <f t="shared" si="3"/>
        <v>0</v>
      </c>
      <c r="J13">
        <f t="shared" si="4"/>
        <v>15</v>
      </c>
      <c r="K13">
        <f t="shared" si="5"/>
        <v>1500</v>
      </c>
      <c r="L13">
        <f t="shared" si="6"/>
        <v>1010</v>
      </c>
    </row>
    <row r="14" spans="1:14" x14ac:dyDescent="0.25">
      <c r="A14" t="s">
        <v>21</v>
      </c>
      <c r="F14">
        <f>SUM(F8:F13)</f>
        <v>12780</v>
      </c>
      <c r="I14">
        <f>SUM(I8:I13)</f>
        <v>2000</v>
      </c>
      <c r="K14">
        <f>SUM(K8:K13)</f>
        <v>24250</v>
      </c>
      <c r="L14">
        <f>SUM(L8:L13)</f>
        <v>15180</v>
      </c>
    </row>
    <row r="15" spans="1:14" x14ac:dyDescent="0.25">
      <c r="A15" t="s">
        <v>20</v>
      </c>
      <c r="I15">
        <f>F14-I14</f>
        <v>10780</v>
      </c>
      <c r="K15">
        <f>F14-K14</f>
        <v>-11470</v>
      </c>
      <c r="L15">
        <f>L14-F14</f>
        <v>2400</v>
      </c>
    </row>
  </sheetData>
  <conditionalFormatting sqref="L5">
    <cfRule type="expression" dxfId="0" priority="2">
      <formula>"`=L5&lt;0'"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F66C-2746-48EB-B066-B6AD0923DF53}">
  <sheetPr codeName="Sheet3"/>
  <dimension ref="A1:G5"/>
  <sheetViews>
    <sheetView workbookViewId="0">
      <selection activeCell="B9" sqref="B9"/>
    </sheetView>
  </sheetViews>
  <sheetFormatPr defaultRowHeight="15" x14ac:dyDescent="0.25"/>
  <cols>
    <col min="1" max="1" width="9.7109375" bestFit="1" customWidth="1"/>
    <col min="7" max="7" width="10.42578125" bestFit="1" customWidth="1"/>
  </cols>
  <sheetData>
    <row r="1" spans="1:7" x14ac:dyDescent="0.25">
      <c r="A1" s="2">
        <v>45715</v>
      </c>
      <c r="B1" t="s">
        <v>3</v>
      </c>
      <c r="E1" t="s">
        <v>4</v>
      </c>
      <c r="F1" t="s">
        <v>33</v>
      </c>
      <c r="G1" t="s">
        <v>35</v>
      </c>
    </row>
    <row r="2" spans="1:7" x14ac:dyDescent="0.25">
      <c r="A2" t="s">
        <v>31</v>
      </c>
      <c r="B2">
        <v>100</v>
      </c>
      <c r="C2">
        <v>94.59</v>
      </c>
      <c r="D2">
        <v>97</v>
      </c>
      <c r="E2">
        <f>B2*C2</f>
        <v>9459</v>
      </c>
      <c r="F2">
        <f>(C2-D2)*B2</f>
        <v>-240.99999999999966</v>
      </c>
    </row>
    <row r="3" spans="1:7" x14ac:dyDescent="0.25">
      <c r="A3" t="s">
        <v>32</v>
      </c>
      <c r="B3">
        <v>300</v>
      </c>
      <c r="C3">
        <v>102.38</v>
      </c>
      <c r="D3">
        <v>105.83</v>
      </c>
      <c r="E3">
        <f>B3*C3</f>
        <v>30714</v>
      </c>
      <c r="F3">
        <f>(C3-D3)*B3</f>
        <v>-1035.0000000000009</v>
      </c>
    </row>
    <row r="4" spans="1:7" x14ac:dyDescent="0.25">
      <c r="A4" t="s">
        <v>34</v>
      </c>
      <c r="B4">
        <v>200</v>
      </c>
      <c r="C4">
        <v>166.6</v>
      </c>
      <c r="D4">
        <v>195</v>
      </c>
      <c r="E4">
        <f>B4*C4</f>
        <v>33320</v>
      </c>
      <c r="F4">
        <f>(C4-D4)*B4</f>
        <v>-5680.0000000000009</v>
      </c>
    </row>
    <row r="5" spans="1:7" x14ac:dyDescent="0.25">
      <c r="A5" t="s">
        <v>31</v>
      </c>
      <c r="B5">
        <v>100</v>
      </c>
      <c r="C5">
        <v>94.59</v>
      </c>
      <c r="D5">
        <v>96.5</v>
      </c>
      <c r="E5">
        <f>B5*C5</f>
        <v>9459</v>
      </c>
      <c r="F5">
        <f>(C5-D5)*B5</f>
        <v>-190.99999999999966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tsla</vt:lpstr>
      <vt:lpstr>short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wang</dc:creator>
  <cp:lastModifiedBy>steven wang</cp:lastModifiedBy>
  <dcterms:created xsi:type="dcterms:W3CDTF">2023-02-17T20:19:58Z</dcterms:created>
  <dcterms:modified xsi:type="dcterms:W3CDTF">2023-02-21T20:14:48Z</dcterms:modified>
</cp:coreProperties>
</file>