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225"/>
  <workbookPr codeName="ThisWorkbook"/>
  <bookViews>
    <workbookView xmlns:d3p1="http://schemas.microsoft.com/office/spreadsheetml/2015/revision2" xWindow="-23148" yWindow="-108" windowWidth="23256" windowHeight="12576" tabRatio="500" d3p1:uid="{00000000-000D-0000-FFFF-FFFF00000000}"/>
  </bookViews>
  <sheets>
    <sheet name="BOM Report" sheetId="1" r:id="rId1"/>
  </sheets>
  <definedNames/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<sst xmlns="http://schemas.openxmlformats.org/spreadsheetml/2006/main" uniqueCount="156">
  <si>
    <t>Projeto:</t>
  </si>
  <si>
    <t>Produto:</t>
  </si>
  <si>
    <t>Revisão do produto:</t>
  </si>
  <si>
    <t>Data da ultima alteração:</t>
  </si>
  <si>
    <t>Responsável:</t>
  </si>
  <si>
    <t>#</t>
  </si>
  <si>
    <t>Referência / Designator</t>
  </si>
  <si>
    <t>Descrição / Description</t>
  </si>
  <si>
    <t>Encapsulamento / Footprint</t>
  </si>
  <si>
    <t>Referência do Fabricante /Manufacturer Part Number</t>
  </si>
  <si>
    <t>Fabricante - Sugerido / Manufacturer</t>
  </si>
  <si>
    <t>Fornecedor - Sugerido / Supplier</t>
  </si>
  <si>
    <t>Referência do Fabricante / Supplier Part Number</t>
  </si>
  <si>
    <t>Qtd.</t>
  </si>
  <si>
    <t>Valor Unit.</t>
  </si>
  <si>
    <t>Total</t>
  </si>
  <si>
    <t>Description</t>
  </si>
  <si>
    <t>Footprint</t>
  </si>
  <si>
    <t>Manufacturer Part Number 1</t>
  </si>
  <si>
    <t>Manufacturer 1</t>
  </si>
  <si>
    <t>Supplier 1</t>
  </si>
  <si>
    <t>Supplier Part Number 1</t>
  </si>
  <si>
    <t>Quantity</t>
  </si>
  <si>
    <t>TOTAL</t>
  </si>
  <si>
    <t>Observações</t>
  </si>
  <si>
    <t>BOM - Bill Of Materials</t>
  </si>
  <si>
    <t>Datalogger.PrjPcb</t>
  </si>
  <si>
    <t>Datalogger</t>
  </si>
  <si>
    <t>1.0</t>
  </si>
  <si>
    <t>24/06/2022</t>
  </si>
  <si>
    <t>Otto Pinto</t>
  </si>
  <si>
    <t>Designator</t>
  </si>
  <si>
    <t>D301</t>
  </si>
  <si>
    <t>S200, S700, S701</t>
  </si>
  <si>
    <t>MICRO_SD600</t>
  </si>
  <si>
    <t>R200</t>
  </si>
  <si>
    <t>R700, R701</t>
  </si>
  <si>
    <t>R201, R300, R500, R600, R601, R602</t>
  </si>
  <si>
    <t>R400, R401</t>
  </si>
  <si>
    <t>R702, R703</t>
  </si>
  <si>
    <t>F300</t>
  </si>
  <si>
    <t>CON100, CON101, CON102, CON200</t>
  </si>
  <si>
    <t>D701</t>
  </si>
  <si>
    <t>D700</t>
  </si>
  <si>
    <t>PR500</t>
  </si>
  <si>
    <t>U300</t>
  </si>
  <si>
    <t>Q300, Q600</t>
  </si>
  <si>
    <t>U400</t>
  </si>
  <si>
    <t>U200</t>
  </si>
  <si>
    <t>D300</t>
  </si>
  <si>
    <t>C201</t>
  </si>
  <si>
    <t>C300, C301</t>
  </si>
  <si>
    <t>C200, C202, C203</t>
  </si>
  <si>
    <t>SW100</t>
  </si>
  <si>
    <t>TVS DIODE 5VWM 9.2VC SMB</t>
  </si>
  <si>
    <t>Switch Tactile N.O. SPST Rectangular Button J-Lead 0.05A 12VDC 2.55N SMD T/R</t>
  </si>
  <si>
    <t>Standard Card Edge Connectors</t>
  </si>
  <si>
    <t>Chip Resistor, 0 Ohm, +/- 1%, 125 mW, -55 to 155 degC, 0805 (2012 Metric)</t>
  </si>
  <si>
    <t>RES SMD 220 OHM 5% 1/8W 0805</t>
  </si>
  <si>
    <t>RES 0805 10K Ohm 0.1% 1/10W  SMD</t>
  </si>
  <si>
    <t>RES SMD 10.5K OHM 0.1% 1/8W 0805</t>
  </si>
  <si>
    <t>RES SMD 1K OHM 1% 1/8W 0805</t>
  </si>
  <si>
    <t>PTC Resettable Fuse 0.35A(hold) 0.75A(trip) 16VDC 40A 0.4W 0.1s 0.3Ohm SMD Solder Pad 1206 T/R Automotive</t>
  </si>
  <si>
    <t>Conn Unshrouded Header HDR 2 POS 2.54mm Solder ST Top Entry Thru-Hole Bulk</t>
  </si>
  <si>
    <t>LED RED DIFFUSED T-1 3/4 T/H</t>
  </si>
  <si>
    <t>LED GRN DIFF 5MM ROUND T/H</t>
  </si>
  <si>
    <t>THROUGH HOLE PHOTORESISTORS ROHS</t>
  </si>
  <si>
    <t>IC REG LDO 3.3V 1A SOT223</t>
  </si>
  <si>
    <t>Small Low ON Resistance MOSFET P-Channel 20V 6A 3-Pin SOT-23F T/R</t>
  </si>
  <si>
    <t>SENSOR HUMI/TEMP 3.3V I2C 4% SMD</t>
  </si>
  <si>
    <t>SMD Module, ESP32-S3R2 With 8 MB of Flash</t>
  </si>
  <si>
    <t>DIODE SCHOTTKY 20V 1A SOD323</t>
  </si>
  <si>
    <t>Chip Capacitor, 22µF +/-40%, 16V, 0805, Thickness 1.45 mm</t>
  </si>
  <si>
    <t>CAP CER 4.7UF 16V X7R 0805</t>
  </si>
  <si>
    <t>Cap Ceramic 0.1uF 25V X7R 10% SMD 0805 125C Plastic T/R</t>
  </si>
  <si>
    <t>Enclosure; Accessory; Battery Holder; Polypropylene; 26ga. 6in Leads; 4-AA; 4 * AA Battery Electronic Plastic Battery Case Storage Shell Box Holder with Wire Leads</t>
  </si>
  <si>
    <t>DO-214AA(SMB)</t>
  </si>
  <si>
    <t>SWITCH_TACTILE_SMD_2PIN</t>
  </si>
  <si>
    <t>TF-01A</t>
  </si>
  <si>
    <t>RESC2013X50X35ML15T15</t>
  </si>
  <si>
    <t>CR2012-0805</t>
  </si>
  <si>
    <t>FP-0ZCJ0035FF2G-MFG</t>
  </si>
  <si>
    <t>FP-TSW-102-07-G-S-MFG</t>
  </si>
  <si>
    <t>LED-5mm-VERMELHO</t>
  </si>
  <si>
    <t>LED-5mm-VERDE</t>
  </si>
  <si>
    <t>LDR 3x0.5</t>
  </si>
  <si>
    <t>SOT-223</t>
  </si>
  <si>
    <t>SOT-23</t>
  </si>
  <si>
    <t>PSON100P300X80_HS-7N</t>
  </si>
  <si>
    <t>ESP32_S3_WROOM_1</t>
  </si>
  <si>
    <t>SOD-323</t>
  </si>
  <si>
    <t>CC2012-0805</t>
  </si>
  <si>
    <t>4AAA_BATTERY_HOLDER</t>
  </si>
  <si>
    <t>SMBJ5.0A</t>
  </si>
  <si>
    <t>GT-TC060B-H025-L1</t>
  </si>
  <si>
    <t>0805W8J0000T5E</t>
  </si>
  <si>
    <t>0805W8F2200T5E</t>
  </si>
  <si>
    <t>0805W8F1002T5E</t>
  </si>
  <si>
    <t>0805W8F1052T5E</t>
  </si>
  <si>
    <t>0805W8F1001T5E</t>
  </si>
  <si>
    <t>ASMD1206-035</t>
  </si>
  <si>
    <t>PZ254V-11-02P</t>
  </si>
  <si>
    <t>EL504URC</t>
  </si>
  <si>
    <t>HL-508H203BC</t>
  </si>
  <si>
    <t>GL5528</t>
  </si>
  <si>
    <t>AP2114HA-3.3TRG1</t>
  </si>
  <si>
    <t>WST6225</t>
  </si>
  <si>
    <t>HDC1080DMBR</t>
  </si>
  <si>
    <t>ESP32-S3-WROOM-1-N8</t>
  </si>
  <si>
    <t>NSR0320MW2T1G</t>
  </si>
  <si>
    <t>CL21A226MPQNNNE</t>
  </si>
  <si>
    <t>CL21A475KAQNNNE</t>
  </si>
  <si>
    <t>CL21B104KCFNNNE</t>
  </si>
  <si>
    <t>C9091</t>
  </si>
  <si>
    <t>Littelfuse</t>
  </si>
  <si>
    <t>G-Switch</t>
  </si>
  <si>
    <t>Yuandi</t>
  </si>
  <si>
    <t xml:space="preserve">UNI-ROYAL(Uniroyal Elec) </t>
  </si>
  <si>
    <t>UNI-ROYAL(Uniroyal Elec)</t>
  </si>
  <si>
    <t>Shenzhen JDT Fuse</t>
  </si>
  <si>
    <t>XFCN</t>
  </si>
  <si>
    <t>EKINGLUX</t>
  </si>
  <si>
    <t xml:space="preserve"> HONGLITRONIC(Hongli Zhihui (HONGLITRONIC)) </t>
  </si>
  <si>
    <t xml:space="preserve">Senba Sensing Tech </t>
  </si>
  <si>
    <t>Diodes</t>
  </si>
  <si>
    <t>Winsok Semicon</t>
  </si>
  <si>
    <t>Texas Instruments</t>
  </si>
  <si>
    <t>Espressif Systems</t>
  </si>
  <si>
    <t>ON Semiconductor</t>
  </si>
  <si>
    <t>Samsung</t>
  </si>
  <si>
    <t>None</t>
  </si>
  <si>
    <t>LCSC</t>
  </si>
  <si>
    <t>Digi-Key</t>
  </si>
  <si>
    <t>C83333</t>
  </si>
  <si>
    <t>C778169</t>
  </si>
  <si>
    <t>C2889258</t>
  </si>
  <si>
    <t>C25275</t>
  </si>
  <si>
    <t>C17557</t>
  </si>
  <si>
    <t>C38522</t>
  </si>
  <si>
    <t>C40086</t>
  </si>
  <si>
    <t>C17513</t>
  </si>
  <si>
    <t>C135337</t>
  </si>
  <si>
    <t>C492401</t>
  </si>
  <si>
    <t>C2856646</t>
  </si>
  <si>
    <t>C568943</t>
  </si>
  <si>
    <t>C125627</t>
  </si>
  <si>
    <t>C460314</t>
  </si>
  <si>
    <t>C148356</t>
  </si>
  <si>
    <t>C82227</t>
  </si>
  <si>
    <t>1965-ESP32-S3-WROOM-1-N8CT-ND</t>
  </si>
  <si>
    <t>C48192</t>
  </si>
  <si>
    <t>C29277</t>
  </si>
  <si>
    <t>C1779</t>
  </si>
  <si>
    <t>C28233</t>
  </si>
  <si>
    <t>Supplier Unit Price 1</t>
  </si>
  <si>
    <t>#Column Name Error:' Observações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</si>
</sst>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_-[$$-409]* #,##0.00_ ;_-[$$-409]* \-#,##0.00\ ;_-[$$-409]* \-??_ ;_-@_ "/>
    <numFmt numFmtId="165" formatCode="d/m/yyyy"/>
  </numFmts>
  <fonts count="10">
    <font>
      <sz val="10"/>
      <name val="Arial"/>
      <color theme="1"/>
    </font>
    <font>
      <b/>
      <sz val="24"/>
      <name val="Arial"/>
      <color theme="1"/>
    </font>
    <font>
      <b/>
      <sz val="12"/>
      <name val="Arial"/>
      <color theme="1"/>
    </font>
    <font>
      <b/>
      <sz val="10"/>
      <name val="Arial"/>
      <color theme="1"/>
    </font>
    <font>
      <sz val="10"/>
      <name val="Arial"/>
      <color theme="1"/>
    </font>
    <font>
      <b/>
      <sz val="9"/>
      <name val="Arial"/>
      <color theme="1"/>
    </font>
    <font>
      <sz val="8"/>
      <name val="Arial"/>
      <color theme="1"/>
    </font>
    <font>
      <b/>
      <u val="single"/>
      <sz val="10"/>
      <name val="Arial"/>
      <color theme="1"/>
    </font>
    <font>
      <u val="single"/>
      <sz val="10"/>
      <name val="Arial"/>
      <color theme="1"/>
    </font>
    <font>
      <u val="single"/>
      <sz val="10"/>
      <name val="Arial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none">
        <fgColor indexed="64"/>
        <bgColor indexed="65"/>
      </patternFill>
    </fill>
  </fills>
  <borders count="22">
    <border>
      <left/>
      <right/>
      <top/>
      <bottom/>
      <diagonal/>
    </border>
    <border>
      <left style="medium">
        <color rgb="FF333399"/>
      </left>
      <right/>
      <top/>
      <bottom style="medium">
        <color rgb="FF333399"/>
      </bottom>
      <diagonal/>
    </border>
    <border>
      <left/>
      <right/>
      <top/>
      <bottom style="medium">
        <color rgb="FF333399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333399"/>
      </right>
      <top/>
      <bottom/>
      <diagonal/>
    </border>
  </borders>
  <cellStyleXfs count="2">
    <xf xxid="0" numFmtId="0" fontId="0" fillId="0" borderId="0"/>
    <xf xxid="55" numFmtId="0" fontId="9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2" fillId="2" borderId="1" xfId="0" applyAlignment="1" applyBorder="1" applyFont="1" applyNumberFormat="1" applyFill="1" applyProtection="1">
      <alignment vertical="center"/>
    </xf>
    <xf xxid="3" numFmtId="0" fontId="2" fillId="2" borderId="2" xfId="0" applyAlignment="1" applyBorder="1" applyFont="1" applyNumberFormat="1" applyFill="1" applyProtection="1">
      <alignment vertical="center"/>
    </xf>
    <xf xxid="4" numFmtId="164" fontId="2" fillId="0" borderId="2" xfId="0" applyAlignment="1" applyBorder="1" applyFont="1" applyNumberFormat="1" applyFill="1" applyProtection="1">
      <alignment vertical="center"/>
    </xf>
    <xf xxid="5" numFmtId="164" fontId="2" fillId="2" borderId="2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0" fillId="0" borderId="0" xfId="0" applyAlignment="1" applyBorder="1" applyFont="1" applyNumberFormat="1" applyFill="1" applyProtection="1">
      <alignment horizontal="left"/>
    </xf>
    <xf xxid="8" numFmtId="0" fontId="3" fillId="0" borderId="0" xfId="0" applyAlignment="1" applyBorder="1" applyFont="1" applyNumberFormat="1" applyFill="1" applyProtection="1"/>
    <xf xxid="9" numFmtId="0" fontId="0" fillId="0" borderId="0" xfId="0" applyAlignment="1" applyBorder="1" applyFont="1" applyNumberFormat="1" applyFill="1" applyProtection="1">
      <alignment vertical="top"/>
    </xf>
    <xf xxid="10" numFmtId="164" fontId="3" fillId="0" borderId="0" xfId="0" applyAlignment="1" applyBorder="1" applyFont="1" applyNumberFormat="1" applyFill="1" applyProtection="1"/>
    <xf xxid="11" numFmtId="164" fontId="0" fillId="0" borderId="0" xfId="0" applyAlignment="1" applyBorder="1" applyFont="1" applyNumberFormat="1" applyFill="1" applyProtection="1">
      <alignment horizontal="center" vertical="center"/>
    </xf>
    <xf xxid="12" numFmtId="164" fontId="0" fillId="0" borderId="0" xfId="0" applyAlignment="1" applyBorder="1" applyFont="1" applyNumberFormat="1" applyFill="1" applyProtection="1"/>
    <xf xxid="13" numFmtId="165" fontId="3" fillId="0" borderId="0" xfId="0" applyAlignment="1" applyBorder="1" applyFont="1" applyNumberFormat="1" applyFill="1" applyProtection="1">
      <alignment horizontal="left"/>
    </xf>
    <xf xxid="14" numFmtId="0" fontId="5" fillId="3" borderId="3" xfId="0" applyAlignment="1" applyBorder="1" applyFont="1" applyNumberFormat="1" applyFill="1" applyProtection="1">
      <alignment horizontal="center" vertical="center" wrapText="1"/>
    </xf>
    <xf xxid="15" numFmtId="0" fontId="5" fillId="3" borderId="4" xfId="0" applyAlignment="1" applyBorder="1" applyFont="1" applyNumberFormat="1" applyFill="1" applyProtection="1">
      <alignment horizontal="center" vertical="center" wrapText="1"/>
    </xf>
    <xf xxid="16" numFmtId="164" fontId="5" fillId="3" borderId="4" xfId="0" applyAlignment="1" applyBorder="1" applyFont="1" applyNumberFormat="1" applyFill="1" applyProtection="1">
      <alignment horizontal="center" vertical="center" wrapText="1"/>
    </xf>
    <xf xxid="17" numFmtId="0" fontId="6" fillId="3" borderId="5" xfId="0" applyAlignment="1" applyBorder="1" applyFont="1" applyNumberFormat="1" applyFill="1" applyProtection="1">
      <alignment horizontal="center" vertical="center" wrapText="1"/>
    </xf>
    <xf xxid="18" numFmtId="0" fontId="3" fillId="4" borderId="6" xfId="0" applyAlignment="1" applyBorder="1" applyFont="1" applyNumberFormat="1" applyFill="1" applyProtection="1">
      <alignment horizontal="center" vertical="top"/>
    </xf>
    <xf xxid="19" numFmtId="0" fontId="3" fillId="4" borderId="7" xfId="0" applyAlignment="1" applyBorder="1" applyFont="1" applyNumberFormat="1" applyFill="1" applyProtection="1">
      <alignment horizontal="center" vertical="top"/>
    </xf>
    <xf xxid="20" numFmtId="164" fontId="3" fillId="4" borderId="7" xfId="0" applyAlignment="1" applyBorder="1" applyFont="1" applyNumberFormat="1" applyFill="1" applyProtection="1">
      <alignment vertical="top"/>
    </xf>
    <xf xxid="21" numFmtId="164" fontId="3" fillId="4" borderId="8" xfId="0" applyAlignment="1" applyBorder="1" applyFont="1" applyNumberFormat="1" applyFill="1" applyProtection="1">
      <alignment horizontal="center" vertical="center"/>
    </xf>
    <xf xxid="22" numFmtId="164" fontId="5" fillId="3" borderId="3" xfId="0" applyAlignment="1" applyBorder="1" applyFont="1" applyNumberFormat="1" applyFill="1" applyProtection="1">
      <alignment horizontal="center" vertical="center" wrapText="1"/>
    </xf>
    <xf xxid="23" numFmtId="0" fontId="5" fillId="3" borderId="9" xfId="0" applyAlignment="1" applyBorder="1" applyFont="1" applyNumberFormat="1" applyFill="1" applyProtection="1">
      <alignment horizontal="center" vertical="center" wrapText="1"/>
    </xf>
    <xf xxid="24" numFmtId="0" fontId="6" fillId="3" borderId="10" xfId="0" applyAlignment="1" applyBorder="1" applyFont="1" applyNumberFormat="1" applyFill="1" applyProtection="1">
      <alignment horizontal="center" vertical="center" wrapText="1"/>
    </xf>
    <xf xxid="25" numFmtId="0" fontId="5" fillId="3" borderId="11" xfId="0" applyAlignment="1" applyBorder="1" applyFont="1" applyNumberFormat="1" applyFill="1" applyProtection="1">
      <alignment horizontal="center" vertical="center" wrapText="1"/>
    </xf>
    <xf xxid="26" numFmtId="0" fontId="5" fillId="3" borderId="12" xfId="0" applyAlignment="1" applyBorder="1" applyFont="1" applyNumberFormat="1" applyFill="1" applyProtection="1">
      <alignment horizontal="center" vertical="center" wrapText="1"/>
    </xf>
    <xf xxid="27" numFmtId="0" fontId="5" fillId="3" borderId="13" xfId="0" applyAlignment="1" applyBorder="1" applyFont="1" applyNumberFormat="1" applyFill="1" applyProtection="1">
      <alignment horizontal="center" vertical="center" wrapText="1"/>
    </xf>
    <xf xxid="28" numFmtId="164" fontId="5" fillId="3" borderId="13" xfId="0" applyAlignment="1" applyBorder="1" applyFont="1" applyNumberFormat="1" applyFill="1" applyProtection="1">
      <alignment horizontal="center" vertical="center" wrapText="1"/>
    </xf>
    <xf xxid="29" numFmtId="164" fontId="5" fillId="3" borderId="12" xfId="0" applyAlignment="1" applyBorder="1" applyFont="1" applyNumberFormat="1" applyFill="1" applyProtection="1">
      <alignment horizontal="center" vertical="center" wrapText="1"/>
    </xf>
    <xf xxid="30" numFmtId="0" fontId="5" fillId="3" borderId="14" xfId="0" applyAlignment="1" applyBorder="1" applyFont="1" applyNumberFormat="1" applyFill="1" applyProtection="1">
      <alignment horizontal="center" vertical="center" wrapText="1"/>
    </xf>
    <xf xxid="31" numFmtId="0" fontId="5" fillId="3" borderId="15" xfId="0" applyAlignment="1" applyBorder="1" applyFont="1" applyNumberFormat="1" applyFill="1" applyProtection="1">
      <alignment horizontal="center" vertical="center" wrapText="1"/>
    </xf>
    <xf xxid="32" numFmtId="0" fontId="6" fillId="3" borderId="5" xfId="0" applyAlignment="1" applyBorder="1" applyFont="1" applyNumberFormat="1" applyFill="1" applyProtection="1">
      <alignment horizontal="center" vertical="center"/>
    </xf>
    <xf xxid="33" numFmtId="164" fontId="6" fillId="3" borderId="5" xfId="0" applyAlignment="1" applyBorder="1" applyFont="1" applyNumberFormat="1" applyFill="1" applyProtection="1">
      <alignment horizontal="center" vertical="center"/>
    </xf>
    <xf xxid="34" numFmtId="164" fontId="6" fillId="3" borderId="16" xfId="0" applyAlignment="1" applyBorder="1" applyFont="1" applyNumberFormat="1" applyFill="1" applyProtection="1">
      <alignment horizontal="center" vertical="center"/>
    </xf>
    <xf xxid="35" numFmtId="0" fontId="6" fillId="5" borderId="10" xfId="0" applyAlignment="1" applyBorder="1" applyFont="1" applyNumberFormat="1" applyFill="1" applyProtection="1">
      <alignment horizontal="center" vertical="center" wrapText="1"/>
    </xf>
    <xf xxid="36" numFmtId="0" fontId="6" fillId="5" borderId="5" xfId="0" applyAlignment="1" applyBorder="1" applyFont="1" applyNumberFormat="1" applyFill="1" applyProtection="1">
      <alignment horizontal="center" vertical="center" wrapText="1"/>
    </xf>
    <xf xxid="37" numFmtId="0" fontId="6" fillId="5" borderId="5" xfId="0" applyAlignment="1" applyBorder="1" applyFont="1" applyNumberFormat="1" applyFill="1" applyProtection="1">
      <alignment horizontal="center" vertical="center"/>
    </xf>
    <xf xxid="38" numFmtId="164" fontId="6" fillId="5" borderId="5" xfId="0" applyAlignment="1" applyBorder="1" applyFont="1" applyNumberFormat="1" applyFill="1" applyProtection="1">
      <alignment horizontal="center" vertical="center"/>
    </xf>
    <xf xxid="39" numFmtId="164" fontId="6" fillId="6" borderId="16" xfId="0" applyAlignment="1" applyBorder="1" applyFont="1" applyNumberFormat="1" applyFill="1" applyProtection="1">
      <alignment horizontal="center" vertical="center"/>
    </xf>
    <xf xxid="40" numFmtId="0" fontId="0" fillId="5" borderId="17" xfId="0" applyAlignment="1" applyBorder="1" applyFont="1" applyNumberFormat="1" applyFill="1" applyProtection="1">
      <alignment wrapText="1"/>
    </xf>
    <xf xxid="41" numFmtId="0" fontId="6" fillId="5" borderId="18" xfId="0" applyAlignment="1" applyBorder="1" applyFont="1" applyNumberFormat="1" applyFill="1" applyProtection="1">
      <alignment horizontal="center" vertical="center" wrapText="1"/>
    </xf>
    <xf xxid="42" numFmtId="0" fontId="6" fillId="5" borderId="19" xfId="0" applyAlignment="1" applyBorder="1" applyFont="1" applyNumberFormat="1" applyFill="1" applyProtection="1">
      <alignment horizontal="center" vertical="center" wrapText="1"/>
    </xf>
    <xf xxid="43" numFmtId="0" fontId="6" fillId="5" borderId="19" xfId="0" applyAlignment="1" applyBorder="1" applyFont="1" applyNumberFormat="1" applyFill="1" applyProtection="1">
      <alignment horizontal="center" vertical="center"/>
    </xf>
    <xf xxid="44" numFmtId="164" fontId="6" fillId="5" borderId="19" xfId="0" applyAlignment="1" applyBorder="1" applyFont="1" applyNumberFormat="1" applyFill="1" applyProtection="1">
      <alignment horizontal="center" vertical="center"/>
    </xf>
    <xf xxid="45" numFmtId="164" fontId="6" fillId="6" borderId="20" xfId="0" applyAlignment="1" applyBorder="1" applyFont="1" applyNumberFormat="1" applyFill="1" applyProtection="1">
      <alignment horizontal="center" vertical="center"/>
    </xf>
    <xf xxid="46" numFmtId="0" fontId="7" fillId="0" borderId="0" xfId="0" applyAlignment="1" applyBorder="1" applyFont="1" applyNumberFormat="1" applyFill="1" applyProtection="1">
      <alignment horizontal="left"/>
    </xf>
    <xf xxid="47" numFmtId="0" fontId="7" fillId="0" borderId="0" xfId="0" applyAlignment="1" applyBorder="1" applyFont="1" applyNumberFormat="1" applyFill="1" applyProtection="1"/>
    <xf xxid="48" numFmtId="0" fontId="1" fillId="0" borderId="0" xfId="0" applyAlignment="1" applyBorder="1" applyFont="1" applyNumberFormat="1" applyFill="1" applyProtection="1">
      <alignment horizontal="left" vertical="center"/>
    </xf>
    <xf xxid="49" numFmtId="0" fontId="1" fillId="0" borderId="21" xfId="0" applyAlignment="1" applyBorder="1" applyFont="1" applyNumberFormat="1" applyFill="1" applyProtection="1">
      <alignment horizontal="left" vertical="center"/>
    </xf>
    <xf xxid="50" numFmtId="0" fontId="0" fillId="0" borderId="0" xfId="0"/>
    <xf xxid="51" numFmtId="49" fontId="5" fillId="3" borderId="13" xfId="0" applyAlignment="1" applyBorder="1" applyFont="1" applyNumberFormat="1" applyFill="1" applyProtection="1">
      <alignment horizontal="center" vertical="center" wrapText="1"/>
    </xf>
    <xf xxid="52" numFmtId="49" fontId="5" fillId="3" borderId="12" xfId="0" applyAlignment="1" applyBorder="1" applyFont="1" applyNumberFormat="1" applyFill="1" applyProtection="1">
      <alignment horizontal="center" vertical="center" wrapText="1"/>
    </xf>
    <xf xxid="53" numFmtId="0" fontId="7" fillId="0" borderId="0" xfId="0" applyAlignment="1" applyBorder="1" applyFont="1" applyNumberFormat="1" applyFill="1" applyProtection="1" quotePrefix="1"/>
    <xf xxid="54" numFmtId="0" fontId="7" fillId="0" borderId="0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3">
    <dxf>
      <border>
        <left style="medium">
          <color auto="1"/>
        </left>
        <top style="medium">
          <color auto="1"/>
        </top>
      </border>
    </dxf>
    <dxf>
      <border>
        <bottom style="medium">
          <color auto="1"/>
        </bottom>
      </border>
    </dxf>
    <dxf>
      <font>
        <b/>
        <color theme="1"/>
      </font>
      <fill>
        <patternFill patternType="solid">
          <fgColor rgb="FFCCCCFF"/>
          <bgColor rgb="FFC0C0C0"/>
        </patternFill>
      </fill>
      <border>
        <left style="thin">
          <color auto="1"/>
        </left>
        <right style="thin">
          <color auto="1"/>
        </right>
      </border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ela2" displayName="Tabela2" ref="A8:L31" totalsRowShown="0">
  <autoFilter ref="A8:L31"/>
  <tableColumns>
    <tableColumn id="1" name="#">
      <calculatedColumnFormula>ROW(A9)-ROW($B$10)</calculatedColumnFormula>
    </tableColumn>
    <tableColumn id="2" name="Referência / Designator"/>
    <tableColumn id="3" name="Descrição / Description"/>
    <tableColumn id="4" name="Encapsulamento / Footprint"/>
    <tableColumn id="5" name="Referência do Fabricante /Manufacturer Part Number"/>
    <tableColumn id="6" name="Fabricante - Sugerido / Manufacturer"/>
    <tableColumn id="7" name="Fornecedor - Sugerido / Supplier"/>
    <tableColumn id="8" name="Referência do Fabricante / Supplier Part Number"/>
    <tableColumn id="9" name="Qtd."/>
    <tableColumn id="10" name="Valor Unit."/>
    <tableColumn id="11" name="Total">
      <calculatedColumnFormula>I9*J9</calculatedColumnFormula>
    </tableColumn>
    <tableColumn id="12" name="Observaçõ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8:L31" totalsRowShown="0">
  <autoFilter ref="A8:L31"/>
  <tableColumns>
    <tableColumn id="1" name="#">
      <calculatedColumnFormula>ROW(A9)-ROW($B$10)</calculatedColumnFormula>
    </tableColumn>
    <tableColumn id="2" name="Referência / Designator"/>
    <tableColumn id="3" name="Descrição / Description"/>
    <tableColumn id="4" name="Encapsulamento / Footprint"/>
    <tableColumn id="5" name="Referência do Fabricante /Manufacturer Part Number"/>
    <tableColumn id="6" name="Fabricante - Sugerido / Manufacturer"/>
    <tableColumn id="7" name="Fornecedor - Sugerido / Supplier"/>
    <tableColumn id="8" name="Referência do Fabricante / Supplier Part Number"/>
    <tableColumn id="9" name="Qtd."/>
    <tableColumn id="10" name="Valor Unit."/>
    <tableColumn id="11" name="Total">
      <calculatedColumnFormula>I9*J9</calculatedColumnFormula>
    </tableColumn>
    <tableColumn id="12" name="Observaçõ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Relationship Id="rId3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2"/>
  <sheetViews>
    <sheetView zoomScaleNormal="100" view="normal" workbookViewId="0">
      <selection pane="topLeft" activeCell="C4" sqref="C4"/>
    </sheetView>
  </sheetViews>
  <sheetFormatPr defaultColWidth="11.56640625" defaultRowHeight="13.2" baseColWidth="0"/>
  <cols>
    <col min="1" max="1" width="6.56640625" customWidth="1"/>
    <col min="2" max="2" width="21.56640625" customWidth="1"/>
    <col min="3" max="3" width="46.99609375" customWidth="1"/>
    <col min="4" max="4" width="15.28125" customWidth="1"/>
    <col min="5" max="5" width="25.7109375" customWidth="1"/>
    <col min="6" max="6" width="20.99609375" customWidth="1"/>
    <col min="7" max="7" width="17.7109375" customWidth="1"/>
    <col min="8" max="8" width="24.13671875" customWidth="1"/>
    <col min="9" max="9" width="7.99609375" customWidth="1"/>
    <col min="10" max="10" width="10.8515625" customWidth="1"/>
    <col min="11" max="11" width="11.7109375" customWidth="1"/>
    <col min="12" max="12" width="32.99609375" customWidth="1"/>
  </cols>
  <sheetData>
    <row r="1" spans="1:12" ht="55.95" customHeight="1" thickBot="1">
      <c r="A1" s="47" t="s">
        <v>25</v>
      </c>
      <c r="B1" s="47"/>
      <c r="C1" s="47"/>
      <c r="D1" s="47"/>
      <c r="E1" s="47"/>
      <c r="F1" s="47"/>
      <c r="G1" s="48"/>
      <c r="H1" s="1"/>
      <c r="I1" s="2"/>
      <c r="J1" s="2"/>
      <c r="K1" s="3"/>
      <c r="L1" s="4"/>
    </row>
    <row r="2" spans="1:11">
      <c r="A2" s="5" t="s">
        <v>0</v>
      </c>
      <c r="B2" s="6"/>
      <c r="C2" s="52" t="s">
        <v>26</v>
      </c>
      <c r="D2" s="46"/>
      <c r="E2" s="46"/>
      <c r="F2" s="7"/>
      <c r="G2" s="7"/>
      <c r="H2" s="7"/>
      <c r="I2" s="7"/>
      <c r="J2" s="9"/>
      <c r="K2" s="10"/>
    </row>
    <row r="3" spans="1:11">
      <c r="A3" s="5" t="s">
        <v>1</v>
      </c>
      <c r="B3" s="6"/>
      <c r="C3" s="53" t="s">
        <v>27</v>
      </c>
      <c r="D3" s="45"/>
      <c r="E3" s="45"/>
      <c r="F3" s="7"/>
      <c r="G3" s="7"/>
      <c r="H3"/>
      <c r="I3"/>
      <c r="J3" s="11"/>
      <c r="K3" s="10"/>
    </row>
    <row r="4" spans="1:11">
      <c r="A4" s="5" t="s">
        <v>2</v>
      </c>
      <c r="B4" s="6"/>
      <c r="C4" s="53" t="s">
        <v>28</v>
      </c>
      <c r="D4" s="45"/>
      <c r="E4" s="45"/>
      <c r="F4" s="7"/>
      <c r="G4" s="7"/>
      <c r="H4"/>
      <c r="I4"/>
      <c r="J4" s="11"/>
      <c r="K4" s="10"/>
    </row>
    <row r="5" spans="1:11">
      <c r="A5" s="5" t="s">
        <v>3</v>
      </c>
      <c r="B5" s="6"/>
      <c r="C5" s="53" t="s">
        <v>29</v>
      </c>
      <c r="D5" s="45"/>
      <c r="E5" s="45"/>
      <c r="F5" s="7"/>
      <c r="G5" s="7"/>
      <c r="H5"/>
      <c r="I5"/>
      <c r="J5" s="11"/>
      <c r="K5" s="10"/>
    </row>
    <row r="6" spans="1:11">
      <c r="A6" s="5" t="s">
        <v>4</v>
      </c>
      <c r="B6" s="6"/>
      <c r="C6" s="53" t="s">
        <v>30</v>
      </c>
      <c r="D6" s="45"/>
      <c r="E6" s="45"/>
      <c r="F6" s="7"/>
      <c r="G6" s="7"/>
      <c r="H6"/>
      <c r="I6"/>
      <c r="J6" s="11"/>
      <c r="K6" s="10"/>
    </row>
    <row r="7" spans="1:11">
      <c r="A7" s="5"/>
      <c r="B7" s="6"/>
      <c r="C7" s="12"/>
      <c r="D7"/>
      <c r="E7" s="8"/>
      <c r="F7"/>
      <c r="G7"/>
      <c r="H7"/>
      <c r="I7"/>
      <c r="J7" s="11"/>
      <c r="K7" s="10"/>
    </row>
    <row r="8" spans="1:12" ht="24.6" thickBot="1">
      <c r="A8" s="24" t="s">
        <v>5</v>
      </c>
      <c r="B8" s="25" t="s">
        <v>6</v>
      </c>
      <c r="C8" s="26" t="s">
        <v>7</v>
      </c>
      <c r="D8" s="26" t="s">
        <v>8</v>
      </c>
      <c r="E8" s="26" t="s">
        <v>9</v>
      </c>
      <c r="F8" s="26" t="s">
        <v>10</v>
      </c>
      <c r="G8" s="26" t="s">
        <v>11</v>
      </c>
      <c r="H8" s="26" t="s">
        <v>12</v>
      </c>
      <c r="I8" s="26" t="s">
        <v>13</v>
      </c>
      <c r="J8" s="50" t="s">
        <v>14</v>
      </c>
      <c r="K8" s="51" t="s">
        <v>15</v>
      </c>
      <c r="L8" s="29" t="s">
        <v>24</v>
      </c>
    </row>
    <row r="9" spans="1:12" ht="48" hidden="1">
      <c r="A9" s="22" t="s">
        <v>5</v>
      </c>
      <c r="B9" s="13" t="s">
        <v>31</v>
      </c>
      <c r="C9" s="14" t="s">
        <v>16</v>
      </c>
      <c r="D9" s="14" t="s">
        <v>17</v>
      </c>
      <c r="E9" s="14" t="s">
        <v>18</v>
      </c>
      <c r="F9" s="14" t="s">
        <v>19</v>
      </c>
      <c r="G9" s="14" t="s">
        <v>20</v>
      </c>
      <c r="H9" s="14" t="s">
        <v>21</v>
      </c>
      <c r="I9" s="14" t="s">
        <v>22</v>
      </c>
      <c r="J9" s="15" t="s">
        <v>154</v>
      </c>
      <c r="K9" s="21"/>
      <c r="L9" s="30" t="s">
        <v>155</v>
      </c>
    </row>
    <row r="10" spans="1:12">
      <c r="A10" s="34">
        <f>ROW(A10)-ROW($B$9)</f>
        <v>1</v>
      </c>
      <c r="B10" s="35" t="s">
        <v>32</v>
      </c>
      <c r="C10" s="36" t="s">
        <v>54</v>
      </c>
      <c r="D10" s="36" t="s">
        <v>76</v>
      </c>
      <c r="E10" s="36" t="s">
        <v>93</v>
      </c>
      <c r="F10" s="36" t="s">
        <v>114</v>
      </c>
      <c r="G10" s="36" t="s">
        <v>131</v>
      </c>
      <c r="H10" s="36" t="s">
        <v>133</v>
      </c>
      <c r="I10" s="36">
        <v>1</v>
      </c>
      <c r="J10" s="37">
        <v>0.1727</v>
      </c>
      <c r="K10" s="38">
        <f>I10*J10</f>
        <v>0.1727</v>
      </c>
      <c r="L10" s="39"/>
    </row>
    <row r="11" spans="1:12">
      <c r="A11" s="23">
        <f>ROW(A11)-ROW($B$9)</f>
        <v>2</v>
      </c>
      <c r="B11" s="16" t="s">
        <v>33</v>
      </c>
      <c r="C11" s="31" t="s">
        <v>55</v>
      </c>
      <c r="D11" s="31" t="s">
        <v>77</v>
      </c>
      <c r="E11" s="31" t="s">
        <v>94</v>
      </c>
      <c r="F11" s="31" t="s">
        <v>115</v>
      </c>
      <c r="G11" s="31" t="s">
        <v>131</v>
      </c>
      <c r="H11" s="31" t="s">
        <v>134</v>
      </c>
      <c r="I11" s="31">
        <v>3</v>
      </c>
      <c r="J11" s="32">
        <v>0.0691</v>
      </c>
      <c r="K11" s="33">
        <f>I11*J11</f>
        <v>0.2073</v>
      </c>
      <c r="L11" s="16"/>
    </row>
    <row r="12" spans="1:12" customHeight="1" thickBot="1">
      <c r="A12" s="34">
        <f>ROW(A12)-ROW($B$9)</f>
        <v>3</v>
      </c>
      <c r="B12" s="35" t="s">
        <v>34</v>
      </c>
      <c r="C12" s="36" t="s">
        <v>56</v>
      </c>
      <c r="D12" s="36" t="s">
        <v>78</v>
      </c>
      <c r="E12" s="36" t="s">
        <v>78</v>
      </c>
      <c r="F12" s="36" t="s">
        <v>116</v>
      </c>
      <c r="G12" s="36" t="s">
        <v>131</v>
      </c>
      <c r="H12" s="36" t="s">
        <v>135</v>
      </c>
      <c r="I12" s="36">
        <v>1</v>
      </c>
      <c r="J12" s="37">
        <v>0.0968</v>
      </c>
      <c r="K12" s="38">
        <f>I12*J12</f>
        <v>0.0968</v>
      </c>
      <c r="L12" s="39"/>
    </row>
    <row r="13" spans="1:12" customHeight="1" thickBot="1">
      <c r="A13" s="23">
        <f>ROW(A13)-ROW($B$9)</f>
        <v>4</v>
      </c>
      <c r="B13" s="16" t="s">
        <v>35</v>
      </c>
      <c r="C13" s="31" t="s">
        <v>57</v>
      </c>
      <c r="D13" s="31" t="s">
        <v>79</v>
      </c>
      <c r="E13" s="31" t="s">
        <v>95</v>
      </c>
      <c r="F13" s="31" t="s">
        <v>117</v>
      </c>
      <c r="G13" s="31" t="s">
        <v>131</v>
      </c>
      <c r="H13" s="31" t="s">
        <v>136</v>
      </c>
      <c r="I13" s="31">
        <v>1</v>
      </c>
      <c r="J13" s="32">
        <v>0.0019</v>
      </c>
      <c r="K13" s="33">
        <f>I13*J13</f>
        <v>0.0019</v>
      </c>
      <c r="L13" s="16"/>
    </row>
    <row r="14" spans="1:12" customHeight="1" thickBot="1">
      <c r="A14" s="34">
        <f>ROW(A14)-ROW($B$9)</f>
        <v>5</v>
      </c>
      <c r="B14" s="35" t="s">
        <v>36</v>
      </c>
      <c r="C14" s="36" t="s">
        <v>58</v>
      </c>
      <c r="D14" s="36" t="s">
        <v>80</v>
      </c>
      <c r="E14" s="36" t="s">
        <v>96</v>
      </c>
      <c r="F14" s="36" t="s">
        <v>117</v>
      </c>
      <c r="G14" s="36" t="s">
        <v>131</v>
      </c>
      <c r="H14" s="36" t="s">
        <v>137</v>
      </c>
      <c r="I14" s="36">
        <v>2</v>
      </c>
      <c r="J14" s="37">
        <v>0.0023</v>
      </c>
      <c r="K14" s="38">
        <f>I14*J14</f>
        <v>0.0046</v>
      </c>
      <c r="L14" s="39"/>
    </row>
    <row r="15" spans="1:12" customHeight="1" thickBot="1">
      <c r="A15" s="23">
        <f>ROW(A15)-ROW($B$9)</f>
        <v>6</v>
      </c>
      <c r="B15" s="16" t="s">
        <v>37</v>
      </c>
      <c r="C15" s="31" t="s">
        <v>59</v>
      </c>
      <c r="D15" s="31" t="s">
        <v>80</v>
      </c>
      <c r="E15" s="31" t="s">
        <v>97</v>
      </c>
      <c r="F15" s="31" t="s">
        <v>117</v>
      </c>
      <c r="G15" s="31" t="s">
        <v>131</v>
      </c>
      <c r="H15" s="31" t="s">
        <v>138</v>
      </c>
      <c r="I15" s="31">
        <v>6</v>
      </c>
      <c r="J15" s="32">
        <v>0.003</v>
      </c>
      <c r="K15" s="33">
        <f>I15*J15</f>
        <v>0.018</v>
      </c>
      <c r="L15" s="16"/>
    </row>
    <row r="16" spans="1:12" customHeight="1" thickBot="1">
      <c r="A16" s="34">
        <f>ROW(A16)-ROW($B$9)</f>
        <v>7</v>
      </c>
      <c r="B16" s="35" t="s">
        <v>38</v>
      </c>
      <c r="C16" s="36" t="s">
        <v>60</v>
      </c>
      <c r="D16" s="36" t="s">
        <v>80</v>
      </c>
      <c r="E16" s="36" t="s">
        <v>98</v>
      </c>
      <c r="F16" s="36" t="s">
        <v>118</v>
      </c>
      <c r="G16" s="36" t="s">
        <v>131</v>
      </c>
      <c r="H16" s="36" t="s">
        <v>139</v>
      </c>
      <c r="I16" s="36">
        <v>2</v>
      </c>
      <c r="J16" s="37">
        <v>0.0022</v>
      </c>
      <c r="K16" s="38">
        <f>I16*J16</f>
        <v>0.0044</v>
      </c>
      <c r="L16" s="39"/>
    </row>
    <row r="17" spans="1:12" customHeight="1" thickBot="1">
      <c r="A17" s="23">
        <f>ROW(A17)-ROW($B$9)</f>
        <v>8</v>
      </c>
      <c r="B17" s="16" t="s">
        <v>39</v>
      </c>
      <c r="C17" s="31" t="s">
        <v>61</v>
      </c>
      <c r="D17" s="31" t="s">
        <v>80</v>
      </c>
      <c r="E17" s="31" t="s">
        <v>99</v>
      </c>
      <c r="F17" s="31" t="s">
        <v>117</v>
      </c>
      <c r="G17" s="31" t="s">
        <v>131</v>
      </c>
      <c r="H17" s="31" t="s">
        <v>140</v>
      </c>
      <c r="I17" s="31">
        <v>2</v>
      </c>
      <c r="J17" s="32">
        <v>0.0024</v>
      </c>
      <c r="K17" s="33">
        <f>I17*J17</f>
        <v>0.0048</v>
      </c>
      <c r="L17" s="16"/>
    </row>
    <row r="18" spans="1:12" customHeight="1" thickBot="1">
      <c r="A18" s="34">
        <f>ROW(A18)-ROW($B$9)</f>
        <v>9</v>
      </c>
      <c r="B18" s="35" t="s">
        <v>40</v>
      </c>
      <c r="C18" s="36" t="s">
        <v>62</v>
      </c>
      <c r="D18" s="36" t="s">
        <v>81</v>
      </c>
      <c r="E18" s="36" t="s">
        <v>100</v>
      </c>
      <c r="F18" s="36" t="s">
        <v>119</v>
      </c>
      <c r="G18" s="36" t="s">
        <v>131</v>
      </c>
      <c r="H18" s="36" t="s">
        <v>141</v>
      </c>
      <c r="I18" s="36">
        <v>1</v>
      </c>
      <c r="J18" s="37">
        <v>0.0626</v>
      </c>
      <c r="K18" s="38">
        <f>I18*J18</f>
        <v>0.0626</v>
      </c>
      <c r="L18" s="39"/>
    </row>
    <row r="19" spans="1:12" customHeight="1" thickBot="1">
      <c r="A19" s="23">
        <f>ROW(A19)-ROW($B$9)</f>
        <v>10</v>
      </c>
      <c r="B19" s="16" t="s">
        <v>41</v>
      </c>
      <c r="C19" s="31" t="s">
        <v>63</v>
      </c>
      <c r="D19" s="31" t="s">
        <v>82</v>
      </c>
      <c r="E19" s="31" t="s">
        <v>101</v>
      </c>
      <c r="F19" s="31" t="s">
        <v>120</v>
      </c>
      <c r="G19" s="31" t="s">
        <v>131</v>
      </c>
      <c r="H19" s="31" t="s">
        <v>142</v>
      </c>
      <c r="I19" s="31">
        <v>4</v>
      </c>
      <c r="J19" s="32">
        <v>0.0128</v>
      </c>
      <c r="K19" s="33">
        <f>I19*J19</f>
        <v>0.0512</v>
      </c>
      <c r="L19" s="16"/>
    </row>
    <row r="20" spans="1:12" customHeight="1" thickBot="1">
      <c r="A20" s="34">
        <f>ROW(A20)-ROW($B$9)</f>
        <v>11</v>
      </c>
      <c r="B20" s="35" t="s">
        <v>42</v>
      </c>
      <c r="C20" s="36" t="s">
        <v>64</v>
      </c>
      <c r="D20" s="36" t="s">
        <v>83</v>
      </c>
      <c r="E20" s="36" t="s">
        <v>102</v>
      </c>
      <c r="F20" s="36" t="s">
        <v>121</v>
      </c>
      <c r="G20" s="36" t="s">
        <v>131</v>
      </c>
      <c r="H20" s="36" t="s">
        <v>143</v>
      </c>
      <c r="I20" s="36">
        <v>1</v>
      </c>
      <c r="J20" s="37">
        <v>0.0359</v>
      </c>
      <c r="K20" s="38">
        <f>I20*J20</f>
        <v>0.0359</v>
      </c>
      <c r="L20" s="39"/>
    </row>
    <row r="21" spans="1:12" customHeight="1" thickBot="1">
      <c r="A21" s="23">
        <f>ROW(A21)-ROW($B$9)</f>
        <v>12</v>
      </c>
      <c r="B21" s="16" t="s">
        <v>43</v>
      </c>
      <c r="C21" s="31" t="s">
        <v>65</v>
      </c>
      <c r="D21" s="31" t="s">
        <v>84</v>
      </c>
      <c r="E21" s="31" t="s">
        <v>103</v>
      </c>
      <c r="F21" s="31" t="s">
        <v>122</v>
      </c>
      <c r="G21" s="31" t="s">
        <v>131</v>
      </c>
      <c r="H21" s="31" t="s">
        <v>144</v>
      </c>
      <c r="I21" s="31">
        <v>1</v>
      </c>
      <c r="J21" s="32">
        <v>0.0608</v>
      </c>
      <c r="K21" s="33">
        <f>I21*J21</f>
        <v>0.0608</v>
      </c>
      <c r="L21" s="16"/>
    </row>
    <row r="22" spans="1:12" customHeight="1" thickBot="1">
      <c r="A22" s="34">
        <f>ROW(A22)-ROW($B$9)</f>
        <v>13</v>
      </c>
      <c r="B22" s="35" t="s">
        <v>44</v>
      </c>
      <c r="C22" s="36" t="s">
        <v>66</v>
      </c>
      <c r="D22" s="36" t="s">
        <v>85</v>
      </c>
      <c r="E22" s="36" t="s">
        <v>104</v>
      </c>
      <c r="F22" s="36" t="s">
        <v>123</v>
      </c>
      <c r="G22" s="36" t="s">
        <v>131</v>
      </c>
      <c r="H22" s="36" t="s">
        <v>145</v>
      </c>
      <c r="I22" s="36">
        <v>1</v>
      </c>
      <c r="J22" s="37">
        <v>0.0448</v>
      </c>
      <c r="K22" s="38">
        <f>I22*J22</f>
        <v>0.0448</v>
      </c>
      <c r="L22" s="39"/>
    </row>
    <row r="23" spans="1:12" customHeight="1" thickBot="1">
      <c r="A23" s="23">
        <f>ROW(A23)-ROW($B$9)</f>
        <v>14</v>
      </c>
      <c r="B23" s="16" t="s">
        <v>45</v>
      </c>
      <c r="C23" s="31" t="s">
        <v>67</v>
      </c>
      <c r="D23" s="31" t="s">
        <v>86</v>
      </c>
      <c r="E23" s="31" t="s">
        <v>105</v>
      </c>
      <c r="F23" s="31" t="s">
        <v>124</v>
      </c>
      <c r="G23" s="31" t="s">
        <v>131</v>
      </c>
      <c r="H23" s="31" t="s">
        <v>146</v>
      </c>
      <c r="I23" s="31">
        <v>1</v>
      </c>
      <c r="J23" s="32">
        <v>0.2636</v>
      </c>
      <c r="K23" s="33">
        <f>I23*J23</f>
        <v>0.2636</v>
      </c>
      <c r="L23" s="16"/>
    </row>
    <row r="24" spans="1:12" customHeight="1" thickBot="1">
      <c r="A24" s="34">
        <f>ROW(A24)-ROW($B$9)</f>
        <v>15</v>
      </c>
      <c r="B24" s="35" t="s">
        <v>46</v>
      </c>
      <c r="C24" s="36" t="s">
        <v>68</v>
      </c>
      <c r="D24" s="36" t="s">
        <v>87</v>
      </c>
      <c r="E24" s="36" t="s">
        <v>106</v>
      </c>
      <c r="F24" s="36" t="s">
        <v>125</v>
      </c>
      <c r="G24" s="36" t="s">
        <v>131</v>
      </c>
      <c r="H24" s="36" t="s">
        <v>147</v>
      </c>
      <c r="I24" s="36">
        <v>2</v>
      </c>
      <c r="J24" s="37">
        <v>0.0832</v>
      </c>
      <c r="K24" s="38">
        <f>I24*J24</f>
        <v>0.1664</v>
      </c>
      <c r="L24" s="39"/>
    </row>
    <row r="25" spans="1:12" customHeight="1" thickBot="1">
      <c r="A25" s="23">
        <f>ROW(A25)-ROW($B$9)</f>
        <v>16</v>
      </c>
      <c r="B25" s="16" t="s">
        <v>47</v>
      </c>
      <c r="C25" s="31" t="s">
        <v>69</v>
      </c>
      <c r="D25" s="31" t="s">
        <v>88</v>
      </c>
      <c r="E25" s="31" t="s">
        <v>107</v>
      </c>
      <c r="F25" s="31" t="s">
        <v>126</v>
      </c>
      <c r="G25" s="31" t="s">
        <v>131</v>
      </c>
      <c r="H25" s="31" t="s">
        <v>148</v>
      </c>
      <c r="I25" s="31">
        <v>1</v>
      </c>
      <c r="J25" s="32">
        <v>3.05</v>
      </c>
      <c r="K25" s="33">
        <f>I25*J25</f>
        <v>3.05</v>
      </c>
      <c r="L25" s="16"/>
    </row>
    <row r="26" spans="1:12" customHeight="1" thickBot="1">
      <c r="A26" s="34">
        <f>ROW(A26)-ROW($B$9)</f>
        <v>17</v>
      </c>
      <c r="B26" s="35" t="s">
        <v>48</v>
      </c>
      <c r="C26" s="36" t="s">
        <v>70</v>
      </c>
      <c r="D26" s="36" t="s">
        <v>89</v>
      </c>
      <c r="E26" s="36" t="s">
        <v>108</v>
      </c>
      <c r="F26" s="36" t="s">
        <v>127</v>
      </c>
      <c r="G26" s="36" t="s">
        <v>132</v>
      </c>
      <c r="H26" s="36" t="s">
        <v>149</v>
      </c>
      <c r="I26" s="36">
        <v>1</v>
      </c>
      <c r="J26" s="37">
        <v>3.52</v>
      </c>
      <c r="K26" s="38">
        <f>I26*J26</f>
        <v>3.52</v>
      </c>
      <c r="L26" s="39"/>
    </row>
    <row r="27" spans="1:12" customHeight="1" thickBot="1">
      <c r="A27" s="23">
        <f>ROW(A27)-ROW($B$9)</f>
        <v>18</v>
      </c>
      <c r="B27" s="16" t="s">
        <v>49</v>
      </c>
      <c r="C27" s="31" t="s">
        <v>71</v>
      </c>
      <c r="D27" s="31" t="s">
        <v>90</v>
      </c>
      <c r="E27" s="31" t="s">
        <v>109</v>
      </c>
      <c r="F27" s="31" t="s">
        <v>128</v>
      </c>
      <c r="G27" s="31" t="s">
        <v>131</v>
      </c>
      <c r="H27" s="31" t="s">
        <v>150</v>
      </c>
      <c r="I27" s="31">
        <v>1</v>
      </c>
      <c r="J27" s="32">
        <v>0.2198</v>
      </c>
      <c r="K27" s="33">
        <f>I27*J27</f>
        <v>0.2198</v>
      </c>
      <c r="L27" s="16"/>
    </row>
    <row r="28" spans="1:12" customHeight="1" thickBot="1">
      <c r="A28" s="34">
        <f>ROW(A28)-ROW($B$9)</f>
        <v>19</v>
      </c>
      <c r="B28" s="35" t="s">
        <v>50</v>
      </c>
      <c r="C28" s="36" t="s">
        <v>72</v>
      </c>
      <c r="D28" s="36" t="s">
        <v>91</v>
      </c>
      <c r="E28" s="36" t="s">
        <v>110</v>
      </c>
      <c r="F28" s="36" t="s">
        <v>129</v>
      </c>
      <c r="G28" s="36" t="s">
        <v>131</v>
      </c>
      <c r="H28" s="36" t="s">
        <v>151</v>
      </c>
      <c r="I28" s="36">
        <v>1</v>
      </c>
      <c r="J28" s="37">
        <v>0.0188</v>
      </c>
      <c r="K28" s="38">
        <f>I28*J28</f>
        <v>0.0188</v>
      </c>
      <c r="L28" s="39"/>
    </row>
    <row r="29" spans="1:12" customHeight="1" thickBot="1">
      <c r="A29" s="23">
        <f>ROW(A29)-ROW($B$9)</f>
        <v>20</v>
      </c>
      <c r="B29" s="16" t="s">
        <v>51</v>
      </c>
      <c r="C29" s="31" t="s">
        <v>73</v>
      </c>
      <c r="D29" s="31" t="s">
        <v>91</v>
      </c>
      <c r="E29" s="31" t="s">
        <v>111</v>
      </c>
      <c r="F29" s="31" t="s">
        <v>129</v>
      </c>
      <c r="G29" s="31" t="s">
        <v>131</v>
      </c>
      <c r="H29" s="31" t="s">
        <v>152</v>
      </c>
      <c r="I29" s="31">
        <v>2</v>
      </c>
      <c r="J29" s="32">
        <v>0.012</v>
      </c>
      <c r="K29" s="33">
        <f>I29*J29</f>
        <v>0.024</v>
      </c>
      <c r="L29" s="16"/>
    </row>
    <row r="30" spans="1:12" customHeight="1" thickBot="1">
      <c r="A30" s="34">
        <f>ROW(A30)-ROW($B$9)</f>
        <v>21</v>
      </c>
      <c r="B30" s="35" t="s">
        <v>52</v>
      </c>
      <c r="C30" s="36" t="s">
        <v>74</v>
      </c>
      <c r="D30" s="36" t="s">
        <v>91</v>
      </c>
      <c r="E30" s="36" t="s">
        <v>112</v>
      </c>
      <c r="F30" s="36" t="s">
        <v>129</v>
      </c>
      <c r="G30" s="36" t="s">
        <v>131</v>
      </c>
      <c r="H30" s="36" t="s">
        <v>153</v>
      </c>
      <c r="I30" s="36">
        <v>3</v>
      </c>
      <c r="J30" s="37">
        <v>0.0095</v>
      </c>
      <c r="K30" s="38">
        <f>I30*J30</f>
        <v>0.0285</v>
      </c>
      <c r="L30" s="39"/>
    </row>
    <row r="31" spans="1:12" customHeight="1" thickBot="1">
      <c r="A31" s="23">
        <f>ROW(A31)-ROW($B$9)</f>
        <v>22</v>
      </c>
      <c r="B31" s="16" t="s">
        <v>53</v>
      </c>
      <c r="C31" s="31" t="s">
        <v>75</v>
      </c>
      <c r="D31" s="31" t="s">
        <v>92</v>
      </c>
      <c r="E31" s="31" t="s">
        <v>113</v>
      </c>
      <c r="F31" s="31" t="s">
        <v>130</v>
      </c>
      <c r="G31" s="31" t="s">
        <v>131</v>
      </c>
      <c r="H31" s="31" t="s">
        <v>113</v>
      </c>
      <c r="I31" s="31">
        <v>1</v>
      </c>
      <c r="J31" s="32">
        <v>0.3587</v>
      </c>
      <c r="K31" s="33">
        <f>I31*J31</f>
        <v>0.3587</v>
      </c>
      <c r="L31" s="16"/>
    </row>
    <row r="32" spans="1:11" ht="13.8" thickBot="1">
      <c r="A32" s="8"/>
      <c r="B32" s="8"/>
      <c r="C32" s="8"/>
      <c r="D32" s="8"/>
      <c r="E32" s="8"/>
      <c r="F32" s="8"/>
      <c r="G32" s="8"/>
      <c r="H32" s="17" t="s">
        <v>23</v>
      </c>
      <c r="I32" s="18">
        <f>SUM(I10:I31)</f>
        <v>39</v>
      </c>
      <c r="J32" s="19"/>
      <c r="K32" s="20">
        <f>SUM(K10:K31)</f>
        <v>8.4155999999999977</v>
      </c>
    </row>
  </sheetData>
  <mergeCells count="6">
    <mergeCell ref="A1:G1"/>
    <mergeCell ref="C3:E3"/>
    <mergeCell ref="C4:E4"/>
    <mergeCell ref="C5:E5"/>
    <mergeCell ref="C6:E6"/>
    <mergeCell ref="C2:E2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>
  <Application>Microsoft Excel</Application>
  <Template/>
  <TotalTime>17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PDI</dc:creator>
  <dc:description/>
  <cp:lastModifiedBy>Otto Álan</cp:lastModifiedBy>
  <dcterms:created xsi:type="dcterms:W3CDTF">2015-06-11T14:18:53Z</dcterms:created>
  <dcterms:modified xsi:type="dcterms:W3CDTF">2022-06-24T06:48:59Z</dcterms:modified>
  <dc:subject/>
  <cp:lastPrinted>2015-06-11T13:48:45Z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