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pilliza\Desktop\RUTAS OPTIMAS API GITHUB\Rutas_de_ENTRADA\"/>
    </mc:Choice>
  </mc:AlternateContent>
  <bookViews>
    <workbookView xWindow="0" yWindow="0" windowWidth="23040" windowHeight="9756"/>
  </bookViews>
  <sheets>
    <sheet name="Hoja1" sheetId="1" r:id="rId1"/>
    <sheet name="Hoja2" sheetId="2" r:id="rId2"/>
  </sheets>
  <externalReferences>
    <externalReference r:id="rId3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7" i="1" l="1"/>
  <c r="G97" i="1"/>
  <c r="F97" i="1"/>
  <c r="D97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2" i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2" i="1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2" i="1"/>
  <c r="H93" i="1"/>
  <c r="H94" i="1"/>
  <c r="H95" i="1"/>
  <c r="H96" i="1"/>
  <c r="H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2" i="1"/>
  <c r="G97" i="2"/>
  <c r="F97" i="2"/>
  <c r="E97" i="2"/>
  <c r="D97" i="2"/>
  <c r="C97" i="2"/>
  <c r="G96" i="2"/>
  <c r="F96" i="2"/>
  <c r="E96" i="2"/>
  <c r="D96" i="2"/>
  <c r="C96" i="2"/>
  <c r="G95" i="2"/>
  <c r="F95" i="2"/>
  <c r="E95" i="2"/>
  <c r="D95" i="2"/>
  <c r="C95" i="2"/>
  <c r="G94" i="2"/>
  <c r="F94" i="2"/>
  <c r="E94" i="2"/>
  <c r="D94" i="2"/>
  <c r="C94" i="2"/>
  <c r="G93" i="2"/>
  <c r="F93" i="2"/>
  <c r="E93" i="2"/>
  <c r="D93" i="2"/>
  <c r="C93" i="2"/>
  <c r="G92" i="2"/>
  <c r="F92" i="2"/>
  <c r="E92" i="2"/>
  <c r="D92" i="2"/>
  <c r="C92" i="2"/>
  <c r="G91" i="2"/>
  <c r="F91" i="2"/>
  <c r="E91" i="2"/>
  <c r="D91" i="2"/>
  <c r="C91" i="2"/>
  <c r="G90" i="2"/>
  <c r="F90" i="2"/>
  <c r="E90" i="2"/>
  <c r="D90" i="2"/>
  <c r="C90" i="2"/>
  <c r="G89" i="2"/>
  <c r="F89" i="2"/>
  <c r="E89" i="2"/>
  <c r="D89" i="2"/>
  <c r="C89" i="2"/>
  <c r="G88" i="2"/>
  <c r="F88" i="2"/>
  <c r="E88" i="2"/>
  <c r="D88" i="2"/>
  <c r="C88" i="2"/>
  <c r="G87" i="2"/>
  <c r="F87" i="2"/>
  <c r="E87" i="2"/>
  <c r="D87" i="2"/>
  <c r="C87" i="2"/>
  <c r="G86" i="2"/>
  <c r="F86" i="2"/>
  <c r="E86" i="2"/>
  <c r="D86" i="2"/>
  <c r="C86" i="2"/>
  <c r="G85" i="2"/>
  <c r="F85" i="2"/>
  <c r="E85" i="2"/>
  <c r="D85" i="2"/>
  <c r="C85" i="2"/>
  <c r="G84" i="2"/>
  <c r="F84" i="2"/>
  <c r="E84" i="2"/>
  <c r="D84" i="2"/>
  <c r="C84" i="2"/>
  <c r="G83" i="2"/>
  <c r="F83" i="2"/>
  <c r="E83" i="2"/>
  <c r="D83" i="2"/>
  <c r="C83" i="2"/>
  <c r="G82" i="2"/>
  <c r="F82" i="2"/>
  <c r="E82" i="2"/>
  <c r="D82" i="2"/>
  <c r="C82" i="2"/>
  <c r="G81" i="2"/>
  <c r="F81" i="2"/>
  <c r="E81" i="2"/>
  <c r="D81" i="2"/>
  <c r="C81" i="2"/>
  <c r="G80" i="2"/>
  <c r="F80" i="2"/>
  <c r="E80" i="2"/>
  <c r="D80" i="2"/>
  <c r="C80" i="2"/>
  <c r="G79" i="2"/>
  <c r="F79" i="2"/>
  <c r="E79" i="2"/>
  <c r="D79" i="2"/>
  <c r="C79" i="2"/>
  <c r="G78" i="2"/>
  <c r="F78" i="2"/>
  <c r="E78" i="2"/>
  <c r="D78" i="2"/>
  <c r="C78" i="2"/>
  <c r="G77" i="2"/>
  <c r="F77" i="2"/>
  <c r="E77" i="2"/>
  <c r="D77" i="2"/>
  <c r="C77" i="2"/>
  <c r="G76" i="2"/>
  <c r="F76" i="2"/>
  <c r="E76" i="2"/>
  <c r="D76" i="2"/>
  <c r="C76" i="2"/>
  <c r="G75" i="2"/>
  <c r="F75" i="2"/>
  <c r="E75" i="2"/>
  <c r="D75" i="2"/>
  <c r="C75" i="2"/>
  <c r="G74" i="2"/>
  <c r="F74" i="2"/>
  <c r="E74" i="2"/>
  <c r="D74" i="2"/>
  <c r="C74" i="2"/>
  <c r="G73" i="2"/>
  <c r="F73" i="2"/>
  <c r="E73" i="2"/>
  <c r="D73" i="2"/>
  <c r="C73" i="2"/>
  <c r="G72" i="2"/>
  <c r="F72" i="2"/>
  <c r="E72" i="2"/>
  <c r="D72" i="2"/>
  <c r="C72" i="2"/>
  <c r="G71" i="2"/>
  <c r="F71" i="2"/>
  <c r="E71" i="2"/>
  <c r="D71" i="2"/>
  <c r="C71" i="2"/>
  <c r="G70" i="2"/>
  <c r="F70" i="2"/>
  <c r="E70" i="2"/>
  <c r="D70" i="2"/>
  <c r="C70" i="2"/>
  <c r="G69" i="2"/>
  <c r="F69" i="2"/>
  <c r="E69" i="2"/>
  <c r="D69" i="2"/>
  <c r="C69" i="2"/>
  <c r="G68" i="2"/>
  <c r="F68" i="2"/>
  <c r="E68" i="2"/>
  <c r="D68" i="2"/>
  <c r="C68" i="2"/>
  <c r="G67" i="2"/>
  <c r="F67" i="2"/>
  <c r="E67" i="2"/>
  <c r="D67" i="2"/>
  <c r="C67" i="2"/>
  <c r="G66" i="2"/>
  <c r="F66" i="2"/>
  <c r="E66" i="2"/>
  <c r="D66" i="2"/>
  <c r="C66" i="2"/>
  <c r="G65" i="2"/>
  <c r="F65" i="2"/>
  <c r="E65" i="2"/>
  <c r="D65" i="2"/>
  <c r="C65" i="2"/>
  <c r="G64" i="2"/>
  <c r="F64" i="2"/>
  <c r="E64" i="2"/>
  <c r="D64" i="2"/>
  <c r="C64" i="2"/>
  <c r="G63" i="2"/>
  <c r="F63" i="2"/>
  <c r="E63" i="2"/>
  <c r="D63" i="2"/>
  <c r="C63" i="2"/>
  <c r="G62" i="2"/>
  <c r="F62" i="2"/>
  <c r="E62" i="2"/>
  <c r="D62" i="2"/>
  <c r="C62" i="2"/>
  <c r="G61" i="2"/>
  <c r="F61" i="2"/>
  <c r="E61" i="2"/>
  <c r="D61" i="2"/>
  <c r="C61" i="2"/>
  <c r="G60" i="2"/>
  <c r="F60" i="2"/>
  <c r="E60" i="2"/>
  <c r="D60" i="2"/>
  <c r="C60" i="2"/>
  <c r="G59" i="2"/>
  <c r="F59" i="2"/>
  <c r="E59" i="2"/>
  <c r="D59" i="2"/>
  <c r="C59" i="2"/>
  <c r="G58" i="2"/>
  <c r="F58" i="2"/>
  <c r="E58" i="2"/>
  <c r="D58" i="2"/>
  <c r="C58" i="2"/>
  <c r="G57" i="2"/>
  <c r="F57" i="2"/>
  <c r="E57" i="2"/>
  <c r="D57" i="2"/>
  <c r="C57" i="2"/>
  <c r="G56" i="2"/>
  <c r="F56" i="2"/>
  <c r="E56" i="2"/>
  <c r="D56" i="2"/>
  <c r="C56" i="2"/>
  <c r="G55" i="2"/>
  <c r="F55" i="2"/>
  <c r="E55" i="2"/>
  <c r="D55" i="2"/>
  <c r="C55" i="2"/>
  <c r="G54" i="2"/>
  <c r="F54" i="2"/>
  <c r="E54" i="2"/>
  <c r="D54" i="2"/>
  <c r="C54" i="2"/>
  <c r="G53" i="2"/>
  <c r="F53" i="2"/>
  <c r="E53" i="2"/>
  <c r="D53" i="2"/>
  <c r="C53" i="2"/>
  <c r="G52" i="2"/>
  <c r="F52" i="2"/>
  <c r="E52" i="2"/>
  <c r="D52" i="2"/>
  <c r="C52" i="2"/>
  <c r="G51" i="2"/>
  <c r="F51" i="2"/>
  <c r="E51" i="2"/>
  <c r="D51" i="2"/>
  <c r="C51" i="2"/>
  <c r="G50" i="2"/>
  <c r="F50" i="2"/>
  <c r="E50" i="2"/>
  <c r="D50" i="2"/>
  <c r="C50" i="2"/>
  <c r="G49" i="2"/>
  <c r="F49" i="2"/>
  <c r="E49" i="2"/>
  <c r="D49" i="2"/>
  <c r="C49" i="2"/>
  <c r="G48" i="2"/>
  <c r="F48" i="2"/>
  <c r="E48" i="2"/>
  <c r="D48" i="2"/>
  <c r="C48" i="2"/>
  <c r="G47" i="2"/>
  <c r="F47" i="2"/>
  <c r="E47" i="2"/>
  <c r="D47" i="2"/>
  <c r="C47" i="2"/>
  <c r="G46" i="2"/>
  <c r="F46" i="2"/>
  <c r="E46" i="2"/>
  <c r="D46" i="2"/>
  <c r="C46" i="2"/>
  <c r="G45" i="2"/>
  <c r="F45" i="2"/>
  <c r="E45" i="2"/>
  <c r="D45" i="2"/>
  <c r="C45" i="2"/>
  <c r="G44" i="2"/>
  <c r="F44" i="2"/>
  <c r="E44" i="2"/>
  <c r="D44" i="2"/>
  <c r="C44" i="2"/>
  <c r="G43" i="2"/>
  <c r="F43" i="2"/>
  <c r="E43" i="2"/>
  <c r="D43" i="2"/>
  <c r="C43" i="2"/>
  <c r="G42" i="2"/>
  <c r="F42" i="2"/>
  <c r="E42" i="2"/>
  <c r="D42" i="2"/>
  <c r="C42" i="2"/>
  <c r="G41" i="2"/>
  <c r="F41" i="2"/>
  <c r="E41" i="2"/>
  <c r="D41" i="2"/>
  <c r="C41" i="2"/>
  <c r="G40" i="2"/>
  <c r="F40" i="2"/>
  <c r="E40" i="2"/>
  <c r="D40" i="2"/>
  <c r="C40" i="2"/>
  <c r="G39" i="2"/>
  <c r="F39" i="2"/>
  <c r="E39" i="2"/>
  <c r="D39" i="2"/>
  <c r="C39" i="2"/>
  <c r="G38" i="2"/>
  <c r="F38" i="2"/>
  <c r="E38" i="2"/>
  <c r="D38" i="2"/>
  <c r="C38" i="2"/>
  <c r="G37" i="2"/>
  <c r="F37" i="2"/>
  <c r="E37" i="2"/>
  <c r="D37" i="2"/>
  <c r="C37" i="2"/>
  <c r="G36" i="2"/>
  <c r="F36" i="2"/>
  <c r="E36" i="2"/>
  <c r="D36" i="2"/>
  <c r="C36" i="2"/>
  <c r="G35" i="2"/>
  <c r="F35" i="2"/>
  <c r="E35" i="2"/>
  <c r="D35" i="2"/>
  <c r="C35" i="2"/>
  <c r="G34" i="2"/>
  <c r="F34" i="2"/>
  <c r="E34" i="2"/>
  <c r="D34" i="2"/>
  <c r="C34" i="2"/>
  <c r="G33" i="2"/>
  <c r="F33" i="2"/>
  <c r="E33" i="2"/>
  <c r="D33" i="2"/>
  <c r="C33" i="2"/>
  <c r="G32" i="2"/>
  <c r="F32" i="2"/>
  <c r="E32" i="2"/>
  <c r="D32" i="2"/>
  <c r="C32" i="2"/>
  <c r="G31" i="2"/>
  <c r="F31" i="2"/>
  <c r="E31" i="2"/>
  <c r="D31" i="2"/>
  <c r="C31" i="2"/>
  <c r="G30" i="2"/>
  <c r="F30" i="2"/>
  <c r="E30" i="2"/>
  <c r="D30" i="2"/>
  <c r="C30" i="2"/>
  <c r="G29" i="2"/>
  <c r="F29" i="2"/>
  <c r="E29" i="2"/>
  <c r="D29" i="2"/>
  <c r="C29" i="2"/>
  <c r="G28" i="2"/>
  <c r="F28" i="2"/>
  <c r="E28" i="2"/>
  <c r="D28" i="2"/>
  <c r="C28" i="2"/>
  <c r="G27" i="2"/>
  <c r="F27" i="2"/>
  <c r="E27" i="2"/>
  <c r="D27" i="2"/>
  <c r="C27" i="2"/>
  <c r="G26" i="2"/>
  <c r="F26" i="2"/>
  <c r="E26" i="2"/>
  <c r="D26" i="2"/>
  <c r="C26" i="2"/>
  <c r="G25" i="2"/>
  <c r="F25" i="2"/>
  <c r="E25" i="2"/>
  <c r="D25" i="2"/>
  <c r="C25" i="2"/>
  <c r="G24" i="2"/>
  <c r="F24" i="2"/>
  <c r="E24" i="2"/>
  <c r="D24" i="2"/>
  <c r="C24" i="2"/>
  <c r="G23" i="2"/>
  <c r="F23" i="2"/>
  <c r="E23" i="2"/>
  <c r="D23" i="2"/>
  <c r="C23" i="2"/>
  <c r="G22" i="2"/>
  <c r="F22" i="2"/>
  <c r="E22" i="2"/>
  <c r="D22" i="2"/>
  <c r="C22" i="2"/>
  <c r="G21" i="2"/>
  <c r="F21" i="2"/>
  <c r="E21" i="2"/>
  <c r="D21" i="2"/>
  <c r="C21" i="2"/>
  <c r="G20" i="2"/>
  <c r="F20" i="2"/>
  <c r="E20" i="2"/>
  <c r="D20" i="2"/>
  <c r="C20" i="2"/>
  <c r="G19" i="2"/>
  <c r="F19" i="2"/>
  <c r="E19" i="2"/>
  <c r="D19" i="2"/>
  <c r="C19" i="2"/>
  <c r="G18" i="2"/>
  <c r="F18" i="2"/>
  <c r="E18" i="2"/>
  <c r="D18" i="2"/>
  <c r="C18" i="2"/>
  <c r="G17" i="2"/>
  <c r="F17" i="2"/>
  <c r="E17" i="2"/>
  <c r="D17" i="2"/>
  <c r="C17" i="2"/>
  <c r="G16" i="2"/>
  <c r="F16" i="2"/>
  <c r="E16" i="2"/>
  <c r="D16" i="2"/>
  <c r="C16" i="2"/>
  <c r="G15" i="2"/>
  <c r="F15" i="2"/>
  <c r="E15" i="2"/>
  <c r="D15" i="2"/>
  <c r="C15" i="2"/>
  <c r="G14" i="2"/>
  <c r="F14" i="2"/>
  <c r="E14" i="2"/>
  <c r="D14" i="2"/>
  <c r="C14" i="2"/>
  <c r="G13" i="2"/>
  <c r="F13" i="2"/>
  <c r="E13" i="2"/>
  <c r="D13" i="2"/>
  <c r="C13" i="2"/>
  <c r="G12" i="2"/>
  <c r="F12" i="2"/>
  <c r="E12" i="2"/>
  <c r="D12" i="2"/>
  <c r="C12" i="2"/>
  <c r="G11" i="2"/>
  <c r="F11" i="2"/>
  <c r="E11" i="2"/>
  <c r="D11" i="2"/>
  <c r="C11" i="2"/>
  <c r="G10" i="2"/>
  <c r="F10" i="2"/>
  <c r="E10" i="2"/>
  <c r="D10" i="2"/>
  <c r="C10" i="2"/>
  <c r="G9" i="2"/>
  <c r="F9" i="2"/>
  <c r="E9" i="2"/>
  <c r="D9" i="2"/>
  <c r="C9" i="2"/>
  <c r="G8" i="2"/>
  <c r="F8" i="2"/>
  <c r="E8" i="2"/>
  <c r="D8" i="2"/>
  <c r="C8" i="2"/>
  <c r="G7" i="2"/>
  <c r="F7" i="2"/>
  <c r="E7" i="2"/>
  <c r="D7" i="2"/>
  <c r="C7" i="2"/>
  <c r="G6" i="2"/>
  <c r="F6" i="2"/>
  <c r="E6" i="2"/>
  <c r="D6" i="2"/>
  <c r="C6" i="2"/>
  <c r="G5" i="2"/>
  <c r="F5" i="2"/>
  <c r="E5" i="2"/>
  <c r="D5" i="2"/>
  <c r="C5" i="2"/>
  <c r="G4" i="2"/>
  <c r="F4" i="2"/>
  <c r="E4" i="2"/>
  <c r="D4" i="2"/>
  <c r="C4" i="2"/>
  <c r="G3" i="2"/>
  <c r="F3" i="2"/>
  <c r="E3" i="2"/>
  <c r="D3" i="2"/>
  <c r="C3" i="2"/>
  <c r="G2" i="2"/>
  <c r="F2" i="2"/>
  <c r="E2" i="2"/>
  <c r="D2" i="2"/>
  <c r="C2" i="2"/>
</calcChain>
</file>

<file path=xl/sharedStrings.xml><?xml version="1.0" encoding="utf-8"?>
<sst xmlns="http://schemas.openxmlformats.org/spreadsheetml/2006/main" count="232" uniqueCount="129">
  <si>
    <t>RUTA</t>
  </si>
  <si>
    <t>DESTINO</t>
  </si>
  <si>
    <t>KM</t>
  </si>
  <si>
    <t>FRECUENCIA</t>
  </si>
  <si>
    <t>1M</t>
  </si>
  <si>
    <t>1N</t>
  </si>
  <si>
    <t>2B</t>
  </si>
  <si>
    <t>3V</t>
  </si>
  <si>
    <t>4R</t>
  </si>
  <si>
    <t>12Ñ</t>
  </si>
  <si>
    <t>13Q</t>
  </si>
  <si>
    <t>26B</t>
  </si>
  <si>
    <t>63S</t>
  </si>
  <si>
    <t>64T</t>
  </si>
  <si>
    <t>64U</t>
  </si>
  <si>
    <t>67V</t>
  </si>
  <si>
    <t>NUMERO_RUTA</t>
  </si>
  <si>
    <t>TIPO_UNIDAD</t>
  </si>
  <si>
    <t>TIPO_HORARIO</t>
  </si>
  <si>
    <t>HORARIO</t>
  </si>
  <si>
    <t>1AM</t>
  </si>
  <si>
    <t>24H00</t>
  </si>
  <si>
    <t>06:00_a_14:00</t>
  </si>
  <si>
    <t>13:00_a_21:00</t>
  </si>
  <si>
    <t>12:00_a_20:00</t>
  </si>
  <si>
    <t>03:00_a_11:00</t>
  </si>
  <si>
    <t>06:00_a_14:00/ 14:00_a_22:00 semana alternada</t>
  </si>
  <si>
    <t>07:00_a_15:00</t>
  </si>
  <si>
    <t>19:00_a_03:00</t>
  </si>
  <si>
    <t>14:00_a_22:00</t>
  </si>
  <si>
    <t>01:00_a_09:00</t>
  </si>
  <si>
    <t xml:space="preserve">13:00_a_21:00 </t>
  </si>
  <si>
    <t>08:00_a_16:30</t>
  </si>
  <si>
    <t>22:00_a_08:00</t>
  </si>
  <si>
    <t>RUTA_1_ENTRADA</t>
  </si>
  <si>
    <t>RUTA_1M_ENTRADA</t>
  </si>
  <si>
    <t>RUTA_1N_ENTRADA</t>
  </si>
  <si>
    <t>RUTA_2_ENTRADA</t>
  </si>
  <si>
    <t>RUTA_2B_ENTRADA</t>
  </si>
  <si>
    <t>RUTA_3_ENTRADA</t>
  </si>
  <si>
    <t>RUTA_3V_ENTRADA</t>
  </si>
  <si>
    <t>RUTA_4_ENTRADA</t>
  </si>
  <si>
    <t>RUTA_4R_ENTRADA</t>
  </si>
  <si>
    <t>RUTA_5_ENTRADA</t>
  </si>
  <si>
    <t>RUTA_6_ENTRADA</t>
  </si>
  <si>
    <t>RUTA_7_ENTRADA</t>
  </si>
  <si>
    <t>RUTA_8_ENTRADA</t>
  </si>
  <si>
    <t>RUTA_9_ENTRADA</t>
  </si>
  <si>
    <t>RUTA_10_ENTRADA</t>
  </si>
  <si>
    <t>RUTA_11_ENTRADA</t>
  </si>
  <si>
    <t>RUTA_12_ENTRADA</t>
  </si>
  <si>
    <t>RUTA_12Ñ_ENTRADA</t>
  </si>
  <si>
    <t>RUTA_13_ENTRADA</t>
  </si>
  <si>
    <t>RUTA_13Q_ENTRADA</t>
  </si>
  <si>
    <t>RUTA_14_ENTRADA</t>
  </si>
  <si>
    <t>RUTA_15_ENTRADA</t>
  </si>
  <si>
    <t>RUTA_16_ENTRADA</t>
  </si>
  <si>
    <t>RUTA_17_ENTRADA</t>
  </si>
  <si>
    <t>RUTA_18_ENTRADA</t>
  </si>
  <si>
    <t>RUTA_19_ENTRADA</t>
  </si>
  <si>
    <t>RUTA_20_ENTRADA</t>
  </si>
  <si>
    <t>RUTA_21_ENTRADA</t>
  </si>
  <si>
    <t>RUTA_23_ENTRADA</t>
  </si>
  <si>
    <t>RUTA_24_ENTRADA</t>
  </si>
  <si>
    <t>RUTA_25_ENTRADA</t>
  </si>
  <si>
    <t>RUTA_26_ENTRADA</t>
  </si>
  <si>
    <t>RUTA_26B_ENTRADA</t>
  </si>
  <si>
    <t>RUTA_27_ENTRADA</t>
  </si>
  <si>
    <t>RUTA_29_ENTRADA</t>
  </si>
  <si>
    <t>RUTA_30_ENTRADA</t>
  </si>
  <si>
    <t>RUTA_31_ENTRADA</t>
  </si>
  <si>
    <t>RUTA_32_ENTRADA</t>
  </si>
  <si>
    <t>RUTA_33_ENTRADA</t>
  </si>
  <si>
    <t>RUTA_34_ENTRADA</t>
  </si>
  <si>
    <t>RUTA_35_ENTRADA</t>
  </si>
  <si>
    <t>RUTA_36_ENTRADA</t>
  </si>
  <si>
    <t>RUTA_37_ENTRADA</t>
  </si>
  <si>
    <t>RUTA_38_ENTRADA</t>
  </si>
  <si>
    <t>RUTA_39_ENTRADA</t>
  </si>
  <si>
    <t>RUTA_40_ENTRADA</t>
  </si>
  <si>
    <t>RUTA_41_ENTRADA</t>
  </si>
  <si>
    <t>RUTA_42_ENTRADA</t>
  </si>
  <si>
    <t>RUTA_43_ENTRADA</t>
  </si>
  <si>
    <t>RUTA_44_ENTRADA</t>
  </si>
  <si>
    <t>RUTA_45_ENTRADA</t>
  </si>
  <si>
    <t>RUTA_46_ENTRADA</t>
  </si>
  <si>
    <t>RUTA_47_ENTRADA</t>
  </si>
  <si>
    <t>RUTA_48_ENTRADA</t>
  </si>
  <si>
    <t>RUTA_49_ENTRADA</t>
  </si>
  <si>
    <t>RUTA_50_ENTRADA</t>
  </si>
  <si>
    <t>RUTA_51_ENTRADA</t>
  </si>
  <si>
    <t>RUTA_52_ENTRADA</t>
  </si>
  <si>
    <t>RUTA_53_ENTRADA</t>
  </si>
  <si>
    <t>RUTA_54_ENTRADA</t>
  </si>
  <si>
    <t>RUTA_55_ENTRADA</t>
  </si>
  <si>
    <t>RUTA_56_ENTRADA</t>
  </si>
  <si>
    <t>RUTA_57_ENTRADA</t>
  </si>
  <si>
    <t>RUTA_58_ENTRADA</t>
  </si>
  <si>
    <t>RUTA_59_ENTRADA</t>
  </si>
  <si>
    <t>RUTA_60_ENTRADA</t>
  </si>
  <si>
    <t>RUTA_61_ENTRADA</t>
  </si>
  <si>
    <t>RUTA_62_ENTRADA</t>
  </si>
  <si>
    <t>RUTA_63_ENTRADA</t>
  </si>
  <si>
    <t>RUTA_63S_ENTRADA</t>
  </si>
  <si>
    <t>RUTA_64_ENTRADA</t>
  </si>
  <si>
    <t>RUTA_64T_ENTRADA</t>
  </si>
  <si>
    <t>RUTA_64U_ENTRADA</t>
  </si>
  <si>
    <t>RUTA_65_ENTRADA</t>
  </si>
  <si>
    <t>RUTA_66_ENTRADA</t>
  </si>
  <si>
    <t>RUTA_67_ENTRADA</t>
  </si>
  <si>
    <t>RUTA_67V_ENTRADA</t>
  </si>
  <si>
    <t>RUTA_68_ENTRADA</t>
  </si>
  <si>
    <t>RUTA_69_ENTRADA</t>
  </si>
  <si>
    <t>RUTA_70_ENTRADA</t>
  </si>
  <si>
    <t>RUTA_71_ENTRADA</t>
  </si>
  <si>
    <t>RUTA_72_ENTRADA</t>
  </si>
  <si>
    <t>RUTA_73_ENTRADA</t>
  </si>
  <si>
    <t>RUTA_74_ENTRADA</t>
  </si>
  <si>
    <t>RUTA_76_ENTRADA</t>
  </si>
  <si>
    <t>RUTA_77_ENTRADA</t>
  </si>
  <si>
    <t>RUTA_78_ENTRADA</t>
  </si>
  <si>
    <t>RUTA_79_ENTRADA</t>
  </si>
  <si>
    <t>RUTA_80_ENTRADA</t>
  </si>
  <si>
    <t>RUTA_84_ENTRADA</t>
  </si>
  <si>
    <t>RUTA_86_ENTRADA</t>
  </si>
  <si>
    <t>RUTA_87_ENTRADA</t>
  </si>
  <si>
    <t>RUTA_88_ENTRADA</t>
  </si>
  <si>
    <t>FIJO</t>
  </si>
  <si>
    <t>RUTA_89_ENTRADA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</si>
</sst>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right"/>
    </xf>
    <xf numFmtId="2" fontId="0" fillId="0" borderId="1" xfId="0" applyNumberFormat="1" applyBorder="1"/>
    <xf numFmtId="0" fontId="0" fillId="0" borderId="2" xfId="0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pilliza/Desktop/BASE%20DE%20RUTA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 RUTA"/>
      <sheetName val="DATA PERSONAS"/>
      <sheetName val="TRAZADO"/>
      <sheetName val="DATOS 2025 JUN"/>
      <sheetName val="DATOS JULIO 25"/>
      <sheetName val="ACT GPS"/>
    </sheetNames>
    <sheetDataSet>
      <sheetData sheetId="0">
        <row r="2">
          <cell r="B2">
            <v>1</v>
          </cell>
          <cell r="C2" t="str">
            <v>MARIN</v>
          </cell>
          <cell r="D2" t="str">
            <v>06:00 A 14:00</v>
          </cell>
          <cell r="E2" t="str">
            <v>L-S +1D c/15d</v>
          </cell>
          <cell r="F2" t="str">
            <v>FURGONETA</v>
          </cell>
          <cell r="G2" t="str">
            <v>LA ECUATORIANA, CHILLOGALLO, LA MENA, CHILIBULO, CENTRO HISTORICO</v>
          </cell>
          <cell r="H2">
            <v>0</v>
          </cell>
          <cell r="I2">
            <v>0</v>
          </cell>
          <cell r="K2">
            <v>16</v>
          </cell>
        </row>
        <row r="3">
          <cell r="B3" t="str">
            <v>1M</v>
          </cell>
          <cell r="C3" t="str">
            <v>MARIN</v>
          </cell>
          <cell r="D3" t="str">
            <v>06:00 A 14:00</v>
          </cell>
          <cell r="E3" t="str">
            <v>L-S +1D c/15d</v>
          </cell>
          <cell r="F3" t="str">
            <v>FURGONETA</v>
          </cell>
          <cell r="G3" t="str">
            <v>CHILIBULO, CENTRO HISTORICO, SAN JUAN, LA LIBERTAD, ITCHIMBIA</v>
          </cell>
          <cell r="H3">
            <v>0</v>
          </cell>
          <cell r="I3">
            <v>0</v>
          </cell>
          <cell r="K3">
            <v>59</v>
          </cell>
        </row>
        <row r="4">
          <cell r="B4" t="str">
            <v>1N</v>
          </cell>
          <cell r="C4" t="str">
            <v>MARIN</v>
          </cell>
          <cell r="D4" t="str">
            <v>06:00 A 14:00</v>
          </cell>
          <cell r="E4" t="str">
            <v>L-S +1D c/15d</v>
          </cell>
          <cell r="F4" t="str">
            <v>FURGONETA</v>
          </cell>
          <cell r="G4" t="str">
            <v>CENTRO HISTORICO, SAN JUAN</v>
          </cell>
          <cell r="H4" t="str">
            <v>COSTO DÍA FRECUENCIA</v>
          </cell>
          <cell r="I4" t="str">
            <v>NUMERO DE DÍAS ADICIONALES O SUSPENDIDOS</v>
          </cell>
          <cell r="K4">
            <v>9</v>
          </cell>
        </row>
        <row r="5">
          <cell r="B5">
            <v>2</v>
          </cell>
          <cell r="C5" t="str">
            <v>MARIN</v>
          </cell>
          <cell r="D5" t="str">
            <v>06:00 A 14:00</v>
          </cell>
          <cell r="E5" t="str">
            <v>L-S +1D c/15d</v>
          </cell>
          <cell r="F5" t="str">
            <v>FURGONETA</v>
          </cell>
          <cell r="G5" t="str">
            <v>GUAMANI, TURUBAMBA, QUITUMBE, LA ARGELIA, LA FERROVIARIA</v>
          </cell>
          <cell r="H5">
            <v>56.95214285714286</v>
          </cell>
          <cell r="I5">
            <v>0</v>
          </cell>
          <cell r="K5">
            <v>17</v>
          </cell>
        </row>
        <row r="6">
          <cell r="B6" t="str">
            <v>2B</v>
          </cell>
          <cell r="C6" t="str">
            <v>MARIN</v>
          </cell>
          <cell r="D6" t="str">
            <v>06:00 A 14:00</v>
          </cell>
          <cell r="E6" t="str">
            <v>L-S +1D c/15d</v>
          </cell>
          <cell r="F6" t="str">
            <v>FURGONETA</v>
          </cell>
          <cell r="G6" t="str">
            <v>QUITUMBE, LA ARGELIA, LA FERROVIARIA, PUENGASI, ITCHIMBIA, CENTRO HISTORICO</v>
          </cell>
          <cell r="H6">
            <v>31.05</v>
          </cell>
          <cell r="I6">
            <v>-2</v>
          </cell>
          <cell r="K6">
            <v>18</v>
          </cell>
        </row>
        <row r="7">
          <cell r="B7">
            <v>3</v>
          </cell>
          <cell r="C7" t="str">
            <v>MARIN</v>
          </cell>
          <cell r="D7" t="str">
            <v>13:00 a 21:00</v>
          </cell>
          <cell r="E7" t="str">
            <v>L-S +1D c/15d</v>
          </cell>
          <cell r="F7" t="str">
            <v>FURGONETA</v>
          </cell>
          <cell r="G7" t="str">
            <v>SAN BARTOLO, SOLANDA, LA FERROVIARIA, LA MAGDALENA, LA LIBERTAD, CENTRO HISTORICO, SAN JUAN, ITCHIMBIA</v>
          </cell>
          <cell r="H7">
            <v>20.25</v>
          </cell>
          <cell r="I7">
            <v>0</v>
          </cell>
          <cell r="K7">
            <v>19</v>
          </cell>
        </row>
        <row r="8">
          <cell r="B8" t="str">
            <v>3V</v>
          </cell>
          <cell r="C8" t="str">
            <v>MARIN</v>
          </cell>
          <cell r="D8" t="str">
            <v>13:00 a 21:00</v>
          </cell>
          <cell r="E8" t="str">
            <v>L-S +1D c/15d</v>
          </cell>
          <cell r="F8" t="str">
            <v>FURGONETA</v>
          </cell>
          <cell r="G8" t="str">
            <v>GUAMANI, CHILLOGALLO, LA MENA, SOLANDA, CHILIBULO, LA MAGDALENA, CHIMBACALLE, CENTRO HISTORICO, ITCHIMBIA</v>
          </cell>
          <cell r="H8">
            <v>61.680000000000007</v>
          </cell>
          <cell r="I8">
            <v>0</v>
          </cell>
          <cell r="K8">
            <v>89</v>
          </cell>
        </row>
        <row r="9">
          <cell r="B9">
            <v>4</v>
          </cell>
          <cell r="C9" t="str">
            <v>MARIN</v>
          </cell>
          <cell r="D9" t="str">
            <v>13:00 a 21:00</v>
          </cell>
          <cell r="E9" t="str">
            <v>L-S +1D c/15d</v>
          </cell>
          <cell r="F9" t="str">
            <v>MICROBUS</v>
          </cell>
          <cell r="G9" t="str">
            <v>CENTRO HISTORICO</v>
          </cell>
          <cell r="H9">
            <v>48.6</v>
          </cell>
          <cell r="I9">
            <v>0</v>
          </cell>
          <cell r="K9">
            <v>21</v>
          </cell>
        </row>
        <row r="10">
          <cell r="B10" t="str">
            <v>4R</v>
          </cell>
          <cell r="C10" t="str">
            <v>MARIN</v>
          </cell>
          <cell r="D10" t="str">
            <v>13:00 a 21:00</v>
          </cell>
          <cell r="E10" t="str">
            <v>L-S +1D c/15d</v>
          </cell>
          <cell r="F10" t="str">
            <v>FURGONETA</v>
          </cell>
          <cell r="G10" t="str">
            <v>CHILIBULO, LA LIBERTAD, SAN JUAN, CENTRO HISTORICO</v>
          </cell>
          <cell r="H10">
            <v>56.55</v>
          </cell>
          <cell r="I10">
            <v>0</v>
          </cell>
          <cell r="K10">
            <v>20</v>
          </cell>
        </row>
        <row r="11">
          <cell r="B11">
            <v>5</v>
          </cell>
          <cell r="C11" t="str">
            <v>MARIN</v>
          </cell>
          <cell r="D11" t="str">
            <v>13:00 a 21:00</v>
          </cell>
          <cell r="E11" t="str">
            <v>L-S +1D c/15d</v>
          </cell>
          <cell r="F11" t="str">
            <v>FURGONETA</v>
          </cell>
          <cell r="G11" t="str">
            <v>CENTRO HISTORICO</v>
          </cell>
          <cell r="H11">
            <v>75.600000000000009</v>
          </cell>
          <cell r="I11">
            <v>0</v>
          </cell>
          <cell r="K11">
            <v>59</v>
          </cell>
        </row>
        <row r="12">
          <cell r="B12">
            <v>6</v>
          </cell>
          <cell r="C12" t="str">
            <v>MARIN</v>
          </cell>
          <cell r="D12" t="str">
            <v>13:00 a 21:00</v>
          </cell>
          <cell r="E12" t="str">
            <v>L-S +1D c/15d</v>
          </cell>
          <cell r="F12" t="str">
            <v>FURGONETA</v>
          </cell>
          <cell r="G12" t="str">
            <v>CONOCOTO, TURUBAMBA, QUITUMBE, SOLANDA, LA ARGELIA, LA FERROVIARIA, PUENGASI, CENTRO HISTORICO, ITCHIMBIA</v>
          </cell>
          <cell r="H12">
            <v>75.48</v>
          </cell>
          <cell r="I12">
            <v>0</v>
          </cell>
          <cell r="K12">
            <v>78</v>
          </cell>
        </row>
        <row r="13">
          <cell r="B13">
            <v>7</v>
          </cell>
          <cell r="C13" t="str">
            <v>CALDERON</v>
          </cell>
          <cell r="D13" t="str">
            <v>06:00 a 14:00</v>
          </cell>
          <cell r="E13" t="str">
            <v>L-D</v>
          </cell>
          <cell r="F13" t="str">
            <v>MINIBUS</v>
          </cell>
          <cell r="G13" t="str">
            <v>CALDERON (CARAPUNGO), GUAYLLABAMBA</v>
          </cell>
          <cell r="H13">
            <v>29.700000000000006</v>
          </cell>
          <cell r="I13">
            <v>0</v>
          </cell>
          <cell r="K13">
            <v>100</v>
          </cell>
        </row>
        <row r="14">
          <cell r="B14">
            <v>8</v>
          </cell>
          <cell r="C14" t="str">
            <v>CAROLINA</v>
          </cell>
          <cell r="D14" t="str">
            <v>06:00 A 14:00</v>
          </cell>
          <cell r="E14" t="str">
            <v>L-S</v>
          </cell>
          <cell r="F14" t="str">
            <v>MICROBUS</v>
          </cell>
          <cell r="G14" t="str">
            <v>CALDERON (CARAPUNGO), LLANO CHICO, IÑAQUITO, KENNEDY, COMITE DEL PUEBLO, SAN ISIDRO DEL INCA, JIPIJAPA</v>
          </cell>
          <cell r="H14">
            <v>72.42285714285714</v>
          </cell>
          <cell r="I14">
            <v>0</v>
          </cell>
          <cell r="K14">
            <v>55</v>
          </cell>
        </row>
        <row r="15">
          <cell r="B15">
            <v>9</v>
          </cell>
          <cell r="C15" t="str">
            <v>CAROLINA</v>
          </cell>
          <cell r="D15" t="str">
            <v>06:00 A 14:00</v>
          </cell>
          <cell r="E15" t="str">
            <v>L-S +1D c/15d</v>
          </cell>
          <cell r="F15" t="str">
            <v>FURGONETA</v>
          </cell>
          <cell r="G15" t="str">
            <v>QUITUMBE, CHILLOGALLO, LA MENA, SOLANDA, LA ARGELIA, CHILIBULO, SAN JUAN, BELISARIO QUEVEDO, IÑAQUITO, RUMIPAMBA, LA MAGDALENA</v>
          </cell>
          <cell r="H15">
            <v>71.28</v>
          </cell>
          <cell r="I15">
            <v>0</v>
          </cell>
          <cell r="K15">
            <v>15</v>
          </cell>
        </row>
        <row r="16">
          <cell r="B16">
            <v>10</v>
          </cell>
          <cell r="C16" t="str">
            <v>CAROLINA</v>
          </cell>
          <cell r="D16" t="str">
            <v>12:00 a 20:00</v>
          </cell>
          <cell r="E16" t="str">
            <v>L-S +1D c/15d</v>
          </cell>
          <cell r="F16" t="str">
            <v>FURGONETA</v>
          </cell>
          <cell r="G16" t="str">
            <v>CALDERON (CARAPUNGO), LLANO CHICO, ZAMBIZA, IÑAQUITO, JIPIJAPA</v>
          </cell>
          <cell r="H16">
            <v>78.632142857142853</v>
          </cell>
          <cell r="I16">
            <v>2</v>
          </cell>
          <cell r="K16">
            <v>88</v>
          </cell>
        </row>
        <row r="17">
          <cell r="B17">
            <v>11</v>
          </cell>
          <cell r="C17" t="str">
            <v>CAROLINA</v>
          </cell>
          <cell r="D17" t="str">
            <v>12:00 a 20:00</v>
          </cell>
          <cell r="E17" t="str">
            <v>L-S +1D c/15d</v>
          </cell>
          <cell r="F17" t="str">
            <v>FURGONETA</v>
          </cell>
          <cell r="G17" t="str">
            <v>LA ECUATORIANA, QUITUMBE, CHILLOGALLO, LA ARGELIA, CHILIBULO, LA LIBERTAD, CENTRO HISTORICO, SAN JUAN, BELISARIO QUEVEDO, MARISCAL SUCRE, IÑAQUITO, LA MENA</v>
          </cell>
          <cell r="H17">
            <v>127.38</v>
          </cell>
          <cell r="I17">
            <v>-2</v>
          </cell>
          <cell r="K17">
            <v>58</v>
          </cell>
        </row>
        <row r="18">
          <cell r="B18">
            <v>12</v>
          </cell>
          <cell r="C18" t="str">
            <v>FORESTAL</v>
          </cell>
          <cell r="D18" t="str">
            <v>03:00 a 11:00</v>
          </cell>
          <cell r="E18" t="str">
            <v>L-D</v>
          </cell>
          <cell r="F18" t="str">
            <v>MICROBUS</v>
          </cell>
          <cell r="G18" t="str">
            <v>GUAMANI, LA ECUATORIANA, QUITUMBE, CHILLOGALLO, SAN BARTOLO, SOLANDA, LA ARGELIA, LA FERROVIARIA, TURUBAMBA, LA MENA</v>
          </cell>
          <cell r="H18">
            <v>0</v>
          </cell>
          <cell r="I18">
            <v>0</v>
          </cell>
          <cell r="K18">
            <v>83</v>
          </cell>
        </row>
        <row r="19">
          <cell r="B19" t="str">
            <v>12Ñ</v>
          </cell>
          <cell r="C19" t="str">
            <v>FORESTAL</v>
          </cell>
          <cell r="D19" t="str">
            <v>03:00 a 11:00</v>
          </cell>
          <cell r="E19" t="str">
            <v>L-D</v>
          </cell>
          <cell r="F19" t="str">
            <v>FURGONETA</v>
          </cell>
          <cell r="G19" t="str">
            <v>CHILLOGALLO, LA MENA, CHILIBULO, LA LIBERTAD, CENTRO HISTORICO, SAN JUAN, SOLANDA, LA ARGELIA, LA FERROVIARIA</v>
          </cell>
          <cell r="H19">
            <v>69.632857142857148</v>
          </cell>
          <cell r="I19">
            <v>0</v>
          </cell>
          <cell r="K19">
            <v>39</v>
          </cell>
        </row>
        <row r="20">
          <cell r="B20">
            <v>13</v>
          </cell>
          <cell r="C20" t="str">
            <v>FORESTAL</v>
          </cell>
          <cell r="D20" t="str">
            <v>03:00 a 11:00</v>
          </cell>
          <cell r="E20" t="str">
            <v>L-D</v>
          </cell>
          <cell r="F20" t="str">
            <v>FURGONETA</v>
          </cell>
          <cell r="G20" t="str">
            <v>TURUBAMBA, QUITUMBE, LA ARGELIA, LA FERROVIARIA</v>
          </cell>
          <cell r="H20">
            <v>66.203928571428563</v>
          </cell>
          <cell r="I20">
            <v>0</v>
          </cell>
          <cell r="K20">
            <v>40</v>
          </cell>
        </row>
        <row r="21">
          <cell r="B21" t="str">
            <v>13Q</v>
          </cell>
          <cell r="C21" t="str">
            <v>FORESTAL</v>
          </cell>
          <cell r="D21" t="str">
            <v>03:00 a 11:00</v>
          </cell>
          <cell r="E21" t="str">
            <v>L-D</v>
          </cell>
          <cell r="F21" t="str">
            <v>FURGONETA</v>
          </cell>
          <cell r="G21" t="str">
            <v>CONOCOTO, LA FERROVIARIA, PUENGASI, SAN BARTOLO, SOLANDA, LA ARGELIA</v>
          </cell>
          <cell r="H21">
            <v>56.639999999999993</v>
          </cell>
          <cell r="I21">
            <v>2</v>
          </cell>
          <cell r="K21">
            <v>43</v>
          </cell>
        </row>
        <row r="22">
          <cell r="B22">
            <v>14</v>
          </cell>
          <cell r="C22" t="str">
            <v>ZAMBIZA</v>
          </cell>
          <cell r="D22" t="str">
            <v>06:00 a 14:00/ 14:00 a 22:00 semana alternada</v>
          </cell>
          <cell r="E22" t="str">
            <v>L-S</v>
          </cell>
          <cell r="F22" t="str">
            <v>FURGONETA</v>
          </cell>
          <cell r="G22" t="str">
            <v>ALANGASI, AMAGUAÑA, CONOCOTO, GUANGOPOLO, LA FERROVIARIA, PUENGASI</v>
          </cell>
          <cell r="H22">
            <v>60.750000000000007</v>
          </cell>
          <cell r="I22">
            <v>2</v>
          </cell>
          <cell r="J22" t="str">
            <v>HORARIO DE 06H00 A 14H00 7 14H00 A 22H00 ALTERNADO</v>
          </cell>
          <cell r="K22">
            <v>69</v>
          </cell>
        </row>
        <row r="23">
          <cell r="B23">
            <v>15</v>
          </cell>
          <cell r="C23" t="str">
            <v>FORESTAL</v>
          </cell>
          <cell r="D23" t="str">
            <v>06:00 a 14:00</v>
          </cell>
          <cell r="E23" t="str">
            <v>L-S</v>
          </cell>
          <cell r="F23" t="str">
            <v>FURGONETA</v>
          </cell>
          <cell r="G23" t="str">
            <v>QUITUMBE, LA FERROVIARIA, TURUBAMBA, SOLANDA, LA ARGELIA, SAN BARTOLO, LA MENA, CENTRO HISTORICO, SAN JUAN, BELISARIO QUEVEDO</v>
          </cell>
          <cell r="H23">
            <v>53.459999999999994</v>
          </cell>
          <cell r="I23">
            <v>2</v>
          </cell>
          <cell r="K23">
            <v>23</v>
          </cell>
        </row>
        <row r="24">
          <cell r="B24">
            <v>16</v>
          </cell>
          <cell r="C24" t="str">
            <v>FORESTAL</v>
          </cell>
          <cell r="D24" t="str">
            <v>07:00 a 15:00</v>
          </cell>
          <cell r="E24" t="str">
            <v>L-S</v>
          </cell>
          <cell r="F24" t="str">
            <v>MICROBUS</v>
          </cell>
          <cell r="G24" t="str">
            <v>GUAMANI, TURUBAMBA, QUITUMBE, LA ARGELIA, LA FERROVIARIA</v>
          </cell>
          <cell r="H24">
            <v>44.550000000000004</v>
          </cell>
          <cell r="I24">
            <v>2</v>
          </cell>
          <cell r="K24">
            <v>79</v>
          </cell>
        </row>
        <row r="25">
          <cell r="B25">
            <v>17</v>
          </cell>
          <cell r="C25" t="str">
            <v>FORESTAL</v>
          </cell>
          <cell r="D25" t="str">
            <v>07:00 a 15:00</v>
          </cell>
          <cell r="E25" t="str">
            <v>L-S</v>
          </cell>
          <cell r="F25" t="str">
            <v>MICROBUS</v>
          </cell>
          <cell r="G25" t="str">
            <v>ALANGASI, CONOCOTO, LA ARGELIA, LA FERROVIARIA, PUENGASI, LA MERCED, PINTAG, GUANGOPOLO</v>
          </cell>
          <cell r="H25">
            <v>110.00714285714285</v>
          </cell>
          <cell r="I25">
            <v>0</v>
          </cell>
          <cell r="K25">
            <v>44</v>
          </cell>
        </row>
        <row r="26">
          <cell r="B26">
            <v>18</v>
          </cell>
          <cell r="C26" t="str">
            <v>OCCIDENTAL</v>
          </cell>
          <cell r="D26" t="str">
            <v>19:00 a 03:00</v>
          </cell>
          <cell r="E26" t="str">
            <v>L-D</v>
          </cell>
          <cell r="F26" t="str">
            <v>FURGONETA</v>
          </cell>
          <cell r="G26" t="str">
            <v>CALDERON (CARAPUNGO), LLANO CHICO, RUMIPAMBA, KENNEDY, LA CONCEPCION, PONCEANO, COMITE DEL PUEBLO, JIPIJAPA, ZAMBIZA, COCHAPAMBA, SAN ISIDRO DEL INCA</v>
          </cell>
          <cell r="H26">
            <v>85.724999999999994</v>
          </cell>
          <cell r="I26">
            <v>0</v>
          </cell>
          <cell r="K26">
            <v>38</v>
          </cell>
        </row>
        <row r="27">
          <cell r="B27">
            <v>19</v>
          </cell>
          <cell r="C27" t="str">
            <v>FORESTAL</v>
          </cell>
          <cell r="D27" t="str">
            <v>07:00 a 15:00</v>
          </cell>
          <cell r="E27" t="str">
            <v>L-S</v>
          </cell>
          <cell r="F27" t="str">
            <v>MICROBUS</v>
          </cell>
          <cell r="G27" t="str">
            <v>SAN JUAN, BELISARIO QUEVEDO, LA LIBERTAD, CENTRO HISTORICO, CHILIBULO, LA MENA, LA ARGELIA, LA FERROVIARIA</v>
          </cell>
          <cell r="H27">
            <v>65.31</v>
          </cell>
          <cell r="I27">
            <v>0</v>
          </cell>
          <cell r="K27">
            <v>2</v>
          </cell>
        </row>
        <row r="28">
          <cell r="B28">
            <v>20</v>
          </cell>
          <cell r="C28" t="str">
            <v>FORESTAL</v>
          </cell>
          <cell r="D28" t="str">
            <v>07:00 a 15:00</v>
          </cell>
          <cell r="E28" t="str">
            <v>L-S</v>
          </cell>
          <cell r="F28" t="str">
            <v>MICROBUS</v>
          </cell>
          <cell r="G28" t="str">
            <v>LA ECUATORIANA, CHILLOGALLO, LA MENA, SOLANDA, LA FERROVIARIA, LA ARGELIA</v>
          </cell>
          <cell r="H28">
            <v>110.69999999999999</v>
          </cell>
          <cell r="I28">
            <v>0</v>
          </cell>
          <cell r="K28">
            <v>1</v>
          </cell>
        </row>
        <row r="29">
          <cell r="B29">
            <v>21</v>
          </cell>
          <cell r="C29" t="str">
            <v>FORESTAL</v>
          </cell>
          <cell r="D29" t="str">
            <v>07:00 a 15:00</v>
          </cell>
          <cell r="E29" t="str">
            <v>L-S</v>
          </cell>
          <cell r="F29" t="str">
            <v>BUS</v>
          </cell>
          <cell r="G29" t="str">
            <v>GUAMANI, LA ECUATORIANA, TURUBAMBA, QUITUMBE, LA ARGELIA</v>
          </cell>
          <cell r="H29">
            <v>51.434999999999995</v>
          </cell>
          <cell r="I29">
            <v>4</v>
          </cell>
          <cell r="K29">
            <v>48</v>
          </cell>
        </row>
        <row r="30">
          <cell r="B30">
            <v>22</v>
          </cell>
          <cell r="C30" t="str">
            <v>FORESTAL</v>
          </cell>
          <cell r="D30" t="str">
            <v>07:00 a 15:00</v>
          </cell>
          <cell r="E30" t="str">
            <v>L-S</v>
          </cell>
          <cell r="F30" t="str">
            <v>BUS</v>
          </cell>
          <cell r="H30">
            <v>58.32</v>
          </cell>
          <cell r="I30">
            <v>0</v>
          </cell>
          <cell r="K30">
            <v>92</v>
          </cell>
        </row>
        <row r="31">
          <cell r="B31">
            <v>23</v>
          </cell>
          <cell r="C31" t="str">
            <v>FORESTAL</v>
          </cell>
          <cell r="D31" t="str">
            <v>14:00 a 22:00</v>
          </cell>
          <cell r="E31" t="str">
            <v>L-S +1D c/15d</v>
          </cell>
          <cell r="F31" t="str">
            <v>FURGONETA</v>
          </cell>
          <cell r="G31" t="str">
            <v>GUAMANI, LA ECUATORIANA, QUITUMBE, CHILLOGALLO, LA MENA, SAN BARTOLO, SOLANDA, LA ARGELIA, LA FERROVIARIA</v>
          </cell>
          <cell r="H31">
            <v>57.810000000000009</v>
          </cell>
          <cell r="I31">
            <v>0</v>
          </cell>
          <cell r="K31">
            <v>11</v>
          </cell>
        </row>
        <row r="32">
          <cell r="B32">
            <v>24</v>
          </cell>
          <cell r="C32" t="str">
            <v>FORESTAL</v>
          </cell>
          <cell r="D32" t="str">
            <v>19:00 a 03:00</v>
          </cell>
          <cell r="E32" t="str">
            <v>L-S</v>
          </cell>
          <cell r="F32" t="str">
            <v>MICROBUS</v>
          </cell>
          <cell r="G32" t="str">
            <v>TURUBAMBA, QUITUMBE, LA ARGELIA, LA FERROVIARIA</v>
          </cell>
          <cell r="H32">
            <v>84.545000000000002</v>
          </cell>
          <cell r="I32">
            <v>0</v>
          </cell>
          <cell r="K32">
            <v>80</v>
          </cell>
        </row>
        <row r="33">
          <cell r="B33">
            <v>25</v>
          </cell>
          <cell r="C33" t="str">
            <v>FORESTAL</v>
          </cell>
          <cell r="D33" t="str">
            <v>19:00 a 03:00</v>
          </cell>
          <cell r="E33" t="str">
            <v>L-S</v>
          </cell>
          <cell r="F33" t="str">
            <v>MICROBUS</v>
          </cell>
          <cell r="G33" t="str">
            <v>GUAMANI, LA ECUATORIANA, QUITUMBE, LA ARGELIA, LA FERROVIARIA</v>
          </cell>
          <cell r="H33">
            <v>94.5</v>
          </cell>
          <cell r="I33">
            <v>0</v>
          </cell>
          <cell r="K33">
            <v>50</v>
          </cell>
        </row>
        <row r="34">
          <cell r="B34">
            <v>26</v>
          </cell>
          <cell r="C34" t="str">
            <v>FORESTAL</v>
          </cell>
          <cell r="D34" t="str">
            <v>19:00 a 03:00</v>
          </cell>
          <cell r="E34" t="str">
            <v>L-S</v>
          </cell>
          <cell r="F34" t="str">
            <v>MINIBUS</v>
          </cell>
          <cell r="G34" t="str">
            <v>CHILLOGALLO, LA MENA, SOLANDA, LA ARGELIA, LA FERROVIARIA</v>
          </cell>
          <cell r="H34">
            <v>113.15714285714286</v>
          </cell>
          <cell r="I34">
            <v>0</v>
          </cell>
          <cell r="K34">
            <v>49</v>
          </cell>
        </row>
        <row r="35">
          <cell r="B35" t="str">
            <v>26B</v>
          </cell>
          <cell r="C35" t="str">
            <v>FORESTAL</v>
          </cell>
          <cell r="D35" t="str">
            <v>19:00 a 03:00</v>
          </cell>
          <cell r="E35" t="str">
            <v>L-S</v>
          </cell>
          <cell r="F35" t="str">
            <v>FURGONETA</v>
          </cell>
          <cell r="G35" t="str">
            <v>LA FERROVIARIA, CHIMBACALLE, PUENGASI, ITCHIMBIA, LA ARGELIA</v>
          </cell>
          <cell r="H35">
            <v>59.400000000000006</v>
          </cell>
          <cell r="I35">
            <v>0</v>
          </cell>
          <cell r="K35" t="str">
            <v xml:space="preserve">37 Y 5 </v>
          </cell>
        </row>
        <row r="36">
          <cell r="B36">
            <v>27</v>
          </cell>
          <cell r="C36" t="str">
            <v>FORESTAL</v>
          </cell>
          <cell r="D36" t="str">
            <v>19:00 a 03:00</v>
          </cell>
          <cell r="E36" t="str">
            <v>L-S</v>
          </cell>
          <cell r="F36" t="str">
            <v>FURGONETA</v>
          </cell>
          <cell r="G36" t="str">
            <v>LA MENA, SAN BARTOLO, SOLANDA, LA ARGELIA, LA FERROVIARIA, CHILIBULO</v>
          </cell>
          <cell r="H36">
            <v>81.48</v>
          </cell>
          <cell r="I36">
            <v>0</v>
          </cell>
          <cell r="K36">
            <v>3</v>
          </cell>
        </row>
        <row r="37">
          <cell r="B37">
            <v>28</v>
          </cell>
          <cell r="C37" t="str">
            <v>ITCHIMBIA</v>
          </cell>
          <cell r="D37" t="str">
            <v>06:00 A 14:00/ 14h00 A 22H00/ 22H00 06h00</v>
          </cell>
          <cell r="E37" t="str">
            <v>L-D</v>
          </cell>
          <cell r="F37" t="str">
            <v>FURGONETA</v>
          </cell>
          <cell r="G37" t="str">
            <v>TURUBAMBA, QUITUMBE, SAN BARTOLO, SOLANDA, LA ARGELIA</v>
          </cell>
          <cell r="H37">
            <v>67.916153846153847</v>
          </cell>
          <cell r="I37">
            <v>0</v>
          </cell>
          <cell r="K37">
            <v>81</v>
          </cell>
        </row>
        <row r="38">
          <cell r="B38">
            <v>29</v>
          </cell>
          <cell r="C38" t="str">
            <v>LAS CUADRAS</v>
          </cell>
          <cell r="D38" t="str">
            <v>06:00 A 14:00</v>
          </cell>
          <cell r="E38" t="str">
            <v>L-S +1D c/15d</v>
          </cell>
          <cell r="F38" t="str">
            <v>MINIBUS</v>
          </cell>
          <cell r="G38" t="str">
            <v>PLAN VICTORIA, GUAMANI, LA ECUATORIANA, QUITUMBE, CHILLOGALLO, LA MENA, SOLANDA</v>
          </cell>
          <cell r="H38">
            <v>55.350000000000009</v>
          </cell>
          <cell r="I38">
            <v>0</v>
          </cell>
          <cell r="K38">
            <v>29</v>
          </cell>
        </row>
        <row r="39">
          <cell r="B39">
            <v>30</v>
          </cell>
          <cell r="C39" t="str">
            <v>LAS CUADRAS</v>
          </cell>
          <cell r="D39" t="str">
            <v>06:00 A 14:00</v>
          </cell>
          <cell r="E39" t="str">
            <v>L-S +1D c/15d</v>
          </cell>
          <cell r="F39" t="str">
            <v>MICROBUS</v>
          </cell>
          <cell r="G39" t="str">
            <v>GUAMANI, TURUBAMBA, QUITUMBE, SAN BARTOLO, LA ARGELIA, LA MAGDALENA, SOLANDA</v>
          </cell>
          <cell r="H39">
            <v>67.99384615384615</v>
          </cell>
          <cell r="I39">
            <v>0</v>
          </cell>
          <cell r="K39">
            <v>30</v>
          </cell>
        </row>
        <row r="40">
          <cell r="B40">
            <v>31</v>
          </cell>
          <cell r="C40" t="str">
            <v>MAYORISTA</v>
          </cell>
          <cell r="D40" t="str">
            <v>06:00 A 14:00</v>
          </cell>
          <cell r="E40" t="str">
            <v>L-S</v>
          </cell>
          <cell r="F40" t="str">
            <v>MICROBUS</v>
          </cell>
          <cell r="G40" t="str">
            <v>SOLANDA, SAN BARTOLO, LA MENA</v>
          </cell>
          <cell r="H40">
            <v>68.58</v>
          </cell>
          <cell r="I40">
            <v>2</v>
          </cell>
          <cell r="K40">
            <v>26</v>
          </cell>
        </row>
        <row r="41">
          <cell r="B41">
            <v>32</v>
          </cell>
          <cell r="C41" t="str">
            <v>MAYORISTA</v>
          </cell>
          <cell r="D41" t="str">
            <v>06:00 A 14:00</v>
          </cell>
          <cell r="E41" t="str">
            <v>L-S</v>
          </cell>
          <cell r="F41" t="str">
            <v>FURGONETA</v>
          </cell>
          <cell r="G41" t="str">
            <v>SOLANDA, SAN BARTOLO, LA MENA, CHILLOGALLO</v>
          </cell>
          <cell r="H41">
            <v>68.723928571428573</v>
          </cell>
          <cell r="I41">
            <v>0</v>
          </cell>
          <cell r="K41">
            <v>25</v>
          </cell>
        </row>
        <row r="42">
          <cell r="B42">
            <v>33</v>
          </cell>
          <cell r="C42" t="str">
            <v>MAYORISTA</v>
          </cell>
          <cell r="D42" t="str">
            <v>06:00 A 14:00</v>
          </cell>
          <cell r="E42" t="str">
            <v>L-D</v>
          </cell>
          <cell r="F42" t="str">
            <v>FURGONETA</v>
          </cell>
          <cell r="G42" t="str">
            <v>TURUBAMBA, QUITUMBE, SAN BARTOLO, SOLANDA, LA ARGELIA</v>
          </cell>
          <cell r="H42">
            <v>70.02000000000001</v>
          </cell>
          <cell r="I42">
            <v>0</v>
          </cell>
          <cell r="K42">
            <v>93</v>
          </cell>
        </row>
        <row r="43">
          <cell r="B43">
            <v>34</v>
          </cell>
          <cell r="C43" t="str">
            <v>MAYORISTA</v>
          </cell>
          <cell r="D43" t="str">
            <v>13:00 a 21:00</v>
          </cell>
          <cell r="E43" t="str">
            <v>L-D</v>
          </cell>
          <cell r="F43" t="str">
            <v>FURGONETA</v>
          </cell>
          <cell r="G43" t="str">
            <v>LA FERROVIARIA, PUENGASI, SOLANDA, LA ARGELIA, SAN BARTOLO</v>
          </cell>
          <cell r="H43">
            <v>54.3</v>
          </cell>
          <cell r="I43">
            <v>-2</v>
          </cell>
          <cell r="K43">
            <v>95</v>
          </cell>
        </row>
        <row r="44">
          <cell r="B44">
            <v>35</v>
          </cell>
          <cell r="C44" t="str">
            <v>MAYORISTA</v>
          </cell>
          <cell r="D44" t="str">
            <v>13:00 a 21:00</v>
          </cell>
          <cell r="E44" t="str">
            <v>L-D</v>
          </cell>
          <cell r="F44" t="str">
            <v>FURGONETA</v>
          </cell>
          <cell r="G44" t="str">
            <v>GUAMANI, LA ECUATORIANA, QUITUMBE, CHILLOGALLO, LA MENA, SOLANDA, LA ARGELIA</v>
          </cell>
          <cell r="H44">
            <v>52.883928571428569</v>
          </cell>
          <cell r="I44">
            <v>-2</v>
          </cell>
          <cell r="K44">
            <v>97</v>
          </cell>
        </row>
        <row r="45">
          <cell r="B45">
            <v>36</v>
          </cell>
          <cell r="C45" t="str">
            <v>OCCIDENTAL</v>
          </cell>
          <cell r="D45" t="str">
            <v>01:00 A 09:00</v>
          </cell>
          <cell r="E45" t="str">
            <v>L-D</v>
          </cell>
          <cell r="F45" t="str">
            <v>MICROBUS</v>
          </cell>
          <cell r="G45" t="str">
            <v>CALDERON (CARAPUNGO), LLANO CHICO, RUMIPAMBA, KENNEDY, LA CONCEPCION, COCHAPAMBA, JIPIJAPA, SAN ISIDRO DEL INCA</v>
          </cell>
          <cell r="H45">
            <v>54.233928571428578</v>
          </cell>
          <cell r="I45">
            <v>2</v>
          </cell>
          <cell r="K45">
            <v>42</v>
          </cell>
        </row>
        <row r="46">
          <cell r="B46">
            <v>37</v>
          </cell>
          <cell r="C46" t="str">
            <v>OCCIDENTAL</v>
          </cell>
          <cell r="D46" t="str">
            <v>01:00 A 09:00</v>
          </cell>
          <cell r="E46" t="str">
            <v>L-D</v>
          </cell>
          <cell r="F46" t="str">
            <v>MICROBUS</v>
          </cell>
          <cell r="G46" t="str">
            <v>CHILLOGALLO, LA MENA, SAN BARTOLO, SOLANDA, LA ARGELIA, CHILIBULO, LA MAGDALENA, LA LIBERTAD, CENTRO HISTORICO, SAN JUAN, BELISARIO QUEVEDO, RUMIPAMBA</v>
          </cell>
          <cell r="H46">
            <v>29.627857142857142</v>
          </cell>
          <cell r="I46">
            <v>2</v>
          </cell>
          <cell r="K46">
            <v>82</v>
          </cell>
        </row>
        <row r="47">
          <cell r="B47">
            <v>38</v>
          </cell>
          <cell r="C47" t="str">
            <v>ZAMBIZA</v>
          </cell>
          <cell r="D47" t="str">
            <v>03:00 a 11:00</v>
          </cell>
          <cell r="E47" t="str">
            <v>L-D</v>
          </cell>
          <cell r="F47" t="str">
            <v>FURGONETA</v>
          </cell>
          <cell r="G47" t="str">
            <v>LA VICTORIA CENTRAL- CHILLOGALLO-MENA-SOLANDA-PINTADO-TOCTIUCO- MARIANA DE JESUS</v>
          </cell>
          <cell r="H47">
            <v>64.007857142857148</v>
          </cell>
          <cell r="I47">
            <v>2</v>
          </cell>
          <cell r="K47">
            <v>41</v>
          </cell>
        </row>
        <row r="48">
          <cell r="B48">
            <v>39</v>
          </cell>
          <cell r="C48" t="str">
            <v>ZAMBIZA</v>
          </cell>
          <cell r="D48" t="str">
            <v>03:00 a 11:00</v>
          </cell>
          <cell r="E48" t="str">
            <v>L-D</v>
          </cell>
          <cell r="F48" t="str">
            <v>FURGONETA</v>
          </cell>
          <cell r="G48" t="str">
            <v>OYACOTO- SAN MIGUEL DEL COMUN - LLANO GRANDE - LLANO CHICO - GUAJALO - COMITÉ DEL PUEBLO - ELOY ALFARO</v>
          </cell>
          <cell r="H48">
            <v>97.259999999999991</v>
          </cell>
          <cell r="I48">
            <v>2</v>
          </cell>
          <cell r="K48">
            <v>31</v>
          </cell>
        </row>
        <row r="49">
          <cell r="B49">
            <v>40</v>
          </cell>
          <cell r="C49" t="str">
            <v>OCCIDENTAL</v>
          </cell>
          <cell r="D49" t="str">
            <v>06:00 a 14:00</v>
          </cell>
          <cell r="E49" t="str">
            <v>L-S</v>
          </cell>
          <cell r="F49" t="str">
            <v>FURGONETA</v>
          </cell>
          <cell r="G49" t="str">
            <v>GUAMANI, TURUBAMBA, LA ECUATORIANA, QUITUMBE, CHILLOGALLO, LA MENA, SAN BARTOLO, CHILIBULO, LA MAGDALENA, LA LIBERTAD, BELISARIO QUEVEDO, RUMIPAMBA</v>
          </cell>
          <cell r="H49">
            <v>82.11</v>
          </cell>
          <cell r="I49">
            <v>2</v>
          </cell>
          <cell r="K49">
            <v>70</v>
          </cell>
        </row>
        <row r="50">
          <cell r="B50">
            <v>41</v>
          </cell>
          <cell r="C50" t="str">
            <v>OCCIDENTAL</v>
          </cell>
          <cell r="D50" t="str">
            <v>06:00 a 14:00</v>
          </cell>
          <cell r="E50" t="str">
            <v>L-S</v>
          </cell>
          <cell r="F50" t="str">
            <v>FURGONETA</v>
          </cell>
          <cell r="G50" t="str">
            <v>CALDERON (CARAPUNGO), RUMIPAMBA, KENNEDY, LA CONCEPCION, COMITE DEL PUEBLO, JIPIJAPA, SAN ISIDRO DEL INCA</v>
          </cell>
          <cell r="H50">
            <v>72.126071428571422</v>
          </cell>
          <cell r="I50">
            <v>2</v>
          </cell>
          <cell r="K50">
            <v>10</v>
          </cell>
        </row>
        <row r="51">
          <cell r="B51">
            <v>42</v>
          </cell>
          <cell r="C51" t="str">
            <v>OCCIDENTAL</v>
          </cell>
          <cell r="D51" t="str">
            <v>07:00 a 15:00</v>
          </cell>
          <cell r="E51" t="str">
            <v>L-S</v>
          </cell>
          <cell r="F51" t="str">
            <v>FURGONETA</v>
          </cell>
          <cell r="G51" t="str">
            <v>CONOCOTO, PUENGASI, BELISARIO QUEVEDO, MARISCAL SUCRE, IÑAQUITO, ITCHIMBIA, LA ARGELIA, LA FERROVIARIA</v>
          </cell>
          <cell r="H51">
            <v>80.532142857142858</v>
          </cell>
          <cell r="I51">
            <v>2</v>
          </cell>
          <cell r="K51">
            <v>57</v>
          </cell>
        </row>
        <row r="52">
          <cell r="B52">
            <v>43</v>
          </cell>
          <cell r="C52" t="str">
            <v>OCCIDENTAL</v>
          </cell>
          <cell r="D52" t="str">
            <v xml:space="preserve">13:00 a 21:00 </v>
          </cell>
          <cell r="E52" t="str">
            <v>L-S</v>
          </cell>
          <cell r="F52" t="str">
            <v>MICROBUS</v>
          </cell>
          <cell r="G52" t="str">
            <v>LA MAGDALENA, CHIMBACALLE, CENTRO HISTORICO, SAN JUAN, BELISARIO QUEVEDO, RUMIPAMBA, ITCHIMBIA</v>
          </cell>
          <cell r="H52">
            <v>82.386071428571441</v>
          </cell>
          <cell r="I52">
            <v>-2</v>
          </cell>
          <cell r="K52">
            <v>13</v>
          </cell>
        </row>
        <row r="53">
          <cell r="B53">
            <v>44</v>
          </cell>
          <cell r="C53" t="str">
            <v>OCCIDENTAL</v>
          </cell>
          <cell r="D53" t="str">
            <v>14:00 a 22:00</v>
          </cell>
          <cell r="E53" t="str">
            <v>L-S</v>
          </cell>
          <cell r="F53" t="str">
            <v>FURGONETA</v>
          </cell>
          <cell r="G53" t="str">
            <v>RUMIPAMBA, EL CONDADO, COCHAPAMBA, LA CONCEPCION</v>
          </cell>
          <cell r="H53">
            <v>49.383076923076914</v>
          </cell>
          <cell r="I53">
            <v>0</v>
          </cell>
          <cell r="K53">
            <v>77</v>
          </cell>
        </row>
        <row r="54">
          <cell r="B54">
            <v>45</v>
          </cell>
          <cell r="C54" t="str">
            <v>OCCIDENTAL</v>
          </cell>
          <cell r="D54" t="str">
            <v>19:00 a 03:00</v>
          </cell>
          <cell r="E54" t="str">
            <v>L-S</v>
          </cell>
          <cell r="F54" t="str">
            <v>FURGONETA</v>
          </cell>
          <cell r="G54" t="str">
            <v>LA ECUATORIANA, QUITUMBE, CHILIBULO, CENTRO HISTORICO, RUMIPAMBA, LA MENA, ITCHIMBIA</v>
          </cell>
          <cell r="H54">
            <v>65.771923076923073</v>
          </cell>
          <cell r="I54">
            <v>0</v>
          </cell>
          <cell r="K54">
            <v>73</v>
          </cell>
        </row>
        <row r="55">
          <cell r="B55">
            <v>46</v>
          </cell>
          <cell r="C55" t="str">
            <v>OCCIDENTAL</v>
          </cell>
          <cell r="D55" t="str">
            <v>07:00 a 15:00</v>
          </cell>
          <cell r="E55" t="str">
            <v>L-S</v>
          </cell>
          <cell r="F55" t="str">
            <v>MICROBUS</v>
          </cell>
          <cell r="G55" t="str">
            <v>QUITO TENIS, VICENTENARIO, COMITÉ DEL PUEBLO, LLANO GRANDE, GUALO, ZAMBIZA</v>
          </cell>
          <cell r="H55">
            <v>47.25</v>
          </cell>
          <cell r="I55">
            <v>-2</v>
          </cell>
          <cell r="K55">
            <v>64</v>
          </cell>
        </row>
        <row r="56">
          <cell r="B56">
            <v>47</v>
          </cell>
          <cell r="C56" t="str">
            <v>OCCIDENTAL</v>
          </cell>
          <cell r="D56" t="str">
            <v>07:00 a 15:00</v>
          </cell>
          <cell r="E56" t="str">
            <v>L-S</v>
          </cell>
          <cell r="F56" t="str">
            <v>MICROBUS</v>
          </cell>
          <cell r="G56" t="str">
            <v>POMASQUI, SAN ANTONIO, RUMIPAMBA, COCHAPAMBA, CARCELEN, EL CONDADO, PONCEANO, LA CONCEPCION</v>
          </cell>
          <cell r="H56">
            <v>43.964999999999996</v>
          </cell>
          <cell r="I56">
            <v>-2</v>
          </cell>
          <cell r="K56">
            <v>24</v>
          </cell>
        </row>
        <row r="57">
          <cell r="B57">
            <v>48</v>
          </cell>
          <cell r="C57" t="str">
            <v>OCCIDENTAL</v>
          </cell>
          <cell r="D57" t="str">
            <v>07:00 a 15:00</v>
          </cell>
          <cell r="E57" t="str">
            <v>L-S</v>
          </cell>
          <cell r="F57" t="str">
            <v>MINIBUS</v>
          </cell>
          <cell r="G57" t="str">
            <v>CALDERON (CARAPUNGO), RUMIPAMBA, LA CONCEPCION, COCHAPAMBA, COTOCOLLAO, PONCEANO, CARCELEN</v>
          </cell>
          <cell r="H57">
            <v>66.195000000000007</v>
          </cell>
          <cell r="I57">
            <v>-2</v>
          </cell>
          <cell r="K57">
            <v>68</v>
          </cell>
        </row>
        <row r="58">
          <cell r="B58">
            <v>49</v>
          </cell>
          <cell r="C58" t="str">
            <v>OCCIDENTAL</v>
          </cell>
          <cell r="D58" t="str">
            <v>07:00 a 15:00</v>
          </cell>
          <cell r="E58" t="str">
            <v>L-S</v>
          </cell>
          <cell r="F58" t="str">
            <v>MICROBUS</v>
          </cell>
          <cell r="G58" t="str">
            <v>EL QUINCHE, CHECA (CHILPA), YARUQUI, TABABELA, PIFO, PUEMBO, TUMBACO</v>
          </cell>
          <cell r="H58">
            <v>83.699999999999989</v>
          </cell>
          <cell r="I58">
            <v>0</v>
          </cell>
          <cell r="K58">
            <v>45</v>
          </cell>
        </row>
        <row r="59">
          <cell r="B59">
            <v>50</v>
          </cell>
          <cell r="C59" t="str">
            <v>OCCIDENTAL</v>
          </cell>
          <cell r="D59" t="str">
            <v>07:00 a 15:00</v>
          </cell>
          <cell r="E59" t="str">
            <v>L-S</v>
          </cell>
          <cell r="F59" t="str">
            <v>MICROBUS</v>
          </cell>
          <cell r="G59" t="str">
            <v>SAN JUAN, BELISARIO QUEVEDO</v>
          </cell>
          <cell r="H59">
            <v>83.88000000000001</v>
          </cell>
          <cell r="I59">
            <v>0</v>
          </cell>
          <cell r="K59">
            <v>4</v>
          </cell>
        </row>
        <row r="60">
          <cell r="B60">
            <v>51</v>
          </cell>
          <cell r="C60" t="str">
            <v>OCCIDENTAL</v>
          </cell>
          <cell r="D60" t="str">
            <v>07:00 a 15:00</v>
          </cell>
          <cell r="E60" t="str">
            <v>L-S</v>
          </cell>
          <cell r="F60" t="str">
            <v>MINIBUS</v>
          </cell>
          <cell r="G60" t="str">
            <v>GUAMANI, LA ECUATORIANA, CHILLOGALLO, LA MENA, SAN BARTOLO, SOLANDA, CENTRO HISTORICO, RUMIPAMBA, CHILIBULO</v>
          </cell>
          <cell r="H60">
            <v>97.11</v>
          </cell>
          <cell r="I60">
            <v>0</v>
          </cell>
          <cell r="K60">
            <v>63</v>
          </cell>
        </row>
        <row r="61">
          <cell r="B61">
            <v>52</v>
          </cell>
          <cell r="C61" t="str">
            <v>OCCIDENTAL</v>
          </cell>
          <cell r="D61" t="str">
            <v>07:00 a 15:00</v>
          </cell>
          <cell r="E61" t="str">
            <v>L-S</v>
          </cell>
          <cell r="F61" t="str">
            <v>MICROBUS</v>
          </cell>
          <cell r="G61" t="str">
            <v>LA ECUATORIANA, QUITUMBE, SAN BARTOLO, SOLANDA, LA MAGDALENA, CENTRO HISTORICO, SAN JUAN, RUMIPAMBA</v>
          </cell>
          <cell r="H61">
            <v>145.88999999999999</v>
          </cell>
          <cell r="I61">
            <v>0</v>
          </cell>
          <cell r="K61">
            <v>47</v>
          </cell>
        </row>
        <row r="62">
          <cell r="B62">
            <v>53</v>
          </cell>
          <cell r="C62" t="str">
            <v>OCCIDENTAL</v>
          </cell>
          <cell r="D62" t="str">
            <v>07:00 a 15:00</v>
          </cell>
          <cell r="E62" t="str">
            <v>L-S</v>
          </cell>
          <cell r="F62" t="str">
            <v>FURGONETA</v>
          </cell>
          <cell r="G62" t="str">
            <v>CONOCOTO, GUAMANI, TURUBAMBA, QUITUMBE, SAN BARTOLO, SOLANDA, LA ARGELIA, LA FERROVIARIA, LA MAGDALENA, CHIMBACALLE, CENTRO HISTORICO</v>
          </cell>
          <cell r="H62">
            <v>39.445</v>
          </cell>
          <cell r="I62">
            <v>0</v>
          </cell>
          <cell r="K62">
            <v>90</v>
          </cell>
        </row>
        <row r="63">
          <cell r="B63">
            <v>54</v>
          </cell>
          <cell r="C63" t="str">
            <v>OCCIDENTAL</v>
          </cell>
          <cell r="D63" t="str">
            <v>08:00 a 16:30</v>
          </cell>
          <cell r="E63" t="str">
            <v>L-V</v>
          </cell>
          <cell r="F63" t="str">
            <v>MICROBUS</v>
          </cell>
          <cell r="G63" t="str">
            <v>SANGOLQUI, CONOCOTO,PUENGASI,CENTRO HISTORICO,SAN JUAN,BELISARIO QUEVEDO,RUMIPAMBA,ITCHIMBIA</v>
          </cell>
          <cell r="H63">
            <v>71.891923076923064</v>
          </cell>
          <cell r="I63">
            <v>0</v>
          </cell>
          <cell r="K63">
            <v>65</v>
          </cell>
        </row>
        <row r="64">
          <cell r="B64">
            <v>55</v>
          </cell>
          <cell r="C64" t="str">
            <v>OCCIDENTAL</v>
          </cell>
          <cell r="D64" t="str">
            <v>08:00 a 16:30</v>
          </cell>
          <cell r="E64" t="str">
            <v>L-V</v>
          </cell>
          <cell r="F64" t="str">
            <v>FURGONETA</v>
          </cell>
          <cell r="G64" t="str">
            <v>RUMIPAMBA, KENNEDY, LA CONCEPCION, COCHAPAMBA, PONCEANO</v>
          </cell>
          <cell r="H64">
            <v>71.7</v>
          </cell>
          <cell r="I64">
            <v>0</v>
          </cell>
          <cell r="K64">
            <v>76</v>
          </cell>
        </row>
        <row r="65">
          <cell r="B65">
            <v>56</v>
          </cell>
          <cell r="C65" t="str">
            <v>OCCIDENTAL</v>
          </cell>
          <cell r="D65" t="str">
            <v>08:00 a 16:30</v>
          </cell>
          <cell r="E65" t="str">
            <v>L-V</v>
          </cell>
          <cell r="F65" t="str">
            <v>BUS</v>
          </cell>
          <cell r="G65" t="str">
            <v>CALDERON (CARAPUNGO), LLANO CHICO, RUMIPAMBA, KENNEDY, LA CONCEPCION, COCHAPAMBA, JIPIJAPA, SAN ISIDRO DEL INCA</v>
          </cell>
          <cell r="H65">
            <v>102.46807692307692</v>
          </cell>
          <cell r="I65">
            <v>0</v>
          </cell>
          <cell r="K65">
            <v>61</v>
          </cell>
        </row>
        <row r="66">
          <cell r="B66">
            <v>57</v>
          </cell>
          <cell r="C66" t="str">
            <v>OCCIDENTAL</v>
          </cell>
          <cell r="D66" t="str">
            <v>08:00 a 16:30</v>
          </cell>
          <cell r="E66" t="str">
            <v>L-V</v>
          </cell>
          <cell r="F66" t="str">
            <v>MICROBUS</v>
          </cell>
          <cell r="G66" t="str">
            <v>CUMBAYA, TUMBACO, BELISARIO QUEVEDO, IÑAQUITO, RUMIPAMBA, ITCHIMBIA</v>
          </cell>
          <cell r="H66">
            <v>102.375</v>
          </cell>
          <cell r="I66">
            <v>0</v>
          </cell>
          <cell r="K66">
            <v>34</v>
          </cell>
        </row>
        <row r="67">
          <cell r="B67">
            <v>58</v>
          </cell>
          <cell r="C67" t="str">
            <v>OCCIDENTAL</v>
          </cell>
          <cell r="D67" t="str">
            <v>08:00 a 16:30</v>
          </cell>
          <cell r="E67" t="str">
            <v>L-V</v>
          </cell>
          <cell r="F67" t="str">
            <v>MINIBUS</v>
          </cell>
          <cell r="G67" t="str">
            <v>GUAMANI, LA ECUATORIANA, CHILLOGALLO, LA MENA, SOLANDA, CENTRO HISTORICO, SAN JUAN, BELISARIO QUEVEDO, RUMIPAMBA, CHILIBULO, LA MAGDALENA</v>
          </cell>
          <cell r="H67">
            <v>48.6</v>
          </cell>
          <cell r="I67">
            <v>0</v>
          </cell>
          <cell r="K67">
            <v>35</v>
          </cell>
        </row>
        <row r="68">
          <cell r="B68">
            <v>59</v>
          </cell>
          <cell r="C68" t="str">
            <v>OCCIDENTAL</v>
          </cell>
          <cell r="D68" t="str">
            <v>08:00 a 16:30</v>
          </cell>
          <cell r="E68" t="str">
            <v>L-V</v>
          </cell>
          <cell r="F68" t="str">
            <v>MICROBUS</v>
          </cell>
          <cell r="G68" t="str">
            <v>TURUBAMBA, QUITUMBE, SAN BARTOLO, SOLANDA, LA ARGELIA, LA FERROVIARIA, CHIMBACALLE, CENTRO HISTORICO, SAN JUAN, BELISARIO QUEVEDO, RUMIPAMBA, ITCHIMBIA</v>
          </cell>
          <cell r="H68">
            <v>123.56500000000001</v>
          </cell>
          <cell r="I68">
            <v>0</v>
          </cell>
          <cell r="K68">
            <v>36</v>
          </cell>
        </row>
        <row r="69">
          <cell r="B69">
            <v>60</v>
          </cell>
          <cell r="C69" t="str">
            <v>OCCIDENTAL</v>
          </cell>
          <cell r="D69" t="str">
            <v>14:00 a 22:00</v>
          </cell>
          <cell r="E69" t="str">
            <v>L- S</v>
          </cell>
          <cell r="F69" t="str">
            <v>FURGONETA</v>
          </cell>
          <cell r="G69" t="str">
            <v>CALDERON (CARAPUNGO), LLANO CHICO, ZAMBIZA, RUMIPAMBA, KENNEDY, COCHAPAMBA, PONCEANO, CARCELEN, SAN ISIDRO DEL INCA, EL CONDADO, LA CONCEPCION, COTOCOLLAO, COMITE DEL PUEBLO.</v>
          </cell>
          <cell r="H69">
            <v>83.52000000000001</v>
          </cell>
          <cell r="I69">
            <v>0</v>
          </cell>
          <cell r="J69" t="str">
            <v>06H00 A 14H00 Y 14H00 A 22H00 ALTERNADO</v>
          </cell>
          <cell r="K69">
            <v>12</v>
          </cell>
        </row>
        <row r="70">
          <cell r="B70">
            <v>61</v>
          </cell>
          <cell r="C70" t="str">
            <v>OCCIDENTAL</v>
          </cell>
          <cell r="D70" t="str">
            <v>14:00 a 22:00</v>
          </cell>
          <cell r="E70" t="str">
            <v>L- S</v>
          </cell>
          <cell r="F70" t="str">
            <v>FURGONETA</v>
          </cell>
          <cell r="G70" t="str">
            <v>GUAMANI, GUANGOPOLO, TURUBAMBA, CONOCOTO, LA FERROVIARIA, LA MAGDALENA, CHIMBACALLE, PUENGASI, CENTRO HISTORICO, ITCHIMBIA, SAN JUAN, BELISARIO QUEVEDO, MARISCAL SUCRE, RUMIPAMBA</v>
          </cell>
          <cell r="H70">
            <v>75.902000000000015</v>
          </cell>
          <cell r="I70">
            <v>0</v>
          </cell>
          <cell r="K70">
            <v>14</v>
          </cell>
        </row>
        <row r="71">
          <cell r="B71">
            <v>62</v>
          </cell>
          <cell r="C71" t="str">
            <v>OCCIDENTAL</v>
          </cell>
          <cell r="D71" t="str">
            <v>19:00 a 03:00</v>
          </cell>
          <cell r="E71" t="str">
            <v>L-D</v>
          </cell>
          <cell r="F71" t="str">
            <v>MICROBUS</v>
          </cell>
          <cell r="G71" t="str">
            <v>EL INCA, GUALO, LLANO CHICO, CARAPUNGO,  CALDERON, OYACOTO</v>
          </cell>
          <cell r="H71">
            <v>72.900000000000006</v>
          </cell>
          <cell r="I71">
            <v>0</v>
          </cell>
          <cell r="K71">
            <v>85</v>
          </cell>
        </row>
        <row r="72">
          <cell r="B72">
            <v>63</v>
          </cell>
          <cell r="C72" t="str">
            <v>OCCIDENTAL</v>
          </cell>
          <cell r="D72" t="str">
            <v>19:00 a 03:00</v>
          </cell>
          <cell r="E72" t="str">
            <v>L-S</v>
          </cell>
          <cell r="F72" t="str">
            <v>FURGONETA</v>
          </cell>
          <cell r="G72" t="str">
            <v>CALDERON (CARAPUNGO), CARCELEN, COMITE DEL PUEBLO, SAN ISIDRO DEL INCA</v>
          </cell>
          <cell r="H72">
            <v>130.30214285714285</v>
          </cell>
          <cell r="I72">
            <v>-2</v>
          </cell>
          <cell r="K72">
            <v>71</v>
          </cell>
        </row>
        <row r="73">
          <cell r="B73" t="str">
            <v>63S</v>
          </cell>
          <cell r="C73" t="str">
            <v>OCCIDENTAL</v>
          </cell>
          <cell r="D73" t="str">
            <v>19:00 a 03:00</v>
          </cell>
          <cell r="E73" t="str">
            <v>L-S</v>
          </cell>
          <cell r="F73" t="str">
            <v>FURGONETA</v>
          </cell>
          <cell r="G73" t="str">
            <v>LA CONCEPCION, COCHAPAMBA, EL CONDADO, COTOCOLLAO</v>
          </cell>
          <cell r="H73">
            <v>134.87392857142856</v>
          </cell>
          <cell r="I73">
            <v>-2</v>
          </cell>
          <cell r="K73">
            <v>6</v>
          </cell>
        </row>
        <row r="74">
          <cell r="B74">
            <v>64</v>
          </cell>
          <cell r="C74" t="str">
            <v>OCCIDENTAL</v>
          </cell>
          <cell r="D74" t="str">
            <v>19:00 a 03:00</v>
          </cell>
          <cell r="E74" t="str">
            <v>L-S</v>
          </cell>
          <cell r="F74" t="str">
            <v>MICROBUS</v>
          </cell>
          <cell r="G74" t="str">
            <v>SAN JUAN, BELISARIO QUEVEDO, RUMIPAMBA</v>
          </cell>
          <cell r="H74">
            <v>77.58</v>
          </cell>
          <cell r="I74">
            <v>4</v>
          </cell>
          <cell r="K74">
            <v>60</v>
          </cell>
        </row>
        <row r="75">
          <cell r="B75" t="str">
            <v>64T</v>
          </cell>
          <cell r="C75" t="str">
            <v>OCCIDENTAL</v>
          </cell>
          <cell r="D75" t="str">
            <v>19:00 a 03:00</v>
          </cell>
          <cell r="E75" t="str">
            <v>L-S</v>
          </cell>
          <cell r="F75" t="str">
            <v>MICROBUS</v>
          </cell>
          <cell r="G75" t="str">
            <v>SAN BARTOLO, SOLANDA, CHILIBULO, RUMIPAMBA, BELISARIO QUEVEDO, LA MAGDALENA</v>
          </cell>
          <cell r="H75">
            <v>84.81</v>
          </cell>
          <cell r="I75">
            <v>0</v>
          </cell>
          <cell r="K75">
            <v>51</v>
          </cell>
        </row>
        <row r="76">
          <cell r="B76" t="str">
            <v>64U</v>
          </cell>
          <cell r="C76" t="str">
            <v>OCCIDENTAL</v>
          </cell>
          <cell r="D76" t="str">
            <v>19:00 a 03:00</v>
          </cell>
          <cell r="E76" t="str">
            <v>L-S</v>
          </cell>
          <cell r="F76" t="str">
            <v>FURGONET</v>
          </cell>
          <cell r="G76" t="str">
            <v>LA LIBERTAD, SAN JUAN, CENTRO HISTORICO, BELISARIO QUEVEDO</v>
          </cell>
          <cell r="H76">
            <v>47.25</v>
          </cell>
          <cell r="I76">
            <v>0</v>
          </cell>
          <cell r="K76">
            <v>32</v>
          </cell>
        </row>
        <row r="77">
          <cell r="B77">
            <v>65</v>
          </cell>
          <cell r="C77" t="str">
            <v>OCCIDENTAL</v>
          </cell>
          <cell r="D77" t="str">
            <v>19:00 a 03:00</v>
          </cell>
          <cell r="E77" t="str">
            <v>L-S</v>
          </cell>
          <cell r="F77" t="str">
            <v>FURGONETA</v>
          </cell>
          <cell r="G77" t="str">
            <v>GUAMANI, LA ECUATORIANA, CHILLOGALLO, LA MENA, SOLANDA</v>
          </cell>
          <cell r="H77">
            <v>37.58</v>
          </cell>
          <cell r="I77">
            <v>0</v>
          </cell>
          <cell r="K77">
            <v>33</v>
          </cell>
        </row>
        <row r="78">
          <cell r="B78">
            <v>66</v>
          </cell>
          <cell r="C78" t="str">
            <v>OCCIDENTAL</v>
          </cell>
          <cell r="D78" t="str">
            <v>19:00 a 03:00</v>
          </cell>
          <cell r="E78" t="str">
            <v>L-S</v>
          </cell>
          <cell r="F78" t="str">
            <v>FURGONETA</v>
          </cell>
          <cell r="G78" t="str">
            <v>TURUBAMBA, QUITUMBE, LA ARGELIA, LA FERROVIARIA, LA MAGDALENA, CHIMBACALLE, RUMIPAMBA</v>
          </cell>
          <cell r="H78">
            <v>43.2</v>
          </cell>
          <cell r="I78">
            <v>0</v>
          </cell>
          <cell r="K78">
            <v>91</v>
          </cell>
        </row>
        <row r="79">
          <cell r="B79">
            <v>67</v>
          </cell>
          <cell r="C79" t="str">
            <v>OCCIDENTAL</v>
          </cell>
          <cell r="D79" t="str">
            <v>19:00 a 03:00</v>
          </cell>
          <cell r="E79" t="str">
            <v>L-D</v>
          </cell>
          <cell r="F79" t="str">
            <v>FURGONETA</v>
          </cell>
          <cell r="G79" t="str">
            <v>LA ARGELIA, LA FERROVIARIA, CHIMBACALLE, CENTRO HISTORICO, BELISARIO QUEVEDO, MARISCAL SUCRE, ITCHIMBIA, PUENGASI</v>
          </cell>
          <cell r="H79">
            <v>36.450000000000003</v>
          </cell>
          <cell r="I79">
            <v>0</v>
          </cell>
          <cell r="K79">
            <v>52</v>
          </cell>
        </row>
        <row r="80">
          <cell r="B80" t="str">
            <v>67V</v>
          </cell>
          <cell r="C80" t="str">
            <v>OCCIDENTAL</v>
          </cell>
          <cell r="D80" t="str">
            <v>19:00 a 03:00</v>
          </cell>
          <cell r="E80" t="str">
            <v>L-D</v>
          </cell>
          <cell r="F80" t="str">
            <v>FURGONETA</v>
          </cell>
          <cell r="G80" t="str">
            <v>LA FERROVIARIA, PUENGASI, CENTRO HISTORICO, CHIMBACALLE, ITCHIMBIA, RUMIPAMBA</v>
          </cell>
          <cell r="H80">
            <v>78.3</v>
          </cell>
          <cell r="I80">
            <v>0</v>
          </cell>
          <cell r="K80">
            <v>7</v>
          </cell>
        </row>
        <row r="81">
          <cell r="B81">
            <v>68</v>
          </cell>
          <cell r="C81" t="str">
            <v>OFELIA</v>
          </cell>
          <cell r="D81" t="str">
            <v>06:00 a 14:00</v>
          </cell>
          <cell r="E81" t="str">
            <v>L-S</v>
          </cell>
          <cell r="F81" t="str">
            <v>FURGONET</v>
          </cell>
          <cell r="G81" t="str">
            <v>CALDERON (CARAPUNGO), PONCEANO, COMITE DEL PUEBLO</v>
          </cell>
          <cell r="H81">
            <v>72.00884615384615</v>
          </cell>
          <cell r="I81">
            <v>0</v>
          </cell>
        </row>
        <row r="82">
          <cell r="B82">
            <v>69</v>
          </cell>
          <cell r="C82" t="str">
            <v>OFELIA</v>
          </cell>
          <cell r="D82" t="str">
            <v>06:00 a 14:00</v>
          </cell>
          <cell r="E82" t="str">
            <v>L-S SALIDA</v>
          </cell>
          <cell r="F82" t="str">
            <v>MICRO</v>
          </cell>
          <cell r="G82" t="str">
            <v>CALDERON (CARAPUNGO), POMASQUI, SAN ANTONIO, COCHAPAMBA, COTOCOLLAO, PONCEANO, CARCELEN, EL CONDADO</v>
          </cell>
          <cell r="H82">
            <v>59.681923076923077</v>
          </cell>
          <cell r="I82">
            <v>4</v>
          </cell>
        </row>
        <row r="83">
          <cell r="B83">
            <v>70</v>
          </cell>
          <cell r="C83" t="str">
            <v>ZAMBIZA</v>
          </cell>
          <cell r="D83" t="str">
            <v>03:00 a 11:00</v>
          </cell>
          <cell r="E83" t="str">
            <v>L-S+1DC/15</v>
          </cell>
          <cell r="F83" t="str">
            <v>MICROBUS</v>
          </cell>
          <cell r="G83" t="str">
            <v>CALDERON (CARAPUNGO), LLANO CHICO, ZAMBIZA, JIPIJAPA, KENNEDY, SAN ISIDRO DEL INCA</v>
          </cell>
          <cell r="H83">
            <v>37.800000000000004</v>
          </cell>
          <cell r="I83">
            <v>4</v>
          </cell>
          <cell r="K83">
            <v>56</v>
          </cell>
        </row>
        <row r="84">
          <cell r="B84">
            <v>71</v>
          </cell>
          <cell r="C84" t="str">
            <v>ZAMBIZA</v>
          </cell>
          <cell r="D84" t="str">
            <v>07:00 a 15:00</v>
          </cell>
          <cell r="E84" t="str">
            <v>L-S</v>
          </cell>
          <cell r="F84" t="str">
            <v>MICROBUS</v>
          </cell>
          <cell r="G84" t="str">
            <v>CALDERON (CARAPUNGO), LLANO CHICO, JIPIJAPA, KENNEDY</v>
          </cell>
          <cell r="H84">
            <v>65.009999999999991</v>
          </cell>
          <cell r="I84">
            <v>-2</v>
          </cell>
          <cell r="K84">
            <v>87</v>
          </cell>
        </row>
        <row r="85">
          <cell r="B85">
            <v>72</v>
          </cell>
          <cell r="C85" t="str">
            <v>ZAMBIZA</v>
          </cell>
          <cell r="D85" t="str">
            <v>07:00 a 15:00</v>
          </cell>
          <cell r="E85" t="str">
            <v>L-S</v>
          </cell>
          <cell r="F85" t="str">
            <v>FURGONETA</v>
          </cell>
          <cell r="G85" t="str">
            <v>CALDERON (CARAPUNGO), LLANO CHICO, ZAMBIZA, JIPIJAPA, KENNEDY, SAN ISIDRO DEL INCA</v>
          </cell>
          <cell r="H85">
            <v>78.533928571428575</v>
          </cell>
          <cell r="I85">
            <v>-2</v>
          </cell>
          <cell r="K85">
            <v>86</v>
          </cell>
        </row>
        <row r="86">
          <cell r="B86">
            <v>73</v>
          </cell>
          <cell r="C86" t="str">
            <v>ZAMBIZA</v>
          </cell>
          <cell r="D86" t="str">
            <v>19:00 a 03:00</v>
          </cell>
          <cell r="E86" t="str">
            <v>L-S</v>
          </cell>
          <cell r="F86" t="str">
            <v>MICROBUS</v>
          </cell>
          <cell r="G86" t="str">
            <v>CALDERON (CARAPUNGO), LLANO CHICO, ZAMBIZA, SAN ISIDRO DEL INCA, JIPIJAPA</v>
          </cell>
          <cell r="H86">
            <v>49.350000000000009</v>
          </cell>
          <cell r="I86">
            <v>0</v>
          </cell>
          <cell r="K86">
            <v>54</v>
          </cell>
        </row>
        <row r="87">
          <cell r="B87">
            <v>74</v>
          </cell>
          <cell r="C87" t="str">
            <v>ZAMBIZA</v>
          </cell>
          <cell r="D87" t="str">
            <v>19:00 a 03:00</v>
          </cell>
          <cell r="E87" t="str">
            <v>L-S</v>
          </cell>
          <cell r="F87" t="str">
            <v>FURGONETA</v>
          </cell>
          <cell r="G87" t="str">
            <v>CALDERON (CARAPUNGO), KENNEDY, COMITE DEL PUEBLO, CARCELEN, SAN ISIDRO DEL INCA, JIPIJAPA</v>
          </cell>
          <cell r="H87">
            <v>52.86</v>
          </cell>
          <cell r="I87">
            <v>0</v>
          </cell>
          <cell r="K87">
            <v>53</v>
          </cell>
        </row>
        <row r="88">
          <cell r="B88">
            <v>75</v>
          </cell>
          <cell r="C88" t="str">
            <v>TUMBACO</v>
          </cell>
          <cell r="D88" t="str">
            <v>06:00 a 14:00</v>
          </cell>
          <cell r="E88" t="str">
            <v>L-S</v>
          </cell>
          <cell r="F88" t="str">
            <v>MICROBUS</v>
          </cell>
          <cell r="G88" t="str">
            <v>TUMBACO, PIFO, PUEMBO, TABABELA, YARUQUI, CHECA (CHILPA), EL QUINCHE, GUAYLLABAMBA</v>
          </cell>
          <cell r="H88">
            <v>39.816153846153838</v>
          </cell>
          <cell r="I88">
            <v>0</v>
          </cell>
          <cell r="K88">
            <v>84</v>
          </cell>
        </row>
        <row r="89">
          <cell r="B89">
            <v>76</v>
          </cell>
          <cell r="C89" t="str">
            <v>ZAMBIZA</v>
          </cell>
          <cell r="D89" t="str">
            <v>06:00 a 14:00</v>
          </cell>
          <cell r="E89" t="str">
            <v>L-S</v>
          </cell>
          <cell r="F89" t="str">
            <v>MICROBUS</v>
          </cell>
          <cell r="G89" t="str">
            <v>CALDERON (CARAPUNGO), LLANO CHICO, NAYON, KENNEDY, SAN ISIDRO DEL INCA, JIPIJAPA, ZAMBIZA</v>
          </cell>
          <cell r="H89">
            <v>65.73</v>
          </cell>
          <cell r="I89">
            <v>0</v>
          </cell>
          <cell r="K89">
            <v>62</v>
          </cell>
        </row>
        <row r="90">
          <cell r="B90">
            <v>77</v>
          </cell>
          <cell r="C90" t="str">
            <v>ZAMBIZA</v>
          </cell>
          <cell r="D90" t="str">
            <v>19:00 a 03:00</v>
          </cell>
          <cell r="E90" t="str">
            <v>L-S</v>
          </cell>
          <cell r="F90" t="str">
            <v>FURGONETA</v>
          </cell>
          <cell r="G90" t="str">
            <v>CALDERON (CARAPUNGO), LLANO CHICO, ZAMBIZA, JIPIJAPA</v>
          </cell>
          <cell r="H90">
            <v>47.601153846153849</v>
          </cell>
          <cell r="I90">
            <v>0</v>
          </cell>
          <cell r="K90">
            <v>99</v>
          </cell>
        </row>
        <row r="91">
          <cell r="B91">
            <v>78</v>
          </cell>
          <cell r="C91" t="str">
            <v>OCCIDENTAL</v>
          </cell>
          <cell r="D91" t="str">
            <v>19:00 a 03:00</v>
          </cell>
          <cell r="E91" t="str">
            <v>L-S</v>
          </cell>
          <cell r="F91" t="str">
            <v>FURGONETA</v>
          </cell>
          <cell r="G91" t="str">
            <v>CHILIBULO, CENTRO HISTORICO, LA LIBERTAD, SAN JUAN, RUMIPAMBA</v>
          </cell>
          <cell r="H91">
            <v>110.7</v>
          </cell>
          <cell r="I91">
            <v>-2</v>
          </cell>
          <cell r="K91">
            <v>8</v>
          </cell>
        </row>
        <row r="92">
          <cell r="B92">
            <v>79</v>
          </cell>
          <cell r="C92" t="str">
            <v>OCCIDENTAL</v>
          </cell>
          <cell r="D92" t="str">
            <v>19:00 a 03:00</v>
          </cell>
          <cell r="E92" t="str">
            <v>L-S</v>
          </cell>
          <cell r="F92" t="str">
            <v>FURGONETA</v>
          </cell>
          <cell r="G92" t="str">
            <v>TURUBAMBA, QUITUMBE, SOLANDA, LA ARGELIA, LA FERROVIARIA, PUENGASI, SAN BARTOLO, CENTRO HISTORICO, ITCHIMBIA</v>
          </cell>
          <cell r="H92">
            <v>81</v>
          </cell>
          <cell r="I92">
            <v>-2</v>
          </cell>
          <cell r="K92">
            <v>72</v>
          </cell>
        </row>
        <row r="93">
          <cell r="B93">
            <v>80</v>
          </cell>
          <cell r="C93" t="str">
            <v>OCCIDENTAL</v>
          </cell>
          <cell r="D93" t="str">
            <v>22:00 A 08:00</v>
          </cell>
          <cell r="E93" t="str">
            <v>L-S</v>
          </cell>
          <cell r="F93" t="str">
            <v>FURGONETA</v>
          </cell>
          <cell r="G93" t="str">
            <v>CALDERON (CARAPUNGO), COCHAPAMBA, COTOCOLLAO, PONCEANO, COMITE DEL PUEBLO, EL CONDADO, CALDERON</v>
          </cell>
          <cell r="H93">
            <v>37.844999999999999</v>
          </cell>
          <cell r="I93">
            <v>0</v>
          </cell>
          <cell r="K93">
            <v>74</v>
          </cell>
        </row>
        <row r="94">
          <cell r="B94">
            <v>81</v>
          </cell>
          <cell r="C94" t="str">
            <v>OCCIDENTAL</v>
          </cell>
          <cell r="D94" t="str">
            <v>1AM</v>
          </cell>
          <cell r="E94" t="str">
            <v>L</v>
          </cell>
          <cell r="F94" t="str">
            <v>FURGONETA</v>
          </cell>
          <cell r="G94" t="str">
            <v>CALDERON (CARAPUNGO), COCHAPAMBA, PONCEANO, CARCELEN, EL CONDADO, LA CONCEPCION, COTOCOLLAO</v>
          </cell>
          <cell r="H94">
            <v>39.150000000000006</v>
          </cell>
          <cell r="I94">
            <v>0</v>
          </cell>
          <cell r="K94" t="str">
            <v xml:space="preserve">67A </v>
          </cell>
        </row>
        <row r="95">
          <cell r="B95">
            <v>82</v>
          </cell>
          <cell r="C95" t="str">
            <v>OCCIDENTAL</v>
          </cell>
          <cell r="D95" t="str">
            <v>1AM</v>
          </cell>
          <cell r="E95" t="str">
            <v>L</v>
          </cell>
          <cell r="F95" t="str">
            <v>FURGONETA</v>
          </cell>
          <cell r="G95" t="str">
            <v>TOCTIUCO, CHILIBULO, MAGDALENA, BILOXI, REINO DE QUITO, NUEVA AURORA, GUAMANI</v>
          </cell>
          <cell r="H95">
            <v>95.850000000000009</v>
          </cell>
          <cell r="I95">
            <v>0</v>
          </cell>
          <cell r="K95" t="str">
            <v>67B</v>
          </cell>
        </row>
        <row r="96">
          <cell r="B96">
            <v>83</v>
          </cell>
          <cell r="C96" t="str">
            <v>FORESTAL</v>
          </cell>
          <cell r="D96" t="str">
            <v>24H00</v>
          </cell>
          <cell r="E96" t="str">
            <v>D</v>
          </cell>
          <cell r="F96" t="str">
            <v>FURGONETA</v>
          </cell>
          <cell r="G96" t="str">
            <v>GUAMANI, QUITUMBE, LA MENA, SAN BARTOLO, SOLANDA, LA FERROVIARIA, CHILIBULO, LA MAGDALENA, CHIMBACALLE</v>
          </cell>
          <cell r="H96">
            <v>91.800000000000011</v>
          </cell>
          <cell r="I96">
            <v>0</v>
          </cell>
          <cell r="K96">
            <v>98</v>
          </cell>
        </row>
        <row r="97">
          <cell r="B97">
            <v>84</v>
          </cell>
          <cell r="C97" t="str">
            <v>FORESTAL</v>
          </cell>
          <cell r="D97">
            <v>0.91666666666666663</v>
          </cell>
          <cell r="E97" t="str">
            <v>L-D ENTRADA</v>
          </cell>
          <cell r="F97" t="str">
            <v>FURGONETA</v>
          </cell>
          <cell r="G97" t="str">
            <v>SOLANDA- NUEVA AURORA</v>
          </cell>
        </row>
        <row r="98">
          <cell r="B98">
            <v>85</v>
          </cell>
          <cell r="C98" t="str">
            <v>ZAMBIZA</v>
          </cell>
          <cell r="D98" t="str">
            <v>ROTATIVO</v>
          </cell>
          <cell r="E98" t="str">
            <v>L-S</v>
          </cell>
          <cell r="F98" t="str">
            <v>FURGONETA</v>
          </cell>
          <cell r="G98" t="str">
            <v>RECREO-CARCELEN-ZAMBIZA</v>
          </cell>
        </row>
        <row r="99">
          <cell r="B99">
            <v>86</v>
          </cell>
          <cell r="C99" t="str">
            <v>ZAMBIZA</v>
          </cell>
          <cell r="D99" t="str">
            <v>ROTATIVO</v>
          </cell>
          <cell r="E99" t="str">
            <v>L-S</v>
          </cell>
          <cell r="F99" t="str">
            <v>FURGONETA</v>
          </cell>
          <cell r="G99" t="str">
            <v>MAGDALENA-CENTRO HISTORICO-ZAMBIZA</v>
          </cell>
        </row>
        <row r="100">
          <cell r="B100">
            <v>87</v>
          </cell>
          <cell r="C100" t="str">
            <v>ZAMBIZA</v>
          </cell>
          <cell r="D100" t="str">
            <v>19:00 - 03:00</v>
          </cell>
          <cell r="E100" t="str">
            <v>L-S+1DC/15</v>
          </cell>
          <cell r="F100" t="str">
            <v>FURGONETA</v>
          </cell>
          <cell r="G100" t="str">
            <v>MANUELA SAENZ- CHILLOGALLO- SOLANDA- VILLAFLORA</v>
          </cell>
        </row>
        <row r="101">
          <cell r="B101">
            <v>88</v>
          </cell>
          <cell r="C101" t="str">
            <v>ZAMBIZA</v>
          </cell>
          <cell r="D101" t="str">
            <v>19:00 - 03:00</v>
          </cell>
          <cell r="E101" t="str">
            <v>L-D</v>
          </cell>
          <cell r="F101" t="str">
            <v>FURGONETA</v>
          </cell>
          <cell r="G101" t="str">
            <v>GUAMANI- EDEN DEL SUR - QUICENTRO SUR -ARGELIA - BATAN</v>
          </cell>
        </row>
        <row r="102">
          <cell r="B102">
            <v>89</v>
          </cell>
          <cell r="C102" t="str">
            <v>OCCIDENTAL</v>
          </cell>
          <cell r="D102">
            <v>0.25</v>
          </cell>
          <cell r="E102" t="str">
            <v>L-S +1D c/15d INGRESO</v>
          </cell>
          <cell r="F102" t="str">
            <v>FURGONETA</v>
          </cell>
          <cell r="G102" t="str">
            <v>CATZUQUI DE VELASCO- LA PLANADA-OCCIDENTAL</v>
          </cell>
        </row>
      </sheetData>
      <sheetData sheetId="1"/>
      <sheetData sheetId="2">
        <row r="2">
          <cell r="A2">
            <v>1</v>
          </cell>
          <cell r="B2" t="str">
            <v xml:space="preserve">FIJO </v>
          </cell>
          <cell r="C2">
            <v>20.100000000000001</v>
          </cell>
          <cell r="D2">
            <v>13.1</v>
          </cell>
        </row>
        <row r="3">
          <cell r="A3" t="str">
            <v>1M</v>
          </cell>
          <cell r="B3" t="str">
            <v xml:space="preserve">FIJO </v>
          </cell>
          <cell r="C3">
            <v>14.75</v>
          </cell>
          <cell r="D3">
            <v>7.91</v>
          </cell>
        </row>
        <row r="4">
          <cell r="A4" t="str">
            <v>1N</v>
          </cell>
          <cell r="B4" t="str">
            <v xml:space="preserve">FIJO </v>
          </cell>
          <cell r="C4">
            <v>8.26</v>
          </cell>
          <cell r="D4">
            <v>6.38</v>
          </cell>
        </row>
        <row r="5">
          <cell r="A5">
            <v>2</v>
          </cell>
          <cell r="B5" t="str">
            <v xml:space="preserve">FIJO </v>
          </cell>
          <cell r="C5">
            <v>23.34</v>
          </cell>
          <cell r="D5">
            <v>18.97</v>
          </cell>
        </row>
        <row r="6">
          <cell r="A6" t="str">
            <v>2B</v>
          </cell>
          <cell r="B6" t="str">
            <v xml:space="preserve">FIJO </v>
          </cell>
          <cell r="C6">
            <v>17.250399999999999</v>
          </cell>
          <cell r="D6">
            <v>18.557400000000001</v>
          </cell>
        </row>
        <row r="7">
          <cell r="A7">
            <v>3</v>
          </cell>
          <cell r="B7" t="str">
            <v xml:space="preserve">FIJO </v>
          </cell>
          <cell r="C7">
            <v>17.600000000000001</v>
          </cell>
          <cell r="D7">
            <v>27.3</v>
          </cell>
        </row>
        <row r="8">
          <cell r="A8" t="str">
            <v>3v</v>
          </cell>
          <cell r="B8" t="str">
            <v xml:space="preserve">FIJO </v>
          </cell>
          <cell r="C8">
            <v>30.560000000000002</v>
          </cell>
          <cell r="D8">
            <v>31.94</v>
          </cell>
        </row>
        <row r="9">
          <cell r="A9">
            <v>4</v>
          </cell>
          <cell r="B9" t="str">
            <v xml:space="preserve">FIJO </v>
          </cell>
          <cell r="C9">
            <v>28.2</v>
          </cell>
          <cell r="D9">
            <v>31.78</v>
          </cell>
        </row>
        <row r="10">
          <cell r="A10" t="str">
            <v>4R</v>
          </cell>
          <cell r="B10" t="str">
            <v xml:space="preserve">FIJO </v>
          </cell>
          <cell r="C10">
            <v>10.26</v>
          </cell>
          <cell r="D10">
            <v>12.22</v>
          </cell>
        </row>
        <row r="11">
          <cell r="A11">
            <v>5</v>
          </cell>
          <cell r="B11" t="str">
            <v xml:space="preserve">FIJO </v>
          </cell>
          <cell r="C11">
            <v>27.33</v>
          </cell>
          <cell r="D11">
            <v>36.119999999999997</v>
          </cell>
        </row>
        <row r="12">
          <cell r="A12">
            <v>6</v>
          </cell>
          <cell r="B12" t="str">
            <v xml:space="preserve">FIJO </v>
          </cell>
          <cell r="C12">
            <v>21.75</v>
          </cell>
          <cell r="D12">
            <v>43.16</v>
          </cell>
        </row>
        <row r="13">
          <cell r="A13">
            <v>7</v>
          </cell>
          <cell r="B13" t="str">
            <v xml:space="preserve">FIJO </v>
          </cell>
          <cell r="C13">
            <v>29.9</v>
          </cell>
          <cell r="D13">
            <v>23.63</v>
          </cell>
        </row>
        <row r="14">
          <cell r="A14">
            <v>8</v>
          </cell>
          <cell r="B14" t="str">
            <v xml:space="preserve">FIJO </v>
          </cell>
          <cell r="C14">
            <v>49.87</v>
          </cell>
          <cell r="D14">
            <v>43.88</v>
          </cell>
        </row>
        <row r="15">
          <cell r="A15">
            <v>9</v>
          </cell>
          <cell r="B15" t="str">
            <v xml:space="preserve">FIJO </v>
          </cell>
          <cell r="C15">
            <v>45.02</v>
          </cell>
          <cell r="D15">
            <v>25.71</v>
          </cell>
        </row>
        <row r="16">
          <cell r="A16">
            <v>10</v>
          </cell>
          <cell r="B16" t="str">
            <v xml:space="preserve">FIJO </v>
          </cell>
          <cell r="C16">
            <v>26.96</v>
          </cell>
          <cell r="D16">
            <v>31.31</v>
          </cell>
        </row>
        <row r="17">
          <cell r="A17">
            <v>11</v>
          </cell>
          <cell r="B17" t="str">
            <v xml:space="preserve">FIJO </v>
          </cell>
          <cell r="C17">
            <v>28.06</v>
          </cell>
          <cell r="D17">
            <v>32.21</v>
          </cell>
        </row>
        <row r="18">
          <cell r="A18">
            <v>12</v>
          </cell>
          <cell r="B18" t="str">
            <v xml:space="preserve">FIJO </v>
          </cell>
          <cell r="C18">
            <v>24.57</v>
          </cell>
          <cell r="D18">
            <v>21.18</v>
          </cell>
        </row>
        <row r="19">
          <cell r="A19" t="str">
            <v>12Ñ</v>
          </cell>
          <cell r="B19" t="str">
            <v xml:space="preserve">FIJO </v>
          </cell>
          <cell r="C19">
            <v>27.28</v>
          </cell>
          <cell r="D19">
            <v>17.89</v>
          </cell>
        </row>
        <row r="20">
          <cell r="A20">
            <v>13</v>
          </cell>
          <cell r="B20" t="str">
            <v xml:space="preserve">FIJO </v>
          </cell>
          <cell r="C20">
            <v>23.63</v>
          </cell>
          <cell r="D20">
            <v>16.27</v>
          </cell>
        </row>
        <row r="21">
          <cell r="A21" t="str">
            <v>13Q</v>
          </cell>
          <cell r="B21" t="str">
            <v xml:space="preserve">FIJO </v>
          </cell>
          <cell r="C21">
            <v>22.65</v>
          </cell>
          <cell r="D21">
            <v>9.9600000000000009</v>
          </cell>
        </row>
        <row r="22">
          <cell r="A22">
            <v>14</v>
          </cell>
          <cell r="B22" t="str">
            <v>HORARIO FIJO  PERSONALROTATIVO</v>
          </cell>
          <cell r="C22">
            <v>64</v>
          </cell>
          <cell r="D22">
            <v>31.3</v>
          </cell>
        </row>
        <row r="23">
          <cell r="A23">
            <v>15</v>
          </cell>
          <cell r="B23" t="str">
            <v>ROTATIVO</v>
          </cell>
          <cell r="C23">
            <v>41.64</v>
          </cell>
          <cell r="D23">
            <v>30.12</v>
          </cell>
        </row>
        <row r="24">
          <cell r="A24">
            <v>16</v>
          </cell>
          <cell r="B24" t="str">
            <v xml:space="preserve">FIJO </v>
          </cell>
          <cell r="C24">
            <v>25.9</v>
          </cell>
          <cell r="D24">
            <v>18.73</v>
          </cell>
        </row>
        <row r="25">
          <cell r="A25">
            <v>17</v>
          </cell>
          <cell r="B25" t="str">
            <v xml:space="preserve">FIJO </v>
          </cell>
          <cell r="C25">
            <v>40.909999999999997</v>
          </cell>
          <cell r="D25">
            <v>38.35</v>
          </cell>
        </row>
        <row r="26">
          <cell r="A26">
            <v>18</v>
          </cell>
          <cell r="B26" t="str">
            <v>FIJO</v>
          </cell>
          <cell r="C26">
            <v>17.559999999999999</v>
          </cell>
          <cell r="D26">
            <v>24.8</v>
          </cell>
        </row>
        <row r="27">
          <cell r="A27">
            <v>19</v>
          </cell>
          <cell r="B27" t="str">
            <v xml:space="preserve">FIJO </v>
          </cell>
          <cell r="C27">
            <v>24.72</v>
          </cell>
          <cell r="D27">
            <v>17.27</v>
          </cell>
        </row>
        <row r="28">
          <cell r="A28">
            <v>20</v>
          </cell>
          <cell r="B28" t="str">
            <v xml:space="preserve">FIJO </v>
          </cell>
          <cell r="C28">
            <v>23.16</v>
          </cell>
          <cell r="D28">
            <v>13.43</v>
          </cell>
        </row>
        <row r="29">
          <cell r="A29">
            <v>21</v>
          </cell>
          <cell r="B29" t="str">
            <v xml:space="preserve">FIJO </v>
          </cell>
          <cell r="C29">
            <v>26.42</v>
          </cell>
          <cell r="D29">
            <v>23.17</v>
          </cell>
        </row>
        <row r="30">
          <cell r="A30">
            <v>22</v>
          </cell>
          <cell r="B30" t="str">
            <v xml:space="preserve">FIJO </v>
          </cell>
        </row>
        <row r="31">
          <cell r="A31">
            <v>23</v>
          </cell>
          <cell r="B31" t="str">
            <v>ROTATIVO</v>
          </cell>
          <cell r="C31">
            <v>43.02</v>
          </cell>
          <cell r="D31">
            <v>42.7</v>
          </cell>
        </row>
        <row r="32">
          <cell r="A32">
            <v>24</v>
          </cell>
          <cell r="B32" t="str">
            <v xml:space="preserve">FIJO </v>
          </cell>
          <cell r="C32">
            <v>15.13</v>
          </cell>
          <cell r="D32">
            <v>24.96</v>
          </cell>
        </row>
        <row r="33">
          <cell r="A33">
            <v>25</v>
          </cell>
          <cell r="B33" t="str">
            <v xml:space="preserve">FIJO </v>
          </cell>
          <cell r="C33">
            <v>21.59</v>
          </cell>
          <cell r="D33">
            <v>38.6</v>
          </cell>
        </row>
        <row r="34">
          <cell r="A34">
            <v>26</v>
          </cell>
          <cell r="B34" t="str">
            <v xml:space="preserve">FIJO </v>
          </cell>
          <cell r="C34">
            <v>21.21</v>
          </cell>
          <cell r="D34">
            <v>26.99</v>
          </cell>
        </row>
        <row r="35">
          <cell r="A35" t="str">
            <v>26B</v>
          </cell>
          <cell r="B35" t="str">
            <v xml:space="preserve">FIJO </v>
          </cell>
          <cell r="C35">
            <v>18.63</v>
          </cell>
          <cell r="D35">
            <v>21.87</v>
          </cell>
        </row>
        <row r="36">
          <cell r="A36">
            <v>27</v>
          </cell>
          <cell r="B36" t="str">
            <v xml:space="preserve">FIJO </v>
          </cell>
          <cell r="C36">
            <v>13.83</v>
          </cell>
          <cell r="D36">
            <v>25.9</v>
          </cell>
        </row>
        <row r="37">
          <cell r="A37">
            <v>28</v>
          </cell>
          <cell r="B37" t="str">
            <v xml:space="preserve">FIJO </v>
          </cell>
          <cell r="C37">
            <v>29.15</v>
          </cell>
          <cell r="D37">
            <v>27.52</v>
          </cell>
        </row>
        <row r="38">
          <cell r="A38">
            <v>29</v>
          </cell>
          <cell r="B38" t="str">
            <v xml:space="preserve">FIJO </v>
          </cell>
          <cell r="C38">
            <v>32.26</v>
          </cell>
          <cell r="D38">
            <v>14.12</v>
          </cell>
        </row>
        <row r="39">
          <cell r="A39">
            <v>30</v>
          </cell>
          <cell r="B39" t="str">
            <v xml:space="preserve">FIJO </v>
          </cell>
          <cell r="C39">
            <v>28.32</v>
          </cell>
          <cell r="D39">
            <v>24</v>
          </cell>
        </row>
        <row r="40">
          <cell r="A40">
            <v>31</v>
          </cell>
          <cell r="B40" t="str">
            <v xml:space="preserve">FIJO </v>
          </cell>
          <cell r="C40">
            <v>26.04</v>
          </cell>
          <cell r="D40">
            <v>13.83</v>
          </cell>
        </row>
        <row r="41">
          <cell r="A41">
            <v>32</v>
          </cell>
          <cell r="B41" t="str">
            <v xml:space="preserve">FIJO </v>
          </cell>
          <cell r="C41">
            <v>27.2879</v>
          </cell>
          <cell r="D41">
            <v>17.630400000000002</v>
          </cell>
        </row>
        <row r="42">
          <cell r="A42">
            <v>33</v>
          </cell>
          <cell r="B42" t="str">
            <v xml:space="preserve">FIJO </v>
          </cell>
          <cell r="C42">
            <v>23.931999999999999</v>
          </cell>
          <cell r="D42">
            <v>26.332000000000001</v>
          </cell>
        </row>
        <row r="43">
          <cell r="A43">
            <v>34</v>
          </cell>
          <cell r="B43" t="str">
            <v xml:space="preserve">FIJO </v>
          </cell>
          <cell r="C43">
            <v>10.66</v>
          </cell>
          <cell r="D43">
            <v>12.24</v>
          </cell>
        </row>
        <row r="44">
          <cell r="A44">
            <v>35</v>
          </cell>
          <cell r="B44" t="str">
            <v xml:space="preserve">FIJO </v>
          </cell>
          <cell r="C44">
            <v>20.85</v>
          </cell>
          <cell r="D44">
            <v>33.409999999999997</v>
          </cell>
        </row>
        <row r="45">
          <cell r="A45">
            <v>36</v>
          </cell>
          <cell r="B45" t="str">
            <v xml:space="preserve">FIJO </v>
          </cell>
          <cell r="C45">
            <v>40.94</v>
          </cell>
          <cell r="D45">
            <v>28.59</v>
          </cell>
        </row>
        <row r="46">
          <cell r="A46">
            <v>37</v>
          </cell>
          <cell r="B46" t="str">
            <v xml:space="preserve">FIJO </v>
          </cell>
          <cell r="C46">
            <v>31.01</v>
          </cell>
          <cell r="D46">
            <v>23.83</v>
          </cell>
        </row>
        <row r="47">
          <cell r="A47">
            <v>38</v>
          </cell>
          <cell r="B47" t="str">
            <v xml:space="preserve">FIJO </v>
          </cell>
          <cell r="C47">
            <v>42.33</v>
          </cell>
          <cell r="D47">
            <v>33.659999999999997</v>
          </cell>
        </row>
        <row r="48">
          <cell r="A48">
            <v>39</v>
          </cell>
          <cell r="B48" t="str">
            <v xml:space="preserve">FIJO </v>
          </cell>
          <cell r="C48">
            <v>34.450000000000003</v>
          </cell>
          <cell r="D48">
            <v>18.97</v>
          </cell>
        </row>
        <row r="49">
          <cell r="A49">
            <v>40</v>
          </cell>
          <cell r="B49" t="str">
            <v>ROTATIVO</v>
          </cell>
          <cell r="C49">
            <v>40.26</v>
          </cell>
          <cell r="D49">
            <v>28.52</v>
          </cell>
        </row>
        <row r="50">
          <cell r="A50">
            <v>41</v>
          </cell>
          <cell r="B50" t="str">
            <v xml:space="preserve">FIJO </v>
          </cell>
          <cell r="C50">
            <v>33.01</v>
          </cell>
          <cell r="D50">
            <v>24.12</v>
          </cell>
        </row>
        <row r="51">
          <cell r="A51">
            <v>42</v>
          </cell>
          <cell r="B51" t="str">
            <v xml:space="preserve">FIJO </v>
          </cell>
          <cell r="C51">
            <v>33.25</v>
          </cell>
          <cell r="D51">
            <v>25.13</v>
          </cell>
        </row>
        <row r="52">
          <cell r="A52">
            <v>43</v>
          </cell>
          <cell r="B52" t="str">
            <v xml:space="preserve">FIJO </v>
          </cell>
          <cell r="C52">
            <v>21.425899999999999</v>
          </cell>
          <cell r="D52">
            <v>13.4156</v>
          </cell>
        </row>
        <row r="53">
          <cell r="A53">
            <v>44</v>
          </cell>
          <cell r="B53" t="str">
            <v>ROTATIVO</v>
          </cell>
          <cell r="C53">
            <v>16.440000000000001</v>
          </cell>
          <cell r="D53">
            <v>18.93</v>
          </cell>
        </row>
        <row r="54">
          <cell r="A54">
            <v>45</v>
          </cell>
          <cell r="B54" t="str">
            <v xml:space="preserve">FIJO </v>
          </cell>
          <cell r="C54">
            <v>27.51</v>
          </cell>
          <cell r="D54">
            <v>30.45</v>
          </cell>
        </row>
        <row r="55">
          <cell r="A55">
            <v>46</v>
          </cell>
          <cell r="B55" t="str">
            <v xml:space="preserve">FIJO </v>
          </cell>
          <cell r="C55">
            <v>37.467599999999997</v>
          </cell>
          <cell r="D55">
            <v>22.5471</v>
          </cell>
        </row>
        <row r="56">
          <cell r="A56">
            <v>47</v>
          </cell>
          <cell r="B56" t="str">
            <v xml:space="preserve">FIJO </v>
          </cell>
          <cell r="C56">
            <v>34.82</v>
          </cell>
          <cell r="D56">
            <v>25.09</v>
          </cell>
        </row>
        <row r="57">
          <cell r="A57">
            <v>48</v>
          </cell>
          <cell r="B57" t="str">
            <v xml:space="preserve">FIJO </v>
          </cell>
          <cell r="C57">
            <v>34.484900000000003</v>
          </cell>
          <cell r="D57">
            <v>27.453700000000001</v>
          </cell>
        </row>
        <row r="58">
          <cell r="A58">
            <v>49</v>
          </cell>
          <cell r="B58" t="str">
            <v xml:space="preserve">FIJO </v>
          </cell>
          <cell r="C58">
            <v>57.82</v>
          </cell>
          <cell r="D58">
            <v>48.9</v>
          </cell>
        </row>
        <row r="59">
          <cell r="A59">
            <v>50</v>
          </cell>
          <cell r="B59" t="str">
            <v xml:space="preserve">FIJO </v>
          </cell>
          <cell r="C59">
            <v>10.54</v>
          </cell>
          <cell r="D59">
            <v>9.74</v>
          </cell>
        </row>
        <row r="60">
          <cell r="A60">
            <v>51</v>
          </cell>
          <cell r="B60" t="str">
            <v xml:space="preserve">FIJO </v>
          </cell>
          <cell r="C60">
            <v>23.43</v>
          </cell>
          <cell r="D60">
            <v>19.079999999999998</v>
          </cell>
        </row>
        <row r="61">
          <cell r="A61">
            <v>52</v>
          </cell>
          <cell r="B61" t="str">
            <v xml:space="preserve">FIJO </v>
          </cell>
          <cell r="C61">
            <v>24.96</v>
          </cell>
          <cell r="D61">
            <v>22.69</v>
          </cell>
        </row>
        <row r="62">
          <cell r="A62">
            <v>53</v>
          </cell>
          <cell r="B62" t="str">
            <v xml:space="preserve">FIJO </v>
          </cell>
          <cell r="C62">
            <v>41</v>
          </cell>
          <cell r="D62">
            <v>27.3</v>
          </cell>
        </row>
        <row r="63">
          <cell r="A63">
            <v>54</v>
          </cell>
          <cell r="B63" t="str">
            <v xml:space="preserve">FIJO </v>
          </cell>
          <cell r="C63">
            <v>32.776400000000002</v>
          </cell>
          <cell r="D63">
            <v>29.260300000000001</v>
          </cell>
        </row>
        <row r="64">
          <cell r="A64">
            <v>55</v>
          </cell>
          <cell r="B64" t="str">
            <v xml:space="preserve">FIJO </v>
          </cell>
          <cell r="C64">
            <v>17.260000000000002</v>
          </cell>
          <cell r="D64">
            <v>17.59</v>
          </cell>
        </row>
        <row r="65">
          <cell r="A65">
            <v>56</v>
          </cell>
          <cell r="B65" t="str">
            <v xml:space="preserve">FIJO </v>
          </cell>
          <cell r="C65">
            <v>37.197800000000001</v>
          </cell>
          <cell r="D65">
            <v>35.905999999999999</v>
          </cell>
        </row>
        <row r="66">
          <cell r="A66">
            <v>57</v>
          </cell>
          <cell r="B66" t="str">
            <v xml:space="preserve">FIJO </v>
          </cell>
          <cell r="C66">
            <v>34.121299999999998</v>
          </cell>
          <cell r="D66">
            <v>23.736999999999998</v>
          </cell>
        </row>
        <row r="67">
          <cell r="A67">
            <v>58</v>
          </cell>
          <cell r="B67" t="str">
            <v xml:space="preserve">FIJO </v>
          </cell>
          <cell r="C67">
            <v>22.628699999999998</v>
          </cell>
          <cell r="D67">
            <v>22.0518</v>
          </cell>
        </row>
        <row r="68">
          <cell r="A68">
            <v>59</v>
          </cell>
          <cell r="B68" t="str">
            <v xml:space="preserve">FIJO </v>
          </cell>
          <cell r="C68">
            <v>26.067699999999999</v>
          </cell>
          <cell r="D68">
            <v>23.662500000000001</v>
          </cell>
        </row>
        <row r="69">
          <cell r="A69">
            <v>60</v>
          </cell>
          <cell r="B69" t="str">
            <v>ROTATIVO</v>
          </cell>
          <cell r="C69">
            <v>51.24</v>
          </cell>
          <cell r="D69">
            <v>60.96</v>
          </cell>
        </row>
        <row r="70">
          <cell r="A70">
            <v>61</v>
          </cell>
          <cell r="B70" t="str">
            <v>ROTATIVO</v>
          </cell>
          <cell r="C70">
            <v>37.090000000000003</v>
          </cell>
          <cell r="D70">
            <v>26.62</v>
          </cell>
        </row>
        <row r="71">
          <cell r="A71">
            <v>62</v>
          </cell>
          <cell r="B71" t="str">
            <v xml:space="preserve">FIJO </v>
          </cell>
          <cell r="C71">
            <v>22.12</v>
          </cell>
          <cell r="D71">
            <v>39.6</v>
          </cell>
        </row>
        <row r="72">
          <cell r="A72">
            <v>63</v>
          </cell>
          <cell r="B72" t="str">
            <v xml:space="preserve">FIJO </v>
          </cell>
          <cell r="C72">
            <v>26</v>
          </cell>
          <cell r="D72">
            <v>37.200000000000003</v>
          </cell>
        </row>
        <row r="73">
          <cell r="A73" t="str">
            <v>63S</v>
          </cell>
          <cell r="B73" t="str">
            <v xml:space="preserve">FIJO </v>
          </cell>
          <cell r="C73">
            <v>15.18</v>
          </cell>
          <cell r="D73">
            <v>19.32</v>
          </cell>
        </row>
        <row r="74">
          <cell r="A74">
            <v>64</v>
          </cell>
          <cell r="B74" t="str">
            <v xml:space="preserve">FIJO </v>
          </cell>
          <cell r="C74">
            <v>9.5399999999999991</v>
          </cell>
          <cell r="D74">
            <v>11.73</v>
          </cell>
        </row>
        <row r="75">
          <cell r="A75" t="str">
            <v>64T</v>
          </cell>
          <cell r="B75" t="str">
            <v xml:space="preserve">FIJO </v>
          </cell>
          <cell r="C75">
            <v>13.97</v>
          </cell>
          <cell r="D75">
            <v>18.010000000000002</v>
          </cell>
        </row>
        <row r="76">
          <cell r="A76" t="str">
            <v>64U</v>
          </cell>
          <cell r="B76" t="str">
            <v xml:space="preserve">FIJO </v>
          </cell>
          <cell r="C76">
            <v>12.17</v>
          </cell>
          <cell r="D76">
            <v>14.7</v>
          </cell>
        </row>
        <row r="77">
          <cell r="A77">
            <v>65</v>
          </cell>
          <cell r="B77" t="str">
            <v xml:space="preserve">FIJO </v>
          </cell>
          <cell r="C77">
            <v>20.81</v>
          </cell>
          <cell r="D77">
            <v>32.200000000000003</v>
          </cell>
        </row>
        <row r="78">
          <cell r="A78">
            <v>66</v>
          </cell>
          <cell r="B78" t="str">
            <v xml:space="preserve">FIJO </v>
          </cell>
          <cell r="C78">
            <v>25.69</v>
          </cell>
          <cell r="D78">
            <v>35.049999999999997</v>
          </cell>
        </row>
        <row r="79">
          <cell r="A79">
            <v>67</v>
          </cell>
          <cell r="B79" t="str">
            <v xml:space="preserve">FIJO </v>
          </cell>
          <cell r="C79">
            <v>15.55</v>
          </cell>
          <cell r="D79">
            <v>19.98</v>
          </cell>
        </row>
        <row r="80">
          <cell r="A80" t="str">
            <v>67V</v>
          </cell>
          <cell r="B80" t="str">
            <v xml:space="preserve">FIJO </v>
          </cell>
          <cell r="C80">
            <v>12.94</v>
          </cell>
          <cell r="D80">
            <v>14.79</v>
          </cell>
        </row>
        <row r="81">
          <cell r="A81">
            <v>68</v>
          </cell>
          <cell r="B81" t="str">
            <v xml:space="preserve">FIJO </v>
          </cell>
          <cell r="C81">
            <v>27.6</v>
          </cell>
          <cell r="D81">
            <v>17.679099999999998</v>
          </cell>
        </row>
        <row r="82">
          <cell r="A82">
            <v>69</v>
          </cell>
          <cell r="B82" t="str">
            <v xml:space="preserve">FIJO </v>
          </cell>
          <cell r="C82">
            <v>52.3</v>
          </cell>
        </row>
        <row r="83">
          <cell r="A83">
            <v>70</v>
          </cell>
          <cell r="B83" t="str">
            <v xml:space="preserve">FIJO </v>
          </cell>
          <cell r="C83">
            <v>13.75</v>
          </cell>
          <cell r="D83">
            <v>21.39</v>
          </cell>
        </row>
        <row r="84">
          <cell r="A84">
            <v>71</v>
          </cell>
          <cell r="B84" t="str">
            <v xml:space="preserve">FIJO </v>
          </cell>
          <cell r="C84">
            <v>18.690000000000001</v>
          </cell>
          <cell r="D84">
            <v>17.239999999999998</v>
          </cell>
        </row>
        <row r="85">
          <cell r="A85">
            <v>72</v>
          </cell>
          <cell r="B85" t="str">
            <v xml:space="preserve">FIJO </v>
          </cell>
          <cell r="C85">
            <v>19.23</v>
          </cell>
          <cell r="D85">
            <v>13.55</v>
          </cell>
        </row>
        <row r="86">
          <cell r="A86">
            <v>73</v>
          </cell>
          <cell r="B86" t="str">
            <v xml:space="preserve">FIJO </v>
          </cell>
          <cell r="C86">
            <v>15.7</v>
          </cell>
          <cell r="D86">
            <v>29.2</v>
          </cell>
        </row>
        <row r="87">
          <cell r="A87">
            <v>74</v>
          </cell>
          <cell r="B87" t="str">
            <v xml:space="preserve">FIJO </v>
          </cell>
          <cell r="C87">
            <v>13.29</v>
          </cell>
          <cell r="D87">
            <v>24.96</v>
          </cell>
        </row>
        <row r="88">
          <cell r="A88">
            <v>75</v>
          </cell>
          <cell r="B88" t="str">
            <v xml:space="preserve">FIJO </v>
          </cell>
          <cell r="C88">
            <v>50.094099999999997</v>
          </cell>
          <cell r="D88">
            <v>29.6724</v>
          </cell>
        </row>
        <row r="89">
          <cell r="A89">
            <v>76</v>
          </cell>
          <cell r="B89" t="str">
            <v xml:space="preserve">FIJO </v>
          </cell>
          <cell r="C89">
            <v>34.866399999999999</v>
          </cell>
          <cell r="D89">
            <v>23.7986</v>
          </cell>
        </row>
        <row r="90">
          <cell r="A90">
            <v>77</v>
          </cell>
          <cell r="B90" t="str">
            <v xml:space="preserve">FIJO </v>
          </cell>
          <cell r="C90">
            <v>11.93</v>
          </cell>
          <cell r="D90">
            <v>20.36</v>
          </cell>
        </row>
        <row r="91">
          <cell r="A91">
            <v>78</v>
          </cell>
          <cell r="B91" t="str">
            <v xml:space="preserve">FIJO </v>
          </cell>
          <cell r="C91">
            <v>15.74</v>
          </cell>
          <cell r="D91">
            <v>20.36</v>
          </cell>
        </row>
        <row r="92">
          <cell r="A92">
            <v>79</v>
          </cell>
          <cell r="B92" t="str">
            <v xml:space="preserve">FIJO </v>
          </cell>
          <cell r="C92">
            <v>34.729999999999997</v>
          </cell>
          <cell r="D92">
            <v>35.86</v>
          </cell>
        </row>
        <row r="93">
          <cell r="A93">
            <v>80</v>
          </cell>
          <cell r="B93" t="str">
            <v xml:space="preserve">FIJO </v>
          </cell>
          <cell r="C93">
            <v>35.200000000000003</v>
          </cell>
          <cell r="D93">
            <v>33.200000000000003</v>
          </cell>
        </row>
        <row r="94">
          <cell r="A94">
            <v>81</v>
          </cell>
          <cell r="B94" t="str">
            <v>ROTATIVO</v>
          </cell>
          <cell r="D94">
            <v>31.1</v>
          </cell>
        </row>
        <row r="95">
          <cell r="A95">
            <v>82</v>
          </cell>
          <cell r="B95" t="str">
            <v>ROTATIVO</v>
          </cell>
          <cell r="D95">
            <v>31.45</v>
          </cell>
        </row>
        <row r="96">
          <cell r="A96">
            <v>83</v>
          </cell>
          <cell r="B96" t="str">
            <v>ROTATIVO</v>
          </cell>
          <cell r="D96">
            <v>20.7</v>
          </cell>
        </row>
        <row r="97">
          <cell r="A97">
            <v>84</v>
          </cell>
          <cell r="B97" t="str">
            <v>ROTATIVO</v>
          </cell>
          <cell r="C97">
            <v>31</v>
          </cell>
        </row>
        <row r="98">
          <cell r="A98">
            <v>85</v>
          </cell>
          <cell r="B98" t="str">
            <v>ROTATIVO</v>
          </cell>
          <cell r="C98">
            <v>33.450000000000003</v>
          </cell>
          <cell r="D98">
            <v>51.84</v>
          </cell>
        </row>
        <row r="99">
          <cell r="A99">
            <v>86</v>
          </cell>
          <cell r="B99" t="str">
            <v>ROTATIVO</v>
          </cell>
          <cell r="C99">
            <v>27.2</v>
          </cell>
          <cell r="D99">
            <v>23.55</v>
          </cell>
        </row>
        <row r="100">
          <cell r="A100">
            <v>87</v>
          </cell>
          <cell r="B100" t="str">
            <v>FIJO</v>
          </cell>
          <cell r="C100">
            <v>27.25</v>
          </cell>
          <cell r="D100">
            <v>31.992000000000001</v>
          </cell>
        </row>
        <row r="101">
          <cell r="A101">
            <v>88</v>
          </cell>
          <cell r="B101" t="str">
            <v>FIJO</v>
          </cell>
          <cell r="C101">
            <v>35.56</v>
          </cell>
          <cell r="D101">
            <v>39.5</v>
          </cell>
        </row>
        <row r="102">
          <cell r="A102">
            <v>89</v>
          </cell>
          <cell r="B102" t="str">
            <v>FIJO</v>
          </cell>
          <cell r="C102">
            <v>18.3</v>
          </cell>
        </row>
      </sheetData>
      <sheetData sheetId="3"/>
      <sheetData sheetId="4"/>
      <sheetData sheetId="5">
        <row r="2">
          <cell r="B2">
            <v>1</v>
          </cell>
          <cell r="C2" t="str">
            <v>MARIN</v>
          </cell>
          <cell r="D2" t="str">
            <v>06:00_a_14:00</v>
          </cell>
          <cell r="E2" t="str">
            <v>L-S+1D C/15</v>
          </cell>
        </row>
        <row r="3">
          <cell r="B3" t="str">
            <v>1M</v>
          </cell>
          <cell r="C3" t="str">
            <v>MARIN</v>
          </cell>
          <cell r="D3" t="str">
            <v>06:00_a_14:00</v>
          </cell>
          <cell r="E3" t="str">
            <v>L-S+1D C/15</v>
          </cell>
        </row>
        <row r="4">
          <cell r="B4" t="str">
            <v>1N</v>
          </cell>
          <cell r="C4" t="str">
            <v>MARIN</v>
          </cell>
          <cell r="D4" t="str">
            <v>06:00_a_14:00</v>
          </cell>
          <cell r="E4" t="str">
            <v>L-S+1D C/15</v>
          </cell>
        </row>
        <row r="5">
          <cell r="B5">
            <v>2</v>
          </cell>
          <cell r="C5" t="str">
            <v>MARIN</v>
          </cell>
          <cell r="D5" t="str">
            <v>06:00_a_14:00</v>
          </cell>
          <cell r="E5" t="str">
            <v>L-S+1D C/15</v>
          </cell>
        </row>
        <row r="6">
          <cell r="B6" t="str">
            <v>2B</v>
          </cell>
          <cell r="C6" t="str">
            <v>MARIN</v>
          </cell>
          <cell r="D6" t="str">
            <v>06:00_a_14:00</v>
          </cell>
          <cell r="E6" t="str">
            <v>L-S+1D C/15</v>
          </cell>
        </row>
        <row r="7">
          <cell r="B7">
            <v>3</v>
          </cell>
          <cell r="C7" t="str">
            <v>MARIN</v>
          </cell>
          <cell r="D7" t="str">
            <v>13:00_a_21:00</v>
          </cell>
          <cell r="E7" t="str">
            <v>L-S+1D C/15</v>
          </cell>
        </row>
        <row r="8">
          <cell r="B8" t="str">
            <v>3V</v>
          </cell>
          <cell r="C8" t="str">
            <v>MARIN</v>
          </cell>
          <cell r="D8" t="str">
            <v>13:00_a_21:00</v>
          </cell>
          <cell r="E8" t="str">
            <v>L-S+1D C/15</v>
          </cell>
        </row>
        <row r="9">
          <cell r="B9">
            <v>4</v>
          </cell>
          <cell r="C9" t="str">
            <v>MARIN</v>
          </cell>
          <cell r="D9" t="str">
            <v>13:00_a_21:00</v>
          </cell>
          <cell r="E9" t="str">
            <v>L-S+1D C/15</v>
          </cell>
        </row>
        <row r="10">
          <cell r="B10" t="str">
            <v>4R</v>
          </cell>
          <cell r="C10" t="str">
            <v>MARIN</v>
          </cell>
          <cell r="D10" t="str">
            <v>13:00_a_21:00</v>
          </cell>
          <cell r="E10" t="str">
            <v>L-S+1D C/15</v>
          </cell>
        </row>
        <row r="11">
          <cell r="B11">
            <v>5</v>
          </cell>
          <cell r="C11" t="str">
            <v>MARIN</v>
          </cell>
          <cell r="D11" t="str">
            <v>13:00_a_21:00</v>
          </cell>
          <cell r="E11" t="str">
            <v>L-S+1D C/15</v>
          </cell>
        </row>
        <row r="12">
          <cell r="B12">
            <v>6</v>
          </cell>
          <cell r="C12" t="str">
            <v>MARIN</v>
          </cell>
          <cell r="D12" t="str">
            <v>13:00_a_21:00</v>
          </cell>
          <cell r="E12" t="str">
            <v>L-S+1D C/15</v>
          </cell>
        </row>
        <row r="13">
          <cell r="B13">
            <v>7</v>
          </cell>
          <cell r="C13" t="str">
            <v>CALDERON</v>
          </cell>
          <cell r="D13" t="str">
            <v>06:00_a_14:00</v>
          </cell>
          <cell r="E13" t="str">
            <v>L-D</v>
          </cell>
        </row>
        <row r="14">
          <cell r="B14">
            <v>8</v>
          </cell>
          <cell r="C14" t="str">
            <v>CAROLINA</v>
          </cell>
          <cell r="D14" t="str">
            <v>06:00_a_14:00</v>
          </cell>
          <cell r="E14" t="str">
            <v>L-S</v>
          </cell>
        </row>
        <row r="15">
          <cell r="B15">
            <v>9</v>
          </cell>
          <cell r="C15" t="str">
            <v>CAROLINA</v>
          </cell>
          <cell r="D15" t="str">
            <v>06:00_a_14:00</v>
          </cell>
          <cell r="E15" t="str">
            <v>L-S+1D C/15</v>
          </cell>
        </row>
        <row r="16">
          <cell r="B16">
            <v>10</v>
          </cell>
          <cell r="C16" t="str">
            <v>CAROLINA</v>
          </cell>
          <cell r="D16" t="str">
            <v>12:00_a_20:00</v>
          </cell>
          <cell r="E16" t="str">
            <v>L-S+1D C/15</v>
          </cell>
        </row>
        <row r="17">
          <cell r="B17">
            <v>11</v>
          </cell>
          <cell r="C17" t="str">
            <v>CAROLINA</v>
          </cell>
          <cell r="D17" t="str">
            <v>12:00_a_20:00</v>
          </cell>
          <cell r="E17" t="str">
            <v>L-S+1D C/15</v>
          </cell>
        </row>
        <row r="18">
          <cell r="B18">
            <v>12</v>
          </cell>
          <cell r="C18" t="str">
            <v>FORESTAL</v>
          </cell>
          <cell r="D18" t="str">
            <v>03:00_a_11:00</v>
          </cell>
          <cell r="E18" t="str">
            <v>L-D</v>
          </cell>
        </row>
        <row r="19">
          <cell r="B19" t="str">
            <v>12Ñ</v>
          </cell>
          <cell r="C19" t="str">
            <v>FORESTAL</v>
          </cell>
          <cell r="D19" t="str">
            <v>03:00_a_11:00</v>
          </cell>
          <cell r="E19" t="str">
            <v>L-D</v>
          </cell>
        </row>
        <row r="20">
          <cell r="B20">
            <v>13</v>
          </cell>
          <cell r="C20" t="str">
            <v>FORESTAL</v>
          </cell>
          <cell r="D20" t="str">
            <v>03:00_a_11:00</v>
          </cell>
          <cell r="E20" t="str">
            <v>L-D</v>
          </cell>
        </row>
        <row r="21">
          <cell r="B21" t="str">
            <v>13Q</v>
          </cell>
          <cell r="C21" t="str">
            <v>FORESTAL</v>
          </cell>
          <cell r="D21" t="str">
            <v>03:00_a_11:00</v>
          </cell>
          <cell r="E21" t="str">
            <v>L-D</v>
          </cell>
        </row>
        <row r="22">
          <cell r="B22">
            <v>14</v>
          </cell>
          <cell r="C22" t="str">
            <v>ZAMBIZA</v>
          </cell>
          <cell r="D22" t="str">
            <v>06:00_a_14:00/ 14:00_a_22:00/ 22:00_a_06:00</v>
          </cell>
          <cell r="E22" t="str">
            <v>L-S+1D C/15</v>
          </cell>
        </row>
        <row r="23">
          <cell r="B23">
            <v>15</v>
          </cell>
          <cell r="C23" t="str">
            <v>FORESTAL</v>
          </cell>
          <cell r="D23" t="str">
            <v>06:00_a_14:00</v>
          </cell>
          <cell r="E23" t="str">
            <v>L-S+1D C/15</v>
          </cell>
        </row>
        <row r="24">
          <cell r="B24">
            <v>16</v>
          </cell>
          <cell r="C24" t="str">
            <v>FORESTAL</v>
          </cell>
          <cell r="D24" t="str">
            <v>07:00_a_15:00</v>
          </cell>
          <cell r="E24" t="str">
            <v>L-S</v>
          </cell>
        </row>
        <row r="25">
          <cell r="B25">
            <v>17</v>
          </cell>
          <cell r="C25" t="str">
            <v>FORESTAL</v>
          </cell>
          <cell r="D25" t="str">
            <v>07:00_a_15:00</v>
          </cell>
          <cell r="E25" t="str">
            <v>L-S</v>
          </cell>
        </row>
        <row r="26">
          <cell r="B26">
            <v>18</v>
          </cell>
          <cell r="C26" t="str">
            <v>OCCIDENTAL</v>
          </cell>
          <cell r="D26" t="str">
            <v>19:00_a_03:00</v>
          </cell>
          <cell r="E26" t="str">
            <v>L-D</v>
          </cell>
        </row>
        <row r="27">
          <cell r="B27">
            <v>19</v>
          </cell>
          <cell r="C27" t="str">
            <v>FORESTAL</v>
          </cell>
          <cell r="D27" t="str">
            <v>07:00_a_15:00</v>
          </cell>
          <cell r="E27" t="str">
            <v>L-S</v>
          </cell>
        </row>
        <row r="28">
          <cell r="B28">
            <v>20</v>
          </cell>
          <cell r="C28" t="str">
            <v>FORESTAL</v>
          </cell>
          <cell r="D28" t="str">
            <v>07:00_a_15:00</v>
          </cell>
          <cell r="E28" t="str">
            <v>L-S</v>
          </cell>
        </row>
        <row r="29">
          <cell r="B29">
            <v>21</v>
          </cell>
          <cell r="C29" t="str">
            <v>FORESTAL</v>
          </cell>
          <cell r="D29" t="str">
            <v>07:00_a_15:00</v>
          </cell>
          <cell r="E29" t="str">
            <v>L-S</v>
          </cell>
        </row>
        <row r="30">
          <cell r="B30">
            <v>22</v>
          </cell>
          <cell r="C30" t="str">
            <v>FORESTAL</v>
          </cell>
          <cell r="D30" t="str">
            <v>07:00_a_15:00</v>
          </cell>
          <cell r="E30" t="str">
            <v>L-S</v>
          </cell>
        </row>
        <row r="31">
          <cell r="B31">
            <v>23</v>
          </cell>
          <cell r="C31" t="str">
            <v>FORESTAL</v>
          </cell>
          <cell r="D31" t="str">
            <v>14:00_a_22:00</v>
          </cell>
          <cell r="E31" t="str">
            <v>L-S</v>
          </cell>
        </row>
        <row r="32">
          <cell r="B32">
            <v>24</v>
          </cell>
          <cell r="C32" t="str">
            <v>FORESTAL</v>
          </cell>
          <cell r="D32" t="str">
            <v>19:00_a_03:00</v>
          </cell>
          <cell r="E32" t="str">
            <v>L-S</v>
          </cell>
        </row>
        <row r="33">
          <cell r="B33">
            <v>25</v>
          </cell>
          <cell r="C33" t="str">
            <v>FORESTAL</v>
          </cell>
          <cell r="D33" t="str">
            <v>19:00_a_03:00</v>
          </cell>
          <cell r="E33" t="str">
            <v>L-S</v>
          </cell>
        </row>
        <row r="34">
          <cell r="B34">
            <v>26</v>
          </cell>
          <cell r="C34" t="str">
            <v>FORESTAL</v>
          </cell>
          <cell r="D34" t="str">
            <v>19:00_a_03:00</v>
          </cell>
          <cell r="E34" t="str">
            <v>L-S</v>
          </cell>
        </row>
        <row r="35">
          <cell r="B35" t="str">
            <v>26B</v>
          </cell>
          <cell r="C35" t="str">
            <v>FORESTAL</v>
          </cell>
          <cell r="D35" t="str">
            <v>19:00_a_03:00</v>
          </cell>
          <cell r="E35" t="str">
            <v>L-S</v>
          </cell>
        </row>
        <row r="36">
          <cell r="B36">
            <v>27</v>
          </cell>
          <cell r="C36" t="str">
            <v>FORESTAL</v>
          </cell>
          <cell r="D36" t="str">
            <v>19:00_a_03:00</v>
          </cell>
          <cell r="E36" t="str">
            <v>L-S</v>
          </cell>
        </row>
        <row r="37">
          <cell r="B37">
            <v>28</v>
          </cell>
          <cell r="C37" t="str">
            <v>ITCHIMBIA</v>
          </cell>
          <cell r="D37" t="str">
            <v>06:00_a_14:00/ 14:00_a_22:00/ 22:00_a_06:00</v>
          </cell>
          <cell r="E37" t="str">
            <v>L-D</v>
          </cell>
        </row>
        <row r="38">
          <cell r="B38">
            <v>29</v>
          </cell>
          <cell r="C38" t="str">
            <v>LAS CUADRAS</v>
          </cell>
          <cell r="D38" t="str">
            <v>06:00_a_14:00</v>
          </cell>
          <cell r="E38" t="str">
            <v>L-S+1D C/15</v>
          </cell>
        </row>
        <row r="39">
          <cell r="B39">
            <v>30</v>
          </cell>
          <cell r="C39" t="str">
            <v>LAS CUADRAS</v>
          </cell>
          <cell r="D39" t="str">
            <v>06:00_a_14:00</v>
          </cell>
          <cell r="E39" t="str">
            <v>L-S+1D C/15</v>
          </cell>
        </row>
        <row r="40">
          <cell r="B40">
            <v>31</v>
          </cell>
          <cell r="C40" t="str">
            <v>MAYORISTA</v>
          </cell>
          <cell r="D40" t="str">
            <v>06:00_a_14:00</v>
          </cell>
          <cell r="E40" t="str">
            <v>L-S</v>
          </cell>
        </row>
        <row r="41">
          <cell r="B41">
            <v>32</v>
          </cell>
          <cell r="C41" t="str">
            <v>MAYORISTA</v>
          </cell>
          <cell r="D41" t="str">
            <v>06:00_a_14:00</v>
          </cell>
          <cell r="E41" t="str">
            <v>L-S</v>
          </cell>
        </row>
        <row r="42">
          <cell r="B42">
            <v>33</v>
          </cell>
          <cell r="C42" t="str">
            <v>MAYORISTA</v>
          </cell>
          <cell r="D42" t="str">
            <v>06:00_a_14:00</v>
          </cell>
          <cell r="E42" t="str">
            <v>L-D</v>
          </cell>
        </row>
        <row r="43">
          <cell r="B43">
            <v>34</v>
          </cell>
          <cell r="C43" t="str">
            <v>MAYORISTA</v>
          </cell>
          <cell r="D43" t="str">
            <v>13:00_a_21:00</v>
          </cell>
          <cell r="E43" t="str">
            <v>L-S+1D C/15</v>
          </cell>
        </row>
        <row r="44">
          <cell r="B44">
            <v>35</v>
          </cell>
          <cell r="C44" t="str">
            <v>MAYORISTA</v>
          </cell>
          <cell r="D44" t="str">
            <v>13:00_a_21:00</v>
          </cell>
          <cell r="E44" t="str">
            <v>L-S+1D C/15</v>
          </cell>
        </row>
        <row r="45">
          <cell r="B45">
            <v>36</v>
          </cell>
          <cell r="C45" t="str">
            <v>OCCIDENTAL</v>
          </cell>
          <cell r="D45" t="str">
            <v>0:00_a_8:00</v>
          </cell>
          <cell r="E45" t="str">
            <v>L-D</v>
          </cell>
        </row>
        <row r="46">
          <cell r="B46">
            <v>37</v>
          </cell>
          <cell r="C46" t="str">
            <v>OCCIDENTAL</v>
          </cell>
          <cell r="D46" t="str">
            <v>0:00_a_8:00</v>
          </cell>
          <cell r="E46" t="str">
            <v>L-D</v>
          </cell>
        </row>
        <row r="47">
          <cell r="B47">
            <v>38</v>
          </cell>
          <cell r="C47" t="str">
            <v>ZAMBIZA</v>
          </cell>
          <cell r="D47" t="str">
            <v>03:00_a_11:00</v>
          </cell>
          <cell r="E47" t="str">
            <v>L-D</v>
          </cell>
        </row>
        <row r="48">
          <cell r="B48">
            <v>39</v>
          </cell>
          <cell r="C48" t="str">
            <v>ZAMBIZA</v>
          </cell>
          <cell r="D48" t="str">
            <v>03:00_a_11:00</v>
          </cell>
          <cell r="E48" t="str">
            <v>L-D</v>
          </cell>
        </row>
        <row r="49">
          <cell r="B49">
            <v>40</v>
          </cell>
          <cell r="C49" t="str">
            <v>OCCIDENTAL</v>
          </cell>
          <cell r="D49" t="str">
            <v>06:00_a_14:00</v>
          </cell>
          <cell r="E49" t="str">
            <v>L-S</v>
          </cell>
        </row>
        <row r="50">
          <cell r="B50">
            <v>41</v>
          </cell>
          <cell r="C50" t="str">
            <v>OCCIDENTAL</v>
          </cell>
          <cell r="D50" t="str">
            <v>06:00_a_14:00</v>
          </cell>
          <cell r="E50" t="str">
            <v>L-S</v>
          </cell>
        </row>
        <row r="51">
          <cell r="B51">
            <v>42</v>
          </cell>
          <cell r="C51" t="str">
            <v>OCCIDENTAL</v>
          </cell>
          <cell r="D51" t="str">
            <v>07:00_a_15:00</v>
          </cell>
          <cell r="E51" t="str">
            <v>L-S</v>
          </cell>
        </row>
        <row r="52">
          <cell r="B52">
            <v>43</v>
          </cell>
          <cell r="C52" t="str">
            <v>OCCIDENTAL</v>
          </cell>
          <cell r="D52" t="str">
            <v xml:space="preserve">13:00_a_21:00 </v>
          </cell>
          <cell r="E52" t="str">
            <v>L-S</v>
          </cell>
        </row>
        <row r="53">
          <cell r="B53">
            <v>44</v>
          </cell>
          <cell r="C53" t="str">
            <v>OCCIDENTAL</v>
          </cell>
          <cell r="D53" t="str">
            <v>14:00_a_22:00</v>
          </cell>
          <cell r="E53" t="str">
            <v>L-S</v>
          </cell>
        </row>
        <row r="54">
          <cell r="B54">
            <v>45</v>
          </cell>
          <cell r="C54" t="str">
            <v>OCCIDENTAL</v>
          </cell>
          <cell r="D54" t="str">
            <v>19:00_a_03:00</v>
          </cell>
          <cell r="E54" t="str">
            <v>L-S</v>
          </cell>
        </row>
        <row r="55">
          <cell r="B55">
            <v>46</v>
          </cell>
          <cell r="C55" t="str">
            <v>OCCIDENTAL</v>
          </cell>
          <cell r="D55" t="str">
            <v>07:00_a_15:00</v>
          </cell>
          <cell r="E55" t="str">
            <v>L-S</v>
          </cell>
        </row>
        <row r="56">
          <cell r="B56">
            <v>47</v>
          </cell>
          <cell r="C56" t="str">
            <v>OCCIDENTAL</v>
          </cell>
          <cell r="D56" t="str">
            <v>07:00_a_15:00</v>
          </cell>
          <cell r="E56" t="str">
            <v>L-S</v>
          </cell>
        </row>
        <row r="57">
          <cell r="B57">
            <v>48</v>
          </cell>
          <cell r="C57" t="str">
            <v>OCCIDENTAL</v>
          </cell>
          <cell r="D57" t="str">
            <v>07:00_a_15:00</v>
          </cell>
          <cell r="E57" t="str">
            <v>L-S</v>
          </cell>
        </row>
        <row r="58">
          <cell r="B58">
            <v>49</v>
          </cell>
          <cell r="C58" t="str">
            <v>OCCIDENTAL</v>
          </cell>
          <cell r="D58" t="str">
            <v>07:00_a_15:00</v>
          </cell>
          <cell r="E58" t="str">
            <v>L-S</v>
          </cell>
        </row>
        <row r="59">
          <cell r="B59">
            <v>50</v>
          </cell>
          <cell r="C59" t="str">
            <v>OCCIDENTAL</v>
          </cell>
          <cell r="D59" t="str">
            <v>07:00_a_15:00</v>
          </cell>
          <cell r="E59" t="str">
            <v>L-S</v>
          </cell>
        </row>
        <row r="60">
          <cell r="B60">
            <v>51</v>
          </cell>
          <cell r="C60" t="str">
            <v>OCCIDENTAL</v>
          </cell>
          <cell r="D60" t="str">
            <v>07:00_a_15:00</v>
          </cell>
          <cell r="E60" t="str">
            <v>L-S</v>
          </cell>
        </row>
        <row r="61">
          <cell r="B61">
            <v>52</v>
          </cell>
          <cell r="C61" t="str">
            <v>OCCIDENTAL</v>
          </cell>
          <cell r="D61" t="str">
            <v>07:00_a_15:00</v>
          </cell>
          <cell r="E61" t="str">
            <v>L-S</v>
          </cell>
        </row>
        <row r="62">
          <cell r="B62">
            <v>53</v>
          </cell>
          <cell r="C62" t="str">
            <v>OCCIDENTAL</v>
          </cell>
          <cell r="D62" t="str">
            <v>07:00_a_15:00</v>
          </cell>
          <cell r="E62" t="str">
            <v>L-S</v>
          </cell>
        </row>
        <row r="63">
          <cell r="B63">
            <v>54</v>
          </cell>
          <cell r="C63" t="str">
            <v>OCCIDENTAL</v>
          </cell>
          <cell r="D63" t="str">
            <v>08:00_a_16:30</v>
          </cell>
          <cell r="E63" t="str">
            <v>L-V</v>
          </cell>
        </row>
        <row r="64">
          <cell r="B64">
            <v>55</v>
          </cell>
          <cell r="C64" t="str">
            <v>OCCIDENTAL</v>
          </cell>
          <cell r="D64" t="str">
            <v>08:00_a_16:30</v>
          </cell>
          <cell r="E64" t="str">
            <v>L-V</v>
          </cell>
        </row>
        <row r="65">
          <cell r="B65">
            <v>56</v>
          </cell>
          <cell r="C65" t="str">
            <v>OCCIDENTAL</v>
          </cell>
          <cell r="D65" t="str">
            <v>08:00_a_16:30</v>
          </cell>
          <cell r="E65" t="str">
            <v>L-V</v>
          </cell>
        </row>
        <row r="66">
          <cell r="B66">
            <v>57</v>
          </cell>
          <cell r="C66" t="str">
            <v>OCCIDENTAL</v>
          </cell>
          <cell r="D66" t="str">
            <v>08:00_a_16:30</v>
          </cell>
          <cell r="E66" t="str">
            <v>L-V</v>
          </cell>
        </row>
        <row r="67">
          <cell r="B67">
            <v>58</v>
          </cell>
          <cell r="C67" t="str">
            <v>OCCIDENTAL</v>
          </cell>
          <cell r="D67" t="str">
            <v>08:00_a_16:30</v>
          </cell>
          <cell r="E67" t="str">
            <v>L-V</v>
          </cell>
        </row>
        <row r="68">
          <cell r="B68">
            <v>59</v>
          </cell>
          <cell r="C68" t="str">
            <v>OCCIDENTAL</v>
          </cell>
          <cell r="D68" t="str">
            <v>08:00_a_16:30</v>
          </cell>
          <cell r="E68" t="str">
            <v>L-V</v>
          </cell>
        </row>
        <row r="69">
          <cell r="B69">
            <v>60</v>
          </cell>
          <cell r="C69" t="str">
            <v>OCCIDENTAL</v>
          </cell>
          <cell r="D69" t="str">
            <v>14:00_a_22:00</v>
          </cell>
          <cell r="E69" t="str">
            <v>L-S</v>
          </cell>
        </row>
        <row r="70">
          <cell r="B70">
            <v>61</v>
          </cell>
          <cell r="C70" t="str">
            <v>OCCIDENTAL</v>
          </cell>
          <cell r="D70" t="str">
            <v>14:00_a_22:00</v>
          </cell>
          <cell r="E70" t="str">
            <v>L-S</v>
          </cell>
        </row>
        <row r="71">
          <cell r="B71">
            <v>62</v>
          </cell>
          <cell r="C71" t="str">
            <v>OCCIDENTAL</v>
          </cell>
          <cell r="D71" t="str">
            <v>19:00_a_03:00</v>
          </cell>
          <cell r="E71" t="str">
            <v>L-D</v>
          </cell>
        </row>
        <row r="72">
          <cell r="B72">
            <v>63</v>
          </cell>
          <cell r="C72" t="str">
            <v>OCCIDENTAL</v>
          </cell>
          <cell r="D72" t="str">
            <v>19:00_a_03:00</v>
          </cell>
          <cell r="E72" t="str">
            <v>L-S</v>
          </cell>
        </row>
        <row r="73">
          <cell r="B73" t="str">
            <v>63S</v>
          </cell>
          <cell r="C73" t="str">
            <v>OCCIDENTAL</v>
          </cell>
          <cell r="D73" t="str">
            <v>19:00_a_03:00</v>
          </cell>
          <cell r="E73" t="str">
            <v>L-S</v>
          </cell>
        </row>
        <row r="74">
          <cell r="B74">
            <v>64</v>
          </cell>
          <cell r="C74" t="str">
            <v>OCCIDENTAL</v>
          </cell>
          <cell r="D74" t="str">
            <v>19:00_a_03:00</v>
          </cell>
          <cell r="E74" t="str">
            <v>L-S</v>
          </cell>
        </row>
        <row r="75">
          <cell r="B75" t="str">
            <v>64T</v>
          </cell>
          <cell r="C75" t="str">
            <v>OCCIDENTAL</v>
          </cell>
          <cell r="D75" t="str">
            <v>19:00_a_03:00</v>
          </cell>
          <cell r="E75" t="str">
            <v>L-S</v>
          </cell>
        </row>
        <row r="76">
          <cell r="B76" t="str">
            <v>64U</v>
          </cell>
          <cell r="C76" t="str">
            <v>OCCIDENTAL</v>
          </cell>
          <cell r="D76" t="str">
            <v>19:00_a_03:00</v>
          </cell>
          <cell r="E76" t="str">
            <v>L-D</v>
          </cell>
        </row>
        <row r="77">
          <cell r="B77">
            <v>65</v>
          </cell>
          <cell r="C77" t="str">
            <v>OCCIDENTAL</v>
          </cell>
          <cell r="D77" t="str">
            <v>19:00_a_03:00</v>
          </cell>
          <cell r="E77" t="str">
            <v>L-S</v>
          </cell>
        </row>
        <row r="78">
          <cell r="B78">
            <v>66</v>
          </cell>
          <cell r="C78" t="str">
            <v>OCCIDENTAL</v>
          </cell>
          <cell r="D78" t="str">
            <v>19:00_a_03:00</v>
          </cell>
          <cell r="E78" t="str">
            <v>L-S</v>
          </cell>
        </row>
        <row r="79">
          <cell r="B79">
            <v>67</v>
          </cell>
          <cell r="C79" t="str">
            <v>OCCIDENTAL</v>
          </cell>
          <cell r="D79" t="str">
            <v>19:00_a_03:00</v>
          </cell>
          <cell r="E79" t="str">
            <v>L-S+1D C/15</v>
          </cell>
        </row>
        <row r="80">
          <cell r="B80" t="str">
            <v>67V</v>
          </cell>
          <cell r="C80" t="str">
            <v>OCCIDENTAL</v>
          </cell>
          <cell r="D80" t="str">
            <v>19:00_a_03:00</v>
          </cell>
          <cell r="E80" t="str">
            <v>L-S+1D C/15</v>
          </cell>
        </row>
        <row r="81">
          <cell r="B81">
            <v>68</v>
          </cell>
          <cell r="C81" t="str">
            <v>OFELIA</v>
          </cell>
          <cell r="D81" t="str">
            <v>06:00_a_14:00</v>
          </cell>
          <cell r="E81" t="str">
            <v>L-S+1D C/15</v>
          </cell>
        </row>
        <row r="82">
          <cell r="B82">
            <v>69</v>
          </cell>
          <cell r="C82" t="str">
            <v>OFELIA</v>
          </cell>
          <cell r="D82" t="str">
            <v>06:00_a_14:00</v>
          </cell>
          <cell r="E82" t="str">
            <v>L-S+1D C/15 - INGRESO</v>
          </cell>
        </row>
        <row r="83">
          <cell r="B83">
            <v>70</v>
          </cell>
          <cell r="C83" t="str">
            <v>ZAMBIZA</v>
          </cell>
          <cell r="D83" t="str">
            <v>03:00_a_11:00</v>
          </cell>
          <cell r="E83" t="str">
            <v>L-S+1D C/15</v>
          </cell>
        </row>
        <row r="84">
          <cell r="B84">
            <v>71</v>
          </cell>
          <cell r="C84" t="str">
            <v>ZAMBIZA</v>
          </cell>
          <cell r="D84" t="str">
            <v>07:00_a_15:00</v>
          </cell>
          <cell r="E84" t="str">
            <v>L-S</v>
          </cell>
        </row>
        <row r="85">
          <cell r="B85">
            <v>72</v>
          </cell>
          <cell r="C85" t="str">
            <v>ZAMBIZA</v>
          </cell>
          <cell r="D85" t="str">
            <v>07:00_a_15:00</v>
          </cell>
          <cell r="E85" t="str">
            <v>L-S</v>
          </cell>
        </row>
        <row r="86">
          <cell r="B86">
            <v>73</v>
          </cell>
          <cell r="C86" t="str">
            <v>ZAMBIZA</v>
          </cell>
          <cell r="D86" t="str">
            <v>19:00_a_03:00</v>
          </cell>
          <cell r="E86" t="str">
            <v>L-S</v>
          </cell>
        </row>
        <row r="87">
          <cell r="B87">
            <v>74</v>
          </cell>
          <cell r="C87" t="str">
            <v>ZAMBIZA</v>
          </cell>
          <cell r="D87" t="str">
            <v>19:00_a_03:00</v>
          </cell>
          <cell r="E87" t="str">
            <v>L-S</v>
          </cell>
        </row>
        <row r="88">
          <cell r="B88">
            <v>75</v>
          </cell>
          <cell r="C88" t="str">
            <v>TUMBACO</v>
          </cell>
          <cell r="D88" t="str">
            <v>06:00_a_14:00</v>
          </cell>
          <cell r="E88" t="str">
            <v>L-S</v>
          </cell>
        </row>
        <row r="89">
          <cell r="B89">
            <v>76</v>
          </cell>
          <cell r="C89" t="str">
            <v>ZAMBIZA</v>
          </cell>
          <cell r="D89" t="str">
            <v>06:00_a_14:00</v>
          </cell>
          <cell r="E89" t="str">
            <v>L-S</v>
          </cell>
        </row>
        <row r="90">
          <cell r="B90">
            <v>77</v>
          </cell>
          <cell r="C90" t="str">
            <v>ZAMBIZA</v>
          </cell>
          <cell r="D90" t="str">
            <v>19:00_a_03:00</v>
          </cell>
          <cell r="E90" t="str">
            <v>L-S</v>
          </cell>
        </row>
        <row r="91">
          <cell r="B91">
            <v>78</v>
          </cell>
          <cell r="C91" t="str">
            <v>OCCIDENTAL</v>
          </cell>
          <cell r="D91" t="str">
            <v>19:00_a_03:00</v>
          </cell>
          <cell r="E91" t="str">
            <v>L-S</v>
          </cell>
        </row>
        <row r="92">
          <cell r="B92">
            <v>79</v>
          </cell>
          <cell r="C92" t="str">
            <v>OCCIDENTAL</v>
          </cell>
          <cell r="D92" t="str">
            <v>19:00_a_03:00</v>
          </cell>
          <cell r="E92" t="str">
            <v>L-S</v>
          </cell>
        </row>
        <row r="93">
          <cell r="B93">
            <v>80</v>
          </cell>
          <cell r="C93" t="str">
            <v>OCCIDENTAL</v>
          </cell>
          <cell r="D93" t="str">
            <v>22:00_a_08:00</v>
          </cell>
          <cell r="E93" t="str">
            <v>L-S</v>
          </cell>
        </row>
        <row r="94">
          <cell r="B94">
            <v>81</v>
          </cell>
          <cell r="C94" t="str">
            <v>OCCIDENTAL</v>
          </cell>
          <cell r="D94" t="str">
            <v>1aM</v>
          </cell>
          <cell r="E94" t="str">
            <v>LUNES-SALIDAS</v>
          </cell>
        </row>
        <row r="95">
          <cell r="B95">
            <v>82</v>
          </cell>
          <cell r="C95" t="str">
            <v>OCCIDENTAL</v>
          </cell>
          <cell r="D95" t="str">
            <v>1aM</v>
          </cell>
          <cell r="E95" t="str">
            <v>LUNES-SALIDAS</v>
          </cell>
        </row>
        <row r="96">
          <cell r="B96">
            <v>84</v>
          </cell>
          <cell r="C96" t="str">
            <v>FORESTAL</v>
          </cell>
          <cell r="D96">
            <v>0.91666666666666663</v>
          </cell>
          <cell r="E96" t="str">
            <v>L-D ENTRADA O SALIDA</v>
          </cell>
        </row>
        <row r="97">
          <cell r="B97">
            <v>86</v>
          </cell>
          <cell r="C97" t="str">
            <v>ZAMBIZA</v>
          </cell>
          <cell r="D97" t="str">
            <v>06:00_a_14:00/ 14:00_a_22:00/ 22:00_a_06:00</v>
          </cell>
          <cell r="E97" t="str">
            <v>L-S</v>
          </cell>
        </row>
        <row r="98">
          <cell r="B98">
            <v>87</v>
          </cell>
          <cell r="C98" t="str">
            <v>ZAMBIZA</v>
          </cell>
          <cell r="D98" t="str">
            <v>19:00 - 03:00</v>
          </cell>
          <cell r="E98" t="str">
            <v>L-S+1D C/15</v>
          </cell>
        </row>
        <row r="99">
          <cell r="B99">
            <v>88</v>
          </cell>
          <cell r="C99" t="str">
            <v>ZAMBIZA</v>
          </cell>
          <cell r="D99" t="str">
            <v>19:00 - 03:00</v>
          </cell>
          <cell r="E99" t="str">
            <v>L-D</v>
          </cell>
        </row>
        <row r="100">
          <cell r="B100">
            <v>89</v>
          </cell>
          <cell r="C100" t="str">
            <v>OCCIDENTAL</v>
          </cell>
          <cell r="D100" t="str">
            <v>6:00:00_a_14:00</v>
          </cell>
          <cell r="E100" t="str">
            <v>L-S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7"/>
  <sheetViews>
    <sheetView tabSelected="1" topLeftCell="A85" workbookViewId="0">
      <selection activeCell="B97" sqref="B97:H97"/>
    </sheetView>
  </sheetViews>
  <sheetFormatPr baseColWidth="10" defaultRowHeight="14.4" x14ac:dyDescent="0.3"/>
  <cols>
    <col min="1" max="1" width="18.88671875" bestFit="1" customWidth="1"/>
    <col min="2" max="2" width="22.77734375" customWidth="1"/>
    <col min="3" max="3" width="42.109375" bestFit="1" customWidth="1"/>
    <col min="6" max="6" width="12.109375" bestFit="1" customWidth="1"/>
    <col min="7" max="7" width="12.21875" bestFit="1" customWidth="1"/>
    <col min="8" max="8" width="31.109375" bestFit="1" customWidth="1"/>
  </cols>
  <sheetData>
    <row r="1" spans="1:8" x14ac:dyDescent="0.3">
      <c r="A1" s="1" t="s">
        <v>0</v>
      </c>
      <c r="B1" s="1" t="s">
        <v>16</v>
      </c>
      <c r="C1" s="1" t="s">
        <v>19</v>
      </c>
      <c r="D1" s="1" t="s">
        <v>1</v>
      </c>
      <c r="E1" s="1" t="s">
        <v>2</v>
      </c>
      <c r="F1" s="1" t="s">
        <v>17</v>
      </c>
      <c r="G1" s="1" t="s">
        <v>3</v>
      </c>
      <c r="H1" s="1" t="s">
        <v>18</v>
      </c>
    </row>
    <row r="2" spans="1:8" x14ac:dyDescent="0.3">
      <c r="A2" s="1" t="s">
        <v>34</v>
      </c>
      <c r="B2" s="2">
        <v>1</v>
      </c>
      <c r="C2" s="1" t="str">
        <f>+VLOOKUP(B2,'[1]ACT GPS'!$B$2:$D$100,3,0)</f>
        <v>06:00_a_14:00</v>
      </c>
      <c r="D2" s="1" t="str">
        <f>+VLOOKUP(B2,'[1]BASE RUTA'!$B$2:$C$102,2,0)</f>
        <v>MARIN</v>
      </c>
      <c r="E2" s="3"/>
      <c r="F2" s="1" t="str">
        <f>+VLOOKUP(B2,'[1]BASE RUTA'!$B$2:$F$102,5,0)</f>
        <v>FURGONETA</v>
      </c>
      <c r="G2" s="1" t="str">
        <f>+VLOOKUP(B2,'[1]ACT GPS'!$B$2:$E$100,4,0)</f>
        <v>L-S+1D C/15</v>
      </c>
      <c r="H2" s="1" t="str">
        <f>+VLOOKUP(B2,[1]TRAZADO!$A$2:$B$102,2,0)</f>
        <v xml:space="preserve">FIJO </v>
      </c>
    </row>
    <row r="3" spans="1:8" x14ac:dyDescent="0.3">
      <c r="A3" s="1" t="s">
        <v>35</v>
      </c>
      <c r="B3" s="2" t="s">
        <v>4</v>
      </c>
      <c r="C3" s="1" t="str">
        <f>+VLOOKUP(B3,'[1]ACT GPS'!$B$2:$D$100,3,0)</f>
        <v>06:00_a_14:00</v>
      </c>
      <c r="D3" s="1" t="str">
        <f>+VLOOKUP(B3,'[1]BASE RUTA'!$B$2:$C$102,2,0)</f>
        <v>MARIN</v>
      </c>
      <c r="E3" s="3"/>
      <c r="F3" s="1" t="str">
        <f>+VLOOKUP(B3,'[1]BASE RUTA'!$B$2:$F$102,5,0)</f>
        <v>FURGONETA</v>
      </c>
      <c r="G3" s="1" t="str">
        <f>+VLOOKUP(B3,'[1]ACT GPS'!$B$2:$E$100,4,0)</f>
        <v>L-S+1D C/15</v>
      </c>
      <c r="H3" s="1" t="str">
        <f>+VLOOKUP(B3,[1]TRAZADO!$A$2:$B$102,2,0)</f>
        <v xml:space="preserve">FIJO </v>
      </c>
    </row>
    <row r="4" spans="1:8" x14ac:dyDescent="0.3">
      <c r="A4" s="1" t="s">
        <v>36</v>
      </c>
      <c r="B4" s="2" t="s">
        <v>5</v>
      </c>
      <c r="C4" s="1" t="str">
        <f>+VLOOKUP(B4,'[1]ACT GPS'!$B$2:$D$100,3,0)</f>
        <v>06:00_a_14:00</v>
      </c>
      <c r="D4" s="1" t="str">
        <f>+VLOOKUP(B4,'[1]BASE RUTA'!$B$2:$C$102,2,0)</f>
        <v>MARIN</v>
      </c>
      <c r="E4" s="3"/>
      <c r="F4" s="1" t="str">
        <f>+VLOOKUP(B4,'[1]BASE RUTA'!$B$2:$F$102,5,0)</f>
        <v>FURGONETA</v>
      </c>
      <c r="G4" s="1" t="str">
        <f>+VLOOKUP(B4,'[1]ACT GPS'!$B$2:$E$100,4,0)</f>
        <v>L-S+1D C/15</v>
      </c>
      <c r="H4" s="1" t="str">
        <f>+VLOOKUP(B4,[1]TRAZADO!$A$2:$B$102,2,0)</f>
        <v xml:space="preserve">FIJO </v>
      </c>
    </row>
    <row r="5" spans="1:8" x14ac:dyDescent="0.3">
      <c r="A5" s="1" t="s">
        <v>37</v>
      </c>
      <c r="B5" s="2">
        <v>2</v>
      </c>
      <c r="C5" s="1" t="str">
        <f>+VLOOKUP(B5,'[1]ACT GPS'!$B$2:$D$100,3,0)</f>
        <v>06:00_a_14:00</v>
      </c>
      <c r="D5" s="1" t="str">
        <f>+VLOOKUP(B5,'[1]BASE RUTA'!$B$2:$C$102,2,0)</f>
        <v>MARIN</v>
      </c>
      <c r="E5" s="3"/>
      <c r="F5" s="1" t="str">
        <f>+VLOOKUP(B5,'[1]BASE RUTA'!$B$2:$F$102,5,0)</f>
        <v>FURGONETA</v>
      </c>
      <c r="G5" s="1" t="str">
        <f>+VLOOKUP(B5,'[1]ACT GPS'!$B$2:$E$100,4,0)</f>
        <v>L-S+1D C/15</v>
      </c>
      <c r="H5" s="1" t="str">
        <f>+VLOOKUP(B5,[1]TRAZADO!$A$2:$B$102,2,0)</f>
        <v xml:space="preserve">FIJO </v>
      </c>
    </row>
    <row r="6" spans="1:8" x14ac:dyDescent="0.3">
      <c r="A6" s="1" t="s">
        <v>38</v>
      </c>
      <c r="B6" s="2" t="s">
        <v>6</v>
      </c>
      <c r="C6" s="1" t="str">
        <f>+VLOOKUP(B6,'[1]ACT GPS'!$B$2:$D$100,3,0)</f>
        <v>06:00_a_14:00</v>
      </c>
      <c r="D6" s="1" t="str">
        <f>+VLOOKUP(B6,'[1]BASE RUTA'!$B$2:$C$102,2,0)</f>
        <v>MARIN</v>
      </c>
      <c r="E6" s="3"/>
      <c r="F6" s="1" t="str">
        <f>+VLOOKUP(B6,'[1]BASE RUTA'!$B$2:$F$102,5,0)</f>
        <v>FURGONETA</v>
      </c>
      <c r="G6" s="1" t="str">
        <f>+VLOOKUP(B6,'[1]ACT GPS'!$B$2:$E$100,4,0)</f>
        <v>L-S+1D C/15</v>
      </c>
      <c r="H6" s="1" t="str">
        <f>+VLOOKUP(B6,[1]TRAZADO!$A$2:$B$102,2,0)</f>
        <v xml:space="preserve">FIJO </v>
      </c>
    </row>
    <row r="7" spans="1:8" x14ac:dyDescent="0.3">
      <c r="A7" s="1" t="s">
        <v>39</v>
      </c>
      <c r="B7" s="2">
        <v>3</v>
      </c>
      <c r="C7" s="1" t="str">
        <f>+VLOOKUP(B7,'[1]ACT GPS'!$B$2:$D$100,3,0)</f>
        <v>13:00_a_21:00</v>
      </c>
      <c r="D7" s="1" t="str">
        <f>+VLOOKUP(B7,'[1]BASE RUTA'!$B$2:$C$102,2,0)</f>
        <v>MARIN</v>
      </c>
      <c r="E7" s="3"/>
      <c r="F7" s="1" t="str">
        <f>+VLOOKUP(B7,'[1]BASE RUTA'!$B$2:$F$102,5,0)</f>
        <v>FURGONETA</v>
      </c>
      <c r="G7" s="1" t="str">
        <f>+VLOOKUP(B7,'[1]ACT GPS'!$B$2:$E$100,4,0)</f>
        <v>L-S+1D C/15</v>
      </c>
      <c r="H7" s="1" t="str">
        <f>+VLOOKUP(B7,[1]TRAZADO!$A$2:$B$102,2,0)</f>
        <v xml:space="preserve">FIJO </v>
      </c>
    </row>
    <row r="8" spans="1:8" x14ac:dyDescent="0.3">
      <c r="A8" s="1" t="s">
        <v>40</v>
      </c>
      <c r="B8" s="2" t="s">
        <v>7</v>
      </c>
      <c r="C8" s="1" t="str">
        <f>+VLOOKUP(B8,'[1]ACT GPS'!$B$2:$D$100,3,0)</f>
        <v>13:00_a_21:00</v>
      </c>
      <c r="D8" s="1" t="str">
        <f>+VLOOKUP(B8,'[1]BASE RUTA'!$B$2:$C$102,2,0)</f>
        <v>MARIN</v>
      </c>
      <c r="E8" s="3"/>
      <c r="F8" s="1" t="str">
        <f>+VLOOKUP(B8,'[1]BASE RUTA'!$B$2:$F$102,5,0)</f>
        <v>FURGONETA</v>
      </c>
      <c r="G8" s="1" t="str">
        <f>+VLOOKUP(B8,'[1]ACT GPS'!$B$2:$E$100,4,0)</f>
        <v>L-S+1D C/15</v>
      </c>
      <c r="H8" s="1" t="str">
        <f>+VLOOKUP(B8,[1]TRAZADO!$A$2:$B$102,2,0)</f>
        <v xml:space="preserve">FIJO </v>
      </c>
    </row>
    <row r="9" spans="1:8" x14ac:dyDescent="0.3">
      <c r="A9" s="1" t="s">
        <v>41</v>
      </c>
      <c r="B9" s="2">
        <v>4</v>
      </c>
      <c r="C9" s="1" t="str">
        <f>+VLOOKUP(B9,'[1]ACT GPS'!$B$2:$D$100,3,0)</f>
        <v>13:00_a_21:00</v>
      </c>
      <c r="D9" s="1" t="str">
        <f>+VLOOKUP(B9,'[1]BASE RUTA'!$B$2:$C$102,2,0)</f>
        <v>MARIN</v>
      </c>
      <c r="E9" s="3"/>
      <c r="F9" s="1" t="str">
        <f>+VLOOKUP(B9,'[1]BASE RUTA'!$B$2:$F$102,5,0)</f>
        <v>MICROBUS</v>
      </c>
      <c r="G9" s="1" t="str">
        <f>+VLOOKUP(B9,'[1]ACT GPS'!$B$2:$E$100,4,0)</f>
        <v>L-S+1D C/15</v>
      </c>
      <c r="H9" s="1" t="str">
        <f>+VLOOKUP(B9,[1]TRAZADO!$A$2:$B$102,2,0)</f>
        <v xml:space="preserve">FIJO </v>
      </c>
    </row>
    <row r="10" spans="1:8" x14ac:dyDescent="0.3">
      <c r="A10" s="1" t="s">
        <v>42</v>
      </c>
      <c r="B10" s="2" t="s">
        <v>8</v>
      </c>
      <c r="C10" s="1" t="str">
        <f>+VLOOKUP(B10,'[1]ACT GPS'!$B$2:$D$100,3,0)</f>
        <v>13:00_a_21:00</v>
      </c>
      <c r="D10" s="1" t="str">
        <f>+VLOOKUP(B10,'[1]BASE RUTA'!$B$2:$C$102,2,0)</f>
        <v>MARIN</v>
      </c>
      <c r="E10" s="3"/>
      <c r="F10" s="1" t="str">
        <f>+VLOOKUP(B10,'[1]BASE RUTA'!$B$2:$F$102,5,0)</f>
        <v>FURGONETA</v>
      </c>
      <c r="G10" s="1" t="str">
        <f>+VLOOKUP(B10,'[1]ACT GPS'!$B$2:$E$100,4,0)</f>
        <v>L-S+1D C/15</v>
      </c>
      <c r="H10" s="1" t="str">
        <f>+VLOOKUP(B10,[1]TRAZADO!$A$2:$B$102,2,0)</f>
        <v xml:space="preserve">FIJO </v>
      </c>
    </row>
    <row r="11" spans="1:8" x14ac:dyDescent="0.3">
      <c r="A11" s="1" t="s">
        <v>43</v>
      </c>
      <c r="B11" s="2">
        <v>5</v>
      </c>
      <c r="C11" s="1" t="str">
        <f>+VLOOKUP(B11,'[1]ACT GPS'!$B$2:$D$100,3,0)</f>
        <v>13:00_a_21:00</v>
      </c>
      <c r="D11" s="1" t="str">
        <f>+VLOOKUP(B11,'[1]BASE RUTA'!$B$2:$C$102,2,0)</f>
        <v>MARIN</v>
      </c>
      <c r="E11" s="3"/>
      <c r="F11" s="1" t="str">
        <f>+VLOOKUP(B11,'[1]BASE RUTA'!$B$2:$F$102,5,0)</f>
        <v>FURGONETA</v>
      </c>
      <c r="G11" s="1" t="str">
        <f>+VLOOKUP(B11,'[1]ACT GPS'!$B$2:$E$100,4,0)</f>
        <v>L-S+1D C/15</v>
      </c>
      <c r="H11" s="1" t="str">
        <f>+VLOOKUP(B11,[1]TRAZADO!$A$2:$B$102,2,0)</f>
        <v xml:space="preserve">FIJO </v>
      </c>
    </row>
    <row r="12" spans="1:8" x14ac:dyDescent="0.3">
      <c r="A12" s="1" t="s">
        <v>44</v>
      </c>
      <c r="B12" s="2">
        <v>6</v>
      </c>
      <c r="C12" s="1" t="str">
        <f>+VLOOKUP(B12,'[1]ACT GPS'!$B$2:$D$100,3,0)</f>
        <v>13:00_a_21:00</v>
      </c>
      <c r="D12" s="1" t="str">
        <f>+VLOOKUP(B12,'[1]BASE RUTA'!$B$2:$C$102,2,0)</f>
        <v>MARIN</v>
      </c>
      <c r="E12" s="3"/>
      <c r="F12" s="1" t="str">
        <f>+VLOOKUP(B12,'[1]BASE RUTA'!$B$2:$F$102,5,0)</f>
        <v>FURGONETA</v>
      </c>
      <c r="G12" s="1" t="str">
        <f>+VLOOKUP(B12,'[1]ACT GPS'!$B$2:$E$100,4,0)</f>
        <v>L-S+1D C/15</v>
      </c>
      <c r="H12" s="1" t="str">
        <f>+VLOOKUP(B12,[1]TRAZADO!$A$2:$B$102,2,0)</f>
        <v xml:space="preserve">FIJO </v>
      </c>
    </row>
    <row r="13" spans="1:8" x14ac:dyDescent="0.3">
      <c r="A13" s="1" t="s">
        <v>45</v>
      </c>
      <c r="B13" s="2">
        <v>7</v>
      </c>
      <c r="C13" s="1" t="str">
        <f>+VLOOKUP(B13,'[1]ACT GPS'!$B$2:$D$100,3,0)</f>
        <v>06:00_a_14:00</v>
      </c>
      <c r="D13" s="1" t="str">
        <f>+VLOOKUP(B13,'[1]BASE RUTA'!$B$2:$C$102,2,0)</f>
        <v>CALDERON</v>
      </c>
      <c r="E13" s="3"/>
      <c r="F13" s="1" t="str">
        <f>+VLOOKUP(B13,'[1]BASE RUTA'!$B$2:$F$102,5,0)</f>
        <v>MINIBUS</v>
      </c>
      <c r="G13" s="1" t="str">
        <f>+VLOOKUP(B13,'[1]ACT GPS'!$B$2:$E$100,4,0)</f>
        <v>L-D</v>
      </c>
      <c r="H13" s="1" t="str">
        <f>+VLOOKUP(B13,[1]TRAZADO!$A$2:$B$102,2,0)</f>
        <v xml:space="preserve">FIJO </v>
      </c>
    </row>
    <row r="14" spans="1:8" x14ac:dyDescent="0.3">
      <c r="A14" s="1" t="s">
        <v>46</v>
      </c>
      <c r="B14" s="2">
        <v>8</v>
      </c>
      <c r="C14" s="1" t="str">
        <f>+VLOOKUP(B14,'[1]ACT GPS'!$B$2:$D$100,3,0)</f>
        <v>06:00_a_14:00</v>
      </c>
      <c r="D14" s="1" t="str">
        <f>+VLOOKUP(B14,'[1]BASE RUTA'!$B$2:$C$102,2,0)</f>
        <v>CAROLINA</v>
      </c>
      <c r="E14" s="3"/>
      <c r="F14" s="1" t="str">
        <f>+VLOOKUP(B14,'[1]BASE RUTA'!$B$2:$F$102,5,0)</f>
        <v>MICROBUS</v>
      </c>
      <c r="G14" s="1" t="str">
        <f>+VLOOKUP(B14,'[1]ACT GPS'!$B$2:$E$100,4,0)</f>
        <v>L-S</v>
      </c>
      <c r="H14" s="1" t="str">
        <f>+VLOOKUP(B14,[1]TRAZADO!$A$2:$B$102,2,0)</f>
        <v xml:space="preserve">FIJO </v>
      </c>
    </row>
    <row r="15" spans="1:8" x14ac:dyDescent="0.3">
      <c r="A15" s="1" t="s">
        <v>47</v>
      </c>
      <c r="B15" s="2">
        <v>9</v>
      </c>
      <c r="C15" s="1" t="str">
        <f>+VLOOKUP(B15,'[1]ACT GPS'!$B$2:$D$100,3,0)</f>
        <v>06:00_a_14:00</v>
      </c>
      <c r="D15" s="1" t="str">
        <f>+VLOOKUP(B15,'[1]BASE RUTA'!$B$2:$C$102,2,0)</f>
        <v>CAROLINA</v>
      </c>
      <c r="E15" s="3"/>
      <c r="F15" s="1" t="str">
        <f>+VLOOKUP(B15,'[1]BASE RUTA'!$B$2:$F$102,5,0)</f>
        <v>FURGONETA</v>
      </c>
      <c r="G15" s="1" t="str">
        <f>+VLOOKUP(B15,'[1]ACT GPS'!$B$2:$E$100,4,0)</f>
        <v>L-S+1D C/15</v>
      </c>
      <c r="H15" s="1" t="str">
        <f>+VLOOKUP(B15,[1]TRAZADO!$A$2:$B$102,2,0)</f>
        <v xml:space="preserve">FIJO </v>
      </c>
    </row>
    <row r="16" spans="1:8" x14ac:dyDescent="0.3">
      <c r="A16" s="1" t="s">
        <v>48</v>
      </c>
      <c r="B16" s="2">
        <v>10</v>
      </c>
      <c r="C16" s="1" t="str">
        <f>+VLOOKUP(B16,'[1]ACT GPS'!$B$2:$D$100,3,0)</f>
        <v>12:00_a_20:00</v>
      </c>
      <c r="D16" s="1" t="str">
        <f>+VLOOKUP(B16,'[1]BASE RUTA'!$B$2:$C$102,2,0)</f>
        <v>CAROLINA</v>
      </c>
      <c r="E16" s="3"/>
      <c r="F16" s="1" t="str">
        <f>+VLOOKUP(B16,'[1]BASE RUTA'!$B$2:$F$102,5,0)</f>
        <v>FURGONETA</v>
      </c>
      <c r="G16" s="1" t="str">
        <f>+VLOOKUP(B16,'[1]ACT GPS'!$B$2:$E$100,4,0)</f>
        <v>L-S+1D C/15</v>
      </c>
      <c r="H16" s="1" t="str">
        <f>+VLOOKUP(B16,[1]TRAZADO!$A$2:$B$102,2,0)</f>
        <v xml:space="preserve">FIJO </v>
      </c>
    </row>
    <row r="17" spans="1:8" x14ac:dyDescent="0.3">
      <c r="A17" s="1" t="s">
        <v>49</v>
      </c>
      <c r="B17" s="2">
        <v>11</v>
      </c>
      <c r="C17" s="1" t="str">
        <f>+VLOOKUP(B17,'[1]ACT GPS'!$B$2:$D$100,3,0)</f>
        <v>12:00_a_20:00</v>
      </c>
      <c r="D17" s="1" t="str">
        <f>+VLOOKUP(B17,'[1]BASE RUTA'!$B$2:$C$102,2,0)</f>
        <v>CAROLINA</v>
      </c>
      <c r="E17" s="3"/>
      <c r="F17" s="1" t="str">
        <f>+VLOOKUP(B17,'[1]BASE RUTA'!$B$2:$F$102,5,0)</f>
        <v>FURGONETA</v>
      </c>
      <c r="G17" s="1" t="str">
        <f>+VLOOKUP(B17,'[1]ACT GPS'!$B$2:$E$100,4,0)</f>
        <v>L-S+1D C/15</v>
      </c>
      <c r="H17" s="1" t="str">
        <f>+VLOOKUP(B17,[1]TRAZADO!$A$2:$B$102,2,0)</f>
        <v xml:space="preserve">FIJO </v>
      </c>
    </row>
    <row r="18" spans="1:8" x14ac:dyDescent="0.3">
      <c r="A18" s="1" t="s">
        <v>50</v>
      </c>
      <c r="B18" s="2">
        <v>12</v>
      </c>
      <c r="C18" s="1" t="str">
        <f>+VLOOKUP(B18,'[1]ACT GPS'!$B$2:$D$100,3,0)</f>
        <v>03:00_a_11:00</v>
      </c>
      <c r="D18" s="1" t="str">
        <f>+VLOOKUP(B18,'[1]BASE RUTA'!$B$2:$C$102,2,0)</f>
        <v>FORESTAL</v>
      </c>
      <c r="E18" s="3"/>
      <c r="F18" s="1" t="str">
        <f>+VLOOKUP(B18,'[1]BASE RUTA'!$B$2:$F$102,5,0)</f>
        <v>MICROBUS</v>
      </c>
      <c r="G18" s="1" t="str">
        <f>+VLOOKUP(B18,'[1]ACT GPS'!$B$2:$E$100,4,0)</f>
        <v>L-D</v>
      </c>
      <c r="H18" s="1" t="str">
        <f>+VLOOKUP(B18,[1]TRAZADO!$A$2:$B$102,2,0)</f>
        <v xml:space="preserve">FIJO </v>
      </c>
    </row>
    <row r="19" spans="1:8" x14ac:dyDescent="0.3">
      <c r="A19" s="1" t="s">
        <v>51</v>
      </c>
      <c r="B19" s="2" t="s">
        <v>9</v>
      </c>
      <c r="C19" s="1" t="str">
        <f>+VLOOKUP(B19,'[1]ACT GPS'!$B$2:$D$100,3,0)</f>
        <v>03:00_a_11:00</v>
      </c>
      <c r="D19" s="1" t="str">
        <f>+VLOOKUP(B19,'[1]BASE RUTA'!$B$2:$C$102,2,0)</f>
        <v>FORESTAL</v>
      </c>
      <c r="E19" s="3"/>
      <c r="F19" s="1" t="str">
        <f>+VLOOKUP(B19,'[1]BASE RUTA'!$B$2:$F$102,5,0)</f>
        <v>FURGONETA</v>
      </c>
      <c r="G19" s="1" t="str">
        <f>+VLOOKUP(B19,'[1]ACT GPS'!$B$2:$E$100,4,0)</f>
        <v>L-D</v>
      </c>
      <c r="H19" s="1" t="str">
        <f>+VLOOKUP(B19,[1]TRAZADO!$A$2:$B$102,2,0)</f>
        <v xml:space="preserve">FIJO </v>
      </c>
    </row>
    <row r="20" spans="1:8" x14ac:dyDescent="0.3">
      <c r="A20" s="1" t="s">
        <v>52</v>
      </c>
      <c r="B20" s="2">
        <v>13</v>
      </c>
      <c r="C20" s="1" t="str">
        <f>+VLOOKUP(B20,'[1]ACT GPS'!$B$2:$D$100,3,0)</f>
        <v>03:00_a_11:00</v>
      </c>
      <c r="D20" s="1" t="str">
        <f>+VLOOKUP(B20,'[1]BASE RUTA'!$B$2:$C$102,2,0)</f>
        <v>FORESTAL</v>
      </c>
      <c r="E20" s="3"/>
      <c r="F20" s="1" t="str">
        <f>+VLOOKUP(B20,'[1]BASE RUTA'!$B$2:$F$102,5,0)</f>
        <v>FURGONETA</v>
      </c>
      <c r="G20" s="1" t="str">
        <f>+VLOOKUP(B20,'[1]ACT GPS'!$B$2:$E$100,4,0)</f>
        <v>L-D</v>
      </c>
      <c r="H20" s="1" t="str">
        <f>+VLOOKUP(B20,[1]TRAZADO!$A$2:$B$102,2,0)</f>
        <v xml:space="preserve">FIJO </v>
      </c>
    </row>
    <row r="21" spans="1:8" x14ac:dyDescent="0.3">
      <c r="A21" s="1" t="s">
        <v>53</v>
      </c>
      <c r="B21" s="2" t="s">
        <v>10</v>
      </c>
      <c r="C21" s="1" t="str">
        <f>+VLOOKUP(B21,'[1]ACT GPS'!$B$2:$D$100,3,0)</f>
        <v>03:00_a_11:00</v>
      </c>
      <c r="D21" s="1" t="str">
        <f>+VLOOKUP(B21,'[1]BASE RUTA'!$B$2:$C$102,2,0)</f>
        <v>FORESTAL</v>
      </c>
      <c r="E21" s="3"/>
      <c r="F21" s="1" t="str">
        <f>+VLOOKUP(B21,'[1]BASE RUTA'!$B$2:$F$102,5,0)</f>
        <v>FURGONETA</v>
      </c>
      <c r="G21" s="1" t="str">
        <f>+VLOOKUP(B21,'[1]ACT GPS'!$B$2:$E$100,4,0)</f>
        <v>L-D</v>
      </c>
      <c r="H21" s="1" t="str">
        <f>+VLOOKUP(B21,[1]TRAZADO!$A$2:$B$102,2,0)</f>
        <v xml:space="preserve">FIJO </v>
      </c>
    </row>
    <row r="22" spans="1:8" x14ac:dyDescent="0.3">
      <c r="A22" s="1" t="s">
        <v>54</v>
      </c>
      <c r="B22" s="2">
        <v>14</v>
      </c>
      <c r="C22" s="1" t="str">
        <f>+VLOOKUP(B22,'[1]ACT GPS'!$B$2:$D$100,3,0)</f>
        <v>06:00_a_14:00/ 14:00_a_22:00/ 22:00_a_06:00</v>
      </c>
      <c r="D22" s="1" t="str">
        <f>+VLOOKUP(B22,'[1]BASE RUTA'!$B$2:$C$102,2,0)</f>
        <v>ZAMBIZA</v>
      </c>
      <c r="E22" s="3"/>
      <c r="F22" s="1" t="str">
        <f>+VLOOKUP(B22,'[1]BASE RUTA'!$B$2:$F$102,5,0)</f>
        <v>FURGONETA</v>
      </c>
      <c r="G22" s="1" t="str">
        <f>+VLOOKUP(B22,'[1]ACT GPS'!$B$2:$E$100,4,0)</f>
        <v>L-S+1D C/15</v>
      </c>
      <c r="H22" s="1" t="str">
        <f>+VLOOKUP(B22,[1]TRAZADO!$A$2:$B$102,2,0)</f>
        <v>HORARIO FIJO  PERSONALROTATIVO</v>
      </c>
    </row>
    <row r="23" spans="1:8" x14ac:dyDescent="0.3">
      <c r="A23" s="1" t="s">
        <v>55</v>
      </c>
      <c r="B23" s="2">
        <v>15</v>
      </c>
      <c r="C23" s="1" t="str">
        <f>+VLOOKUP(B23,'[1]ACT GPS'!$B$2:$D$100,3,0)</f>
        <v>06:00_a_14:00</v>
      </c>
      <c r="D23" s="1" t="str">
        <f>+VLOOKUP(B23,'[1]BASE RUTA'!$B$2:$C$102,2,0)</f>
        <v>FORESTAL</v>
      </c>
      <c r="E23" s="3"/>
      <c r="F23" s="1" t="str">
        <f>+VLOOKUP(B23,'[1]BASE RUTA'!$B$2:$F$102,5,0)</f>
        <v>FURGONETA</v>
      </c>
      <c r="G23" s="1" t="str">
        <f>+VLOOKUP(B23,'[1]ACT GPS'!$B$2:$E$100,4,0)</f>
        <v>L-S+1D C/15</v>
      </c>
      <c r="H23" s="1" t="str">
        <f>+VLOOKUP(B23,[1]TRAZADO!$A$2:$B$102,2,0)</f>
        <v>ROTATIVO</v>
      </c>
    </row>
    <row r="24" spans="1:8" x14ac:dyDescent="0.3">
      <c r="A24" s="1" t="s">
        <v>56</v>
      </c>
      <c r="B24" s="2">
        <v>16</v>
      </c>
      <c r="C24" s="1" t="str">
        <f>+VLOOKUP(B24,'[1]ACT GPS'!$B$2:$D$100,3,0)</f>
        <v>07:00_a_15:00</v>
      </c>
      <c r="D24" s="1" t="str">
        <f>+VLOOKUP(B24,'[1]BASE RUTA'!$B$2:$C$102,2,0)</f>
        <v>FORESTAL</v>
      </c>
      <c r="E24" s="3"/>
      <c r="F24" s="1" t="str">
        <f>+VLOOKUP(B24,'[1]BASE RUTA'!$B$2:$F$102,5,0)</f>
        <v>MICROBUS</v>
      </c>
      <c r="G24" s="1" t="str">
        <f>+VLOOKUP(B24,'[1]ACT GPS'!$B$2:$E$100,4,0)</f>
        <v>L-S</v>
      </c>
      <c r="H24" s="1" t="str">
        <f>+VLOOKUP(B24,[1]TRAZADO!$A$2:$B$102,2,0)</f>
        <v xml:space="preserve">FIJO </v>
      </c>
    </row>
    <row r="25" spans="1:8" x14ac:dyDescent="0.3">
      <c r="A25" s="1" t="s">
        <v>57</v>
      </c>
      <c r="B25" s="2">
        <v>17</v>
      </c>
      <c r="C25" s="1" t="str">
        <f>+VLOOKUP(B25,'[1]ACT GPS'!$B$2:$D$100,3,0)</f>
        <v>07:00_a_15:00</v>
      </c>
      <c r="D25" s="1" t="str">
        <f>+VLOOKUP(B25,'[1]BASE RUTA'!$B$2:$C$102,2,0)</f>
        <v>FORESTAL</v>
      </c>
      <c r="E25" s="3"/>
      <c r="F25" s="1" t="str">
        <f>+VLOOKUP(B25,'[1]BASE RUTA'!$B$2:$F$102,5,0)</f>
        <v>MICROBUS</v>
      </c>
      <c r="G25" s="1" t="str">
        <f>+VLOOKUP(B25,'[1]ACT GPS'!$B$2:$E$100,4,0)</f>
        <v>L-S</v>
      </c>
      <c r="H25" s="1" t="str">
        <f>+VLOOKUP(B25,[1]TRAZADO!$A$2:$B$102,2,0)</f>
        <v xml:space="preserve">FIJO </v>
      </c>
    </row>
    <row r="26" spans="1:8" x14ac:dyDescent="0.3">
      <c r="A26" s="1" t="s">
        <v>58</v>
      </c>
      <c r="B26" s="2">
        <v>18</v>
      </c>
      <c r="C26" s="1" t="str">
        <f>+VLOOKUP(B26,'[1]ACT GPS'!$B$2:$D$100,3,0)</f>
        <v>19:00_a_03:00</v>
      </c>
      <c r="D26" s="1" t="str">
        <f>+VLOOKUP(B26,'[1]BASE RUTA'!$B$2:$C$102,2,0)</f>
        <v>OCCIDENTAL</v>
      </c>
      <c r="E26" s="3"/>
      <c r="F26" s="1" t="str">
        <f>+VLOOKUP(B26,'[1]BASE RUTA'!$B$2:$F$102,5,0)</f>
        <v>FURGONETA</v>
      </c>
      <c r="G26" s="1" t="str">
        <f>+VLOOKUP(B26,'[1]ACT GPS'!$B$2:$E$100,4,0)</f>
        <v>L-D</v>
      </c>
      <c r="H26" s="1" t="str">
        <f>+VLOOKUP(B26,[1]TRAZADO!$A$2:$B$102,2,0)</f>
        <v>FIJO</v>
      </c>
    </row>
    <row r="27" spans="1:8" x14ac:dyDescent="0.3">
      <c r="A27" s="1" t="s">
        <v>59</v>
      </c>
      <c r="B27" s="2">
        <v>19</v>
      </c>
      <c r="C27" s="1" t="str">
        <f>+VLOOKUP(B27,'[1]ACT GPS'!$B$2:$D$100,3,0)</f>
        <v>07:00_a_15:00</v>
      </c>
      <c r="D27" s="1" t="str">
        <f>+VLOOKUP(B27,'[1]BASE RUTA'!$B$2:$C$102,2,0)</f>
        <v>FORESTAL</v>
      </c>
      <c r="E27" s="3"/>
      <c r="F27" s="1" t="str">
        <f>+VLOOKUP(B27,'[1]BASE RUTA'!$B$2:$F$102,5,0)</f>
        <v>MICROBUS</v>
      </c>
      <c r="G27" s="1" t="str">
        <f>+VLOOKUP(B27,'[1]ACT GPS'!$B$2:$E$100,4,0)</f>
        <v>L-S</v>
      </c>
      <c r="H27" s="1" t="str">
        <f>+VLOOKUP(B27,[1]TRAZADO!$A$2:$B$102,2,0)</f>
        <v xml:space="preserve">FIJO </v>
      </c>
    </row>
    <row r="28" spans="1:8" x14ac:dyDescent="0.3">
      <c r="A28" s="1" t="s">
        <v>60</v>
      </c>
      <c r="B28" s="2">
        <v>20</v>
      </c>
      <c r="C28" s="1" t="str">
        <f>+VLOOKUP(B28,'[1]ACT GPS'!$B$2:$D$100,3,0)</f>
        <v>07:00_a_15:00</v>
      </c>
      <c r="D28" s="1" t="str">
        <f>+VLOOKUP(B28,'[1]BASE RUTA'!$B$2:$C$102,2,0)</f>
        <v>FORESTAL</v>
      </c>
      <c r="E28" s="3"/>
      <c r="F28" s="1" t="str">
        <f>+VLOOKUP(B28,'[1]BASE RUTA'!$B$2:$F$102,5,0)</f>
        <v>MICROBUS</v>
      </c>
      <c r="G28" s="1" t="str">
        <f>+VLOOKUP(B28,'[1]ACT GPS'!$B$2:$E$100,4,0)</f>
        <v>L-S</v>
      </c>
      <c r="H28" s="1" t="str">
        <f>+VLOOKUP(B28,[1]TRAZADO!$A$2:$B$102,2,0)</f>
        <v xml:space="preserve">FIJO </v>
      </c>
    </row>
    <row r="29" spans="1:8" x14ac:dyDescent="0.3">
      <c r="A29" s="1" t="s">
        <v>61</v>
      </c>
      <c r="B29" s="2">
        <v>21</v>
      </c>
      <c r="C29" s="1" t="str">
        <f>+VLOOKUP(B29,'[1]ACT GPS'!$B$2:$D$100,3,0)</f>
        <v>07:00_a_15:00</v>
      </c>
      <c r="D29" s="1" t="str">
        <f>+VLOOKUP(B29,'[1]BASE RUTA'!$B$2:$C$102,2,0)</f>
        <v>FORESTAL</v>
      </c>
      <c r="E29" s="3"/>
      <c r="F29" s="1" t="str">
        <f>+VLOOKUP(B29,'[1]BASE RUTA'!$B$2:$F$102,5,0)</f>
        <v>BUS</v>
      </c>
      <c r="G29" s="1" t="str">
        <f>+VLOOKUP(B29,'[1]ACT GPS'!$B$2:$E$100,4,0)</f>
        <v>L-S</v>
      </c>
      <c r="H29" s="1" t="str">
        <f>+VLOOKUP(B29,[1]TRAZADO!$A$2:$B$102,2,0)</f>
        <v xml:space="preserve">FIJO </v>
      </c>
    </row>
    <row r="30" spans="1:8" x14ac:dyDescent="0.3">
      <c r="A30" s="1" t="s">
        <v>62</v>
      </c>
      <c r="B30" s="2">
        <v>23</v>
      </c>
      <c r="C30" s="1" t="str">
        <f>+VLOOKUP(B30,'[1]ACT GPS'!$B$2:$D$100,3,0)</f>
        <v>14:00_a_22:00</v>
      </c>
      <c r="D30" s="1" t="str">
        <f>+VLOOKUP(B30,'[1]BASE RUTA'!$B$2:$C$102,2,0)</f>
        <v>FORESTAL</v>
      </c>
      <c r="E30" s="3"/>
      <c r="F30" s="1" t="str">
        <f>+VLOOKUP(B30,'[1]BASE RUTA'!$B$2:$F$102,5,0)</f>
        <v>FURGONETA</v>
      </c>
      <c r="G30" s="1" t="str">
        <f>+VLOOKUP(B30,'[1]ACT GPS'!$B$2:$E$100,4,0)</f>
        <v>L-S</v>
      </c>
      <c r="H30" s="1" t="str">
        <f>+VLOOKUP(B30,[1]TRAZADO!$A$2:$B$102,2,0)</f>
        <v>ROTATIVO</v>
      </c>
    </row>
    <row r="31" spans="1:8" x14ac:dyDescent="0.3">
      <c r="A31" s="1" t="s">
        <v>63</v>
      </c>
      <c r="B31" s="2">
        <v>24</v>
      </c>
      <c r="C31" s="1" t="str">
        <f>+VLOOKUP(B31,'[1]ACT GPS'!$B$2:$D$100,3,0)</f>
        <v>19:00_a_03:00</v>
      </c>
      <c r="D31" s="1" t="str">
        <f>+VLOOKUP(B31,'[1]BASE RUTA'!$B$2:$C$102,2,0)</f>
        <v>FORESTAL</v>
      </c>
      <c r="E31" s="3"/>
      <c r="F31" s="1" t="str">
        <f>+VLOOKUP(B31,'[1]BASE RUTA'!$B$2:$F$102,5,0)</f>
        <v>MICROBUS</v>
      </c>
      <c r="G31" s="1" t="str">
        <f>+VLOOKUP(B31,'[1]ACT GPS'!$B$2:$E$100,4,0)</f>
        <v>L-S</v>
      </c>
      <c r="H31" s="1" t="str">
        <f>+VLOOKUP(B31,[1]TRAZADO!$A$2:$B$102,2,0)</f>
        <v xml:space="preserve">FIJO </v>
      </c>
    </row>
    <row r="32" spans="1:8" x14ac:dyDescent="0.3">
      <c r="A32" s="1" t="s">
        <v>64</v>
      </c>
      <c r="B32" s="2">
        <v>25</v>
      </c>
      <c r="C32" s="1" t="str">
        <f>+VLOOKUP(B32,'[1]ACT GPS'!$B$2:$D$100,3,0)</f>
        <v>19:00_a_03:00</v>
      </c>
      <c r="D32" s="1" t="str">
        <f>+VLOOKUP(B32,'[1]BASE RUTA'!$B$2:$C$102,2,0)</f>
        <v>FORESTAL</v>
      </c>
      <c r="E32" s="3"/>
      <c r="F32" s="1" t="str">
        <f>+VLOOKUP(B32,'[1]BASE RUTA'!$B$2:$F$102,5,0)</f>
        <v>MICROBUS</v>
      </c>
      <c r="G32" s="1" t="str">
        <f>+VLOOKUP(B32,'[1]ACT GPS'!$B$2:$E$100,4,0)</f>
        <v>L-S</v>
      </c>
      <c r="H32" s="1" t="str">
        <f>+VLOOKUP(B32,[1]TRAZADO!$A$2:$B$102,2,0)</f>
        <v xml:space="preserve">FIJO </v>
      </c>
    </row>
    <row r="33" spans="1:8" x14ac:dyDescent="0.3">
      <c r="A33" s="1" t="s">
        <v>65</v>
      </c>
      <c r="B33" s="2">
        <v>26</v>
      </c>
      <c r="C33" s="1" t="str">
        <f>+VLOOKUP(B33,'[1]ACT GPS'!$B$2:$D$100,3,0)</f>
        <v>19:00_a_03:00</v>
      </c>
      <c r="D33" s="1" t="str">
        <f>+VLOOKUP(B33,'[1]BASE RUTA'!$B$2:$C$102,2,0)</f>
        <v>FORESTAL</v>
      </c>
      <c r="E33" s="3"/>
      <c r="F33" s="1" t="str">
        <f>+VLOOKUP(B33,'[1]BASE RUTA'!$B$2:$F$102,5,0)</f>
        <v>MINIBUS</v>
      </c>
      <c r="G33" s="1" t="str">
        <f>+VLOOKUP(B33,'[1]ACT GPS'!$B$2:$E$100,4,0)</f>
        <v>L-S</v>
      </c>
      <c r="H33" s="1" t="str">
        <f>+VLOOKUP(B33,[1]TRAZADO!$A$2:$B$102,2,0)</f>
        <v xml:space="preserve">FIJO </v>
      </c>
    </row>
    <row r="34" spans="1:8" x14ac:dyDescent="0.3">
      <c r="A34" s="1" t="s">
        <v>66</v>
      </c>
      <c r="B34" s="2" t="s">
        <v>11</v>
      </c>
      <c r="C34" s="1" t="str">
        <f>+VLOOKUP(B34,'[1]ACT GPS'!$B$2:$D$100,3,0)</f>
        <v>19:00_a_03:00</v>
      </c>
      <c r="D34" s="1" t="str">
        <f>+VLOOKUP(B34,'[1]BASE RUTA'!$B$2:$C$102,2,0)</f>
        <v>FORESTAL</v>
      </c>
      <c r="E34" s="3"/>
      <c r="F34" s="1" t="str">
        <f>+VLOOKUP(B34,'[1]BASE RUTA'!$B$2:$F$102,5,0)</f>
        <v>FURGONETA</v>
      </c>
      <c r="G34" s="1" t="str">
        <f>+VLOOKUP(B34,'[1]ACT GPS'!$B$2:$E$100,4,0)</f>
        <v>L-S</v>
      </c>
      <c r="H34" s="1" t="str">
        <f>+VLOOKUP(B34,[1]TRAZADO!$A$2:$B$102,2,0)</f>
        <v xml:space="preserve">FIJO </v>
      </c>
    </row>
    <row r="35" spans="1:8" x14ac:dyDescent="0.3">
      <c r="A35" s="1" t="s">
        <v>67</v>
      </c>
      <c r="B35" s="2">
        <v>27</v>
      </c>
      <c r="C35" s="1" t="str">
        <f>+VLOOKUP(B35,'[1]ACT GPS'!$B$2:$D$100,3,0)</f>
        <v>19:00_a_03:00</v>
      </c>
      <c r="D35" s="1" t="str">
        <f>+VLOOKUP(B35,'[1]BASE RUTA'!$B$2:$C$102,2,0)</f>
        <v>FORESTAL</v>
      </c>
      <c r="E35" s="3"/>
      <c r="F35" s="1" t="str">
        <f>+VLOOKUP(B35,'[1]BASE RUTA'!$B$2:$F$102,5,0)</f>
        <v>FURGONETA</v>
      </c>
      <c r="G35" s="1" t="str">
        <f>+VLOOKUP(B35,'[1]ACT GPS'!$B$2:$E$100,4,0)</f>
        <v>L-S</v>
      </c>
      <c r="H35" s="1" t="str">
        <f>+VLOOKUP(B35,[1]TRAZADO!$A$2:$B$102,2,0)</f>
        <v xml:space="preserve">FIJO </v>
      </c>
    </row>
    <row r="36" spans="1:8" x14ac:dyDescent="0.3">
      <c r="A36" s="1" t="s">
        <v>68</v>
      </c>
      <c r="B36" s="2">
        <v>29</v>
      </c>
      <c r="C36" s="1" t="str">
        <f>+VLOOKUP(B36,'[1]ACT GPS'!$B$2:$D$100,3,0)</f>
        <v>06:00_a_14:00</v>
      </c>
      <c r="D36" s="1" t="str">
        <f>+VLOOKUP(B36,'[1]BASE RUTA'!$B$2:$C$102,2,0)</f>
        <v>LAS CUADRAS</v>
      </c>
      <c r="E36" s="3"/>
      <c r="F36" s="1" t="str">
        <f>+VLOOKUP(B36,'[1]BASE RUTA'!$B$2:$F$102,5,0)</f>
        <v>MINIBUS</v>
      </c>
      <c r="G36" s="1" t="str">
        <f>+VLOOKUP(B36,'[1]ACT GPS'!$B$2:$E$100,4,0)</f>
        <v>L-S+1D C/15</v>
      </c>
      <c r="H36" s="1" t="str">
        <f>+VLOOKUP(B36,[1]TRAZADO!$A$2:$B$102,2,0)</f>
        <v xml:space="preserve">FIJO </v>
      </c>
    </row>
    <row r="37" spans="1:8" x14ac:dyDescent="0.3">
      <c r="A37" s="1" t="s">
        <v>69</v>
      </c>
      <c r="B37" s="2">
        <v>30</v>
      </c>
      <c r="C37" s="1" t="str">
        <f>+VLOOKUP(B37,'[1]ACT GPS'!$B$2:$D$100,3,0)</f>
        <v>06:00_a_14:00</v>
      </c>
      <c r="D37" s="1" t="str">
        <f>+VLOOKUP(B37,'[1]BASE RUTA'!$B$2:$C$102,2,0)</f>
        <v>LAS CUADRAS</v>
      </c>
      <c r="E37" s="3"/>
      <c r="F37" s="1" t="str">
        <f>+VLOOKUP(B37,'[1]BASE RUTA'!$B$2:$F$102,5,0)</f>
        <v>MICROBUS</v>
      </c>
      <c r="G37" s="1" t="str">
        <f>+VLOOKUP(B37,'[1]ACT GPS'!$B$2:$E$100,4,0)</f>
        <v>L-S+1D C/15</v>
      </c>
      <c r="H37" s="1" t="str">
        <f>+VLOOKUP(B37,[1]TRAZADO!$A$2:$B$102,2,0)</f>
        <v xml:space="preserve">FIJO </v>
      </c>
    </row>
    <row r="38" spans="1:8" x14ac:dyDescent="0.3">
      <c r="A38" s="1" t="s">
        <v>70</v>
      </c>
      <c r="B38" s="2">
        <v>31</v>
      </c>
      <c r="C38" s="1" t="str">
        <f>+VLOOKUP(B38,'[1]ACT GPS'!$B$2:$D$100,3,0)</f>
        <v>06:00_a_14:00</v>
      </c>
      <c r="D38" s="1" t="str">
        <f>+VLOOKUP(B38,'[1]BASE RUTA'!$B$2:$C$102,2,0)</f>
        <v>MAYORISTA</v>
      </c>
      <c r="E38" s="3"/>
      <c r="F38" s="1" t="str">
        <f>+VLOOKUP(B38,'[1]BASE RUTA'!$B$2:$F$102,5,0)</f>
        <v>MICROBUS</v>
      </c>
      <c r="G38" s="1" t="str">
        <f>+VLOOKUP(B38,'[1]ACT GPS'!$B$2:$E$100,4,0)</f>
        <v>L-S</v>
      </c>
      <c r="H38" s="1" t="str">
        <f>+VLOOKUP(B38,[1]TRAZADO!$A$2:$B$102,2,0)</f>
        <v xml:space="preserve">FIJO </v>
      </c>
    </row>
    <row r="39" spans="1:8" x14ac:dyDescent="0.3">
      <c r="A39" s="1" t="s">
        <v>71</v>
      </c>
      <c r="B39" s="2">
        <v>32</v>
      </c>
      <c r="C39" s="1" t="str">
        <f>+VLOOKUP(B39,'[1]ACT GPS'!$B$2:$D$100,3,0)</f>
        <v>06:00_a_14:00</v>
      </c>
      <c r="D39" s="1" t="str">
        <f>+VLOOKUP(B39,'[1]BASE RUTA'!$B$2:$C$102,2,0)</f>
        <v>MAYORISTA</v>
      </c>
      <c r="E39" s="3"/>
      <c r="F39" s="1" t="str">
        <f>+VLOOKUP(B39,'[1]BASE RUTA'!$B$2:$F$102,5,0)</f>
        <v>FURGONETA</v>
      </c>
      <c r="G39" s="1" t="str">
        <f>+VLOOKUP(B39,'[1]ACT GPS'!$B$2:$E$100,4,0)</f>
        <v>L-S</v>
      </c>
      <c r="H39" s="1" t="str">
        <f>+VLOOKUP(B39,[1]TRAZADO!$A$2:$B$102,2,0)</f>
        <v xml:space="preserve">FIJO </v>
      </c>
    </row>
    <row r="40" spans="1:8" x14ac:dyDescent="0.3">
      <c r="A40" s="1" t="s">
        <v>72</v>
      </c>
      <c r="B40" s="2">
        <v>33</v>
      </c>
      <c r="C40" s="1" t="str">
        <f>+VLOOKUP(B40,'[1]ACT GPS'!$B$2:$D$100,3,0)</f>
        <v>06:00_a_14:00</v>
      </c>
      <c r="D40" s="1" t="str">
        <f>+VLOOKUP(B40,'[1]BASE RUTA'!$B$2:$C$102,2,0)</f>
        <v>MAYORISTA</v>
      </c>
      <c r="E40" s="3"/>
      <c r="F40" s="1" t="str">
        <f>+VLOOKUP(B40,'[1]BASE RUTA'!$B$2:$F$102,5,0)</f>
        <v>FURGONETA</v>
      </c>
      <c r="G40" s="1" t="str">
        <f>+VLOOKUP(B40,'[1]ACT GPS'!$B$2:$E$100,4,0)</f>
        <v>L-D</v>
      </c>
      <c r="H40" s="1" t="str">
        <f>+VLOOKUP(B40,[1]TRAZADO!$A$2:$B$102,2,0)</f>
        <v xml:space="preserve">FIJO </v>
      </c>
    </row>
    <row r="41" spans="1:8" x14ac:dyDescent="0.3">
      <c r="A41" s="1" t="s">
        <v>73</v>
      </c>
      <c r="B41" s="2">
        <v>34</v>
      </c>
      <c r="C41" s="1" t="str">
        <f>+VLOOKUP(B41,'[1]ACT GPS'!$B$2:$D$100,3,0)</f>
        <v>13:00_a_21:00</v>
      </c>
      <c r="D41" s="1" t="str">
        <f>+VLOOKUP(B41,'[1]BASE RUTA'!$B$2:$C$102,2,0)</f>
        <v>MAYORISTA</v>
      </c>
      <c r="E41" s="3"/>
      <c r="F41" s="1" t="str">
        <f>+VLOOKUP(B41,'[1]BASE RUTA'!$B$2:$F$102,5,0)</f>
        <v>FURGONETA</v>
      </c>
      <c r="G41" s="1" t="str">
        <f>+VLOOKUP(B41,'[1]ACT GPS'!$B$2:$E$100,4,0)</f>
        <v>L-S+1D C/15</v>
      </c>
      <c r="H41" s="1" t="str">
        <f>+VLOOKUP(B41,[1]TRAZADO!$A$2:$B$102,2,0)</f>
        <v xml:space="preserve">FIJO </v>
      </c>
    </row>
    <row r="42" spans="1:8" x14ac:dyDescent="0.3">
      <c r="A42" s="1" t="s">
        <v>74</v>
      </c>
      <c r="B42" s="2">
        <v>35</v>
      </c>
      <c r="C42" s="1" t="str">
        <f>+VLOOKUP(B42,'[1]ACT GPS'!$B$2:$D$100,3,0)</f>
        <v>13:00_a_21:00</v>
      </c>
      <c r="D42" s="1" t="str">
        <f>+VLOOKUP(B42,'[1]BASE RUTA'!$B$2:$C$102,2,0)</f>
        <v>MAYORISTA</v>
      </c>
      <c r="E42" s="3"/>
      <c r="F42" s="1" t="str">
        <f>+VLOOKUP(B42,'[1]BASE RUTA'!$B$2:$F$102,5,0)</f>
        <v>FURGONETA</v>
      </c>
      <c r="G42" s="1" t="str">
        <f>+VLOOKUP(B42,'[1]ACT GPS'!$B$2:$E$100,4,0)</f>
        <v>L-S+1D C/15</v>
      </c>
      <c r="H42" s="1" t="str">
        <f>+VLOOKUP(B42,[1]TRAZADO!$A$2:$B$102,2,0)</f>
        <v xml:space="preserve">FIJO </v>
      </c>
    </row>
    <row r="43" spans="1:8" x14ac:dyDescent="0.3">
      <c r="A43" s="1" t="s">
        <v>75</v>
      </c>
      <c r="B43" s="2">
        <v>36</v>
      </c>
      <c r="C43" s="1" t="str">
        <f>+VLOOKUP(B43,'[1]ACT GPS'!$B$2:$D$100,3,0)</f>
        <v>0:00_a_8:00</v>
      </c>
      <c r="D43" s="1" t="str">
        <f>+VLOOKUP(B43,'[1]BASE RUTA'!$B$2:$C$102,2,0)</f>
        <v>OCCIDENTAL</v>
      </c>
      <c r="E43" s="3"/>
      <c r="F43" s="1" t="str">
        <f>+VLOOKUP(B43,'[1]BASE RUTA'!$B$2:$F$102,5,0)</f>
        <v>MICROBUS</v>
      </c>
      <c r="G43" s="1" t="str">
        <f>+VLOOKUP(B43,'[1]ACT GPS'!$B$2:$E$100,4,0)</f>
        <v>L-D</v>
      </c>
      <c r="H43" s="1" t="str">
        <f>+VLOOKUP(B43,[1]TRAZADO!$A$2:$B$102,2,0)</f>
        <v xml:space="preserve">FIJO </v>
      </c>
    </row>
    <row r="44" spans="1:8" x14ac:dyDescent="0.3">
      <c r="A44" s="1" t="s">
        <v>76</v>
      </c>
      <c r="B44" s="2">
        <v>37</v>
      </c>
      <c r="C44" s="1" t="str">
        <f>+VLOOKUP(B44,'[1]ACT GPS'!$B$2:$D$100,3,0)</f>
        <v>0:00_a_8:00</v>
      </c>
      <c r="D44" s="1" t="str">
        <f>+VLOOKUP(B44,'[1]BASE RUTA'!$B$2:$C$102,2,0)</f>
        <v>OCCIDENTAL</v>
      </c>
      <c r="E44" s="3"/>
      <c r="F44" s="1" t="str">
        <f>+VLOOKUP(B44,'[1]BASE RUTA'!$B$2:$F$102,5,0)</f>
        <v>MICROBUS</v>
      </c>
      <c r="G44" s="1" t="str">
        <f>+VLOOKUP(B44,'[1]ACT GPS'!$B$2:$E$100,4,0)</f>
        <v>L-D</v>
      </c>
      <c r="H44" s="1" t="str">
        <f>+VLOOKUP(B44,[1]TRAZADO!$A$2:$B$102,2,0)</f>
        <v xml:space="preserve">FIJO </v>
      </c>
    </row>
    <row r="45" spans="1:8" x14ac:dyDescent="0.3">
      <c r="A45" s="1" t="s">
        <v>77</v>
      </c>
      <c r="B45" s="2">
        <v>38</v>
      </c>
      <c r="C45" s="1" t="str">
        <f>+VLOOKUP(B45,'[1]ACT GPS'!$B$2:$D$100,3,0)</f>
        <v>03:00_a_11:00</v>
      </c>
      <c r="D45" s="1" t="str">
        <f>+VLOOKUP(B45,'[1]BASE RUTA'!$B$2:$C$102,2,0)</f>
        <v>ZAMBIZA</v>
      </c>
      <c r="E45" s="3"/>
      <c r="F45" s="1" t="str">
        <f>+VLOOKUP(B45,'[1]BASE RUTA'!$B$2:$F$102,5,0)</f>
        <v>FURGONETA</v>
      </c>
      <c r="G45" s="1" t="str">
        <f>+VLOOKUP(B45,'[1]ACT GPS'!$B$2:$E$100,4,0)</f>
        <v>L-D</v>
      </c>
      <c r="H45" s="1" t="str">
        <f>+VLOOKUP(B45,[1]TRAZADO!$A$2:$B$102,2,0)</f>
        <v xml:space="preserve">FIJO </v>
      </c>
    </row>
    <row r="46" spans="1:8" x14ac:dyDescent="0.3">
      <c r="A46" s="1" t="s">
        <v>78</v>
      </c>
      <c r="B46" s="2">
        <v>39</v>
      </c>
      <c r="C46" s="1" t="str">
        <f>+VLOOKUP(B46,'[1]ACT GPS'!$B$2:$D$100,3,0)</f>
        <v>03:00_a_11:00</v>
      </c>
      <c r="D46" s="1" t="str">
        <f>+VLOOKUP(B46,'[1]BASE RUTA'!$B$2:$C$102,2,0)</f>
        <v>ZAMBIZA</v>
      </c>
      <c r="E46" s="3"/>
      <c r="F46" s="1" t="str">
        <f>+VLOOKUP(B46,'[1]BASE RUTA'!$B$2:$F$102,5,0)</f>
        <v>FURGONETA</v>
      </c>
      <c r="G46" s="1" t="str">
        <f>+VLOOKUP(B46,'[1]ACT GPS'!$B$2:$E$100,4,0)</f>
        <v>L-D</v>
      </c>
      <c r="H46" s="1" t="str">
        <f>+VLOOKUP(B46,[1]TRAZADO!$A$2:$B$102,2,0)</f>
        <v xml:space="preserve">FIJO </v>
      </c>
    </row>
    <row r="47" spans="1:8" x14ac:dyDescent="0.3">
      <c r="A47" s="1" t="s">
        <v>79</v>
      </c>
      <c r="B47" s="2">
        <v>40</v>
      </c>
      <c r="C47" s="1" t="str">
        <f>+VLOOKUP(B47,'[1]ACT GPS'!$B$2:$D$100,3,0)</f>
        <v>06:00_a_14:00</v>
      </c>
      <c r="D47" s="1" t="str">
        <f>+VLOOKUP(B47,'[1]BASE RUTA'!$B$2:$C$102,2,0)</f>
        <v>OCCIDENTAL</v>
      </c>
      <c r="E47" s="3"/>
      <c r="F47" s="1" t="str">
        <f>+VLOOKUP(B47,'[1]BASE RUTA'!$B$2:$F$102,5,0)</f>
        <v>FURGONETA</v>
      </c>
      <c r="G47" s="1" t="str">
        <f>+VLOOKUP(B47,'[1]ACT GPS'!$B$2:$E$100,4,0)</f>
        <v>L-S</v>
      </c>
      <c r="H47" s="1" t="str">
        <f>+VLOOKUP(B47,[1]TRAZADO!$A$2:$B$102,2,0)</f>
        <v>ROTATIVO</v>
      </c>
    </row>
    <row r="48" spans="1:8" x14ac:dyDescent="0.3">
      <c r="A48" s="1" t="s">
        <v>80</v>
      </c>
      <c r="B48" s="2">
        <v>41</v>
      </c>
      <c r="C48" s="1" t="str">
        <f>+VLOOKUP(B48,'[1]ACT GPS'!$B$2:$D$100,3,0)</f>
        <v>06:00_a_14:00</v>
      </c>
      <c r="D48" s="1" t="str">
        <f>+VLOOKUP(B48,'[1]BASE RUTA'!$B$2:$C$102,2,0)</f>
        <v>OCCIDENTAL</v>
      </c>
      <c r="E48" s="3"/>
      <c r="F48" s="1" t="str">
        <f>+VLOOKUP(B48,'[1]BASE RUTA'!$B$2:$F$102,5,0)</f>
        <v>FURGONETA</v>
      </c>
      <c r="G48" s="1" t="str">
        <f>+VLOOKUP(B48,'[1]ACT GPS'!$B$2:$E$100,4,0)</f>
        <v>L-S</v>
      </c>
      <c r="H48" s="1" t="str">
        <f>+VLOOKUP(B48,[1]TRAZADO!$A$2:$B$102,2,0)</f>
        <v xml:space="preserve">FIJO </v>
      </c>
    </row>
    <row r="49" spans="1:8" x14ac:dyDescent="0.3">
      <c r="A49" s="1" t="s">
        <v>81</v>
      </c>
      <c r="B49" s="2">
        <v>42</v>
      </c>
      <c r="C49" s="1" t="str">
        <f>+VLOOKUP(B49,'[1]ACT GPS'!$B$2:$D$100,3,0)</f>
        <v>07:00_a_15:00</v>
      </c>
      <c r="D49" s="1" t="str">
        <f>+VLOOKUP(B49,'[1]BASE RUTA'!$B$2:$C$102,2,0)</f>
        <v>OCCIDENTAL</v>
      </c>
      <c r="E49" s="3"/>
      <c r="F49" s="1" t="str">
        <f>+VLOOKUP(B49,'[1]BASE RUTA'!$B$2:$F$102,5,0)</f>
        <v>FURGONETA</v>
      </c>
      <c r="G49" s="1" t="str">
        <f>+VLOOKUP(B49,'[1]ACT GPS'!$B$2:$E$100,4,0)</f>
        <v>L-S</v>
      </c>
      <c r="H49" s="1" t="str">
        <f>+VLOOKUP(B49,[1]TRAZADO!$A$2:$B$102,2,0)</f>
        <v xml:space="preserve">FIJO </v>
      </c>
    </row>
    <row r="50" spans="1:8" x14ac:dyDescent="0.3">
      <c r="A50" s="1" t="s">
        <v>82</v>
      </c>
      <c r="B50" s="2">
        <v>43</v>
      </c>
      <c r="C50" s="1" t="str">
        <f>+VLOOKUP(B50,'[1]ACT GPS'!$B$2:$D$100,3,0)</f>
        <v xml:space="preserve">13:00_a_21:00 </v>
      </c>
      <c r="D50" s="1" t="str">
        <f>+VLOOKUP(B50,'[1]BASE RUTA'!$B$2:$C$102,2,0)</f>
        <v>OCCIDENTAL</v>
      </c>
      <c r="E50" s="3"/>
      <c r="F50" s="1" t="str">
        <f>+VLOOKUP(B50,'[1]BASE RUTA'!$B$2:$F$102,5,0)</f>
        <v>MICROBUS</v>
      </c>
      <c r="G50" s="1" t="str">
        <f>+VLOOKUP(B50,'[1]ACT GPS'!$B$2:$E$100,4,0)</f>
        <v>L-S</v>
      </c>
      <c r="H50" s="1" t="str">
        <f>+VLOOKUP(B50,[1]TRAZADO!$A$2:$B$102,2,0)</f>
        <v xml:space="preserve">FIJO </v>
      </c>
    </row>
    <row r="51" spans="1:8" x14ac:dyDescent="0.3">
      <c r="A51" s="1" t="s">
        <v>83</v>
      </c>
      <c r="B51" s="2">
        <v>44</v>
      </c>
      <c r="C51" s="1" t="str">
        <f>+VLOOKUP(B51,'[1]ACT GPS'!$B$2:$D$100,3,0)</f>
        <v>14:00_a_22:00</v>
      </c>
      <c r="D51" s="1" t="str">
        <f>+VLOOKUP(B51,'[1]BASE RUTA'!$B$2:$C$102,2,0)</f>
        <v>OCCIDENTAL</v>
      </c>
      <c r="E51" s="3"/>
      <c r="F51" s="1" t="str">
        <f>+VLOOKUP(B51,'[1]BASE RUTA'!$B$2:$F$102,5,0)</f>
        <v>FURGONETA</v>
      </c>
      <c r="G51" s="1" t="str">
        <f>+VLOOKUP(B51,'[1]ACT GPS'!$B$2:$E$100,4,0)</f>
        <v>L-S</v>
      </c>
      <c r="H51" s="1" t="str">
        <f>+VLOOKUP(B51,[1]TRAZADO!$A$2:$B$102,2,0)</f>
        <v>ROTATIVO</v>
      </c>
    </row>
    <row r="52" spans="1:8" x14ac:dyDescent="0.3">
      <c r="A52" s="1" t="s">
        <v>84</v>
      </c>
      <c r="B52" s="2">
        <v>45</v>
      </c>
      <c r="C52" s="1" t="str">
        <f>+VLOOKUP(B52,'[1]ACT GPS'!$B$2:$D$100,3,0)</f>
        <v>19:00_a_03:00</v>
      </c>
      <c r="D52" s="1" t="str">
        <f>+VLOOKUP(B52,'[1]BASE RUTA'!$B$2:$C$102,2,0)</f>
        <v>OCCIDENTAL</v>
      </c>
      <c r="E52" s="3"/>
      <c r="F52" s="1" t="str">
        <f>+VLOOKUP(B52,'[1]BASE RUTA'!$B$2:$F$102,5,0)</f>
        <v>FURGONETA</v>
      </c>
      <c r="G52" s="1" t="str">
        <f>+VLOOKUP(B52,'[1]ACT GPS'!$B$2:$E$100,4,0)</f>
        <v>L-S</v>
      </c>
      <c r="H52" s="1" t="str">
        <f>+VLOOKUP(B52,[1]TRAZADO!$A$2:$B$102,2,0)</f>
        <v xml:space="preserve">FIJO </v>
      </c>
    </row>
    <row r="53" spans="1:8" x14ac:dyDescent="0.3">
      <c r="A53" s="1" t="s">
        <v>85</v>
      </c>
      <c r="B53" s="2">
        <v>46</v>
      </c>
      <c r="C53" s="1" t="str">
        <f>+VLOOKUP(B53,'[1]ACT GPS'!$B$2:$D$100,3,0)</f>
        <v>07:00_a_15:00</v>
      </c>
      <c r="D53" s="1" t="str">
        <f>+VLOOKUP(B53,'[1]BASE RUTA'!$B$2:$C$102,2,0)</f>
        <v>OCCIDENTAL</v>
      </c>
      <c r="E53" s="3"/>
      <c r="F53" s="1" t="str">
        <f>+VLOOKUP(B53,'[1]BASE RUTA'!$B$2:$F$102,5,0)</f>
        <v>MICROBUS</v>
      </c>
      <c r="G53" s="1" t="str">
        <f>+VLOOKUP(B53,'[1]ACT GPS'!$B$2:$E$100,4,0)</f>
        <v>L-S</v>
      </c>
      <c r="H53" s="1" t="str">
        <f>+VLOOKUP(B53,[1]TRAZADO!$A$2:$B$102,2,0)</f>
        <v xml:space="preserve">FIJO </v>
      </c>
    </row>
    <row r="54" spans="1:8" x14ac:dyDescent="0.3">
      <c r="A54" s="1" t="s">
        <v>86</v>
      </c>
      <c r="B54" s="2">
        <v>47</v>
      </c>
      <c r="C54" s="1" t="str">
        <f>+VLOOKUP(B54,'[1]ACT GPS'!$B$2:$D$100,3,0)</f>
        <v>07:00_a_15:00</v>
      </c>
      <c r="D54" s="1" t="str">
        <f>+VLOOKUP(B54,'[1]BASE RUTA'!$B$2:$C$102,2,0)</f>
        <v>OCCIDENTAL</v>
      </c>
      <c r="E54" s="3"/>
      <c r="F54" s="1" t="str">
        <f>+VLOOKUP(B54,'[1]BASE RUTA'!$B$2:$F$102,5,0)</f>
        <v>MICROBUS</v>
      </c>
      <c r="G54" s="1" t="str">
        <f>+VLOOKUP(B54,'[1]ACT GPS'!$B$2:$E$100,4,0)</f>
        <v>L-S</v>
      </c>
      <c r="H54" s="1" t="str">
        <f>+VLOOKUP(B54,[1]TRAZADO!$A$2:$B$102,2,0)</f>
        <v xml:space="preserve">FIJO </v>
      </c>
    </row>
    <row r="55" spans="1:8" x14ac:dyDescent="0.3">
      <c r="A55" s="1" t="s">
        <v>87</v>
      </c>
      <c r="B55" s="2">
        <v>48</v>
      </c>
      <c r="C55" s="1" t="str">
        <f>+VLOOKUP(B55,'[1]ACT GPS'!$B$2:$D$100,3,0)</f>
        <v>07:00_a_15:00</v>
      </c>
      <c r="D55" s="1" t="str">
        <f>+VLOOKUP(B55,'[1]BASE RUTA'!$B$2:$C$102,2,0)</f>
        <v>OCCIDENTAL</v>
      </c>
      <c r="E55" s="3"/>
      <c r="F55" s="1" t="str">
        <f>+VLOOKUP(B55,'[1]BASE RUTA'!$B$2:$F$102,5,0)</f>
        <v>MINIBUS</v>
      </c>
      <c r="G55" s="1" t="str">
        <f>+VLOOKUP(B55,'[1]ACT GPS'!$B$2:$E$100,4,0)</f>
        <v>L-S</v>
      </c>
      <c r="H55" s="1" t="str">
        <f>+VLOOKUP(B55,[1]TRAZADO!$A$2:$B$102,2,0)</f>
        <v xml:space="preserve">FIJO </v>
      </c>
    </row>
    <row r="56" spans="1:8" x14ac:dyDescent="0.3">
      <c r="A56" s="1" t="s">
        <v>88</v>
      </c>
      <c r="B56" s="2">
        <v>49</v>
      </c>
      <c r="C56" s="1" t="str">
        <f>+VLOOKUP(B56,'[1]ACT GPS'!$B$2:$D$100,3,0)</f>
        <v>07:00_a_15:00</v>
      </c>
      <c r="D56" s="1" t="str">
        <f>+VLOOKUP(B56,'[1]BASE RUTA'!$B$2:$C$102,2,0)</f>
        <v>OCCIDENTAL</v>
      </c>
      <c r="E56" s="3"/>
      <c r="F56" s="1" t="str">
        <f>+VLOOKUP(B56,'[1]BASE RUTA'!$B$2:$F$102,5,0)</f>
        <v>MICROBUS</v>
      </c>
      <c r="G56" s="1" t="str">
        <f>+VLOOKUP(B56,'[1]ACT GPS'!$B$2:$E$100,4,0)</f>
        <v>L-S</v>
      </c>
      <c r="H56" s="1" t="str">
        <f>+VLOOKUP(B56,[1]TRAZADO!$A$2:$B$102,2,0)</f>
        <v xml:space="preserve">FIJO </v>
      </c>
    </row>
    <row r="57" spans="1:8" x14ac:dyDescent="0.3">
      <c r="A57" s="1" t="s">
        <v>89</v>
      </c>
      <c r="B57" s="2">
        <v>50</v>
      </c>
      <c r="C57" s="1" t="str">
        <f>+VLOOKUP(B57,'[1]ACT GPS'!$B$2:$D$100,3,0)</f>
        <v>07:00_a_15:00</v>
      </c>
      <c r="D57" s="1" t="str">
        <f>+VLOOKUP(B57,'[1]BASE RUTA'!$B$2:$C$102,2,0)</f>
        <v>OCCIDENTAL</v>
      </c>
      <c r="E57" s="3"/>
      <c r="F57" s="1" t="str">
        <f>+VLOOKUP(B57,'[1]BASE RUTA'!$B$2:$F$102,5,0)</f>
        <v>MICROBUS</v>
      </c>
      <c r="G57" s="1" t="str">
        <f>+VLOOKUP(B57,'[1]ACT GPS'!$B$2:$E$100,4,0)</f>
        <v>L-S</v>
      </c>
      <c r="H57" s="1" t="str">
        <f>+VLOOKUP(B57,[1]TRAZADO!$A$2:$B$102,2,0)</f>
        <v xml:space="preserve">FIJO </v>
      </c>
    </row>
    <row r="58" spans="1:8" x14ac:dyDescent="0.3">
      <c r="A58" s="1" t="s">
        <v>90</v>
      </c>
      <c r="B58" s="2">
        <v>51</v>
      </c>
      <c r="C58" s="1" t="str">
        <f>+VLOOKUP(B58,'[1]ACT GPS'!$B$2:$D$100,3,0)</f>
        <v>07:00_a_15:00</v>
      </c>
      <c r="D58" s="1" t="str">
        <f>+VLOOKUP(B58,'[1]BASE RUTA'!$B$2:$C$102,2,0)</f>
        <v>OCCIDENTAL</v>
      </c>
      <c r="E58" s="3"/>
      <c r="F58" s="1" t="str">
        <f>+VLOOKUP(B58,'[1]BASE RUTA'!$B$2:$F$102,5,0)</f>
        <v>MINIBUS</v>
      </c>
      <c r="G58" s="1" t="str">
        <f>+VLOOKUP(B58,'[1]ACT GPS'!$B$2:$E$100,4,0)</f>
        <v>L-S</v>
      </c>
      <c r="H58" s="1" t="str">
        <f>+VLOOKUP(B58,[1]TRAZADO!$A$2:$B$102,2,0)</f>
        <v xml:space="preserve">FIJO </v>
      </c>
    </row>
    <row r="59" spans="1:8" x14ac:dyDescent="0.3">
      <c r="A59" s="1" t="s">
        <v>91</v>
      </c>
      <c r="B59" s="2">
        <v>52</v>
      </c>
      <c r="C59" s="1" t="str">
        <f>+VLOOKUP(B59,'[1]ACT GPS'!$B$2:$D$100,3,0)</f>
        <v>07:00_a_15:00</v>
      </c>
      <c r="D59" s="1" t="str">
        <f>+VLOOKUP(B59,'[1]BASE RUTA'!$B$2:$C$102,2,0)</f>
        <v>OCCIDENTAL</v>
      </c>
      <c r="E59" s="3"/>
      <c r="F59" s="1" t="str">
        <f>+VLOOKUP(B59,'[1]BASE RUTA'!$B$2:$F$102,5,0)</f>
        <v>MICROBUS</v>
      </c>
      <c r="G59" s="1" t="str">
        <f>+VLOOKUP(B59,'[1]ACT GPS'!$B$2:$E$100,4,0)</f>
        <v>L-S</v>
      </c>
      <c r="H59" s="1" t="str">
        <f>+VLOOKUP(B59,[1]TRAZADO!$A$2:$B$102,2,0)</f>
        <v xml:space="preserve">FIJO </v>
      </c>
    </row>
    <row r="60" spans="1:8" x14ac:dyDescent="0.3">
      <c r="A60" s="1" t="s">
        <v>92</v>
      </c>
      <c r="B60" s="2">
        <v>53</v>
      </c>
      <c r="C60" s="1" t="str">
        <f>+VLOOKUP(B60,'[1]ACT GPS'!$B$2:$D$100,3,0)</f>
        <v>07:00_a_15:00</v>
      </c>
      <c r="D60" s="1" t="str">
        <f>+VLOOKUP(B60,'[1]BASE RUTA'!$B$2:$C$102,2,0)</f>
        <v>OCCIDENTAL</v>
      </c>
      <c r="E60" s="3"/>
      <c r="F60" s="1" t="str">
        <f>+VLOOKUP(B60,'[1]BASE RUTA'!$B$2:$F$102,5,0)</f>
        <v>FURGONETA</v>
      </c>
      <c r="G60" s="1" t="str">
        <f>+VLOOKUP(B60,'[1]ACT GPS'!$B$2:$E$100,4,0)</f>
        <v>L-S</v>
      </c>
      <c r="H60" s="1" t="str">
        <f>+VLOOKUP(B60,[1]TRAZADO!$A$2:$B$102,2,0)</f>
        <v xml:space="preserve">FIJO </v>
      </c>
    </row>
    <row r="61" spans="1:8" x14ac:dyDescent="0.3">
      <c r="A61" s="1" t="s">
        <v>93</v>
      </c>
      <c r="B61" s="2">
        <v>54</v>
      </c>
      <c r="C61" s="1" t="str">
        <f>+VLOOKUP(B61,'[1]ACT GPS'!$B$2:$D$100,3,0)</f>
        <v>08:00_a_16:30</v>
      </c>
      <c r="D61" s="1" t="str">
        <f>+VLOOKUP(B61,'[1]BASE RUTA'!$B$2:$C$102,2,0)</f>
        <v>OCCIDENTAL</v>
      </c>
      <c r="E61" s="3"/>
      <c r="F61" s="1" t="str">
        <f>+VLOOKUP(B61,'[1]BASE RUTA'!$B$2:$F$102,5,0)</f>
        <v>MICROBUS</v>
      </c>
      <c r="G61" s="1" t="str">
        <f>+VLOOKUP(B61,'[1]ACT GPS'!$B$2:$E$100,4,0)</f>
        <v>L-V</v>
      </c>
      <c r="H61" s="1" t="str">
        <f>+VLOOKUP(B61,[1]TRAZADO!$A$2:$B$102,2,0)</f>
        <v xml:space="preserve">FIJO </v>
      </c>
    </row>
    <row r="62" spans="1:8" x14ac:dyDescent="0.3">
      <c r="A62" s="1" t="s">
        <v>94</v>
      </c>
      <c r="B62" s="2">
        <v>55</v>
      </c>
      <c r="C62" s="1" t="str">
        <f>+VLOOKUP(B62,'[1]ACT GPS'!$B$2:$D$100,3,0)</f>
        <v>08:00_a_16:30</v>
      </c>
      <c r="D62" s="1" t="str">
        <f>+VLOOKUP(B62,'[1]BASE RUTA'!$B$2:$C$102,2,0)</f>
        <v>OCCIDENTAL</v>
      </c>
      <c r="E62" s="3"/>
      <c r="F62" s="1" t="str">
        <f>+VLOOKUP(B62,'[1]BASE RUTA'!$B$2:$F$102,5,0)</f>
        <v>FURGONETA</v>
      </c>
      <c r="G62" s="1" t="str">
        <f>+VLOOKUP(B62,'[1]ACT GPS'!$B$2:$E$100,4,0)</f>
        <v>L-V</v>
      </c>
      <c r="H62" s="1" t="str">
        <f>+VLOOKUP(B62,[1]TRAZADO!$A$2:$B$102,2,0)</f>
        <v xml:space="preserve">FIJO </v>
      </c>
    </row>
    <row r="63" spans="1:8" x14ac:dyDescent="0.3">
      <c r="A63" s="1" t="s">
        <v>95</v>
      </c>
      <c r="B63" s="2">
        <v>56</v>
      </c>
      <c r="C63" s="1" t="str">
        <f>+VLOOKUP(B63,'[1]ACT GPS'!$B$2:$D$100,3,0)</f>
        <v>08:00_a_16:30</v>
      </c>
      <c r="D63" s="1" t="str">
        <f>+VLOOKUP(B63,'[1]BASE RUTA'!$B$2:$C$102,2,0)</f>
        <v>OCCIDENTAL</v>
      </c>
      <c r="E63" s="3"/>
      <c r="F63" s="1" t="str">
        <f>+VLOOKUP(B63,'[1]BASE RUTA'!$B$2:$F$102,5,0)</f>
        <v>BUS</v>
      </c>
      <c r="G63" s="1" t="str">
        <f>+VLOOKUP(B63,'[1]ACT GPS'!$B$2:$E$100,4,0)</f>
        <v>L-V</v>
      </c>
      <c r="H63" s="1" t="str">
        <f>+VLOOKUP(B63,[1]TRAZADO!$A$2:$B$102,2,0)</f>
        <v xml:space="preserve">FIJO </v>
      </c>
    </row>
    <row r="64" spans="1:8" x14ac:dyDescent="0.3">
      <c r="A64" s="1" t="s">
        <v>96</v>
      </c>
      <c r="B64" s="2">
        <v>57</v>
      </c>
      <c r="C64" s="1" t="str">
        <f>+VLOOKUP(B64,'[1]ACT GPS'!$B$2:$D$100,3,0)</f>
        <v>08:00_a_16:30</v>
      </c>
      <c r="D64" s="1" t="str">
        <f>+VLOOKUP(B64,'[1]BASE RUTA'!$B$2:$C$102,2,0)</f>
        <v>OCCIDENTAL</v>
      </c>
      <c r="E64" s="3"/>
      <c r="F64" s="1" t="str">
        <f>+VLOOKUP(B64,'[1]BASE RUTA'!$B$2:$F$102,5,0)</f>
        <v>MICROBUS</v>
      </c>
      <c r="G64" s="1" t="str">
        <f>+VLOOKUP(B64,'[1]ACT GPS'!$B$2:$E$100,4,0)</f>
        <v>L-V</v>
      </c>
      <c r="H64" s="1" t="str">
        <f>+VLOOKUP(B64,[1]TRAZADO!$A$2:$B$102,2,0)</f>
        <v xml:space="preserve">FIJO </v>
      </c>
    </row>
    <row r="65" spans="1:8" x14ac:dyDescent="0.3">
      <c r="A65" s="1" t="s">
        <v>97</v>
      </c>
      <c r="B65" s="2">
        <v>58</v>
      </c>
      <c r="C65" s="1" t="str">
        <f>+VLOOKUP(B65,'[1]ACT GPS'!$B$2:$D$100,3,0)</f>
        <v>08:00_a_16:30</v>
      </c>
      <c r="D65" s="1" t="str">
        <f>+VLOOKUP(B65,'[1]BASE RUTA'!$B$2:$C$102,2,0)</f>
        <v>OCCIDENTAL</v>
      </c>
      <c r="E65" s="3"/>
      <c r="F65" s="1" t="str">
        <f>+VLOOKUP(B65,'[1]BASE RUTA'!$B$2:$F$102,5,0)</f>
        <v>MINIBUS</v>
      </c>
      <c r="G65" s="1" t="str">
        <f>+VLOOKUP(B65,'[1]ACT GPS'!$B$2:$E$100,4,0)</f>
        <v>L-V</v>
      </c>
      <c r="H65" s="1" t="str">
        <f>+VLOOKUP(B65,[1]TRAZADO!$A$2:$B$102,2,0)</f>
        <v xml:space="preserve">FIJO </v>
      </c>
    </row>
    <row r="66" spans="1:8" x14ac:dyDescent="0.3">
      <c r="A66" s="1" t="s">
        <v>98</v>
      </c>
      <c r="B66" s="2">
        <v>59</v>
      </c>
      <c r="C66" s="1" t="str">
        <f>+VLOOKUP(B66,'[1]ACT GPS'!$B$2:$D$100,3,0)</f>
        <v>08:00_a_16:30</v>
      </c>
      <c r="D66" s="1" t="str">
        <f>+VLOOKUP(B66,'[1]BASE RUTA'!$B$2:$C$102,2,0)</f>
        <v>OCCIDENTAL</v>
      </c>
      <c r="E66" s="3"/>
      <c r="F66" s="1" t="str">
        <f>+VLOOKUP(B66,'[1]BASE RUTA'!$B$2:$F$102,5,0)</f>
        <v>MICROBUS</v>
      </c>
      <c r="G66" s="1" t="str">
        <f>+VLOOKUP(B66,'[1]ACT GPS'!$B$2:$E$100,4,0)</f>
        <v>L-V</v>
      </c>
      <c r="H66" s="1" t="str">
        <f>+VLOOKUP(B66,[1]TRAZADO!$A$2:$B$102,2,0)</f>
        <v xml:space="preserve">FIJO </v>
      </c>
    </row>
    <row r="67" spans="1:8" x14ac:dyDescent="0.3">
      <c r="A67" s="1" t="s">
        <v>99</v>
      </c>
      <c r="B67" s="2">
        <v>60</v>
      </c>
      <c r="C67" s="1" t="str">
        <f>+VLOOKUP(B67,'[1]ACT GPS'!$B$2:$D$100,3,0)</f>
        <v>14:00_a_22:00</v>
      </c>
      <c r="D67" s="1" t="str">
        <f>+VLOOKUP(B67,'[1]BASE RUTA'!$B$2:$C$102,2,0)</f>
        <v>OCCIDENTAL</v>
      </c>
      <c r="E67" s="3"/>
      <c r="F67" s="1" t="str">
        <f>+VLOOKUP(B67,'[1]BASE RUTA'!$B$2:$F$102,5,0)</f>
        <v>FURGONETA</v>
      </c>
      <c r="G67" s="1" t="str">
        <f>+VLOOKUP(B67,'[1]ACT GPS'!$B$2:$E$100,4,0)</f>
        <v>L-S</v>
      </c>
      <c r="H67" s="1" t="str">
        <f>+VLOOKUP(B67,[1]TRAZADO!$A$2:$B$102,2,0)</f>
        <v>ROTATIVO</v>
      </c>
    </row>
    <row r="68" spans="1:8" x14ac:dyDescent="0.3">
      <c r="A68" s="1" t="s">
        <v>100</v>
      </c>
      <c r="B68" s="2">
        <v>61</v>
      </c>
      <c r="C68" s="1" t="str">
        <f>+VLOOKUP(B68,'[1]ACT GPS'!$B$2:$D$100,3,0)</f>
        <v>14:00_a_22:00</v>
      </c>
      <c r="D68" s="1" t="str">
        <f>+VLOOKUP(B68,'[1]BASE RUTA'!$B$2:$C$102,2,0)</f>
        <v>OCCIDENTAL</v>
      </c>
      <c r="E68" s="3"/>
      <c r="F68" s="1" t="str">
        <f>+VLOOKUP(B68,'[1]BASE RUTA'!$B$2:$F$102,5,0)</f>
        <v>FURGONETA</v>
      </c>
      <c r="G68" s="1" t="str">
        <f>+VLOOKUP(B68,'[1]ACT GPS'!$B$2:$E$100,4,0)</f>
        <v>L-S</v>
      </c>
      <c r="H68" s="1" t="str">
        <f>+VLOOKUP(B68,[1]TRAZADO!$A$2:$B$102,2,0)</f>
        <v>ROTATIVO</v>
      </c>
    </row>
    <row r="69" spans="1:8" x14ac:dyDescent="0.3">
      <c r="A69" s="1" t="s">
        <v>101</v>
      </c>
      <c r="B69" s="2">
        <v>62</v>
      </c>
      <c r="C69" s="1" t="str">
        <f>+VLOOKUP(B69,'[1]ACT GPS'!$B$2:$D$100,3,0)</f>
        <v>19:00_a_03:00</v>
      </c>
      <c r="D69" s="1" t="str">
        <f>+VLOOKUP(B69,'[1]BASE RUTA'!$B$2:$C$102,2,0)</f>
        <v>OCCIDENTAL</v>
      </c>
      <c r="E69" s="3"/>
      <c r="F69" s="1" t="str">
        <f>+VLOOKUP(B69,'[1]BASE RUTA'!$B$2:$F$102,5,0)</f>
        <v>MICROBUS</v>
      </c>
      <c r="G69" s="1" t="str">
        <f>+VLOOKUP(B69,'[1]ACT GPS'!$B$2:$E$100,4,0)</f>
        <v>L-D</v>
      </c>
      <c r="H69" s="1" t="str">
        <f>+VLOOKUP(B69,[1]TRAZADO!$A$2:$B$102,2,0)</f>
        <v xml:space="preserve">FIJO </v>
      </c>
    </row>
    <row r="70" spans="1:8" x14ac:dyDescent="0.3">
      <c r="A70" s="1" t="s">
        <v>102</v>
      </c>
      <c r="B70" s="2">
        <v>63</v>
      </c>
      <c r="C70" s="1" t="str">
        <f>+VLOOKUP(B70,'[1]ACT GPS'!$B$2:$D$100,3,0)</f>
        <v>19:00_a_03:00</v>
      </c>
      <c r="D70" s="1" t="str">
        <f>+VLOOKUP(B70,'[1]BASE RUTA'!$B$2:$C$102,2,0)</f>
        <v>OCCIDENTAL</v>
      </c>
      <c r="E70" s="3"/>
      <c r="F70" s="1" t="str">
        <f>+VLOOKUP(B70,'[1]BASE RUTA'!$B$2:$F$102,5,0)</f>
        <v>FURGONETA</v>
      </c>
      <c r="G70" s="1" t="str">
        <f>+VLOOKUP(B70,'[1]ACT GPS'!$B$2:$E$100,4,0)</f>
        <v>L-S</v>
      </c>
      <c r="H70" s="1" t="str">
        <f>+VLOOKUP(B70,[1]TRAZADO!$A$2:$B$102,2,0)</f>
        <v xml:space="preserve">FIJO </v>
      </c>
    </row>
    <row r="71" spans="1:8" x14ac:dyDescent="0.3">
      <c r="A71" s="1" t="s">
        <v>103</v>
      </c>
      <c r="B71" s="2" t="s">
        <v>12</v>
      </c>
      <c r="C71" s="1" t="str">
        <f>+VLOOKUP(B71,'[1]ACT GPS'!$B$2:$D$100,3,0)</f>
        <v>19:00_a_03:00</v>
      </c>
      <c r="D71" s="1" t="str">
        <f>+VLOOKUP(B71,'[1]BASE RUTA'!$B$2:$C$102,2,0)</f>
        <v>OCCIDENTAL</v>
      </c>
      <c r="E71" s="3"/>
      <c r="F71" s="1" t="str">
        <f>+VLOOKUP(B71,'[1]BASE RUTA'!$B$2:$F$102,5,0)</f>
        <v>FURGONETA</v>
      </c>
      <c r="G71" s="1" t="str">
        <f>+VLOOKUP(B71,'[1]ACT GPS'!$B$2:$E$100,4,0)</f>
        <v>L-S</v>
      </c>
      <c r="H71" s="1" t="str">
        <f>+VLOOKUP(B71,[1]TRAZADO!$A$2:$B$102,2,0)</f>
        <v xml:space="preserve">FIJO </v>
      </c>
    </row>
    <row r="72" spans="1:8" x14ac:dyDescent="0.3">
      <c r="A72" s="1" t="s">
        <v>104</v>
      </c>
      <c r="B72" s="2">
        <v>64</v>
      </c>
      <c r="C72" s="1" t="str">
        <f>+VLOOKUP(B72,'[1]ACT GPS'!$B$2:$D$100,3,0)</f>
        <v>19:00_a_03:00</v>
      </c>
      <c r="D72" s="1" t="str">
        <f>+VLOOKUP(B72,'[1]BASE RUTA'!$B$2:$C$102,2,0)</f>
        <v>OCCIDENTAL</v>
      </c>
      <c r="E72" s="3"/>
      <c r="F72" s="1" t="str">
        <f>+VLOOKUP(B72,'[1]BASE RUTA'!$B$2:$F$102,5,0)</f>
        <v>MICROBUS</v>
      </c>
      <c r="G72" s="1" t="str">
        <f>+VLOOKUP(B72,'[1]ACT GPS'!$B$2:$E$100,4,0)</f>
        <v>L-S</v>
      </c>
      <c r="H72" s="1" t="str">
        <f>+VLOOKUP(B72,[1]TRAZADO!$A$2:$B$102,2,0)</f>
        <v xml:space="preserve">FIJO </v>
      </c>
    </row>
    <row r="73" spans="1:8" x14ac:dyDescent="0.3">
      <c r="A73" s="1" t="s">
        <v>105</v>
      </c>
      <c r="B73" s="2" t="s">
        <v>13</v>
      </c>
      <c r="C73" s="1" t="str">
        <f>+VLOOKUP(B73,'[1]ACT GPS'!$B$2:$D$100,3,0)</f>
        <v>19:00_a_03:00</v>
      </c>
      <c r="D73" s="1" t="str">
        <f>+VLOOKUP(B73,'[1]BASE RUTA'!$B$2:$C$102,2,0)</f>
        <v>OCCIDENTAL</v>
      </c>
      <c r="E73" s="3"/>
      <c r="F73" s="1" t="str">
        <f>+VLOOKUP(B73,'[1]BASE RUTA'!$B$2:$F$102,5,0)</f>
        <v>MICROBUS</v>
      </c>
      <c r="G73" s="1" t="str">
        <f>+VLOOKUP(B73,'[1]ACT GPS'!$B$2:$E$100,4,0)</f>
        <v>L-S</v>
      </c>
      <c r="H73" s="1" t="str">
        <f>+VLOOKUP(B73,[1]TRAZADO!$A$2:$B$102,2,0)</f>
        <v xml:space="preserve">FIJO </v>
      </c>
    </row>
    <row r="74" spans="1:8" x14ac:dyDescent="0.3">
      <c r="A74" s="1" t="s">
        <v>106</v>
      </c>
      <c r="B74" s="2" t="s">
        <v>14</v>
      </c>
      <c r="C74" s="1" t="str">
        <f>+VLOOKUP(B74,'[1]ACT GPS'!$B$2:$D$100,3,0)</f>
        <v>19:00_a_03:00</v>
      </c>
      <c r="D74" s="1" t="str">
        <f>+VLOOKUP(B74,'[1]BASE RUTA'!$B$2:$C$102,2,0)</f>
        <v>OCCIDENTAL</v>
      </c>
      <c r="E74" s="3"/>
      <c r="F74" s="1" t="str">
        <f>+VLOOKUP(B74,'[1]BASE RUTA'!$B$2:$F$102,5,0)</f>
        <v>FURGONET</v>
      </c>
      <c r="G74" s="1" t="str">
        <f>+VLOOKUP(B74,'[1]ACT GPS'!$B$2:$E$100,4,0)</f>
        <v>L-D</v>
      </c>
      <c r="H74" s="1" t="str">
        <f>+VLOOKUP(B74,[1]TRAZADO!$A$2:$B$102,2,0)</f>
        <v xml:space="preserve">FIJO </v>
      </c>
    </row>
    <row r="75" spans="1:8" x14ac:dyDescent="0.3">
      <c r="A75" s="1" t="s">
        <v>107</v>
      </c>
      <c r="B75" s="2">
        <v>65</v>
      </c>
      <c r="C75" s="1" t="str">
        <f>+VLOOKUP(B75,'[1]ACT GPS'!$B$2:$D$100,3,0)</f>
        <v>19:00_a_03:00</v>
      </c>
      <c r="D75" s="1" t="str">
        <f>+VLOOKUP(B75,'[1]BASE RUTA'!$B$2:$C$102,2,0)</f>
        <v>OCCIDENTAL</v>
      </c>
      <c r="E75" s="3"/>
      <c r="F75" s="1" t="str">
        <f>+VLOOKUP(B75,'[1]BASE RUTA'!$B$2:$F$102,5,0)</f>
        <v>FURGONETA</v>
      </c>
      <c r="G75" s="1" t="str">
        <f>+VLOOKUP(B75,'[1]ACT GPS'!$B$2:$E$100,4,0)</f>
        <v>L-S</v>
      </c>
      <c r="H75" s="1" t="str">
        <f>+VLOOKUP(B75,[1]TRAZADO!$A$2:$B$102,2,0)</f>
        <v xml:space="preserve">FIJO </v>
      </c>
    </row>
    <row r="76" spans="1:8" x14ac:dyDescent="0.3">
      <c r="A76" s="1" t="s">
        <v>108</v>
      </c>
      <c r="B76" s="2">
        <v>66</v>
      </c>
      <c r="C76" s="1" t="str">
        <f>+VLOOKUP(B76,'[1]ACT GPS'!$B$2:$D$100,3,0)</f>
        <v>19:00_a_03:00</v>
      </c>
      <c r="D76" s="1" t="str">
        <f>+VLOOKUP(B76,'[1]BASE RUTA'!$B$2:$C$102,2,0)</f>
        <v>OCCIDENTAL</v>
      </c>
      <c r="E76" s="3"/>
      <c r="F76" s="1" t="str">
        <f>+VLOOKUP(B76,'[1]BASE RUTA'!$B$2:$F$102,5,0)</f>
        <v>FURGONETA</v>
      </c>
      <c r="G76" s="1" t="str">
        <f>+VLOOKUP(B76,'[1]ACT GPS'!$B$2:$E$100,4,0)</f>
        <v>L-S</v>
      </c>
      <c r="H76" s="1" t="str">
        <f>+VLOOKUP(B76,[1]TRAZADO!$A$2:$B$102,2,0)</f>
        <v xml:space="preserve">FIJO </v>
      </c>
    </row>
    <row r="77" spans="1:8" x14ac:dyDescent="0.3">
      <c r="A77" s="1" t="s">
        <v>109</v>
      </c>
      <c r="B77" s="2">
        <v>67</v>
      </c>
      <c r="C77" s="1" t="str">
        <f>+VLOOKUP(B77,'[1]ACT GPS'!$B$2:$D$100,3,0)</f>
        <v>19:00_a_03:00</v>
      </c>
      <c r="D77" s="1" t="str">
        <f>+VLOOKUP(B77,'[1]BASE RUTA'!$B$2:$C$102,2,0)</f>
        <v>OCCIDENTAL</v>
      </c>
      <c r="E77" s="3"/>
      <c r="F77" s="1" t="str">
        <f>+VLOOKUP(B77,'[1]BASE RUTA'!$B$2:$F$102,5,0)</f>
        <v>FURGONETA</v>
      </c>
      <c r="G77" s="1" t="str">
        <f>+VLOOKUP(B77,'[1]ACT GPS'!$B$2:$E$100,4,0)</f>
        <v>L-S+1D C/15</v>
      </c>
      <c r="H77" s="1" t="str">
        <f>+VLOOKUP(B77,[1]TRAZADO!$A$2:$B$102,2,0)</f>
        <v xml:space="preserve">FIJO </v>
      </c>
    </row>
    <row r="78" spans="1:8" x14ac:dyDescent="0.3">
      <c r="A78" s="1" t="s">
        <v>110</v>
      </c>
      <c r="B78" s="2" t="s">
        <v>15</v>
      </c>
      <c r="C78" s="1" t="str">
        <f>+VLOOKUP(B78,'[1]ACT GPS'!$B$2:$D$100,3,0)</f>
        <v>19:00_a_03:00</v>
      </c>
      <c r="D78" s="1" t="str">
        <f>+VLOOKUP(B78,'[1]BASE RUTA'!$B$2:$C$102,2,0)</f>
        <v>OCCIDENTAL</v>
      </c>
      <c r="E78" s="3"/>
      <c r="F78" s="1" t="str">
        <f>+VLOOKUP(B78,'[1]BASE RUTA'!$B$2:$F$102,5,0)</f>
        <v>FURGONETA</v>
      </c>
      <c r="G78" s="1" t="str">
        <f>+VLOOKUP(B78,'[1]ACT GPS'!$B$2:$E$100,4,0)</f>
        <v>L-S+1D C/15</v>
      </c>
      <c r="H78" s="1" t="str">
        <f>+VLOOKUP(B78,[1]TRAZADO!$A$2:$B$102,2,0)</f>
        <v xml:space="preserve">FIJO </v>
      </c>
    </row>
    <row r="79" spans="1:8" x14ac:dyDescent="0.3">
      <c r="A79" s="1" t="s">
        <v>111</v>
      </c>
      <c r="B79" s="2">
        <v>68</v>
      </c>
      <c r="C79" s="1" t="str">
        <f>+VLOOKUP(B79,'[1]ACT GPS'!$B$2:$D$100,3,0)</f>
        <v>06:00_a_14:00</v>
      </c>
      <c r="D79" s="1" t="str">
        <f>+VLOOKUP(B79,'[1]BASE RUTA'!$B$2:$C$102,2,0)</f>
        <v>OFELIA</v>
      </c>
      <c r="E79" s="3"/>
      <c r="F79" s="1" t="str">
        <f>+VLOOKUP(B79,'[1]BASE RUTA'!$B$2:$F$102,5,0)</f>
        <v>FURGONET</v>
      </c>
      <c r="G79" s="1" t="str">
        <f>+VLOOKUP(B79,'[1]ACT GPS'!$B$2:$E$100,4,0)</f>
        <v>L-S+1D C/15</v>
      </c>
      <c r="H79" s="1" t="str">
        <f>+VLOOKUP(B79,[1]TRAZADO!$A$2:$B$102,2,0)</f>
        <v xml:space="preserve">FIJO </v>
      </c>
    </row>
    <row r="80" spans="1:8" x14ac:dyDescent="0.3">
      <c r="A80" s="1" t="s">
        <v>112</v>
      </c>
      <c r="B80" s="2">
        <v>69</v>
      </c>
      <c r="C80" s="1" t="str">
        <f>+VLOOKUP(B80,'[1]ACT GPS'!$B$2:$D$100,3,0)</f>
        <v>06:00_a_14:00</v>
      </c>
      <c r="D80" s="1" t="str">
        <f>+VLOOKUP(B80,'[1]BASE RUTA'!$B$2:$C$102,2,0)</f>
        <v>OFELIA</v>
      </c>
      <c r="E80" s="3"/>
      <c r="F80" s="1" t="str">
        <f>+VLOOKUP(B80,'[1]BASE RUTA'!$B$2:$F$102,5,0)</f>
        <v>MICRO</v>
      </c>
      <c r="G80" s="1" t="str">
        <f>+VLOOKUP(B80,'[1]ACT GPS'!$B$2:$E$100,4,0)</f>
        <v>L-S+1D C/15 - INGRESO</v>
      </c>
      <c r="H80" s="1" t="str">
        <f>+VLOOKUP(B80,[1]TRAZADO!$A$2:$B$102,2,0)</f>
        <v xml:space="preserve">FIJO </v>
      </c>
    </row>
    <row r="81" spans="1:8" x14ac:dyDescent="0.3">
      <c r="A81" s="1" t="s">
        <v>113</v>
      </c>
      <c r="B81" s="2">
        <v>70</v>
      </c>
      <c r="C81" s="1" t="str">
        <f>+VLOOKUP(B81,'[1]ACT GPS'!$B$2:$D$100,3,0)</f>
        <v>03:00_a_11:00</v>
      </c>
      <c r="D81" s="1" t="str">
        <f>+VLOOKUP(B81,'[1]BASE RUTA'!$B$2:$C$102,2,0)</f>
        <v>ZAMBIZA</v>
      </c>
      <c r="E81" s="3"/>
      <c r="F81" s="1" t="str">
        <f>+VLOOKUP(B81,'[1]BASE RUTA'!$B$2:$F$102,5,0)</f>
        <v>MICROBUS</v>
      </c>
      <c r="G81" s="1" t="str">
        <f>+VLOOKUP(B81,'[1]ACT GPS'!$B$2:$E$100,4,0)</f>
        <v>L-S+1D C/15</v>
      </c>
      <c r="H81" s="1" t="str">
        <f>+VLOOKUP(B81,[1]TRAZADO!$A$2:$B$102,2,0)</f>
        <v xml:space="preserve">FIJO </v>
      </c>
    </row>
    <row r="82" spans="1:8" x14ac:dyDescent="0.3">
      <c r="A82" s="1" t="s">
        <v>114</v>
      </c>
      <c r="B82" s="2">
        <v>71</v>
      </c>
      <c r="C82" s="1" t="str">
        <f>+VLOOKUP(B82,'[1]ACT GPS'!$B$2:$D$100,3,0)</f>
        <v>07:00_a_15:00</v>
      </c>
      <c r="D82" s="1" t="str">
        <f>+VLOOKUP(B82,'[1]BASE RUTA'!$B$2:$C$102,2,0)</f>
        <v>ZAMBIZA</v>
      </c>
      <c r="E82" s="3"/>
      <c r="F82" s="1" t="str">
        <f>+VLOOKUP(B82,'[1]BASE RUTA'!$B$2:$F$102,5,0)</f>
        <v>MICROBUS</v>
      </c>
      <c r="G82" s="1" t="str">
        <f>+VLOOKUP(B82,'[1]ACT GPS'!$B$2:$E$100,4,0)</f>
        <v>L-S</v>
      </c>
      <c r="H82" s="1" t="str">
        <f>+VLOOKUP(B82,[1]TRAZADO!$A$2:$B$102,2,0)</f>
        <v xml:space="preserve">FIJO </v>
      </c>
    </row>
    <row r="83" spans="1:8" x14ac:dyDescent="0.3">
      <c r="A83" s="1" t="s">
        <v>115</v>
      </c>
      <c r="B83" s="2">
        <v>72</v>
      </c>
      <c r="C83" s="1" t="str">
        <f>+VLOOKUP(B83,'[1]ACT GPS'!$B$2:$D$100,3,0)</f>
        <v>07:00_a_15:00</v>
      </c>
      <c r="D83" s="1" t="str">
        <f>+VLOOKUP(B83,'[1]BASE RUTA'!$B$2:$C$102,2,0)</f>
        <v>ZAMBIZA</v>
      </c>
      <c r="E83" s="3"/>
      <c r="F83" s="1" t="str">
        <f>+VLOOKUP(B83,'[1]BASE RUTA'!$B$2:$F$102,5,0)</f>
        <v>FURGONETA</v>
      </c>
      <c r="G83" s="1" t="str">
        <f>+VLOOKUP(B83,'[1]ACT GPS'!$B$2:$E$100,4,0)</f>
        <v>L-S</v>
      </c>
      <c r="H83" s="1" t="str">
        <f>+VLOOKUP(B83,[1]TRAZADO!$A$2:$B$102,2,0)</f>
        <v xml:space="preserve">FIJO </v>
      </c>
    </row>
    <row r="84" spans="1:8" x14ac:dyDescent="0.3">
      <c r="A84" s="1" t="s">
        <v>116</v>
      </c>
      <c r="B84" s="2">
        <v>73</v>
      </c>
      <c r="C84" s="1" t="str">
        <f>+VLOOKUP(B84,'[1]ACT GPS'!$B$2:$D$100,3,0)</f>
        <v>19:00_a_03:00</v>
      </c>
      <c r="D84" s="1" t="str">
        <f>+VLOOKUP(B84,'[1]BASE RUTA'!$B$2:$C$102,2,0)</f>
        <v>ZAMBIZA</v>
      </c>
      <c r="E84" s="3"/>
      <c r="F84" s="1" t="str">
        <f>+VLOOKUP(B84,'[1]BASE RUTA'!$B$2:$F$102,5,0)</f>
        <v>MICROBUS</v>
      </c>
      <c r="G84" s="1" t="str">
        <f>+VLOOKUP(B84,'[1]ACT GPS'!$B$2:$E$100,4,0)</f>
        <v>L-S</v>
      </c>
      <c r="H84" s="1" t="str">
        <f>+VLOOKUP(B84,[1]TRAZADO!$A$2:$B$102,2,0)</f>
        <v xml:space="preserve">FIJO </v>
      </c>
    </row>
    <row r="85" spans="1:8" x14ac:dyDescent="0.3">
      <c r="A85" s="1" t="s">
        <v>117</v>
      </c>
      <c r="B85" s="2">
        <v>74</v>
      </c>
      <c r="C85" s="1" t="str">
        <f>+VLOOKUP(B85,'[1]ACT GPS'!$B$2:$D$100,3,0)</f>
        <v>19:00_a_03:00</v>
      </c>
      <c r="D85" s="1" t="str">
        <f>+VLOOKUP(B85,'[1]BASE RUTA'!$B$2:$C$102,2,0)</f>
        <v>ZAMBIZA</v>
      </c>
      <c r="E85" s="3"/>
      <c r="F85" s="1" t="str">
        <f>+VLOOKUP(B85,'[1]BASE RUTA'!$B$2:$F$102,5,0)</f>
        <v>FURGONETA</v>
      </c>
      <c r="G85" s="1" t="str">
        <f>+VLOOKUP(B85,'[1]ACT GPS'!$B$2:$E$100,4,0)</f>
        <v>L-S</v>
      </c>
      <c r="H85" s="1" t="str">
        <f>+VLOOKUP(B85,[1]TRAZADO!$A$2:$B$102,2,0)</f>
        <v xml:space="preserve">FIJO </v>
      </c>
    </row>
    <row r="86" spans="1:8" x14ac:dyDescent="0.3">
      <c r="A86" s="1" t="s">
        <v>118</v>
      </c>
      <c r="B86" s="2">
        <v>76</v>
      </c>
      <c r="C86" s="1" t="str">
        <f>+VLOOKUP(B86,'[1]ACT GPS'!$B$2:$D$100,3,0)</f>
        <v>06:00_a_14:00</v>
      </c>
      <c r="D86" s="1" t="str">
        <f>+VLOOKUP(B86,'[1]BASE RUTA'!$B$2:$C$102,2,0)</f>
        <v>ZAMBIZA</v>
      </c>
      <c r="E86" s="3"/>
      <c r="F86" s="1" t="str">
        <f>+VLOOKUP(B86,'[1]BASE RUTA'!$B$2:$F$102,5,0)</f>
        <v>MICROBUS</v>
      </c>
      <c r="G86" s="1" t="str">
        <f>+VLOOKUP(B86,'[1]ACT GPS'!$B$2:$E$100,4,0)</f>
        <v>L-S</v>
      </c>
      <c r="H86" s="1" t="str">
        <f>+VLOOKUP(B86,[1]TRAZADO!$A$2:$B$102,2,0)</f>
        <v xml:space="preserve">FIJO </v>
      </c>
    </row>
    <row r="87" spans="1:8" x14ac:dyDescent="0.3">
      <c r="A87" s="1" t="s">
        <v>119</v>
      </c>
      <c r="B87" s="2">
        <v>77</v>
      </c>
      <c r="C87" s="1" t="str">
        <f>+VLOOKUP(B87,'[1]ACT GPS'!$B$2:$D$100,3,0)</f>
        <v>19:00_a_03:00</v>
      </c>
      <c r="D87" s="1" t="str">
        <f>+VLOOKUP(B87,'[1]BASE RUTA'!$B$2:$C$102,2,0)</f>
        <v>ZAMBIZA</v>
      </c>
      <c r="E87" s="3"/>
      <c r="F87" s="1" t="str">
        <f>+VLOOKUP(B87,'[1]BASE RUTA'!$B$2:$F$102,5,0)</f>
        <v>FURGONETA</v>
      </c>
      <c r="G87" s="1" t="str">
        <f>+VLOOKUP(B87,'[1]ACT GPS'!$B$2:$E$100,4,0)</f>
        <v>L-S</v>
      </c>
      <c r="H87" s="1" t="str">
        <f>+VLOOKUP(B87,[1]TRAZADO!$A$2:$B$102,2,0)</f>
        <v xml:space="preserve">FIJO </v>
      </c>
    </row>
    <row r="88" spans="1:8" x14ac:dyDescent="0.3">
      <c r="A88" s="1" t="s">
        <v>120</v>
      </c>
      <c r="B88" s="2">
        <v>78</v>
      </c>
      <c r="C88" s="1" t="str">
        <f>+VLOOKUP(B88,'[1]ACT GPS'!$B$2:$D$100,3,0)</f>
        <v>19:00_a_03:00</v>
      </c>
      <c r="D88" s="1" t="str">
        <f>+VLOOKUP(B88,'[1]BASE RUTA'!$B$2:$C$102,2,0)</f>
        <v>OCCIDENTAL</v>
      </c>
      <c r="E88" s="3"/>
      <c r="F88" s="1" t="str">
        <f>+VLOOKUP(B88,'[1]BASE RUTA'!$B$2:$F$102,5,0)</f>
        <v>FURGONETA</v>
      </c>
      <c r="G88" s="1" t="str">
        <f>+VLOOKUP(B88,'[1]ACT GPS'!$B$2:$E$100,4,0)</f>
        <v>L-S</v>
      </c>
      <c r="H88" s="1" t="str">
        <f>+VLOOKUP(B88,[1]TRAZADO!$A$2:$B$102,2,0)</f>
        <v xml:space="preserve">FIJO </v>
      </c>
    </row>
    <row r="89" spans="1:8" x14ac:dyDescent="0.3">
      <c r="A89" s="1" t="s">
        <v>121</v>
      </c>
      <c r="B89" s="2">
        <v>79</v>
      </c>
      <c r="C89" s="1" t="str">
        <f>+VLOOKUP(B89,'[1]ACT GPS'!$B$2:$D$100,3,0)</f>
        <v>19:00_a_03:00</v>
      </c>
      <c r="D89" s="1" t="str">
        <f>+VLOOKUP(B89,'[1]BASE RUTA'!$B$2:$C$102,2,0)</f>
        <v>OCCIDENTAL</v>
      </c>
      <c r="E89" s="3"/>
      <c r="F89" s="1" t="str">
        <f>+VLOOKUP(B89,'[1]BASE RUTA'!$B$2:$F$102,5,0)</f>
        <v>FURGONETA</v>
      </c>
      <c r="G89" s="1" t="str">
        <f>+VLOOKUP(B89,'[1]ACT GPS'!$B$2:$E$100,4,0)</f>
        <v>L-S</v>
      </c>
      <c r="H89" s="1" t="str">
        <f>+VLOOKUP(B89,[1]TRAZADO!$A$2:$B$102,2,0)</f>
        <v xml:space="preserve">FIJO </v>
      </c>
    </row>
    <row r="90" spans="1:8" x14ac:dyDescent="0.3">
      <c r="A90" s="1" t="s">
        <v>122</v>
      </c>
      <c r="B90" s="2">
        <v>80</v>
      </c>
      <c r="C90" s="1" t="str">
        <f>+VLOOKUP(B90,'[1]ACT GPS'!$B$2:$D$100,3,0)</f>
        <v>22:00_a_08:00</v>
      </c>
      <c r="D90" s="1" t="str">
        <f>+VLOOKUP(B90,'[1]BASE RUTA'!$B$2:$C$102,2,0)</f>
        <v>OCCIDENTAL</v>
      </c>
      <c r="E90" s="3"/>
      <c r="F90" s="1" t="str">
        <f>+VLOOKUP(B90,'[1]BASE RUTA'!$B$2:$F$102,5,0)</f>
        <v>FURGONETA</v>
      </c>
      <c r="G90" s="1" t="str">
        <f>+VLOOKUP(B90,'[1]ACT GPS'!$B$2:$E$100,4,0)</f>
        <v>L-S</v>
      </c>
      <c r="H90" s="1" t="str">
        <f>+VLOOKUP(B90,[1]TRAZADO!$A$2:$B$102,2,0)</f>
        <v xml:space="preserve">FIJO </v>
      </c>
    </row>
    <row r="91" spans="1:8" x14ac:dyDescent="0.3">
      <c r="A91" s="1" t="s">
        <v>123</v>
      </c>
      <c r="B91" s="2">
        <v>84</v>
      </c>
      <c r="C91" s="1">
        <f>+VLOOKUP(B91,'[1]ACT GPS'!$B$2:$D$100,3,0)</f>
        <v>0.91666666666666663</v>
      </c>
      <c r="D91" s="1" t="str">
        <f>+VLOOKUP(B91,'[1]BASE RUTA'!$B$2:$C$102,2,0)</f>
        <v>FORESTAL</v>
      </c>
      <c r="E91" s="3"/>
      <c r="F91" s="1" t="str">
        <f>+VLOOKUP(B91,'[1]BASE RUTA'!$B$2:$F$102,5,0)</f>
        <v>FURGONETA</v>
      </c>
      <c r="G91" s="1" t="str">
        <f>+VLOOKUP(B91,'[1]ACT GPS'!$B$2:$E$100,4,0)</f>
        <v>L-D ENTRADA O SALIDA</v>
      </c>
      <c r="H91" s="1" t="s">
        <v>127</v>
      </c>
    </row>
    <row r="92" spans="1:8" x14ac:dyDescent="0.3">
      <c r="A92" s="1" t="s">
        <v>124</v>
      </c>
      <c r="B92" s="2">
        <v>86</v>
      </c>
      <c r="C92" s="1" t="str">
        <f>+VLOOKUP(B92,'[1]ACT GPS'!$B$2:$D$100,3,0)</f>
        <v>06:00_a_14:00/ 14:00_a_22:00/ 22:00_a_06:00</v>
      </c>
      <c r="D92" s="1" t="str">
        <f>+VLOOKUP(B92,'[1]BASE RUTA'!$B$2:$C$102,2,0)</f>
        <v>ZAMBIZA</v>
      </c>
      <c r="E92" s="3"/>
      <c r="F92" s="1" t="str">
        <f>+VLOOKUP(B92,'[1]BASE RUTA'!$B$2:$F$102,5,0)</f>
        <v>FURGONETA</v>
      </c>
      <c r="G92" s="1" t="str">
        <f>+VLOOKUP(B92,'[1]ACT GPS'!$B$2:$E$100,4,0)</f>
        <v>L-S</v>
      </c>
      <c r="H92" s="1" t="str">
        <f>+VLOOKUP(B92,[1]TRAZADO!$A$2:$B$102,2,0)</f>
        <v>ROTATIVO</v>
      </c>
    </row>
    <row r="93" spans="1:8" x14ac:dyDescent="0.3">
      <c r="A93" s="1" t="s">
        <v>125</v>
      </c>
      <c r="B93" s="2">
        <v>87</v>
      </c>
      <c r="C93" s="1" t="str">
        <f>+VLOOKUP(B93,'[1]ACT GPS'!$B$2:$D$100,3,0)</f>
        <v>19:00 - 03:00</v>
      </c>
      <c r="D93" s="1" t="str">
        <f>+VLOOKUP(B93,'[1]BASE RUTA'!$B$2:$C$102,2,0)</f>
        <v>ZAMBIZA</v>
      </c>
      <c r="E93" s="3"/>
      <c r="F93" s="1" t="str">
        <f>+VLOOKUP(B93,'[1]BASE RUTA'!$B$2:$F$102,5,0)</f>
        <v>FURGONETA</v>
      </c>
      <c r="G93" s="1" t="str">
        <f>+VLOOKUP(B93,'[1]ACT GPS'!$B$2:$E$100,4,0)</f>
        <v>L-S+1D C/15</v>
      </c>
      <c r="H93" s="1" t="str">
        <f>+VLOOKUP(B93,[1]TRAZADO!$A$2:$B$102,2,0)</f>
        <v>FIJO</v>
      </c>
    </row>
    <row r="94" spans="1:8" x14ac:dyDescent="0.3">
      <c r="A94" s="1" t="s">
        <v>126</v>
      </c>
      <c r="B94" s="2">
        <v>88</v>
      </c>
      <c r="C94" s="1" t="str">
        <f>+VLOOKUP(B94,'[1]ACT GPS'!$B$2:$D$100,3,0)</f>
        <v>19:00 - 03:00</v>
      </c>
      <c r="D94" s="1" t="str">
        <f>+VLOOKUP(B94,'[1]BASE RUTA'!$B$2:$C$102,2,0)</f>
        <v>ZAMBIZA</v>
      </c>
      <c r="E94" s="3"/>
      <c r="F94" s="1" t="str">
        <f>+VLOOKUP(B94,'[1]BASE RUTA'!$B$2:$F$102,5,0)</f>
        <v>FURGONETA</v>
      </c>
      <c r="G94" s="1" t="str">
        <f>+VLOOKUP(B94,'[1]ACT GPS'!$B$2:$E$100,4,0)</f>
        <v>L-D</v>
      </c>
      <c r="H94" s="1" t="str">
        <f>+VLOOKUP(B94,[1]TRAZADO!$A$2:$B$102,2,0)</f>
        <v>FIJO</v>
      </c>
    </row>
    <row r="95" spans="1:8" x14ac:dyDescent="0.3">
      <c r="A95" s="1" t="s">
        <v>125</v>
      </c>
      <c r="B95" s="2">
        <v>87</v>
      </c>
      <c r="C95" s="1" t="str">
        <f>+VLOOKUP(B95,'[1]ACT GPS'!$B$2:$D$100,3,0)</f>
        <v>19:00 - 03:00</v>
      </c>
      <c r="D95" s="1" t="str">
        <f>+VLOOKUP(B95,'[1]BASE RUTA'!$B$2:$C$102,2,0)</f>
        <v>ZAMBIZA</v>
      </c>
      <c r="E95" s="3"/>
      <c r="F95" s="1" t="str">
        <f>+VLOOKUP(B95,'[1]BASE RUTA'!$B$2:$F$102,5,0)</f>
        <v>FURGONETA</v>
      </c>
      <c r="G95" s="1" t="str">
        <f>+VLOOKUP(B95,'[1]ACT GPS'!$B$2:$E$100,4,0)</f>
        <v>L-S+1D C/15</v>
      </c>
      <c r="H95" s="1" t="str">
        <f>+VLOOKUP(B95,[1]TRAZADO!$A$2:$B$102,2,0)</f>
        <v>FIJO</v>
      </c>
    </row>
    <row r="96" spans="1:8" x14ac:dyDescent="0.3">
      <c r="A96" s="1" t="s">
        <v>126</v>
      </c>
      <c r="B96" s="2">
        <v>88</v>
      </c>
      <c r="C96" s="1" t="str">
        <f>+VLOOKUP(B96,'[1]ACT GPS'!$B$2:$D$100,3,0)</f>
        <v>19:00 - 03:00</v>
      </c>
      <c r="D96" s="1" t="str">
        <f>+VLOOKUP(B96,'[1]BASE RUTA'!$B$2:$C$102,2,0)</f>
        <v>ZAMBIZA</v>
      </c>
      <c r="E96" s="3"/>
      <c r="F96" s="1" t="str">
        <f>+VLOOKUP(B96,'[1]BASE RUTA'!$B$2:$F$102,5,0)</f>
        <v>FURGONETA</v>
      </c>
      <c r="G96" s="1" t="str">
        <f>+VLOOKUP(B96,'[1]ACT GPS'!$B$2:$E$100,4,0)</f>
        <v>L-D</v>
      </c>
      <c r="H96" s="1" t="str">
        <f>+VLOOKUP(B96,[1]TRAZADO!$A$2:$B$102,2,0)</f>
        <v>FIJO</v>
      </c>
    </row>
    <row r="97" spans="1:8" x14ac:dyDescent="0.3">
      <c r="A97" s="1" t="s">
        <v>128</v>
      </c>
      <c r="B97" s="4">
        <v>89</v>
      </c>
      <c r="C97" s="1" t="str">
        <f>+VLOOKUP(B97,'[1]ACT GPS'!$B$2:$D$100,3,0)</f>
        <v>6:00:00_a_14:00</v>
      </c>
      <c r="D97" s="1" t="str">
        <f>+VLOOKUP(B97,'[1]BASE RUTA'!$B$2:$C$102,2,0)</f>
        <v>OCCIDENTAL</v>
      </c>
      <c r="F97" s="1" t="str">
        <f>+VLOOKUP(B97,'[1]BASE RUTA'!$B$2:$F$102,5,0)</f>
        <v>FURGONETA</v>
      </c>
      <c r="G97" s="1" t="str">
        <f>+VLOOKUP(B97,'[1]ACT GPS'!$B$2:$E$100,4,0)</f>
        <v>L-S</v>
      </c>
      <c r="H97" s="1" t="str">
        <f>+VLOOKUP(B97,[1]TRAZADO!$A$2:$B$102,2,0)</f>
        <v>FIJO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7"/>
  <sheetViews>
    <sheetView topLeftCell="A72" workbookViewId="0">
      <selection sqref="A1:G97"/>
    </sheetView>
  </sheetViews>
  <sheetFormatPr baseColWidth="10" defaultRowHeight="14.4" x14ac:dyDescent="0.3"/>
  <sheetData>
    <row r="1" spans="1:7" x14ac:dyDescent="0.3">
      <c r="A1" s="1" t="s">
        <v>16</v>
      </c>
      <c r="B1" s="1" t="s">
        <v>19</v>
      </c>
      <c r="C1" s="1" t="s">
        <v>1</v>
      </c>
      <c r="D1" s="1" t="s">
        <v>2</v>
      </c>
      <c r="E1" s="1" t="s">
        <v>17</v>
      </c>
      <c r="F1" s="1" t="s">
        <v>3</v>
      </c>
      <c r="G1" s="1" t="s">
        <v>18</v>
      </c>
    </row>
    <row r="2" spans="1:7" x14ac:dyDescent="0.3">
      <c r="A2" s="2">
        <v>1</v>
      </c>
      <c r="B2" s="1" t="s">
        <v>22</v>
      </c>
      <c r="C2" s="1" t="str">
        <f>+VLOOKUP(A2,'[1]BASE RUTA'!$B$2:$K$102,2,0)</f>
        <v>MARIN</v>
      </c>
      <c r="D2" s="3">
        <f>+VLOOKUP(A2,[1]TRAZADO!$A$2:$D$102,4,0)</f>
        <v>13.1</v>
      </c>
      <c r="E2" s="1" t="str">
        <f>+VLOOKUP(A2,'[1]BASE RUTA'!$B$2:$K$102,5,0)</f>
        <v>FURGONETA</v>
      </c>
      <c r="F2" s="1" t="str">
        <f>+VLOOKUP(A2,'[1]BASE RUTA'!$B$2:$K$102,4,0)</f>
        <v>L-S +1D c/15d</v>
      </c>
      <c r="G2" s="1" t="str">
        <f>+VLOOKUP(A2,[1]TRAZADO!$A$2:$D$102,2,0)</f>
        <v xml:space="preserve">FIJO </v>
      </c>
    </row>
    <row r="3" spans="1:7" x14ac:dyDescent="0.3">
      <c r="A3" s="2" t="s">
        <v>4</v>
      </c>
      <c r="B3" s="1" t="s">
        <v>22</v>
      </c>
      <c r="C3" s="1" t="str">
        <f>+VLOOKUP(A3,'[1]BASE RUTA'!$B$2:$K$102,2,0)</f>
        <v>MARIN</v>
      </c>
      <c r="D3" s="3">
        <f>+VLOOKUP(A3,[1]TRAZADO!$A$2:$D$102,4,0)</f>
        <v>7.91</v>
      </c>
      <c r="E3" s="1" t="str">
        <f>+VLOOKUP(A3,'[1]BASE RUTA'!$B$2:$K$102,5,0)</f>
        <v>FURGONETA</v>
      </c>
      <c r="F3" s="1" t="str">
        <f>+VLOOKUP(A3,'[1]BASE RUTA'!$B$2:$K$102,4,0)</f>
        <v>L-S +1D c/15d</v>
      </c>
      <c r="G3" s="1" t="str">
        <f>+VLOOKUP(A3,[1]TRAZADO!$A$2:$D$102,2,0)</f>
        <v xml:space="preserve">FIJO </v>
      </c>
    </row>
    <row r="4" spans="1:7" x14ac:dyDescent="0.3">
      <c r="A4" s="2" t="s">
        <v>5</v>
      </c>
      <c r="B4" s="1" t="s">
        <v>22</v>
      </c>
      <c r="C4" s="1" t="str">
        <f>+VLOOKUP(A4,'[1]BASE RUTA'!$B$2:$K$102,2,0)</f>
        <v>MARIN</v>
      </c>
      <c r="D4" s="3">
        <f>+VLOOKUP(A4,[1]TRAZADO!$A$2:$D$102,4,0)</f>
        <v>6.38</v>
      </c>
      <c r="E4" s="1" t="str">
        <f>+VLOOKUP(A4,'[1]BASE RUTA'!$B$2:$K$102,5,0)</f>
        <v>FURGONETA</v>
      </c>
      <c r="F4" s="1" t="str">
        <f>+VLOOKUP(A4,'[1]BASE RUTA'!$B$2:$K$102,4,0)</f>
        <v>L-S +1D c/15d</v>
      </c>
      <c r="G4" s="1" t="str">
        <f>+VLOOKUP(A4,[1]TRAZADO!$A$2:$D$102,2,0)</f>
        <v xml:space="preserve">FIJO </v>
      </c>
    </row>
    <row r="5" spans="1:7" x14ac:dyDescent="0.3">
      <c r="A5" s="2">
        <v>2</v>
      </c>
      <c r="B5" s="1" t="s">
        <v>22</v>
      </c>
      <c r="C5" s="1" t="str">
        <f>+VLOOKUP(A5,'[1]BASE RUTA'!$B$2:$K$102,2,0)</f>
        <v>MARIN</v>
      </c>
      <c r="D5" s="3">
        <f>+VLOOKUP(A5,[1]TRAZADO!$A$2:$D$102,4,0)</f>
        <v>18.97</v>
      </c>
      <c r="E5" s="1" t="str">
        <f>+VLOOKUP(A5,'[1]BASE RUTA'!$B$2:$K$102,5,0)</f>
        <v>FURGONETA</v>
      </c>
      <c r="F5" s="1" t="str">
        <f>+VLOOKUP(A5,'[1]BASE RUTA'!$B$2:$K$102,4,0)</f>
        <v>L-S +1D c/15d</v>
      </c>
      <c r="G5" s="1" t="str">
        <f>+VLOOKUP(A5,[1]TRAZADO!$A$2:$D$102,2,0)</f>
        <v xml:space="preserve">FIJO </v>
      </c>
    </row>
    <row r="6" spans="1:7" x14ac:dyDescent="0.3">
      <c r="A6" s="2" t="s">
        <v>6</v>
      </c>
      <c r="B6" s="1" t="s">
        <v>22</v>
      </c>
      <c r="C6" s="1" t="str">
        <f>+VLOOKUP(A6,'[1]BASE RUTA'!$B$2:$K$102,2,0)</f>
        <v>MARIN</v>
      </c>
      <c r="D6" s="3">
        <f>+VLOOKUP(A6,[1]TRAZADO!$A$2:$D$102,4,0)</f>
        <v>18.557400000000001</v>
      </c>
      <c r="E6" s="1" t="str">
        <f>+VLOOKUP(A6,'[1]BASE RUTA'!$B$2:$K$102,5,0)</f>
        <v>FURGONETA</v>
      </c>
      <c r="F6" s="1" t="str">
        <f>+VLOOKUP(A6,'[1]BASE RUTA'!$B$2:$K$102,4,0)</f>
        <v>L-S +1D c/15d</v>
      </c>
      <c r="G6" s="1" t="str">
        <f>+VLOOKUP(A6,[1]TRAZADO!$A$2:$D$102,2,0)</f>
        <v xml:space="preserve">FIJO </v>
      </c>
    </row>
    <row r="7" spans="1:7" x14ac:dyDescent="0.3">
      <c r="A7" s="2">
        <v>3</v>
      </c>
      <c r="B7" s="1" t="s">
        <v>23</v>
      </c>
      <c r="C7" s="1" t="str">
        <f>+VLOOKUP(A7,'[1]BASE RUTA'!$B$2:$K$102,2,0)</f>
        <v>MARIN</v>
      </c>
      <c r="D7" s="3">
        <f>+VLOOKUP(A7,[1]TRAZADO!$A$2:$D$102,4,0)</f>
        <v>27.3</v>
      </c>
      <c r="E7" s="1" t="str">
        <f>+VLOOKUP(A7,'[1]BASE RUTA'!$B$2:$K$102,5,0)</f>
        <v>FURGONETA</v>
      </c>
      <c r="F7" s="1" t="str">
        <f>+VLOOKUP(A7,'[1]BASE RUTA'!$B$2:$K$102,4,0)</f>
        <v>L-S +1D c/15d</v>
      </c>
      <c r="G7" s="1" t="str">
        <f>+VLOOKUP(A7,[1]TRAZADO!$A$2:$D$102,2,0)</f>
        <v xml:space="preserve">FIJO </v>
      </c>
    </row>
    <row r="8" spans="1:7" x14ac:dyDescent="0.3">
      <c r="A8" s="2" t="s">
        <v>7</v>
      </c>
      <c r="B8" s="1" t="s">
        <v>23</v>
      </c>
      <c r="C8" s="1" t="str">
        <f>+VLOOKUP(A8,'[1]BASE RUTA'!$B$2:$K$102,2,0)</f>
        <v>MARIN</v>
      </c>
      <c r="D8" s="3">
        <f>+VLOOKUP(A8,[1]TRAZADO!$A$2:$D$102,4,0)</f>
        <v>31.94</v>
      </c>
      <c r="E8" s="1" t="str">
        <f>+VLOOKUP(A8,'[1]BASE RUTA'!$B$2:$K$102,5,0)</f>
        <v>FURGONETA</v>
      </c>
      <c r="F8" s="1" t="str">
        <f>+VLOOKUP(A8,'[1]BASE RUTA'!$B$2:$K$102,4,0)</f>
        <v>L-S +1D c/15d</v>
      </c>
      <c r="G8" s="1" t="str">
        <f>+VLOOKUP(A8,[1]TRAZADO!$A$2:$D$102,2,0)</f>
        <v xml:space="preserve">FIJO </v>
      </c>
    </row>
    <row r="9" spans="1:7" x14ac:dyDescent="0.3">
      <c r="A9" s="2">
        <v>4</v>
      </c>
      <c r="B9" s="1" t="s">
        <v>23</v>
      </c>
      <c r="C9" s="1" t="str">
        <f>+VLOOKUP(A9,'[1]BASE RUTA'!$B$2:$K$102,2,0)</f>
        <v>MARIN</v>
      </c>
      <c r="D9" s="3">
        <f>+VLOOKUP(A9,[1]TRAZADO!$A$2:$D$102,4,0)</f>
        <v>31.78</v>
      </c>
      <c r="E9" s="1" t="str">
        <f>+VLOOKUP(A9,'[1]BASE RUTA'!$B$2:$K$102,5,0)</f>
        <v>MICROBUS</v>
      </c>
      <c r="F9" s="1" t="str">
        <f>+VLOOKUP(A9,'[1]BASE RUTA'!$B$2:$K$102,4,0)</f>
        <v>L-S +1D c/15d</v>
      </c>
      <c r="G9" s="1" t="str">
        <f>+VLOOKUP(A9,[1]TRAZADO!$A$2:$D$102,2,0)</f>
        <v xml:space="preserve">FIJO </v>
      </c>
    </row>
    <row r="10" spans="1:7" x14ac:dyDescent="0.3">
      <c r="A10" s="2" t="s">
        <v>8</v>
      </c>
      <c r="B10" s="1" t="s">
        <v>23</v>
      </c>
      <c r="C10" s="1" t="str">
        <f>+VLOOKUP(A10,'[1]BASE RUTA'!$B$2:$K$102,2,0)</f>
        <v>MARIN</v>
      </c>
      <c r="D10" s="3">
        <f>+VLOOKUP(A10,[1]TRAZADO!$A$2:$D$102,4,0)</f>
        <v>12.22</v>
      </c>
      <c r="E10" s="1" t="str">
        <f>+VLOOKUP(A10,'[1]BASE RUTA'!$B$2:$K$102,5,0)</f>
        <v>FURGONETA</v>
      </c>
      <c r="F10" s="1" t="str">
        <f>+VLOOKUP(A10,'[1]BASE RUTA'!$B$2:$K$102,4,0)</f>
        <v>L-S +1D c/15d</v>
      </c>
      <c r="G10" s="1" t="str">
        <f>+VLOOKUP(A10,[1]TRAZADO!$A$2:$D$102,2,0)</f>
        <v xml:space="preserve">FIJO </v>
      </c>
    </row>
    <row r="11" spans="1:7" x14ac:dyDescent="0.3">
      <c r="A11" s="2">
        <v>5</v>
      </c>
      <c r="B11" s="1" t="s">
        <v>23</v>
      </c>
      <c r="C11" s="1" t="str">
        <f>+VLOOKUP(A11,'[1]BASE RUTA'!$B$2:$K$102,2,0)</f>
        <v>MARIN</v>
      </c>
      <c r="D11" s="3">
        <f>+VLOOKUP(A11,[1]TRAZADO!$A$2:$D$102,4,0)</f>
        <v>36.119999999999997</v>
      </c>
      <c r="E11" s="1" t="str">
        <f>+VLOOKUP(A11,'[1]BASE RUTA'!$B$2:$K$102,5,0)</f>
        <v>FURGONETA</v>
      </c>
      <c r="F11" s="1" t="str">
        <f>+VLOOKUP(A11,'[1]BASE RUTA'!$B$2:$K$102,4,0)</f>
        <v>L-S +1D c/15d</v>
      </c>
      <c r="G11" s="1" t="str">
        <f>+VLOOKUP(A11,[1]TRAZADO!$A$2:$D$102,2,0)</f>
        <v xml:space="preserve">FIJO </v>
      </c>
    </row>
    <row r="12" spans="1:7" x14ac:dyDescent="0.3">
      <c r="A12" s="2">
        <v>6</v>
      </c>
      <c r="B12" s="1" t="s">
        <v>23</v>
      </c>
      <c r="C12" s="1" t="str">
        <f>+VLOOKUP(A12,'[1]BASE RUTA'!$B$2:$K$102,2,0)</f>
        <v>MARIN</v>
      </c>
      <c r="D12" s="3">
        <f>+VLOOKUP(A12,[1]TRAZADO!$A$2:$D$102,4,0)</f>
        <v>43.16</v>
      </c>
      <c r="E12" s="1" t="str">
        <f>+VLOOKUP(A12,'[1]BASE RUTA'!$B$2:$K$102,5,0)</f>
        <v>FURGONETA</v>
      </c>
      <c r="F12" s="1" t="str">
        <f>+VLOOKUP(A12,'[1]BASE RUTA'!$B$2:$K$102,4,0)</f>
        <v>L-S +1D c/15d</v>
      </c>
      <c r="G12" s="1" t="str">
        <f>+VLOOKUP(A12,[1]TRAZADO!$A$2:$D$102,2,0)</f>
        <v xml:space="preserve">FIJO </v>
      </c>
    </row>
    <row r="13" spans="1:7" x14ac:dyDescent="0.3">
      <c r="A13" s="2">
        <v>7</v>
      </c>
      <c r="B13" s="1" t="s">
        <v>22</v>
      </c>
      <c r="C13" s="1" t="str">
        <f>+VLOOKUP(A13,'[1]BASE RUTA'!$B$2:$K$102,2,0)</f>
        <v>CALDERON</v>
      </c>
      <c r="D13" s="3">
        <f>+VLOOKUP(A13,[1]TRAZADO!$A$2:$D$102,4,0)</f>
        <v>23.63</v>
      </c>
      <c r="E13" s="1" t="str">
        <f>+VLOOKUP(A13,'[1]BASE RUTA'!$B$2:$K$102,5,0)</f>
        <v>MINIBUS</v>
      </c>
      <c r="F13" s="1" t="str">
        <f>+VLOOKUP(A13,'[1]BASE RUTA'!$B$2:$K$102,4,0)</f>
        <v>L-D</v>
      </c>
      <c r="G13" s="1" t="str">
        <f>+VLOOKUP(A13,[1]TRAZADO!$A$2:$D$102,2,0)</f>
        <v xml:space="preserve">FIJO </v>
      </c>
    </row>
    <row r="14" spans="1:7" x14ac:dyDescent="0.3">
      <c r="A14" s="2">
        <v>8</v>
      </c>
      <c r="B14" s="1" t="s">
        <v>22</v>
      </c>
      <c r="C14" s="1" t="str">
        <f>+VLOOKUP(A14,'[1]BASE RUTA'!$B$2:$K$102,2,0)</f>
        <v>CAROLINA</v>
      </c>
      <c r="D14" s="3">
        <f>+VLOOKUP(A14,[1]TRAZADO!$A$2:$D$102,4,0)</f>
        <v>43.88</v>
      </c>
      <c r="E14" s="1" t="str">
        <f>+VLOOKUP(A14,'[1]BASE RUTA'!$B$2:$K$102,5,0)</f>
        <v>MICROBUS</v>
      </c>
      <c r="F14" s="1" t="str">
        <f>+VLOOKUP(A14,'[1]BASE RUTA'!$B$2:$K$102,4,0)</f>
        <v>L-S</v>
      </c>
      <c r="G14" s="1" t="str">
        <f>+VLOOKUP(A14,[1]TRAZADO!$A$2:$D$102,2,0)</f>
        <v xml:space="preserve">FIJO </v>
      </c>
    </row>
    <row r="15" spans="1:7" x14ac:dyDescent="0.3">
      <c r="A15" s="2">
        <v>9</v>
      </c>
      <c r="B15" s="1" t="s">
        <v>22</v>
      </c>
      <c r="C15" s="1" t="str">
        <f>+VLOOKUP(A15,'[1]BASE RUTA'!$B$2:$K$102,2,0)</f>
        <v>CAROLINA</v>
      </c>
      <c r="D15" s="3">
        <f>+VLOOKUP(A15,[1]TRAZADO!$A$2:$D$102,4,0)</f>
        <v>25.71</v>
      </c>
      <c r="E15" s="1" t="str">
        <f>+VLOOKUP(A15,'[1]BASE RUTA'!$B$2:$K$102,5,0)</f>
        <v>FURGONETA</v>
      </c>
      <c r="F15" s="1" t="str">
        <f>+VLOOKUP(A15,'[1]BASE RUTA'!$B$2:$K$102,4,0)</f>
        <v>L-S +1D c/15d</v>
      </c>
      <c r="G15" s="1" t="str">
        <f>+VLOOKUP(A15,[1]TRAZADO!$A$2:$D$102,2,0)</f>
        <v xml:space="preserve">FIJO </v>
      </c>
    </row>
    <row r="16" spans="1:7" x14ac:dyDescent="0.3">
      <c r="A16" s="2">
        <v>10</v>
      </c>
      <c r="B16" s="1" t="s">
        <v>24</v>
      </c>
      <c r="C16" s="1" t="str">
        <f>+VLOOKUP(A16,'[1]BASE RUTA'!$B$2:$K$102,2,0)</f>
        <v>CAROLINA</v>
      </c>
      <c r="D16" s="3">
        <f>+VLOOKUP(A16,[1]TRAZADO!$A$2:$D$102,4,0)</f>
        <v>31.31</v>
      </c>
      <c r="E16" s="1" t="str">
        <f>+VLOOKUP(A16,'[1]BASE RUTA'!$B$2:$K$102,5,0)</f>
        <v>FURGONETA</v>
      </c>
      <c r="F16" s="1" t="str">
        <f>+VLOOKUP(A16,'[1]BASE RUTA'!$B$2:$K$102,4,0)</f>
        <v>L-S +1D c/15d</v>
      </c>
      <c r="G16" s="1" t="str">
        <f>+VLOOKUP(A16,[1]TRAZADO!$A$2:$D$102,2,0)</f>
        <v xml:space="preserve">FIJO </v>
      </c>
    </row>
    <row r="17" spans="1:7" x14ac:dyDescent="0.3">
      <c r="A17" s="2">
        <v>11</v>
      </c>
      <c r="B17" s="1" t="s">
        <v>24</v>
      </c>
      <c r="C17" s="1" t="str">
        <f>+VLOOKUP(A17,'[1]BASE RUTA'!$B$2:$K$102,2,0)</f>
        <v>CAROLINA</v>
      </c>
      <c r="D17" s="3">
        <f>+VLOOKUP(A17,[1]TRAZADO!$A$2:$D$102,4,0)</f>
        <v>32.21</v>
      </c>
      <c r="E17" s="1" t="str">
        <f>+VLOOKUP(A17,'[1]BASE RUTA'!$B$2:$K$102,5,0)</f>
        <v>FURGONETA</v>
      </c>
      <c r="F17" s="1" t="str">
        <f>+VLOOKUP(A17,'[1]BASE RUTA'!$B$2:$K$102,4,0)</f>
        <v>L-S +1D c/15d</v>
      </c>
      <c r="G17" s="1" t="str">
        <f>+VLOOKUP(A17,[1]TRAZADO!$A$2:$D$102,2,0)</f>
        <v xml:space="preserve">FIJO </v>
      </c>
    </row>
    <row r="18" spans="1:7" x14ac:dyDescent="0.3">
      <c r="A18" s="2">
        <v>12</v>
      </c>
      <c r="B18" s="1" t="s">
        <v>25</v>
      </c>
      <c r="C18" s="1" t="str">
        <f>+VLOOKUP(A18,'[1]BASE RUTA'!$B$2:$K$102,2,0)</f>
        <v>FORESTAL</v>
      </c>
      <c r="D18" s="3">
        <f>+VLOOKUP(A18,[1]TRAZADO!$A$2:$D$102,4,0)</f>
        <v>21.18</v>
      </c>
      <c r="E18" s="1" t="str">
        <f>+VLOOKUP(A18,'[1]BASE RUTA'!$B$2:$K$102,5,0)</f>
        <v>MICROBUS</v>
      </c>
      <c r="F18" s="1" t="str">
        <f>+VLOOKUP(A18,'[1]BASE RUTA'!$B$2:$K$102,4,0)</f>
        <v>L-D</v>
      </c>
      <c r="G18" s="1" t="str">
        <f>+VLOOKUP(A18,[1]TRAZADO!$A$2:$D$102,2,0)</f>
        <v xml:space="preserve">FIJO </v>
      </c>
    </row>
    <row r="19" spans="1:7" x14ac:dyDescent="0.3">
      <c r="A19" s="2" t="s">
        <v>9</v>
      </c>
      <c r="B19" s="1" t="s">
        <v>25</v>
      </c>
      <c r="C19" s="1" t="str">
        <f>+VLOOKUP(A19,'[1]BASE RUTA'!$B$2:$K$102,2,0)</f>
        <v>FORESTAL</v>
      </c>
      <c r="D19" s="3">
        <f>+VLOOKUP(A19,[1]TRAZADO!$A$2:$D$102,4,0)</f>
        <v>17.89</v>
      </c>
      <c r="E19" s="1" t="str">
        <f>+VLOOKUP(A19,'[1]BASE RUTA'!$B$2:$K$102,5,0)</f>
        <v>FURGONETA</v>
      </c>
      <c r="F19" s="1" t="str">
        <f>+VLOOKUP(A19,'[1]BASE RUTA'!$B$2:$K$102,4,0)</f>
        <v>L-D</v>
      </c>
      <c r="G19" s="1" t="str">
        <f>+VLOOKUP(A19,[1]TRAZADO!$A$2:$D$102,2,0)</f>
        <v xml:space="preserve">FIJO </v>
      </c>
    </row>
    <row r="20" spans="1:7" x14ac:dyDescent="0.3">
      <c r="A20" s="2">
        <v>13</v>
      </c>
      <c r="B20" s="1" t="s">
        <v>25</v>
      </c>
      <c r="C20" s="1" t="str">
        <f>+VLOOKUP(A20,'[1]BASE RUTA'!$B$2:$K$102,2,0)</f>
        <v>FORESTAL</v>
      </c>
      <c r="D20" s="3">
        <f>+VLOOKUP(A20,[1]TRAZADO!$A$2:$D$102,4,0)</f>
        <v>16.27</v>
      </c>
      <c r="E20" s="1" t="str">
        <f>+VLOOKUP(A20,'[1]BASE RUTA'!$B$2:$K$102,5,0)</f>
        <v>FURGONETA</v>
      </c>
      <c r="F20" s="1" t="str">
        <f>+VLOOKUP(A20,'[1]BASE RUTA'!$B$2:$K$102,4,0)</f>
        <v>L-D</v>
      </c>
      <c r="G20" s="1" t="str">
        <f>+VLOOKUP(A20,[1]TRAZADO!$A$2:$D$102,2,0)</f>
        <v xml:space="preserve">FIJO </v>
      </c>
    </row>
    <row r="21" spans="1:7" x14ac:dyDescent="0.3">
      <c r="A21" s="2" t="s">
        <v>10</v>
      </c>
      <c r="B21" s="1" t="s">
        <v>25</v>
      </c>
      <c r="C21" s="1" t="str">
        <f>+VLOOKUP(A21,'[1]BASE RUTA'!$B$2:$K$102,2,0)</f>
        <v>FORESTAL</v>
      </c>
      <c r="D21" s="3">
        <f>+VLOOKUP(A21,[1]TRAZADO!$A$2:$D$102,4,0)</f>
        <v>9.9600000000000009</v>
      </c>
      <c r="E21" s="1" t="str">
        <f>+VLOOKUP(A21,'[1]BASE RUTA'!$B$2:$K$102,5,0)</f>
        <v>FURGONETA</v>
      </c>
      <c r="F21" s="1" t="str">
        <f>+VLOOKUP(A21,'[1]BASE RUTA'!$B$2:$K$102,4,0)</f>
        <v>L-D</v>
      </c>
      <c r="G21" s="1" t="str">
        <f>+VLOOKUP(A21,[1]TRAZADO!$A$2:$D$102,2,0)</f>
        <v xml:space="preserve">FIJO </v>
      </c>
    </row>
    <row r="22" spans="1:7" x14ac:dyDescent="0.3">
      <c r="A22" s="2">
        <v>14</v>
      </c>
      <c r="B22" s="1" t="s">
        <v>26</v>
      </c>
      <c r="C22" s="1" t="str">
        <f>+VLOOKUP(A22,'[1]BASE RUTA'!$B$2:$K$102,2,0)</f>
        <v>ZAMBIZA</v>
      </c>
      <c r="D22" s="3">
        <f>+VLOOKUP(A22,[1]TRAZADO!$A$2:$D$102,4,0)</f>
        <v>31.3</v>
      </c>
      <c r="E22" s="1" t="str">
        <f>+VLOOKUP(A22,'[1]BASE RUTA'!$B$2:$K$102,5,0)</f>
        <v>FURGONETA</v>
      </c>
      <c r="F22" s="1" t="str">
        <f>+VLOOKUP(A22,'[1]BASE RUTA'!$B$2:$K$102,4,0)</f>
        <v>L-S</v>
      </c>
      <c r="G22" s="1" t="str">
        <f>+VLOOKUP(A22,[1]TRAZADO!$A$2:$D$102,2,0)</f>
        <v>HORARIO FIJO  PERSONALROTATIVO</v>
      </c>
    </row>
    <row r="23" spans="1:7" x14ac:dyDescent="0.3">
      <c r="A23" s="2">
        <v>15</v>
      </c>
      <c r="B23" s="1" t="s">
        <v>22</v>
      </c>
      <c r="C23" s="1" t="str">
        <f>+VLOOKUP(A23,'[1]BASE RUTA'!$B$2:$K$102,2,0)</f>
        <v>FORESTAL</v>
      </c>
      <c r="D23" s="3">
        <f>+VLOOKUP(A23,[1]TRAZADO!$A$2:$D$102,4,0)</f>
        <v>30.12</v>
      </c>
      <c r="E23" s="1" t="str">
        <f>+VLOOKUP(A23,'[1]BASE RUTA'!$B$2:$K$102,5,0)</f>
        <v>FURGONETA</v>
      </c>
      <c r="F23" s="1" t="str">
        <f>+VLOOKUP(A23,'[1]BASE RUTA'!$B$2:$K$102,4,0)</f>
        <v>L-S</v>
      </c>
      <c r="G23" s="1" t="str">
        <f>+VLOOKUP(A23,[1]TRAZADO!$A$2:$D$102,2,0)</f>
        <v>ROTATIVO</v>
      </c>
    </row>
    <row r="24" spans="1:7" x14ac:dyDescent="0.3">
      <c r="A24" s="2">
        <v>16</v>
      </c>
      <c r="B24" s="1" t="s">
        <v>27</v>
      </c>
      <c r="C24" s="1" t="str">
        <f>+VLOOKUP(A24,'[1]BASE RUTA'!$B$2:$K$102,2,0)</f>
        <v>FORESTAL</v>
      </c>
      <c r="D24" s="3">
        <f>+VLOOKUP(A24,[1]TRAZADO!$A$2:$D$102,4,0)</f>
        <v>18.73</v>
      </c>
      <c r="E24" s="1" t="str">
        <f>+VLOOKUP(A24,'[1]BASE RUTA'!$B$2:$K$102,5,0)</f>
        <v>MICROBUS</v>
      </c>
      <c r="F24" s="1" t="str">
        <f>+VLOOKUP(A24,'[1]BASE RUTA'!$B$2:$K$102,4,0)</f>
        <v>L-S</v>
      </c>
      <c r="G24" s="1" t="str">
        <f>+VLOOKUP(A24,[1]TRAZADO!$A$2:$D$102,2,0)</f>
        <v xml:space="preserve">FIJO </v>
      </c>
    </row>
    <row r="25" spans="1:7" x14ac:dyDescent="0.3">
      <c r="A25" s="2">
        <v>17</v>
      </c>
      <c r="B25" s="1" t="s">
        <v>27</v>
      </c>
      <c r="C25" s="1" t="str">
        <f>+VLOOKUP(A25,'[1]BASE RUTA'!$B$2:$K$102,2,0)</f>
        <v>FORESTAL</v>
      </c>
      <c r="D25" s="3">
        <f>+VLOOKUP(A25,[1]TRAZADO!$A$2:$D$102,4,0)</f>
        <v>38.35</v>
      </c>
      <c r="E25" s="1" t="str">
        <f>+VLOOKUP(A25,'[1]BASE RUTA'!$B$2:$K$102,5,0)</f>
        <v>MICROBUS</v>
      </c>
      <c r="F25" s="1" t="str">
        <f>+VLOOKUP(A25,'[1]BASE RUTA'!$B$2:$K$102,4,0)</f>
        <v>L-S</v>
      </c>
      <c r="G25" s="1" t="str">
        <f>+VLOOKUP(A25,[1]TRAZADO!$A$2:$D$102,2,0)</f>
        <v xml:space="preserve">FIJO </v>
      </c>
    </row>
    <row r="26" spans="1:7" x14ac:dyDescent="0.3">
      <c r="A26" s="2">
        <v>18</v>
      </c>
      <c r="B26" s="1" t="s">
        <v>28</v>
      </c>
      <c r="C26" s="1" t="str">
        <f>+VLOOKUP(A26,'[1]BASE RUTA'!$B$2:$K$102,2,0)</f>
        <v>OCCIDENTAL</v>
      </c>
      <c r="D26" s="3">
        <f>+VLOOKUP(A26,[1]TRAZADO!$A$2:$D$102,4,0)</f>
        <v>24.8</v>
      </c>
      <c r="E26" s="1" t="str">
        <f>+VLOOKUP(A26,'[1]BASE RUTA'!$B$2:$K$102,5,0)</f>
        <v>FURGONETA</v>
      </c>
      <c r="F26" s="1" t="str">
        <f>+VLOOKUP(A26,'[1]BASE RUTA'!$B$2:$K$102,4,0)</f>
        <v>L-D</v>
      </c>
      <c r="G26" s="1" t="str">
        <f>+VLOOKUP(A26,[1]TRAZADO!$A$2:$D$102,2,0)</f>
        <v>FIJO</v>
      </c>
    </row>
    <row r="27" spans="1:7" x14ac:dyDescent="0.3">
      <c r="A27" s="2">
        <v>19</v>
      </c>
      <c r="B27" s="1" t="s">
        <v>27</v>
      </c>
      <c r="C27" s="1" t="str">
        <f>+VLOOKUP(A27,'[1]BASE RUTA'!$B$2:$K$102,2,0)</f>
        <v>FORESTAL</v>
      </c>
      <c r="D27" s="3">
        <f>+VLOOKUP(A27,[1]TRAZADO!$A$2:$D$102,4,0)</f>
        <v>17.27</v>
      </c>
      <c r="E27" s="1" t="str">
        <f>+VLOOKUP(A27,'[1]BASE RUTA'!$B$2:$K$102,5,0)</f>
        <v>MICROBUS</v>
      </c>
      <c r="F27" s="1" t="str">
        <f>+VLOOKUP(A27,'[1]BASE RUTA'!$B$2:$K$102,4,0)</f>
        <v>L-S</v>
      </c>
      <c r="G27" s="1" t="str">
        <f>+VLOOKUP(A27,[1]TRAZADO!$A$2:$D$102,2,0)</f>
        <v xml:space="preserve">FIJO </v>
      </c>
    </row>
    <row r="28" spans="1:7" x14ac:dyDescent="0.3">
      <c r="A28" s="2">
        <v>20</v>
      </c>
      <c r="B28" s="1" t="s">
        <v>27</v>
      </c>
      <c r="C28" s="1" t="str">
        <f>+VLOOKUP(A28,'[1]BASE RUTA'!$B$2:$K$102,2,0)</f>
        <v>FORESTAL</v>
      </c>
      <c r="D28" s="3">
        <f>+VLOOKUP(A28,[1]TRAZADO!$A$2:$D$102,4,0)</f>
        <v>13.43</v>
      </c>
      <c r="E28" s="1" t="str">
        <f>+VLOOKUP(A28,'[1]BASE RUTA'!$B$2:$K$102,5,0)</f>
        <v>MICROBUS</v>
      </c>
      <c r="F28" s="1" t="str">
        <f>+VLOOKUP(A28,'[1]BASE RUTA'!$B$2:$K$102,4,0)</f>
        <v>L-S</v>
      </c>
      <c r="G28" s="1" t="str">
        <f>+VLOOKUP(A28,[1]TRAZADO!$A$2:$D$102,2,0)</f>
        <v xml:space="preserve">FIJO </v>
      </c>
    </row>
    <row r="29" spans="1:7" x14ac:dyDescent="0.3">
      <c r="A29" s="2">
        <v>21</v>
      </c>
      <c r="B29" s="1" t="s">
        <v>27</v>
      </c>
      <c r="C29" s="1" t="str">
        <f>+VLOOKUP(A29,'[1]BASE RUTA'!$B$2:$K$102,2,0)</f>
        <v>FORESTAL</v>
      </c>
      <c r="D29" s="3">
        <f>+VLOOKUP(A29,[1]TRAZADO!$A$2:$D$102,4,0)</f>
        <v>23.17</v>
      </c>
      <c r="E29" s="1" t="str">
        <f>+VLOOKUP(A29,'[1]BASE RUTA'!$B$2:$K$102,5,0)</f>
        <v>BUS</v>
      </c>
      <c r="F29" s="1" t="str">
        <f>+VLOOKUP(A29,'[1]BASE RUTA'!$B$2:$K$102,4,0)</f>
        <v>L-S</v>
      </c>
      <c r="G29" s="1" t="str">
        <f>+VLOOKUP(A29,[1]TRAZADO!$A$2:$D$102,2,0)</f>
        <v xml:space="preserve">FIJO </v>
      </c>
    </row>
    <row r="30" spans="1:7" x14ac:dyDescent="0.3">
      <c r="A30" s="2">
        <v>23</v>
      </c>
      <c r="B30" s="1" t="s">
        <v>29</v>
      </c>
      <c r="C30" s="1" t="str">
        <f>+VLOOKUP(A30,'[1]BASE RUTA'!$B$2:$K$102,2,0)</f>
        <v>FORESTAL</v>
      </c>
      <c r="D30" s="3">
        <f>+VLOOKUP(A30,[1]TRAZADO!$A$2:$D$102,4,0)</f>
        <v>42.7</v>
      </c>
      <c r="E30" s="1" t="str">
        <f>+VLOOKUP(A30,'[1]BASE RUTA'!$B$2:$K$102,5,0)</f>
        <v>FURGONETA</v>
      </c>
      <c r="F30" s="1" t="str">
        <f>+VLOOKUP(A30,'[1]BASE RUTA'!$B$2:$K$102,4,0)</f>
        <v>L-S +1D c/15d</v>
      </c>
      <c r="G30" s="1" t="str">
        <f>+VLOOKUP(A30,[1]TRAZADO!$A$2:$D$102,2,0)</f>
        <v>ROTATIVO</v>
      </c>
    </row>
    <row r="31" spans="1:7" x14ac:dyDescent="0.3">
      <c r="A31" s="2">
        <v>24</v>
      </c>
      <c r="B31" s="1" t="s">
        <v>28</v>
      </c>
      <c r="C31" s="1" t="str">
        <f>+VLOOKUP(A31,'[1]BASE RUTA'!$B$2:$K$102,2,0)</f>
        <v>FORESTAL</v>
      </c>
      <c r="D31" s="3">
        <f>+VLOOKUP(A31,[1]TRAZADO!$A$2:$D$102,4,0)</f>
        <v>24.96</v>
      </c>
      <c r="E31" s="1" t="str">
        <f>+VLOOKUP(A31,'[1]BASE RUTA'!$B$2:$K$102,5,0)</f>
        <v>MICROBUS</v>
      </c>
      <c r="F31" s="1" t="str">
        <f>+VLOOKUP(A31,'[1]BASE RUTA'!$B$2:$K$102,4,0)</f>
        <v>L-S</v>
      </c>
      <c r="G31" s="1" t="str">
        <f>+VLOOKUP(A31,[1]TRAZADO!$A$2:$D$102,2,0)</f>
        <v xml:space="preserve">FIJO </v>
      </c>
    </row>
    <row r="32" spans="1:7" x14ac:dyDescent="0.3">
      <c r="A32" s="2">
        <v>25</v>
      </c>
      <c r="B32" s="1" t="s">
        <v>28</v>
      </c>
      <c r="C32" s="1" t="str">
        <f>+VLOOKUP(A32,'[1]BASE RUTA'!$B$2:$K$102,2,0)</f>
        <v>FORESTAL</v>
      </c>
      <c r="D32" s="3">
        <f>+VLOOKUP(A32,[1]TRAZADO!$A$2:$D$102,4,0)</f>
        <v>38.6</v>
      </c>
      <c r="E32" s="1" t="str">
        <f>+VLOOKUP(A32,'[1]BASE RUTA'!$B$2:$K$102,5,0)</f>
        <v>MICROBUS</v>
      </c>
      <c r="F32" s="1" t="str">
        <f>+VLOOKUP(A32,'[1]BASE RUTA'!$B$2:$K$102,4,0)</f>
        <v>L-S</v>
      </c>
      <c r="G32" s="1" t="str">
        <f>+VLOOKUP(A32,[1]TRAZADO!$A$2:$D$102,2,0)</f>
        <v xml:space="preserve">FIJO </v>
      </c>
    </row>
    <row r="33" spans="1:7" x14ac:dyDescent="0.3">
      <c r="A33" s="2">
        <v>26</v>
      </c>
      <c r="B33" s="1" t="s">
        <v>28</v>
      </c>
      <c r="C33" s="1" t="str">
        <f>+VLOOKUP(A33,'[1]BASE RUTA'!$B$2:$K$102,2,0)</f>
        <v>FORESTAL</v>
      </c>
      <c r="D33" s="3">
        <f>+VLOOKUP(A33,[1]TRAZADO!$A$2:$D$102,4,0)</f>
        <v>26.99</v>
      </c>
      <c r="E33" s="1" t="str">
        <f>+VLOOKUP(A33,'[1]BASE RUTA'!$B$2:$K$102,5,0)</f>
        <v>MINIBUS</v>
      </c>
      <c r="F33" s="1" t="str">
        <f>+VLOOKUP(A33,'[1]BASE RUTA'!$B$2:$K$102,4,0)</f>
        <v>L-S</v>
      </c>
      <c r="G33" s="1" t="str">
        <f>+VLOOKUP(A33,[1]TRAZADO!$A$2:$D$102,2,0)</f>
        <v xml:space="preserve">FIJO </v>
      </c>
    </row>
    <row r="34" spans="1:7" x14ac:dyDescent="0.3">
      <c r="A34" s="2" t="s">
        <v>11</v>
      </c>
      <c r="B34" s="1" t="s">
        <v>28</v>
      </c>
      <c r="C34" s="1" t="str">
        <f>+VLOOKUP(A34,'[1]BASE RUTA'!$B$2:$K$102,2,0)</f>
        <v>FORESTAL</v>
      </c>
      <c r="D34" s="3">
        <f>+VLOOKUP(A34,[1]TRAZADO!$A$2:$D$102,4,0)</f>
        <v>21.87</v>
      </c>
      <c r="E34" s="1" t="str">
        <f>+VLOOKUP(A34,'[1]BASE RUTA'!$B$2:$K$102,5,0)</f>
        <v>FURGONETA</v>
      </c>
      <c r="F34" s="1" t="str">
        <f>+VLOOKUP(A34,'[1]BASE RUTA'!$B$2:$K$102,4,0)</f>
        <v>L-S</v>
      </c>
      <c r="G34" s="1" t="str">
        <f>+VLOOKUP(A34,[1]TRAZADO!$A$2:$D$102,2,0)</f>
        <v xml:space="preserve">FIJO </v>
      </c>
    </row>
    <row r="35" spans="1:7" x14ac:dyDescent="0.3">
      <c r="A35" s="2">
        <v>27</v>
      </c>
      <c r="B35" s="1" t="s">
        <v>28</v>
      </c>
      <c r="C35" s="1" t="str">
        <f>+VLOOKUP(A35,'[1]BASE RUTA'!$B$2:$K$102,2,0)</f>
        <v>FORESTAL</v>
      </c>
      <c r="D35" s="3">
        <f>+VLOOKUP(A35,[1]TRAZADO!$A$2:$D$102,4,0)</f>
        <v>25.9</v>
      </c>
      <c r="E35" s="1" t="str">
        <f>+VLOOKUP(A35,'[1]BASE RUTA'!$B$2:$K$102,5,0)</f>
        <v>FURGONETA</v>
      </c>
      <c r="F35" s="1" t="str">
        <f>+VLOOKUP(A35,'[1]BASE RUTA'!$B$2:$K$102,4,0)</f>
        <v>L-S</v>
      </c>
      <c r="G35" s="1" t="str">
        <f>+VLOOKUP(A35,[1]TRAZADO!$A$2:$D$102,2,0)</f>
        <v xml:space="preserve">FIJO </v>
      </c>
    </row>
    <row r="36" spans="1:7" x14ac:dyDescent="0.3">
      <c r="A36" s="2">
        <v>29</v>
      </c>
      <c r="B36" s="1" t="s">
        <v>22</v>
      </c>
      <c r="C36" s="1" t="str">
        <f>+VLOOKUP(A36,'[1]BASE RUTA'!$B$2:$K$102,2,0)</f>
        <v>LAS CUADRAS</v>
      </c>
      <c r="D36" s="3">
        <f>+VLOOKUP(A36,[1]TRAZADO!$A$2:$D$102,4,0)</f>
        <v>14.12</v>
      </c>
      <c r="E36" s="1" t="str">
        <f>+VLOOKUP(A36,'[1]BASE RUTA'!$B$2:$K$102,5,0)</f>
        <v>MINIBUS</v>
      </c>
      <c r="F36" s="1" t="str">
        <f>+VLOOKUP(A36,'[1]BASE RUTA'!$B$2:$K$102,4,0)</f>
        <v>L-S +1D c/15d</v>
      </c>
      <c r="G36" s="1" t="str">
        <f>+VLOOKUP(A36,[1]TRAZADO!$A$2:$D$102,2,0)</f>
        <v xml:space="preserve">FIJO </v>
      </c>
    </row>
    <row r="37" spans="1:7" x14ac:dyDescent="0.3">
      <c r="A37" s="2">
        <v>30</v>
      </c>
      <c r="B37" s="1" t="s">
        <v>22</v>
      </c>
      <c r="C37" s="1" t="str">
        <f>+VLOOKUP(A37,'[1]BASE RUTA'!$B$2:$K$102,2,0)</f>
        <v>LAS CUADRAS</v>
      </c>
      <c r="D37" s="3">
        <f>+VLOOKUP(A37,[1]TRAZADO!$A$2:$D$102,4,0)</f>
        <v>24</v>
      </c>
      <c r="E37" s="1" t="str">
        <f>+VLOOKUP(A37,'[1]BASE RUTA'!$B$2:$K$102,5,0)</f>
        <v>MICROBUS</v>
      </c>
      <c r="F37" s="1" t="str">
        <f>+VLOOKUP(A37,'[1]BASE RUTA'!$B$2:$K$102,4,0)</f>
        <v>L-S +1D c/15d</v>
      </c>
      <c r="G37" s="1" t="str">
        <f>+VLOOKUP(A37,[1]TRAZADO!$A$2:$D$102,2,0)</f>
        <v xml:space="preserve">FIJO </v>
      </c>
    </row>
    <row r="38" spans="1:7" x14ac:dyDescent="0.3">
      <c r="A38" s="2">
        <v>31</v>
      </c>
      <c r="B38" s="1" t="s">
        <v>22</v>
      </c>
      <c r="C38" s="1" t="str">
        <f>+VLOOKUP(A38,'[1]BASE RUTA'!$B$2:$K$102,2,0)</f>
        <v>MAYORISTA</v>
      </c>
      <c r="D38" s="3">
        <f>+VLOOKUP(A38,[1]TRAZADO!$A$2:$D$102,4,0)</f>
        <v>13.83</v>
      </c>
      <c r="E38" s="1" t="str">
        <f>+VLOOKUP(A38,'[1]BASE RUTA'!$B$2:$K$102,5,0)</f>
        <v>MICROBUS</v>
      </c>
      <c r="F38" s="1" t="str">
        <f>+VLOOKUP(A38,'[1]BASE RUTA'!$B$2:$K$102,4,0)</f>
        <v>L-S</v>
      </c>
      <c r="G38" s="1" t="str">
        <f>+VLOOKUP(A38,[1]TRAZADO!$A$2:$D$102,2,0)</f>
        <v xml:space="preserve">FIJO </v>
      </c>
    </row>
    <row r="39" spans="1:7" x14ac:dyDescent="0.3">
      <c r="A39" s="2">
        <v>32</v>
      </c>
      <c r="B39" s="1" t="s">
        <v>22</v>
      </c>
      <c r="C39" s="1" t="str">
        <f>+VLOOKUP(A39,'[1]BASE RUTA'!$B$2:$K$102,2,0)</f>
        <v>MAYORISTA</v>
      </c>
      <c r="D39" s="3">
        <f>+VLOOKUP(A39,[1]TRAZADO!$A$2:$D$102,4,0)</f>
        <v>17.630400000000002</v>
      </c>
      <c r="E39" s="1" t="str">
        <f>+VLOOKUP(A39,'[1]BASE RUTA'!$B$2:$K$102,5,0)</f>
        <v>FURGONETA</v>
      </c>
      <c r="F39" s="1" t="str">
        <f>+VLOOKUP(A39,'[1]BASE RUTA'!$B$2:$K$102,4,0)</f>
        <v>L-S</v>
      </c>
      <c r="G39" s="1" t="str">
        <f>+VLOOKUP(A39,[1]TRAZADO!$A$2:$D$102,2,0)</f>
        <v xml:space="preserve">FIJO </v>
      </c>
    </row>
    <row r="40" spans="1:7" x14ac:dyDescent="0.3">
      <c r="A40" s="2">
        <v>33</v>
      </c>
      <c r="B40" s="1" t="s">
        <v>22</v>
      </c>
      <c r="C40" s="1" t="str">
        <f>+VLOOKUP(A40,'[1]BASE RUTA'!$B$2:$K$102,2,0)</f>
        <v>MAYORISTA</v>
      </c>
      <c r="D40" s="3">
        <f>+VLOOKUP(A40,[1]TRAZADO!$A$2:$D$102,4,0)</f>
        <v>26.332000000000001</v>
      </c>
      <c r="E40" s="1" t="str">
        <f>+VLOOKUP(A40,'[1]BASE RUTA'!$B$2:$K$102,5,0)</f>
        <v>FURGONETA</v>
      </c>
      <c r="F40" s="1" t="str">
        <f>+VLOOKUP(A40,'[1]BASE RUTA'!$B$2:$K$102,4,0)</f>
        <v>L-D</v>
      </c>
      <c r="G40" s="1" t="str">
        <f>+VLOOKUP(A40,[1]TRAZADO!$A$2:$D$102,2,0)</f>
        <v xml:space="preserve">FIJO </v>
      </c>
    </row>
    <row r="41" spans="1:7" x14ac:dyDescent="0.3">
      <c r="A41" s="2">
        <v>34</v>
      </c>
      <c r="B41" s="1" t="s">
        <v>23</v>
      </c>
      <c r="C41" s="1" t="str">
        <f>+VLOOKUP(A41,'[1]BASE RUTA'!$B$2:$K$102,2,0)</f>
        <v>MAYORISTA</v>
      </c>
      <c r="D41" s="3">
        <f>+VLOOKUP(A41,[1]TRAZADO!$A$2:$D$102,4,0)</f>
        <v>12.24</v>
      </c>
      <c r="E41" s="1" t="str">
        <f>+VLOOKUP(A41,'[1]BASE RUTA'!$B$2:$K$102,5,0)</f>
        <v>FURGONETA</v>
      </c>
      <c r="F41" s="1" t="str">
        <f>+VLOOKUP(A41,'[1]BASE RUTA'!$B$2:$K$102,4,0)</f>
        <v>L-D</v>
      </c>
      <c r="G41" s="1" t="str">
        <f>+VLOOKUP(A41,[1]TRAZADO!$A$2:$D$102,2,0)</f>
        <v xml:space="preserve">FIJO </v>
      </c>
    </row>
    <row r="42" spans="1:7" x14ac:dyDescent="0.3">
      <c r="A42" s="2">
        <v>35</v>
      </c>
      <c r="B42" s="1" t="s">
        <v>23</v>
      </c>
      <c r="C42" s="1" t="str">
        <f>+VLOOKUP(A42,'[1]BASE RUTA'!$B$2:$K$102,2,0)</f>
        <v>MAYORISTA</v>
      </c>
      <c r="D42" s="3">
        <f>+VLOOKUP(A42,[1]TRAZADO!$A$2:$D$102,4,0)</f>
        <v>33.409999999999997</v>
      </c>
      <c r="E42" s="1" t="str">
        <f>+VLOOKUP(A42,'[1]BASE RUTA'!$B$2:$K$102,5,0)</f>
        <v>FURGONETA</v>
      </c>
      <c r="F42" s="1" t="str">
        <f>+VLOOKUP(A42,'[1]BASE RUTA'!$B$2:$K$102,4,0)</f>
        <v>L-D</v>
      </c>
      <c r="G42" s="1" t="str">
        <f>+VLOOKUP(A42,[1]TRAZADO!$A$2:$D$102,2,0)</f>
        <v xml:space="preserve">FIJO </v>
      </c>
    </row>
    <row r="43" spans="1:7" x14ac:dyDescent="0.3">
      <c r="A43" s="2">
        <v>36</v>
      </c>
      <c r="B43" s="1" t="s">
        <v>30</v>
      </c>
      <c r="C43" s="1" t="str">
        <f>+VLOOKUP(A43,'[1]BASE RUTA'!$B$2:$K$102,2,0)</f>
        <v>OCCIDENTAL</v>
      </c>
      <c r="D43" s="3">
        <f>+VLOOKUP(A43,[1]TRAZADO!$A$2:$D$102,4,0)</f>
        <v>28.59</v>
      </c>
      <c r="E43" s="1" t="str">
        <f>+VLOOKUP(A43,'[1]BASE RUTA'!$B$2:$K$102,5,0)</f>
        <v>MICROBUS</v>
      </c>
      <c r="F43" s="1" t="str">
        <f>+VLOOKUP(A43,'[1]BASE RUTA'!$B$2:$K$102,4,0)</f>
        <v>L-D</v>
      </c>
      <c r="G43" s="1" t="str">
        <f>+VLOOKUP(A43,[1]TRAZADO!$A$2:$D$102,2,0)</f>
        <v xml:space="preserve">FIJO </v>
      </c>
    </row>
    <row r="44" spans="1:7" x14ac:dyDescent="0.3">
      <c r="A44" s="2">
        <v>37</v>
      </c>
      <c r="B44" s="1" t="s">
        <v>30</v>
      </c>
      <c r="C44" s="1" t="str">
        <f>+VLOOKUP(A44,'[1]BASE RUTA'!$B$2:$K$102,2,0)</f>
        <v>OCCIDENTAL</v>
      </c>
      <c r="D44" s="3">
        <f>+VLOOKUP(A44,[1]TRAZADO!$A$2:$D$102,4,0)</f>
        <v>23.83</v>
      </c>
      <c r="E44" s="1" t="str">
        <f>+VLOOKUP(A44,'[1]BASE RUTA'!$B$2:$K$102,5,0)</f>
        <v>MICROBUS</v>
      </c>
      <c r="F44" s="1" t="str">
        <f>+VLOOKUP(A44,'[1]BASE RUTA'!$B$2:$K$102,4,0)</f>
        <v>L-D</v>
      </c>
      <c r="G44" s="1" t="str">
        <f>+VLOOKUP(A44,[1]TRAZADO!$A$2:$D$102,2,0)</f>
        <v xml:space="preserve">FIJO </v>
      </c>
    </row>
    <row r="45" spans="1:7" x14ac:dyDescent="0.3">
      <c r="A45" s="2">
        <v>38</v>
      </c>
      <c r="B45" s="1" t="s">
        <v>25</v>
      </c>
      <c r="C45" s="1" t="str">
        <f>+VLOOKUP(A45,'[1]BASE RUTA'!$B$2:$K$102,2,0)</f>
        <v>ZAMBIZA</v>
      </c>
      <c r="D45" s="3">
        <f>+VLOOKUP(A45,[1]TRAZADO!$A$2:$D$102,4,0)</f>
        <v>33.659999999999997</v>
      </c>
      <c r="E45" s="1" t="str">
        <f>+VLOOKUP(A45,'[1]BASE RUTA'!$B$2:$K$102,5,0)</f>
        <v>FURGONETA</v>
      </c>
      <c r="F45" s="1" t="str">
        <f>+VLOOKUP(A45,'[1]BASE RUTA'!$B$2:$K$102,4,0)</f>
        <v>L-D</v>
      </c>
      <c r="G45" s="1" t="str">
        <f>+VLOOKUP(A45,[1]TRAZADO!$A$2:$D$102,2,0)</f>
        <v xml:space="preserve">FIJO </v>
      </c>
    </row>
    <row r="46" spans="1:7" x14ac:dyDescent="0.3">
      <c r="A46" s="2">
        <v>39</v>
      </c>
      <c r="B46" s="1" t="s">
        <v>25</v>
      </c>
      <c r="C46" s="1" t="str">
        <f>+VLOOKUP(A46,'[1]BASE RUTA'!$B$2:$K$102,2,0)</f>
        <v>ZAMBIZA</v>
      </c>
      <c r="D46" s="3">
        <f>+VLOOKUP(A46,[1]TRAZADO!$A$2:$D$102,4,0)</f>
        <v>18.97</v>
      </c>
      <c r="E46" s="1" t="str">
        <f>+VLOOKUP(A46,'[1]BASE RUTA'!$B$2:$K$102,5,0)</f>
        <v>FURGONETA</v>
      </c>
      <c r="F46" s="1" t="str">
        <f>+VLOOKUP(A46,'[1]BASE RUTA'!$B$2:$K$102,4,0)</f>
        <v>L-D</v>
      </c>
      <c r="G46" s="1" t="str">
        <f>+VLOOKUP(A46,[1]TRAZADO!$A$2:$D$102,2,0)</f>
        <v xml:space="preserve">FIJO </v>
      </c>
    </row>
    <row r="47" spans="1:7" x14ac:dyDescent="0.3">
      <c r="A47" s="2">
        <v>40</v>
      </c>
      <c r="B47" s="1" t="s">
        <v>22</v>
      </c>
      <c r="C47" s="1" t="str">
        <f>+VLOOKUP(A47,'[1]BASE RUTA'!$B$2:$K$102,2,0)</f>
        <v>OCCIDENTAL</v>
      </c>
      <c r="D47" s="3">
        <f>+VLOOKUP(A47,[1]TRAZADO!$A$2:$D$102,4,0)</f>
        <v>28.52</v>
      </c>
      <c r="E47" s="1" t="str">
        <f>+VLOOKUP(A47,'[1]BASE RUTA'!$B$2:$K$102,5,0)</f>
        <v>FURGONETA</v>
      </c>
      <c r="F47" s="1" t="str">
        <f>+VLOOKUP(A47,'[1]BASE RUTA'!$B$2:$K$102,4,0)</f>
        <v>L-S</v>
      </c>
      <c r="G47" s="1" t="str">
        <f>+VLOOKUP(A47,[1]TRAZADO!$A$2:$D$102,2,0)</f>
        <v>ROTATIVO</v>
      </c>
    </row>
    <row r="48" spans="1:7" x14ac:dyDescent="0.3">
      <c r="A48" s="2">
        <v>41</v>
      </c>
      <c r="B48" s="1" t="s">
        <v>22</v>
      </c>
      <c r="C48" s="1" t="str">
        <f>+VLOOKUP(A48,'[1]BASE RUTA'!$B$2:$K$102,2,0)</f>
        <v>OCCIDENTAL</v>
      </c>
      <c r="D48" s="3">
        <f>+VLOOKUP(A48,[1]TRAZADO!$A$2:$D$102,4,0)</f>
        <v>24.12</v>
      </c>
      <c r="E48" s="1" t="str">
        <f>+VLOOKUP(A48,'[1]BASE RUTA'!$B$2:$K$102,5,0)</f>
        <v>FURGONETA</v>
      </c>
      <c r="F48" s="1" t="str">
        <f>+VLOOKUP(A48,'[1]BASE RUTA'!$B$2:$K$102,4,0)</f>
        <v>L-S</v>
      </c>
      <c r="G48" s="1" t="str">
        <f>+VLOOKUP(A48,[1]TRAZADO!$A$2:$D$102,2,0)</f>
        <v xml:space="preserve">FIJO </v>
      </c>
    </row>
    <row r="49" spans="1:7" x14ac:dyDescent="0.3">
      <c r="A49" s="2">
        <v>42</v>
      </c>
      <c r="B49" s="1" t="s">
        <v>27</v>
      </c>
      <c r="C49" s="1" t="str">
        <f>+VLOOKUP(A49,'[1]BASE RUTA'!$B$2:$K$102,2,0)</f>
        <v>OCCIDENTAL</v>
      </c>
      <c r="D49" s="3">
        <f>+VLOOKUP(A49,[1]TRAZADO!$A$2:$D$102,4,0)</f>
        <v>25.13</v>
      </c>
      <c r="E49" s="1" t="str">
        <f>+VLOOKUP(A49,'[1]BASE RUTA'!$B$2:$K$102,5,0)</f>
        <v>FURGONETA</v>
      </c>
      <c r="F49" s="1" t="str">
        <f>+VLOOKUP(A49,'[1]BASE RUTA'!$B$2:$K$102,4,0)</f>
        <v>L-S</v>
      </c>
      <c r="G49" s="1" t="str">
        <f>+VLOOKUP(A49,[1]TRAZADO!$A$2:$D$102,2,0)</f>
        <v xml:space="preserve">FIJO </v>
      </c>
    </row>
    <row r="50" spans="1:7" x14ac:dyDescent="0.3">
      <c r="A50" s="2">
        <v>43</v>
      </c>
      <c r="B50" s="1" t="s">
        <v>31</v>
      </c>
      <c r="C50" s="1" t="str">
        <f>+VLOOKUP(A50,'[1]BASE RUTA'!$B$2:$K$102,2,0)</f>
        <v>OCCIDENTAL</v>
      </c>
      <c r="D50" s="3">
        <f>+VLOOKUP(A50,[1]TRAZADO!$A$2:$D$102,4,0)</f>
        <v>13.4156</v>
      </c>
      <c r="E50" s="1" t="str">
        <f>+VLOOKUP(A50,'[1]BASE RUTA'!$B$2:$K$102,5,0)</f>
        <v>MICROBUS</v>
      </c>
      <c r="F50" s="1" t="str">
        <f>+VLOOKUP(A50,'[1]BASE RUTA'!$B$2:$K$102,4,0)</f>
        <v>L-S</v>
      </c>
      <c r="G50" s="1" t="str">
        <f>+VLOOKUP(A50,[1]TRAZADO!$A$2:$D$102,2,0)</f>
        <v xml:space="preserve">FIJO </v>
      </c>
    </row>
    <row r="51" spans="1:7" x14ac:dyDescent="0.3">
      <c r="A51" s="2">
        <v>44</v>
      </c>
      <c r="B51" s="1" t="s">
        <v>29</v>
      </c>
      <c r="C51" s="1" t="str">
        <f>+VLOOKUP(A51,'[1]BASE RUTA'!$B$2:$K$102,2,0)</f>
        <v>OCCIDENTAL</v>
      </c>
      <c r="D51" s="3">
        <f>+VLOOKUP(A51,[1]TRAZADO!$A$2:$D$102,4,0)</f>
        <v>18.93</v>
      </c>
      <c r="E51" s="1" t="str">
        <f>+VLOOKUP(A51,'[1]BASE RUTA'!$B$2:$K$102,5,0)</f>
        <v>FURGONETA</v>
      </c>
      <c r="F51" s="1" t="str">
        <f>+VLOOKUP(A51,'[1]BASE RUTA'!$B$2:$K$102,4,0)</f>
        <v>L-S</v>
      </c>
      <c r="G51" s="1" t="str">
        <f>+VLOOKUP(A51,[1]TRAZADO!$A$2:$D$102,2,0)</f>
        <v>ROTATIVO</v>
      </c>
    </row>
    <row r="52" spans="1:7" x14ac:dyDescent="0.3">
      <c r="A52" s="2">
        <v>45</v>
      </c>
      <c r="B52" s="1" t="s">
        <v>28</v>
      </c>
      <c r="C52" s="1" t="str">
        <f>+VLOOKUP(A52,'[1]BASE RUTA'!$B$2:$K$102,2,0)</f>
        <v>OCCIDENTAL</v>
      </c>
      <c r="D52" s="3">
        <f>+VLOOKUP(A52,[1]TRAZADO!$A$2:$D$102,4,0)</f>
        <v>30.45</v>
      </c>
      <c r="E52" s="1" t="str">
        <f>+VLOOKUP(A52,'[1]BASE RUTA'!$B$2:$K$102,5,0)</f>
        <v>FURGONETA</v>
      </c>
      <c r="F52" s="1" t="str">
        <f>+VLOOKUP(A52,'[1]BASE RUTA'!$B$2:$K$102,4,0)</f>
        <v>L-S</v>
      </c>
      <c r="G52" s="1" t="str">
        <f>+VLOOKUP(A52,[1]TRAZADO!$A$2:$D$102,2,0)</f>
        <v xml:space="preserve">FIJO </v>
      </c>
    </row>
    <row r="53" spans="1:7" x14ac:dyDescent="0.3">
      <c r="A53" s="2">
        <v>46</v>
      </c>
      <c r="B53" s="1" t="s">
        <v>27</v>
      </c>
      <c r="C53" s="1" t="str">
        <f>+VLOOKUP(A53,'[1]BASE RUTA'!$B$2:$K$102,2,0)</f>
        <v>OCCIDENTAL</v>
      </c>
      <c r="D53" s="3">
        <f>+VLOOKUP(A53,[1]TRAZADO!$A$2:$D$102,4,0)</f>
        <v>22.5471</v>
      </c>
      <c r="E53" s="1" t="str">
        <f>+VLOOKUP(A53,'[1]BASE RUTA'!$B$2:$K$102,5,0)</f>
        <v>MICROBUS</v>
      </c>
      <c r="F53" s="1" t="str">
        <f>+VLOOKUP(A53,'[1]BASE RUTA'!$B$2:$K$102,4,0)</f>
        <v>L-S</v>
      </c>
      <c r="G53" s="1" t="str">
        <f>+VLOOKUP(A53,[1]TRAZADO!$A$2:$D$102,2,0)</f>
        <v xml:space="preserve">FIJO </v>
      </c>
    </row>
    <row r="54" spans="1:7" x14ac:dyDescent="0.3">
      <c r="A54" s="2">
        <v>47</v>
      </c>
      <c r="B54" s="1" t="s">
        <v>27</v>
      </c>
      <c r="C54" s="1" t="str">
        <f>+VLOOKUP(A54,'[1]BASE RUTA'!$B$2:$K$102,2,0)</f>
        <v>OCCIDENTAL</v>
      </c>
      <c r="D54" s="3">
        <f>+VLOOKUP(A54,[1]TRAZADO!$A$2:$D$102,4,0)</f>
        <v>25.09</v>
      </c>
      <c r="E54" s="1" t="str">
        <f>+VLOOKUP(A54,'[1]BASE RUTA'!$B$2:$K$102,5,0)</f>
        <v>MICROBUS</v>
      </c>
      <c r="F54" s="1" t="str">
        <f>+VLOOKUP(A54,'[1]BASE RUTA'!$B$2:$K$102,4,0)</f>
        <v>L-S</v>
      </c>
      <c r="G54" s="1" t="str">
        <f>+VLOOKUP(A54,[1]TRAZADO!$A$2:$D$102,2,0)</f>
        <v xml:space="preserve">FIJO </v>
      </c>
    </row>
    <row r="55" spans="1:7" x14ac:dyDescent="0.3">
      <c r="A55" s="2">
        <v>48</v>
      </c>
      <c r="B55" s="1" t="s">
        <v>27</v>
      </c>
      <c r="C55" s="1" t="str">
        <f>+VLOOKUP(A55,'[1]BASE RUTA'!$B$2:$K$102,2,0)</f>
        <v>OCCIDENTAL</v>
      </c>
      <c r="D55" s="3">
        <f>+VLOOKUP(A55,[1]TRAZADO!$A$2:$D$102,4,0)</f>
        <v>27.453700000000001</v>
      </c>
      <c r="E55" s="1" t="str">
        <f>+VLOOKUP(A55,'[1]BASE RUTA'!$B$2:$K$102,5,0)</f>
        <v>MINIBUS</v>
      </c>
      <c r="F55" s="1" t="str">
        <f>+VLOOKUP(A55,'[1]BASE RUTA'!$B$2:$K$102,4,0)</f>
        <v>L-S</v>
      </c>
      <c r="G55" s="1" t="str">
        <f>+VLOOKUP(A55,[1]TRAZADO!$A$2:$D$102,2,0)</f>
        <v xml:space="preserve">FIJO </v>
      </c>
    </row>
    <row r="56" spans="1:7" x14ac:dyDescent="0.3">
      <c r="A56" s="2">
        <v>49</v>
      </c>
      <c r="B56" s="1" t="s">
        <v>27</v>
      </c>
      <c r="C56" s="1" t="str">
        <f>+VLOOKUP(A56,'[1]BASE RUTA'!$B$2:$K$102,2,0)</f>
        <v>OCCIDENTAL</v>
      </c>
      <c r="D56" s="3">
        <f>+VLOOKUP(A56,[1]TRAZADO!$A$2:$D$102,4,0)</f>
        <v>48.9</v>
      </c>
      <c r="E56" s="1" t="str">
        <f>+VLOOKUP(A56,'[1]BASE RUTA'!$B$2:$K$102,5,0)</f>
        <v>MICROBUS</v>
      </c>
      <c r="F56" s="1" t="str">
        <f>+VLOOKUP(A56,'[1]BASE RUTA'!$B$2:$K$102,4,0)</f>
        <v>L-S</v>
      </c>
      <c r="G56" s="1" t="str">
        <f>+VLOOKUP(A56,[1]TRAZADO!$A$2:$D$102,2,0)</f>
        <v xml:space="preserve">FIJO </v>
      </c>
    </row>
    <row r="57" spans="1:7" x14ac:dyDescent="0.3">
      <c r="A57" s="2">
        <v>50</v>
      </c>
      <c r="B57" s="1" t="s">
        <v>27</v>
      </c>
      <c r="C57" s="1" t="str">
        <f>+VLOOKUP(A57,'[1]BASE RUTA'!$B$2:$K$102,2,0)</f>
        <v>OCCIDENTAL</v>
      </c>
      <c r="D57" s="3">
        <f>+VLOOKUP(A57,[1]TRAZADO!$A$2:$D$102,4,0)</f>
        <v>9.74</v>
      </c>
      <c r="E57" s="1" t="str">
        <f>+VLOOKUP(A57,'[1]BASE RUTA'!$B$2:$K$102,5,0)</f>
        <v>MICROBUS</v>
      </c>
      <c r="F57" s="1" t="str">
        <f>+VLOOKUP(A57,'[1]BASE RUTA'!$B$2:$K$102,4,0)</f>
        <v>L-S</v>
      </c>
      <c r="G57" s="1" t="str">
        <f>+VLOOKUP(A57,[1]TRAZADO!$A$2:$D$102,2,0)</f>
        <v xml:space="preserve">FIJO </v>
      </c>
    </row>
    <row r="58" spans="1:7" x14ac:dyDescent="0.3">
      <c r="A58" s="2">
        <v>51</v>
      </c>
      <c r="B58" s="1" t="s">
        <v>27</v>
      </c>
      <c r="C58" s="1" t="str">
        <f>+VLOOKUP(A58,'[1]BASE RUTA'!$B$2:$K$102,2,0)</f>
        <v>OCCIDENTAL</v>
      </c>
      <c r="D58" s="3">
        <f>+VLOOKUP(A58,[1]TRAZADO!$A$2:$D$102,4,0)</f>
        <v>19.079999999999998</v>
      </c>
      <c r="E58" s="1" t="str">
        <f>+VLOOKUP(A58,'[1]BASE RUTA'!$B$2:$K$102,5,0)</f>
        <v>MINIBUS</v>
      </c>
      <c r="F58" s="1" t="str">
        <f>+VLOOKUP(A58,'[1]BASE RUTA'!$B$2:$K$102,4,0)</f>
        <v>L-S</v>
      </c>
      <c r="G58" s="1" t="str">
        <f>+VLOOKUP(A58,[1]TRAZADO!$A$2:$D$102,2,0)</f>
        <v xml:space="preserve">FIJO </v>
      </c>
    </row>
    <row r="59" spans="1:7" x14ac:dyDescent="0.3">
      <c r="A59" s="2">
        <v>52</v>
      </c>
      <c r="B59" s="1" t="s">
        <v>27</v>
      </c>
      <c r="C59" s="1" t="str">
        <f>+VLOOKUP(A59,'[1]BASE RUTA'!$B$2:$K$102,2,0)</f>
        <v>OCCIDENTAL</v>
      </c>
      <c r="D59" s="3">
        <f>+VLOOKUP(A59,[1]TRAZADO!$A$2:$D$102,4,0)</f>
        <v>22.69</v>
      </c>
      <c r="E59" s="1" t="str">
        <f>+VLOOKUP(A59,'[1]BASE RUTA'!$B$2:$K$102,5,0)</f>
        <v>MICROBUS</v>
      </c>
      <c r="F59" s="1" t="str">
        <f>+VLOOKUP(A59,'[1]BASE RUTA'!$B$2:$K$102,4,0)</f>
        <v>L-S</v>
      </c>
      <c r="G59" s="1" t="str">
        <f>+VLOOKUP(A59,[1]TRAZADO!$A$2:$D$102,2,0)</f>
        <v xml:space="preserve">FIJO </v>
      </c>
    </row>
    <row r="60" spans="1:7" x14ac:dyDescent="0.3">
      <c r="A60" s="2">
        <v>53</v>
      </c>
      <c r="B60" s="1" t="s">
        <v>27</v>
      </c>
      <c r="C60" s="1" t="str">
        <f>+VLOOKUP(A60,'[1]BASE RUTA'!$B$2:$K$102,2,0)</f>
        <v>OCCIDENTAL</v>
      </c>
      <c r="D60" s="3">
        <f>+VLOOKUP(A60,[1]TRAZADO!$A$2:$D$102,4,0)</f>
        <v>27.3</v>
      </c>
      <c r="E60" s="1" t="str">
        <f>+VLOOKUP(A60,'[1]BASE RUTA'!$B$2:$K$102,5,0)</f>
        <v>FURGONETA</v>
      </c>
      <c r="F60" s="1" t="str">
        <f>+VLOOKUP(A60,'[1]BASE RUTA'!$B$2:$K$102,4,0)</f>
        <v>L-S</v>
      </c>
      <c r="G60" s="1" t="str">
        <f>+VLOOKUP(A60,[1]TRAZADO!$A$2:$D$102,2,0)</f>
        <v xml:space="preserve">FIJO </v>
      </c>
    </row>
    <row r="61" spans="1:7" x14ac:dyDescent="0.3">
      <c r="A61" s="2">
        <v>54</v>
      </c>
      <c r="B61" s="1" t="s">
        <v>32</v>
      </c>
      <c r="C61" s="1" t="str">
        <f>+VLOOKUP(A61,'[1]BASE RUTA'!$B$2:$K$102,2,0)</f>
        <v>OCCIDENTAL</v>
      </c>
      <c r="D61" s="3">
        <f>+VLOOKUP(A61,[1]TRAZADO!$A$2:$D$102,4,0)</f>
        <v>29.260300000000001</v>
      </c>
      <c r="E61" s="1" t="str">
        <f>+VLOOKUP(A61,'[1]BASE RUTA'!$B$2:$K$102,5,0)</f>
        <v>MICROBUS</v>
      </c>
      <c r="F61" s="1" t="str">
        <f>+VLOOKUP(A61,'[1]BASE RUTA'!$B$2:$K$102,4,0)</f>
        <v>L-V</v>
      </c>
      <c r="G61" s="1" t="str">
        <f>+VLOOKUP(A61,[1]TRAZADO!$A$2:$D$102,2,0)</f>
        <v xml:space="preserve">FIJO </v>
      </c>
    </row>
    <row r="62" spans="1:7" x14ac:dyDescent="0.3">
      <c r="A62" s="2">
        <v>55</v>
      </c>
      <c r="B62" s="1" t="s">
        <v>32</v>
      </c>
      <c r="C62" s="1" t="str">
        <f>+VLOOKUP(A62,'[1]BASE RUTA'!$B$2:$K$102,2,0)</f>
        <v>OCCIDENTAL</v>
      </c>
      <c r="D62" s="3">
        <f>+VLOOKUP(A62,[1]TRAZADO!$A$2:$D$102,4,0)</f>
        <v>17.59</v>
      </c>
      <c r="E62" s="1" t="str">
        <f>+VLOOKUP(A62,'[1]BASE RUTA'!$B$2:$K$102,5,0)</f>
        <v>FURGONETA</v>
      </c>
      <c r="F62" s="1" t="str">
        <f>+VLOOKUP(A62,'[1]BASE RUTA'!$B$2:$K$102,4,0)</f>
        <v>L-V</v>
      </c>
      <c r="G62" s="1" t="str">
        <f>+VLOOKUP(A62,[1]TRAZADO!$A$2:$D$102,2,0)</f>
        <v xml:space="preserve">FIJO </v>
      </c>
    </row>
    <row r="63" spans="1:7" x14ac:dyDescent="0.3">
      <c r="A63" s="2">
        <v>56</v>
      </c>
      <c r="B63" s="1" t="s">
        <v>32</v>
      </c>
      <c r="C63" s="1" t="str">
        <f>+VLOOKUP(A63,'[1]BASE RUTA'!$B$2:$K$102,2,0)</f>
        <v>OCCIDENTAL</v>
      </c>
      <c r="D63" s="3">
        <f>+VLOOKUP(A63,[1]TRAZADO!$A$2:$D$102,4,0)</f>
        <v>35.905999999999999</v>
      </c>
      <c r="E63" s="1" t="str">
        <f>+VLOOKUP(A63,'[1]BASE RUTA'!$B$2:$K$102,5,0)</f>
        <v>BUS</v>
      </c>
      <c r="F63" s="1" t="str">
        <f>+VLOOKUP(A63,'[1]BASE RUTA'!$B$2:$K$102,4,0)</f>
        <v>L-V</v>
      </c>
      <c r="G63" s="1" t="str">
        <f>+VLOOKUP(A63,[1]TRAZADO!$A$2:$D$102,2,0)</f>
        <v xml:space="preserve">FIJO </v>
      </c>
    </row>
    <row r="64" spans="1:7" x14ac:dyDescent="0.3">
      <c r="A64" s="2">
        <v>57</v>
      </c>
      <c r="B64" s="1" t="s">
        <v>32</v>
      </c>
      <c r="C64" s="1" t="str">
        <f>+VLOOKUP(A64,'[1]BASE RUTA'!$B$2:$K$102,2,0)</f>
        <v>OCCIDENTAL</v>
      </c>
      <c r="D64" s="3">
        <f>+VLOOKUP(A64,[1]TRAZADO!$A$2:$D$102,4,0)</f>
        <v>23.736999999999998</v>
      </c>
      <c r="E64" s="1" t="str">
        <f>+VLOOKUP(A64,'[1]BASE RUTA'!$B$2:$K$102,5,0)</f>
        <v>MICROBUS</v>
      </c>
      <c r="F64" s="1" t="str">
        <f>+VLOOKUP(A64,'[1]BASE RUTA'!$B$2:$K$102,4,0)</f>
        <v>L-V</v>
      </c>
      <c r="G64" s="1" t="str">
        <f>+VLOOKUP(A64,[1]TRAZADO!$A$2:$D$102,2,0)</f>
        <v xml:space="preserve">FIJO </v>
      </c>
    </row>
    <row r="65" spans="1:7" x14ac:dyDescent="0.3">
      <c r="A65" s="2">
        <v>58</v>
      </c>
      <c r="B65" s="1" t="s">
        <v>32</v>
      </c>
      <c r="C65" s="1" t="str">
        <f>+VLOOKUP(A65,'[1]BASE RUTA'!$B$2:$K$102,2,0)</f>
        <v>OCCIDENTAL</v>
      </c>
      <c r="D65" s="3">
        <f>+VLOOKUP(A65,[1]TRAZADO!$A$2:$D$102,4,0)</f>
        <v>22.0518</v>
      </c>
      <c r="E65" s="1" t="str">
        <f>+VLOOKUP(A65,'[1]BASE RUTA'!$B$2:$K$102,5,0)</f>
        <v>MINIBUS</v>
      </c>
      <c r="F65" s="1" t="str">
        <f>+VLOOKUP(A65,'[1]BASE RUTA'!$B$2:$K$102,4,0)</f>
        <v>L-V</v>
      </c>
      <c r="G65" s="1" t="str">
        <f>+VLOOKUP(A65,[1]TRAZADO!$A$2:$D$102,2,0)</f>
        <v xml:space="preserve">FIJO </v>
      </c>
    </row>
    <row r="66" spans="1:7" x14ac:dyDescent="0.3">
      <c r="A66" s="2">
        <v>59</v>
      </c>
      <c r="B66" s="1" t="s">
        <v>32</v>
      </c>
      <c r="C66" s="1" t="str">
        <f>+VLOOKUP(A66,'[1]BASE RUTA'!$B$2:$K$102,2,0)</f>
        <v>OCCIDENTAL</v>
      </c>
      <c r="D66" s="3">
        <f>+VLOOKUP(A66,[1]TRAZADO!$A$2:$D$102,4,0)</f>
        <v>23.662500000000001</v>
      </c>
      <c r="E66" s="1" t="str">
        <f>+VLOOKUP(A66,'[1]BASE RUTA'!$B$2:$K$102,5,0)</f>
        <v>MICROBUS</v>
      </c>
      <c r="F66" s="1" t="str">
        <f>+VLOOKUP(A66,'[1]BASE RUTA'!$B$2:$K$102,4,0)</f>
        <v>L-V</v>
      </c>
      <c r="G66" s="1" t="str">
        <f>+VLOOKUP(A66,[1]TRAZADO!$A$2:$D$102,2,0)</f>
        <v xml:space="preserve">FIJO </v>
      </c>
    </row>
    <row r="67" spans="1:7" x14ac:dyDescent="0.3">
      <c r="A67" s="2">
        <v>60</v>
      </c>
      <c r="B67" s="1" t="s">
        <v>29</v>
      </c>
      <c r="C67" s="1" t="str">
        <f>+VLOOKUP(A67,'[1]BASE RUTA'!$B$2:$K$102,2,0)</f>
        <v>OCCIDENTAL</v>
      </c>
      <c r="D67" s="3">
        <f>+VLOOKUP(A67,[1]TRAZADO!$A$2:$D$102,4,0)</f>
        <v>60.96</v>
      </c>
      <c r="E67" s="1" t="str">
        <f>+VLOOKUP(A67,'[1]BASE RUTA'!$B$2:$K$102,5,0)</f>
        <v>FURGONETA</v>
      </c>
      <c r="F67" s="1" t="str">
        <f>+VLOOKUP(A67,'[1]BASE RUTA'!$B$2:$K$102,4,0)</f>
        <v>L- S</v>
      </c>
      <c r="G67" s="1" t="str">
        <f>+VLOOKUP(A67,[1]TRAZADO!$A$2:$D$102,2,0)</f>
        <v>ROTATIVO</v>
      </c>
    </row>
    <row r="68" spans="1:7" x14ac:dyDescent="0.3">
      <c r="A68" s="2">
        <v>61</v>
      </c>
      <c r="B68" s="1" t="s">
        <v>29</v>
      </c>
      <c r="C68" s="1" t="str">
        <f>+VLOOKUP(A68,'[1]BASE RUTA'!$B$2:$K$102,2,0)</f>
        <v>OCCIDENTAL</v>
      </c>
      <c r="D68" s="3">
        <f>+VLOOKUP(A68,[1]TRAZADO!$A$2:$D$102,4,0)</f>
        <v>26.62</v>
      </c>
      <c r="E68" s="1" t="str">
        <f>+VLOOKUP(A68,'[1]BASE RUTA'!$B$2:$K$102,5,0)</f>
        <v>FURGONETA</v>
      </c>
      <c r="F68" s="1" t="str">
        <f>+VLOOKUP(A68,'[1]BASE RUTA'!$B$2:$K$102,4,0)</f>
        <v>L- S</v>
      </c>
      <c r="G68" s="1" t="str">
        <f>+VLOOKUP(A68,[1]TRAZADO!$A$2:$D$102,2,0)</f>
        <v>ROTATIVO</v>
      </c>
    </row>
    <row r="69" spans="1:7" x14ac:dyDescent="0.3">
      <c r="A69" s="2">
        <v>62</v>
      </c>
      <c r="B69" s="1" t="s">
        <v>28</v>
      </c>
      <c r="C69" s="1" t="str">
        <f>+VLOOKUP(A69,'[1]BASE RUTA'!$B$2:$K$102,2,0)</f>
        <v>OCCIDENTAL</v>
      </c>
      <c r="D69" s="3">
        <f>+VLOOKUP(A69,[1]TRAZADO!$A$2:$D$102,4,0)</f>
        <v>39.6</v>
      </c>
      <c r="E69" s="1" t="str">
        <f>+VLOOKUP(A69,'[1]BASE RUTA'!$B$2:$K$102,5,0)</f>
        <v>MICROBUS</v>
      </c>
      <c r="F69" s="1" t="str">
        <f>+VLOOKUP(A69,'[1]BASE RUTA'!$B$2:$K$102,4,0)</f>
        <v>L-D</v>
      </c>
      <c r="G69" s="1" t="str">
        <f>+VLOOKUP(A69,[1]TRAZADO!$A$2:$D$102,2,0)</f>
        <v xml:space="preserve">FIJO </v>
      </c>
    </row>
    <row r="70" spans="1:7" x14ac:dyDescent="0.3">
      <c r="A70" s="2">
        <v>63</v>
      </c>
      <c r="B70" s="1" t="s">
        <v>28</v>
      </c>
      <c r="C70" s="1" t="str">
        <f>+VLOOKUP(A70,'[1]BASE RUTA'!$B$2:$K$102,2,0)</f>
        <v>OCCIDENTAL</v>
      </c>
      <c r="D70" s="3">
        <f>+VLOOKUP(A70,[1]TRAZADO!$A$2:$D$102,4,0)</f>
        <v>37.200000000000003</v>
      </c>
      <c r="E70" s="1" t="str">
        <f>+VLOOKUP(A70,'[1]BASE RUTA'!$B$2:$K$102,5,0)</f>
        <v>FURGONETA</v>
      </c>
      <c r="F70" s="1" t="str">
        <f>+VLOOKUP(A70,'[1]BASE RUTA'!$B$2:$K$102,4,0)</f>
        <v>L-S</v>
      </c>
      <c r="G70" s="1" t="str">
        <f>+VLOOKUP(A70,[1]TRAZADO!$A$2:$D$102,2,0)</f>
        <v xml:space="preserve">FIJO </v>
      </c>
    </row>
    <row r="71" spans="1:7" x14ac:dyDescent="0.3">
      <c r="A71" s="2" t="s">
        <v>12</v>
      </c>
      <c r="B71" s="1" t="s">
        <v>28</v>
      </c>
      <c r="C71" s="1" t="str">
        <f>+VLOOKUP(A71,'[1]BASE RUTA'!$B$2:$K$102,2,0)</f>
        <v>OCCIDENTAL</v>
      </c>
      <c r="D71" s="3">
        <f>+VLOOKUP(A71,[1]TRAZADO!$A$2:$D$102,4,0)</f>
        <v>19.32</v>
      </c>
      <c r="E71" s="1" t="str">
        <f>+VLOOKUP(A71,'[1]BASE RUTA'!$B$2:$K$102,5,0)</f>
        <v>FURGONETA</v>
      </c>
      <c r="F71" s="1" t="str">
        <f>+VLOOKUP(A71,'[1]BASE RUTA'!$B$2:$K$102,4,0)</f>
        <v>L-S</v>
      </c>
      <c r="G71" s="1" t="str">
        <f>+VLOOKUP(A71,[1]TRAZADO!$A$2:$D$102,2,0)</f>
        <v xml:space="preserve">FIJO </v>
      </c>
    </row>
    <row r="72" spans="1:7" x14ac:dyDescent="0.3">
      <c r="A72" s="2">
        <v>64</v>
      </c>
      <c r="B72" s="1" t="s">
        <v>28</v>
      </c>
      <c r="C72" s="1" t="str">
        <f>+VLOOKUP(A72,'[1]BASE RUTA'!$B$2:$K$102,2,0)</f>
        <v>OCCIDENTAL</v>
      </c>
      <c r="D72" s="3">
        <f>+VLOOKUP(A72,[1]TRAZADO!$A$2:$D$102,4,0)</f>
        <v>11.73</v>
      </c>
      <c r="E72" s="1" t="str">
        <f>+VLOOKUP(A72,'[1]BASE RUTA'!$B$2:$K$102,5,0)</f>
        <v>MICROBUS</v>
      </c>
      <c r="F72" s="1" t="str">
        <f>+VLOOKUP(A72,'[1]BASE RUTA'!$B$2:$K$102,4,0)</f>
        <v>L-S</v>
      </c>
      <c r="G72" s="1" t="str">
        <f>+VLOOKUP(A72,[1]TRAZADO!$A$2:$D$102,2,0)</f>
        <v xml:space="preserve">FIJO </v>
      </c>
    </row>
    <row r="73" spans="1:7" x14ac:dyDescent="0.3">
      <c r="A73" s="2" t="s">
        <v>13</v>
      </c>
      <c r="B73" s="1" t="s">
        <v>28</v>
      </c>
      <c r="C73" s="1" t="str">
        <f>+VLOOKUP(A73,'[1]BASE RUTA'!$B$2:$K$102,2,0)</f>
        <v>OCCIDENTAL</v>
      </c>
      <c r="D73" s="3">
        <f>+VLOOKUP(A73,[1]TRAZADO!$A$2:$D$102,4,0)</f>
        <v>18.010000000000002</v>
      </c>
      <c r="E73" s="1" t="str">
        <f>+VLOOKUP(A73,'[1]BASE RUTA'!$B$2:$K$102,5,0)</f>
        <v>MICROBUS</v>
      </c>
      <c r="F73" s="1" t="str">
        <f>+VLOOKUP(A73,'[1]BASE RUTA'!$B$2:$K$102,4,0)</f>
        <v>L-S</v>
      </c>
      <c r="G73" s="1" t="str">
        <f>+VLOOKUP(A73,[1]TRAZADO!$A$2:$D$102,2,0)</f>
        <v xml:space="preserve">FIJO </v>
      </c>
    </row>
    <row r="74" spans="1:7" x14ac:dyDescent="0.3">
      <c r="A74" s="2" t="s">
        <v>14</v>
      </c>
      <c r="B74" s="1" t="s">
        <v>28</v>
      </c>
      <c r="C74" s="1" t="str">
        <f>+VLOOKUP(A74,'[1]BASE RUTA'!$B$2:$K$102,2,0)</f>
        <v>OCCIDENTAL</v>
      </c>
      <c r="D74" s="3">
        <f>+VLOOKUP(A74,[1]TRAZADO!$A$2:$D$102,4,0)</f>
        <v>14.7</v>
      </c>
      <c r="E74" s="1" t="str">
        <f>+VLOOKUP(A74,'[1]BASE RUTA'!$B$2:$K$102,5,0)</f>
        <v>FURGONET</v>
      </c>
      <c r="F74" s="1" t="str">
        <f>+VLOOKUP(A74,'[1]BASE RUTA'!$B$2:$K$102,4,0)</f>
        <v>L-S</v>
      </c>
      <c r="G74" s="1" t="str">
        <f>+VLOOKUP(A74,[1]TRAZADO!$A$2:$D$102,2,0)</f>
        <v xml:space="preserve">FIJO </v>
      </c>
    </row>
    <row r="75" spans="1:7" x14ac:dyDescent="0.3">
      <c r="A75" s="2">
        <v>65</v>
      </c>
      <c r="B75" s="1" t="s">
        <v>28</v>
      </c>
      <c r="C75" s="1" t="str">
        <f>+VLOOKUP(A75,'[1]BASE RUTA'!$B$2:$K$102,2,0)</f>
        <v>OCCIDENTAL</v>
      </c>
      <c r="D75" s="3">
        <f>+VLOOKUP(A75,[1]TRAZADO!$A$2:$D$102,4,0)</f>
        <v>32.200000000000003</v>
      </c>
      <c r="E75" s="1" t="str">
        <f>+VLOOKUP(A75,'[1]BASE RUTA'!$B$2:$K$102,5,0)</f>
        <v>FURGONETA</v>
      </c>
      <c r="F75" s="1" t="str">
        <f>+VLOOKUP(A75,'[1]BASE RUTA'!$B$2:$K$102,4,0)</f>
        <v>L-S</v>
      </c>
      <c r="G75" s="1" t="str">
        <f>+VLOOKUP(A75,[1]TRAZADO!$A$2:$D$102,2,0)</f>
        <v xml:space="preserve">FIJO </v>
      </c>
    </row>
    <row r="76" spans="1:7" x14ac:dyDescent="0.3">
      <c r="A76" s="2">
        <v>66</v>
      </c>
      <c r="B76" s="1" t="s">
        <v>28</v>
      </c>
      <c r="C76" s="1" t="str">
        <f>+VLOOKUP(A76,'[1]BASE RUTA'!$B$2:$K$102,2,0)</f>
        <v>OCCIDENTAL</v>
      </c>
      <c r="D76" s="3">
        <f>+VLOOKUP(A76,[1]TRAZADO!$A$2:$D$102,4,0)</f>
        <v>35.049999999999997</v>
      </c>
      <c r="E76" s="1" t="str">
        <f>+VLOOKUP(A76,'[1]BASE RUTA'!$B$2:$K$102,5,0)</f>
        <v>FURGONETA</v>
      </c>
      <c r="F76" s="1" t="str">
        <f>+VLOOKUP(A76,'[1]BASE RUTA'!$B$2:$K$102,4,0)</f>
        <v>L-S</v>
      </c>
      <c r="G76" s="1" t="str">
        <f>+VLOOKUP(A76,[1]TRAZADO!$A$2:$D$102,2,0)</f>
        <v xml:space="preserve">FIJO </v>
      </c>
    </row>
    <row r="77" spans="1:7" x14ac:dyDescent="0.3">
      <c r="A77" s="2">
        <v>67</v>
      </c>
      <c r="B77" s="1" t="s">
        <v>28</v>
      </c>
      <c r="C77" s="1" t="str">
        <f>+VLOOKUP(A77,'[1]BASE RUTA'!$B$2:$K$102,2,0)</f>
        <v>OCCIDENTAL</v>
      </c>
      <c r="D77" s="3">
        <f>+VLOOKUP(A77,[1]TRAZADO!$A$2:$D$102,4,0)</f>
        <v>19.98</v>
      </c>
      <c r="E77" s="1" t="str">
        <f>+VLOOKUP(A77,'[1]BASE RUTA'!$B$2:$K$102,5,0)</f>
        <v>FURGONETA</v>
      </c>
      <c r="F77" s="1" t="str">
        <f>+VLOOKUP(A77,'[1]BASE RUTA'!$B$2:$K$102,4,0)</f>
        <v>L-D</v>
      </c>
      <c r="G77" s="1" t="str">
        <f>+VLOOKUP(A77,[1]TRAZADO!$A$2:$D$102,2,0)</f>
        <v xml:space="preserve">FIJO </v>
      </c>
    </row>
    <row r="78" spans="1:7" x14ac:dyDescent="0.3">
      <c r="A78" s="2" t="s">
        <v>15</v>
      </c>
      <c r="B78" s="1" t="s">
        <v>28</v>
      </c>
      <c r="C78" s="1" t="str">
        <f>+VLOOKUP(A78,'[1]BASE RUTA'!$B$2:$K$102,2,0)</f>
        <v>OCCIDENTAL</v>
      </c>
      <c r="D78" s="3">
        <f>+VLOOKUP(A78,[1]TRAZADO!$A$2:$D$102,4,0)</f>
        <v>14.79</v>
      </c>
      <c r="E78" s="1" t="str">
        <f>+VLOOKUP(A78,'[1]BASE RUTA'!$B$2:$K$102,5,0)</f>
        <v>FURGONETA</v>
      </c>
      <c r="F78" s="1" t="str">
        <f>+VLOOKUP(A78,'[1]BASE RUTA'!$B$2:$K$102,4,0)</f>
        <v>L-D</v>
      </c>
      <c r="G78" s="1" t="str">
        <f>+VLOOKUP(A78,[1]TRAZADO!$A$2:$D$102,2,0)</f>
        <v xml:space="preserve">FIJO </v>
      </c>
    </row>
    <row r="79" spans="1:7" x14ac:dyDescent="0.3">
      <c r="A79" s="2">
        <v>68</v>
      </c>
      <c r="B79" s="1" t="s">
        <v>22</v>
      </c>
      <c r="C79" s="1" t="str">
        <f>+VLOOKUP(A79,'[1]BASE RUTA'!$B$2:$K$102,2,0)</f>
        <v>OFELIA</v>
      </c>
      <c r="D79" s="3">
        <f>+VLOOKUP(A79,[1]TRAZADO!$A$2:$D$102,4,0)</f>
        <v>17.679099999999998</v>
      </c>
      <c r="E79" s="1" t="str">
        <f>+VLOOKUP(A79,'[1]BASE RUTA'!$B$2:$K$102,5,0)</f>
        <v>FURGONET</v>
      </c>
      <c r="F79" s="1" t="str">
        <f>+VLOOKUP(A79,'[1]BASE RUTA'!$B$2:$K$102,4,0)</f>
        <v>L-S</v>
      </c>
      <c r="G79" s="1" t="str">
        <f>+VLOOKUP(A79,[1]TRAZADO!$A$2:$D$102,2,0)</f>
        <v xml:space="preserve">FIJO </v>
      </c>
    </row>
    <row r="80" spans="1:7" x14ac:dyDescent="0.3">
      <c r="A80" s="2">
        <v>70</v>
      </c>
      <c r="B80" s="1" t="s">
        <v>25</v>
      </c>
      <c r="C80" s="1" t="str">
        <f>+VLOOKUP(A80,'[1]BASE RUTA'!$B$2:$K$102,2,0)</f>
        <v>ZAMBIZA</v>
      </c>
      <c r="D80" s="3">
        <f>+VLOOKUP(A80,[1]TRAZADO!$A$2:$D$102,4,0)</f>
        <v>21.39</v>
      </c>
      <c r="E80" s="1" t="str">
        <f>+VLOOKUP(A80,'[1]BASE RUTA'!$B$2:$K$102,5,0)</f>
        <v>MICROBUS</v>
      </c>
      <c r="F80" s="1" t="str">
        <f>+VLOOKUP(A80,'[1]BASE RUTA'!$B$2:$K$102,4,0)</f>
        <v>L-S+1DC/15</v>
      </c>
      <c r="G80" s="1" t="str">
        <f>+VLOOKUP(A80,[1]TRAZADO!$A$2:$D$102,2,0)</f>
        <v xml:space="preserve">FIJO </v>
      </c>
    </row>
    <row r="81" spans="1:7" x14ac:dyDescent="0.3">
      <c r="A81" s="2">
        <v>71</v>
      </c>
      <c r="B81" s="1" t="s">
        <v>27</v>
      </c>
      <c r="C81" s="1" t="str">
        <f>+VLOOKUP(A81,'[1]BASE RUTA'!$B$2:$K$102,2,0)</f>
        <v>ZAMBIZA</v>
      </c>
      <c r="D81" s="3">
        <f>+VLOOKUP(A81,[1]TRAZADO!$A$2:$D$102,4,0)</f>
        <v>17.239999999999998</v>
      </c>
      <c r="E81" s="1" t="str">
        <f>+VLOOKUP(A81,'[1]BASE RUTA'!$B$2:$K$102,5,0)</f>
        <v>MICROBUS</v>
      </c>
      <c r="F81" s="1" t="str">
        <f>+VLOOKUP(A81,'[1]BASE RUTA'!$B$2:$K$102,4,0)</f>
        <v>L-S</v>
      </c>
      <c r="G81" s="1" t="str">
        <f>+VLOOKUP(A81,[1]TRAZADO!$A$2:$D$102,2,0)</f>
        <v xml:space="preserve">FIJO </v>
      </c>
    </row>
    <row r="82" spans="1:7" x14ac:dyDescent="0.3">
      <c r="A82" s="2">
        <v>72</v>
      </c>
      <c r="B82" s="1" t="s">
        <v>27</v>
      </c>
      <c r="C82" s="1" t="str">
        <f>+VLOOKUP(A82,'[1]BASE RUTA'!$B$2:$K$102,2,0)</f>
        <v>ZAMBIZA</v>
      </c>
      <c r="D82" s="3">
        <f>+VLOOKUP(A82,[1]TRAZADO!$A$2:$D$102,4,0)</f>
        <v>13.55</v>
      </c>
      <c r="E82" s="1" t="str">
        <f>+VLOOKUP(A82,'[1]BASE RUTA'!$B$2:$K$102,5,0)</f>
        <v>FURGONETA</v>
      </c>
      <c r="F82" s="1" t="str">
        <f>+VLOOKUP(A82,'[1]BASE RUTA'!$B$2:$K$102,4,0)</f>
        <v>L-S</v>
      </c>
      <c r="G82" s="1" t="str">
        <f>+VLOOKUP(A82,[1]TRAZADO!$A$2:$D$102,2,0)</f>
        <v xml:space="preserve">FIJO </v>
      </c>
    </row>
    <row r="83" spans="1:7" x14ac:dyDescent="0.3">
      <c r="A83" s="2">
        <v>73</v>
      </c>
      <c r="B83" s="1" t="s">
        <v>28</v>
      </c>
      <c r="C83" s="1" t="str">
        <f>+VLOOKUP(A83,'[1]BASE RUTA'!$B$2:$K$102,2,0)</f>
        <v>ZAMBIZA</v>
      </c>
      <c r="D83" s="3">
        <f>+VLOOKUP(A83,[1]TRAZADO!$A$2:$D$102,4,0)</f>
        <v>29.2</v>
      </c>
      <c r="E83" s="1" t="str">
        <f>+VLOOKUP(A83,'[1]BASE RUTA'!$B$2:$K$102,5,0)</f>
        <v>MICROBUS</v>
      </c>
      <c r="F83" s="1" t="str">
        <f>+VLOOKUP(A83,'[1]BASE RUTA'!$B$2:$K$102,4,0)</f>
        <v>L-S</v>
      </c>
      <c r="G83" s="1" t="str">
        <f>+VLOOKUP(A83,[1]TRAZADO!$A$2:$D$102,2,0)</f>
        <v xml:space="preserve">FIJO </v>
      </c>
    </row>
    <row r="84" spans="1:7" x14ac:dyDescent="0.3">
      <c r="A84" s="2">
        <v>74</v>
      </c>
      <c r="B84" s="1" t="s">
        <v>28</v>
      </c>
      <c r="C84" s="1" t="str">
        <f>+VLOOKUP(A84,'[1]BASE RUTA'!$B$2:$K$102,2,0)</f>
        <v>ZAMBIZA</v>
      </c>
      <c r="D84" s="3">
        <f>+VLOOKUP(A84,[1]TRAZADO!$A$2:$D$102,4,0)</f>
        <v>24.96</v>
      </c>
      <c r="E84" s="1" t="str">
        <f>+VLOOKUP(A84,'[1]BASE RUTA'!$B$2:$K$102,5,0)</f>
        <v>FURGONETA</v>
      </c>
      <c r="F84" s="1" t="str">
        <f>+VLOOKUP(A84,'[1]BASE RUTA'!$B$2:$K$102,4,0)</f>
        <v>L-S</v>
      </c>
      <c r="G84" s="1" t="str">
        <f>+VLOOKUP(A84,[1]TRAZADO!$A$2:$D$102,2,0)</f>
        <v xml:space="preserve">FIJO </v>
      </c>
    </row>
    <row r="85" spans="1:7" x14ac:dyDescent="0.3">
      <c r="A85" s="2">
        <v>75</v>
      </c>
      <c r="B85" s="1" t="s">
        <v>22</v>
      </c>
      <c r="C85" s="1" t="str">
        <f>+VLOOKUP(A85,'[1]BASE RUTA'!$B$2:$K$102,2,0)</f>
        <v>TUMBACO</v>
      </c>
      <c r="D85" s="3">
        <f>+VLOOKUP(A85,[1]TRAZADO!$A$2:$D$102,4,0)</f>
        <v>29.6724</v>
      </c>
      <c r="E85" s="1" t="str">
        <f>+VLOOKUP(A85,'[1]BASE RUTA'!$B$2:$K$102,5,0)</f>
        <v>MICROBUS</v>
      </c>
      <c r="F85" s="1" t="str">
        <f>+VLOOKUP(A85,'[1]BASE RUTA'!$B$2:$K$102,4,0)</f>
        <v>L-S</v>
      </c>
      <c r="G85" s="1" t="str">
        <f>+VLOOKUP(A85,[1]TRAZADO!$A$2:$D$102,2,0)</f>
        <v xml:space="preserve">FIJO </v>
      </c>
    </row>
    <row r="86" spans="1:7" x14ac:dyDescent="0.3">
      <c r="A86" s="2">
        <v>76</v>
      </c>
      <c r="B86" s="1" t="s">
        <v>22</v>
      </c>
      <c r="C86" s="1" t="str">
        <f>+VLOOKUP(A86,'[1]BASE RUTA'!$B$2:$K$102,2,0)</f>
        <v>ZAMBIZA</v>
      </c>
      <c r="D86" s="3">
        <f>+VLOOKUP(A86,[1]TRAZADO!$A$2:$D$102,4,0)</f>
        <v>23.7986</v>
      </c>
      <c r="E86" s="1" t="str">
        <f>+VLOOKUP(A86,'[1]BASE RUTA'!$B$2:$K$102,5,0)</f>
        <v>MICROBUS</v>
      </c>
      <c r="F86" s="1" t="str">
        <f>+VLOOKUP(A86,'[1]BASE RUTA'!$B$2:$K$102,4,0)</f>
        <v>L-S</v>
      </c>
      <c r="G86" s="1" t="str">
        <f>+VLOOKUP(A86,[1]TRAZADO!$A$2:$D$102,2,0)</f>
        <v xml:space="preserve">FIJO </v>
      </c>
    </row>
    <row r="87" spans="1:7" x14ac:dyDescent="0.3">
      <c r="A87" s="2">
        <v>77</v>
      </c>
      <c r="B87" s="1" t="s">
        <v>28</v>
      </c>
      <c r="C87" s="1" t="str">
        <f>+VLOOKUP(A87,'[1]BASE RUTA'!$B$2:$K$102,2,0)</f>
        <v>ZAMBIZA</v>
      </c>
      <c r="D87" s="3">
        <f>+VLOOKUP(A87,[1]TRAZADO!$A$2:$D$102,4,0)</f>
        <v>20.36</v>
      </c>
      <c r="E87" s="1" t="str">
        <f>+VLOOKUP(A87,'[1]BASE RUTA'!$B$2:$K$102,5,0)</f>
        <v>FURGONETA</v>
      </c>
      <c r="F87" s="1" t="str">
        <f>+VLOOKUP(A87,'[1]BASE RUTA'!$B$2:$K$102,4,0)</f>
        <v>L-S</v>
      </c>
      <c r="G87" s="1" t="str">
        <f>+VLOOKUP(A87,[1]TRAZADO!$A$2:$D$102,2,0)</f>
        <v xml:space="preserve">FIJO </v>
      </c>
    </row>
    <row r="88" spans="1:7" x14ac:dyDescent="0.3">
      <c r="A88" s="2">
        <v>78</v>
      </c>
      <c r="B88" s="1" t="s">
        <v>28</v>
      </c>
      <c r="C88" s="1" t="str">
        <f>+VLOOKUP(A88,'[1]BASE RUTA'!$B$2:$K$102,2,0)</f>
        <v>OCCIDENTAL</v>
      </c>
      <c r="D88" s="3">
        <f>+VLOOKUP(A88,[1]TRAZADO!$A$2:$D$102,4,0)</f>
        <v>20.36</v>
      </c>
      <c r="E88" s="1" t="str">
        <f>+VLOOKUP(A88,'[1]BASE RUTA'!$B$2:$K$102,5,0)</f>
        <v>FURGONETA</v>
      </c>
      <c r="F88" s="1" t="str">
        <f>+VLOOKUP(A88,'[1]BASE RUTA'!$B$2:$K$102,4,0)</f>
        <v>L-S</v>
      </c>
      <c r="G88" s="1" t="str">
        <f>+VLOOKUP(A88,[1]TRAZADO!$A$2:$D$102,2,0)</f>
        <v xml:space="preserve">FIJO </v>
      </c>
    </row>
    <row r="89" spans="1:7" x14ac:dyDescent="0.3">
      <c r="A89" s="2">
        <v>79</v>
      </c>
      <c r="B89" s="1" t="s">
        <v>28</v>
      </c>
      <c r="C89" s="1" t="str">
        <f>+VLOOKUP(A89,'[1]BASE RUTA'!$B$2:$K$102,2,0)</f>
        <v>OCCIDENTAL</v>
      </c>
      <c r="D89" s="3">
        <f>+VLOOKUP(A89,[1]TRAZADO!$A$2:$D$102,4,0)</f>
        <v>35.86</v>
      </c>
      <c r="E89" s="1" t="str">
        <f>+VLOOKUP(A89,'[1]BASE RUTA'!$B$2:$K$102,5,0)</f>
        <v>FURGONETA</v>
      </c>
      <c r="F89" s="1" t="str">
        <f>+VLOOKUP(A89,'[1]BASE RUTA'!$B$2:$K$102,4,0)</f>
        <v>L-S</v>
      </c>
      <c r="G89" s="1" t="str">
        <f>+VLOOKUP(A89,[1]TRAZADO!$A$2:$D$102,2,0)</f>
        <v xml:space="preserve">FIJO </v>
      </c>
    </row>
    <row r="90" spans="1:7" x14ac:dyDescent="0.3">
      <c r="A90" s="2">
        <v>80</v>
      </c>
      <c r="B90" s="1" t="s">
        <v>33</v>
      </c>
      <c r="C90" s="1" t="str">
        <f>+VLOOKUP(A90,'[1]BASE RUTA'!$B$2:$K$102,2,0)</f>
        <v>OCCIDENTAL</v>
      </c>
      <c r="D90" s="3">
        <f>+VLOOKUP(A90,[1]TRAZADO!$A$2:$D$102,4,0)</f>
        <v>33.200000000000003</v>
      </c>
      <c r="E90" s="1" t="str">
        <f>+VLOOKUP(A90,'[1]BASE RUTA'!$B$2:$K$102,5,0)</f>
        <v>FURGONETA</v>
      </c>
      <c r="F90" s="1" t="str">
        <f>+VLOOKUP(A90,'[1]BASE RUTA'!$B$2:$K$102,4,0)</f>
        <v>L-S</v>
      </c>
      <c r="G90" s="1" t="str">
        <f>+VLOOKUP(A90,[1]TRAZADO!$A$2:$D$102,2,0)</f>
        <v xml:space="preserve">FIJO </v>
      </c>
    </row>
    <row r="91" spans="1:7" x14ac:dyDescent="0.3">
      <c r="A91" s="2">
        <v>81</v>
      </c>
      <c r="B91" s="1" t="s">
        <v>20</v>
      </c>
      <c r="C91" s="1" t="str">
        <f>+VLOOKUP(A91,'[1]BASE RUTA'!$B$2:$K$102,2,0)</f>
        <v>OCCIDENTAL</v>
      </c>
      <c r="D91" s="3">
        <f>+VLOOKUP(A91,[1]TRAZADO!$A$2:$D$102,4,0)</f>
        <v>31.1</v>
      </c>
      <c r="E91" s="1" t="str">
        <f>+VLOOKUP(A91,'[1]BASE RUTA'!$B$2:$K$102,5,0)</f>
        <v>FURGONETA</v>
      </c>
      <c r="F91" s="1" t="str">
        <f>+VLOOKUP(A91,'[1]BASE RUTA'!$B$2:$K$102,4,0)</f>
        <v>L</v>
      </c>
      <c r="G91" s="1" t="str">
        <f>+VLOOKUP(A91,[1]TRAZADO!$A$2:$D$102,2,0)</f>
        <v>ROTATIVO</v>
      </c>
    </row>
    <row r="92" spans="1:7" x14ac:dyDescent="0.3">
      <c r="A92" s="2">
        <v>82</v>
      </c>
      <c r="B92" s="1" t="s">
        <v>20</v>
      </c>
      <c r="C92" s="1" t="str">
        <f>+VLOOKUP(A92,'[1]BASE RUTA'!$B$2:$K$102,2,0)</f>
        <v>OCCIDENTAL</v>
      </c>
      <c r="D92" s="3">
        <f>+VLOOKUP(A92,[1]TRAZADO!$A$2:$D$102,4,0)</f>
        <v>31.45</v>
      </c>
      <c r="E92" s="1" t="str">
        <f>+VLOOKUP(A92,'[1]BASE RUTA'!$B$2:$K$102,5,0)</f>
        <v>FURGONETA</v>
      </c>
      <c r="F92" s="1" t="str">
        <f>+VLOOKUP(A92,'[1]BASE RUTA'!$B$2:$K$102,4,0)</f>
        <v>L</v>
      </c>
      <c r="G92" s="1" t="str">
        <f>+VLOOKUP(A92,[1]TRAZADO!$A$2:$D$102,2,0)</f>
        <v>ROTATIVO</v>
      </c>
    </row>
    <row r="93" spans="1:7" x14ac:dyDescent="0.3">
      <c r="A93" s="2">
        <v>83</v>
      </c>
      <c r="B93" s="1" t="s">
        <v>21</v>
      </c>
      <c r="C93" s="1" t="str">
        <f>+VLOOKUP(A93,'[1]BASE RUTA'!$B$2:$K$102,2,0)</f>
        <v>FORESTAL</v>
      </c>
      <c r="D93" s="3">
        <f>+VLOOKUP(A93,[1]TRAZADO!$A$2:$D$102,4,0)</f>
        <v>20.7</v>
      </c>
      <c r="E93" s="1" t="str">
        <f>+VLOOKUP(A93,'[1]BASE RUTA'!$B$2:$K$102,5,0)</f>
        <v>FURGONETA</v>
      </c>
      <c r="F93" s="1" t="str">
        <f>+VLOOKUP(A93,'[1]BASE RUTA'!$B$2:$K$102,4,0)</f>
        <v>D</v>
      </c>
      <c r="G93" s="1" t="str">
        <f>+VLOOKUP(A93,[1]TRAZADO!$A$2:$D$102,2,0)</f>
        <v>ROTATIVO</v>
      </c>
    </row>
    <row r="94" spans="1:7" x14ac:dyDescent="0.3">
      <c r="A94" s="2">
        <v>85</v>
      </c>
      <c r="B94" s="1" t="s">
        <v>26</v>
      </c>
      <c r="C94" s="1" t="str">
        <f>+VLOOKUP(A94,'[1]BASE RUTA'!$B$2:$K$102,2,0)</f>
        <v>ZAMBIZA</v>
      </c>
      <c r="D94" s="3">
        <f>+VLOOKUP(A94,[1]TRAZADO!$A$2:$D$102,4,0)</f>
        <v>51.84</v>
      </c>
      <c r="E94" s="1" t="str">
        <f>+VLOOKUP(A94,'[1]BASE RUTA'!$B$2:$K$102,5,0)</f>
        <v>FURGONETA</v>
      </c>
      <c r="F94" s="1" t="str">
        <f>+VLOOKUP(A94,'[1]BASE RUTA'!$B$2:$K$102,4,0)</f>
        <v>L-S</v>
      </c>
      <c r="G94" s="1" t="str">
        <f>+VLOOKUP(A94,[1]TRAZADO!$A$2:$D$102,2,0)</f>
        <v>ROTATIVO</v>
      </c>
    </row>
    <row r="95" spans="1:7" x14ac:dyDescent="0.3">
      <c r="A95" s="2">
        <v>86</v>
      </c>
      <c r="B95" s="1" t="s">
        <v>26</v>
      </c>
      <c r="C95" s="1" t="str">
        <f>+VLOOKUP(A95,'[1]BASE RUTA'!$B$2:$K$102,2,0)</f>
        <v>ZAMBIZA</v>
      </c>
      <c r="D95" s="3">
        <f>+VLOOKUP(A95,[1]TRAZADO!$A$2:$D$102,4,0)</f>
        <v>23.55</v>
      </c>
      <c r="E95" s="1" t="str">
        <f>+VLOOKUP(A95,'[1]BASE RUTA'!$B$2:$K$102,5,0)</f>
        <v>FURGONETA</v>
      </c>
      <c r="F95" s="1" t="str">
        <f>+VLOOKUP(A95,'[1]BASE RUTA'!$B$2:$K$102,4,0)</f>
        <v>L-S</v>
      </c>
      <c r="G95" s="1" t="str">
        <f>+VLOOKUP(A95,[1]TRAZADO!$A$2:$D$102,2,0)</f>
        <v>ROTATIVO</v>
      </c>
    </row>
    <row r="96" spans="1:7" x14ac:dyDescent="0.3">
      <c r="A96" s="2">
        <v>87</v>
      </c>
      <c r="B96" s="1" t="s">
        <v>28</v>
      </c>
      <c r="C96" s="1" t="str">
        <f>+VLOOKUP(A96,'[1]BASE RUTA'!$B$2:$K$102,2,0)</f>
        <v>ZAMBIZA</v>
      </c>
      <c r="D96" s="3">
        <f>+VLOOKUP(A96,[1]TRAZADO!$A$2:$D$102,4,0)</f>
        <v>31.992000000000001</v>
      </c>
      <c r="E96" s="1" t="str">
        <f>+VLOOKUP(A96,'[1]BASE RUTA'!$B$2:$K$102,5,0)</f>
        <v>FURGONETA</v>
      </c>
      <c r="F96" s="1" t="str">
        <f>+VLOOKUP(A96,'[1]BASE RUTA'!$B$2:$K$102,4,0)</f>
        <v>L-S+1DC/15</v>
      </c>
      <c r="G96" s="1" t="str">
        <f>+VLOOKUP(A96,[1]TRAZADO!$A$2:$D$102,2,0)</f>
        <v>FIJO</v>
      </c>
    </row>
    <row r="97" spans="1:7" x14ac:dyDescent="0.3">
      <c r="A97" s="2">
        <v>88</v>
      </c>
      <c r="B97" s="1" t="s">
        <v>28</v>
      </c>
      <c r="C97" s="1" t="str">
        <f>+VLOOKUP(A97,'[1]BASE RUTA'!$B$2:$K$102,2,0)</f>
        <v>ZAMBIZA</v>
      </c>
      <c r="D97" s="3">
        <f>+VLOOKUP(A97,[1]TRAZADO!$A$2:$D$102,4,0)</f>
        <v>39.5</v>
      </c>
      <c r="E97" s="1" t="str">
        <f>+VLOOKUP(A97,'[1]BASE RUTA'!$B$2:$K$102,5,0)</f>
        <v>FURGONETA</v>
      </c>
      <c r="F97" s="1" t="str">
        <f>+VLOOKUP(A97,'[1]BASE RUTA'!$B$2:$K$102,4,0)</f>
        <v>L-D</v>
      </c>
      <c r="G97" s="1" t="str">
        <f>+VLOOKUP(A97,[1]TRAZADO!$A$2:$D$102,2,0)</f>
        <v>FIJO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Pilliza</dc:creator>
  <cp:lastModifiedBy>Kevin Pilliza</cp:lastModifiedBy>
  <dcterms:created xsi:type="dcterms:W3CDTF">2025-07-03T14:39:31Z</dcterms:created>
  <dcterms:modified xsi:type="dcterms:W3CDTF">2025-09-09T17:08:27Z</dcterms:modified>
</cp:coreProperties>
</file>