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D:\pathfinder_card\铁牙入侵\PC\"/>
    </mc:Choice>
  </mc:AlternateContent>
  <xr:revisionPtr revIDLastSave="0" documentId="13_ncr:1_{D7720D2E-94C3-4F10-AB40-84F2591AF867}" xr6:coauthVersionLast="47" xr6:coauthVersionMax="47" xr10:uidLastSave="{00000000-0000-0000-0000-000000000000}"/>
  <bookViews>
    <workbookView xWindow="-98" yWindow="-98" windowWidth="19396" windowHeight="11475" activeTab="2" xr2:uid="{00000000-000D-0000-FFFF-FFFF00000000}"/>
  </bookViews>
  <sheets>
    <sheet name="人物" sheetId="1" r:id="rId1"/>
    <sheet name="主状态" sheetId="3" r:id="rId2"/>
    <sheet name="特性" sheetId="2" r:id="rId3"/>
    <sheet name="物品" sheetId="4" r:id="rId4"/>
    <sheet name="伙伴" sheetId="13" r:id="rId5"/>
    <sheet name="法术" sheetId="7" r:id="rId6"/>
    <sheet name="收支记录" sheetId="15" r:id="rId7"/>
    <sheet name="PFS" sheetId="10" r:id="rId8"/>
    <sheet name="备注" sheetId="14" r:id="rId9"/>
    <sheet name="Sheet2" sheetId="12" state="hidden" r:id="rId10"/>
  </sheets>
  <definedNames>
    <definedName name="罕见">人物!$D$52:$D$65</definedName>
    <definedName name="核心">人物!$B$52:$B$67</definedName>
    <definedName name="类别">人物!$B$51:$D$51</definedName>
    <definedName name="稀有">人物!$C$52:$C$67</definedName>
  </definedName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44" i="3" l="1"/>
  <c r="U2" i="15"/>
  <c r="CA83" i="7"/>
  <c r="BX83" i="7"/>
  <c r="BU83" i="7"/>
  <c r="BG83" i="7"/>
  <c r="BD83" i="7"/>
  <c r="BA83" i="7"/>
  <c r="CA76" i="7"/>
  <c r="BX76" i="7"/>
  <c r="BU76" i="7"/>
  <c r="BG76" i="7"/>
  <c r="BD76" i="7"/>
  <c r="BA76" i="7"/>
  <c r="AM71" i="7"/>
  <c r="S71" i="7"/>
  <c r="CA69" i="7"/>
  <c r="BX69" i="7"/>
  <c r="BU69" i="7"/>
  <c r="BG69" i="7"/>
  <c r="BD69" i="7"/>
  <c r="BA69" i="7"/>
  <c r="CA62" i="7"/>
  <c r="BX62" i="7"/>
  <c r="BU62" i="7"/>
  <c r="BG62" i="7"/>
  <c r="BD62" i="7"/>
  <c r="BA62" i="7"/>
  <c r="AM56" i="7"/>
  <c r="S56" i="7"/>
  <c r="CA55" i="7"/>
  <c r="BX55" i="7"/>
  <c r="BU55" i="7"/>
  <c r="BG55" i="7"/>
  <c r="BD55" i="7"/>
  <c r="BA55" i="7"/>
  <c r="CA48" i="7"/>
  <c r="BX48" i="7"/>
  <c r="BU48" i="7"/>
  <c r="BG48" i="7"/>
  <c r="BD48" i="7"/>
  <c r="BA48" i="7"/>
  <c r="CA41" i="7"/>
  <c r="BX41" i="7"/>
  <c r="BU41" i="7"/>
  <c r="BG41" i="7"/>
  <c r="BD41" i="7"/>
  <c r="BA41" i="7"/>
  <c r="AM41" i="7"/>
  <c r="S41" i="7"/>
  <c r="CA34" i="7"/>
  <c r="BX34" i="7"/>
  <c r="BU34" i="7"/>
  <c r="BG34" i="7"/>
  <c r="BD34" i="7"/>
  <c r="BA34" i="7"/>
  <c r="CA27" i="7"/>
  <c r="BX27" i="7"/>
  <c r="BU27" i="7"/>
  <c r="BG27" i="7"/>
  <c r="BD27" i="7"/>
  <c r="BA27" i="7"/>
  <c r="AM26" i="7"/>
  <c r="S26" i="7"/>
  <c r="CA20" i="7"/>
  <c r="BX20" i="7"/>
  <c r="BU20" i="7"/>
  <c r="BG20" i="7"/>
  <c r="BD20" i="7"/>
  <c r="BA20" i="7"/>
  <c r="CA13" i="7"/>
  <c r="BX13" i="7"/>
  <c r="BU13" i="7"/>
  <c r="BG13" i="7"/>
  <c r="BD13" i="7"/>
  <c r="BA13" i="7"/>
  <c r="AM11" i="7"/>
  <c r="S11" i="7"/>
  <c r="CA6" i="7"/>
  <c r="BX6" i="7"/>
  <c r="BU6" i="7"/>
  <c r="BG6" i="7"/>
  <c r="BD6" i="7"/>
  <c r="BA6" i="7"/>
  <c r="AE6" i="7"/>
  <c r="AE5" i="7"/>
  <c r="T60" i="13"/>
  <c r="H60" i="13"/>
  <c r="T59" i="13"/>
  <c r="H59" i="13"/>
  <c r="T58" i="13"/>
  <c r="H58" i="13"/>
  <c r="AN56" i="13"/>
  <c r="AE56" i="13"/>
  <c r="AN54" i="13"/>
  <c r="AG54" i="13"/>
  <c r="AN53" i="13"/>
  <c r="AG53" i="13"/>
  <c r="AN52" i="13"/>
  <c r="AG52" i="13"/>
  <c r="AN51" i="13"/>
  <c r="AG51" i="13"/>
  <c r="AN49" i="13"/>
  <c r="AG49" i="13"/>
  <c r="AN48" i="13"/>
  <c r="AG48" i="13"/>
  <c r="AN47" i="13"/>
  <c r="AG47" i="13"/>
  <c r="AN46" i="13"/>
  <c r="AG46" i="13"/>
  <c r="AN44" i="13"/>
  <c r="AG44" i="13"/>
  <c r="AN43" i="13"/>
  <c r="AG43" i="13"/>
  <c r="AN42" i="13"/>
  <c r="AG42" i="13"/>
  <c r="AN41" i="13"/>
  <c r="AG41" i="13"/>
  <c r="P40" i="13"/>
  <c r="M40" i="13"/>
  <c r="F40" i="13"/>
  <c r="AN39" i="13"/>
  <c r="AG39" i="13"/>
  <c r="AN38" i="13"/>
  <c r="AG38" i="13"/>
  <c r="P38" i="13"/>
  <c r="M38" i="13"/>
  <c r="F38" i="13"/>
  <c r="AN37" i="13"/>
  <c r="AG37" i="13"/>
  <c r="AN36" i="13"/>
  <c r="AG36" i="13"/>
  <c r="AN35" i="13"/>
  <c r="AG35" i="13"/>
  <c r="AN34" i="13"/>
  <c r="AG34" i="13"/>
  <c r="P34" i="13"/>
  <c r="F34" i="13"/>
  <c r="AN33" i="13"/>
  <c r="AG33" i="13"/>
  <c r="AN32" i="13"/>
  <c r="AG32" i="13"/>
  <c r="F32" i="13"/>
  <c r="AN31" i="13"/>
  <c r="AG31" i="13"/>
  <c r="F31" i="13"/>
  <c r="AN30" i="13"/>
  <c r="AG30" i="13"/>
  <c r="T30" i="13"/>
  <c r="F30" i="13"/>
  <c r="AN28" i="13"/>
  <c r="AG28" i="13"/>
  <c r="AN27" i="13"/>
  <c r="AG27" i="13"/>
  <c r="AN26" i="13"/>
  <c r="AG26" i="13"/>
  <c r="AN25" i="13"/>
  <c r="AG25" i="13"/>
  <c r="AN24" i="13"/>
  <c r="AG24" i="13"/>
  <c r="AN23" i="13"/>
  <c r="AG23" i="13"/>
  <c r="AN22" i="13"/>
  <c r="AG22" i="13"/>
  <c r="AN21" i="13"/>
  <c r="AG21" i="13"/>
  <c r="AN20" i="13"/>
  <c r="AG20" i="13"/>
  <c r="AN19" i="13"/>
  <c r="AG19" i="13"/>
  <c r="S19" i="13"/>
  <c r="I19" i="13"/>
  <c r="AN18" i="13"/>
  <c r="AG18" i="13"/>
  <c r="S18" i="13"/>
  <c r="I18" i="13"/>
  <c r="AN17" i="13"/>
  <c r="AG17" i="13"/>
  <c r="S17" i="13"/>
  <c r="I17" i="13"/>
  <c r="AN16" i="13"/>
  <c r="AG16" i="13"/>
  <c r="AN15" i="13"/>
  <c r="AG15" i="13"/>
  <c r="J15" i="13"/>
  <c r="AN14" i="13"/>
  <c r="AG14" i="13"/>
  <c r="J14" i="13"/>
  <c r="AN13" i="13"/>
  <c r="AG13" i="13"/>
  <c r="J13" i="13"/>
  <c r="AN12" i="13"/>
  <c r="AG12" i="13"/>
  <c r="J12" i="13"/>
  <c r="AN11" i="13"/>
  <c r="AG11" i="13"/>
  <c r="J11" i="13"/>
  <c r="AN10" i="13"/>
  <c r="AG10" i="13"/>
  <c r="J10" i="13"/>
  <c r="AN9" i="13"/>
  <c r="AG9" i="13"/>
  <c r="AN8" i="13"/>
  <c r="AG8" i="13"/>
  <c r="AN7" i="13"/>
  <c r="AG7" i="13"/>
  <c r="AN6" i="13"/>
  <c r="AG6" i="13"/>
  <c r="AN5" i="13"/>
  <c r="AG5" i="13"/>
  <c r="W101" i="4"/>
  <c r="L101" i="4"/>
  <c r="H101" i="4"/>
  <c r="W100" i="4"/>
  <c r="AE98" i="4"/>
  <c r="AC98" i="4"/>
  <c r="P98" i="4"/>
  <c r="N98" i="4"/>
  <c r="AE97" i="4"/>
  <c r="AC97" i="4"/>
  <c r="P97" i="4"/>
  <c r="N97" i="4"/>
  <c r="AE96" i="4"/>
  <c r="AC96" i="4"/>
  <c r="P96" i="4"/>
  <c r="N96" i="4"/>
  <c r="AE95" i="4"/>
  <c r="AC95" i="4"/>
  <c r="P95" i="4"/>
  <c r="N95" i="4"/>
  <c r="AE94" i="4"/>
  <c r="AC94" i="4"/>
  <c r="P94" i="4"/>
  <c r="N94" i="4"/>
  <c r="AE93" i="4"/>
  <c r="AC93" i="4"/>
  <c r="P93" i="4"/>
  <c r="N93" i="4"/>
  <c r="AE92" i="4"/>
  <c r="AC92" i="4"/>
  <c r="P92" i="4"/>
  <c r="N92" i="4"/>
  <c r="AE91" i="4"/>
  <c r="AC91" i="4"/>
  <c r="P91" i="4"/>
  <c r="N91" i="4"/>
  <c r="AE90" i="4"/>
  <c r="AC90" i="4"/>
  <c r="P90" i="4"/>
  <c r="N90" i="4"/>
  <c r="AE89" i="4"/>
  <c r="AC89" i="4"/>
  <c r="P89" i="4"/>
  <c r="N89" i="4"/>
  <c r="AE88" i="4"/>
  <c r="AC88" i="4"/>
  <c r="P88" i="4"/>
  <c r="N88" i="4"/>
  <c r="AE87" i="4"/>
  <c r="AC87" i="4"/>
  <c r="P87" i="4"/>
  <c r="N87" i="4"/>
  <c r="AE86" i="4"/>
  <c r="AC86" i="4"/>
  <c r="P86" i="4"/>
  <c r="N86" i="4"/>
  <c r="AE85" i="4"/>
  <c r="AC85" i="4"/>
  <c r="P85" i="4"/>
  <c r="N85" i="4"/>
  <c r="AE84" i="4"/>
  <c r="AC84" i="4"/>
  <c r="P84" i="4"/>
  <c r="N84" i="4"/>
  <c r="AE83" i="4"/>
  <c r="AC83" i="4"/>
  <c r="P83" i="4"/>
  <c r="N83" i="4"/>
  <c r="AE82" i="4"/>
  <c r="AC82" i="4"/>
  <c r="P82" i="4"/>
  <c r="N82" i="4"/>
  <c r="AE81" i="4"/>
  <c r="AC81" i="4"/>
  <c r="P81" i="4"/>
  <c r="N81" i="4"/>
  <c r="AE80" i="4"/>
  <c r="AC80" i="4"/>
  <c r="P80" i="4"/>
  <c r="N80" i="4"/>
  <c r="AE79" i="4"/>
  <c r="AC79" i="4"/>
  <c r="P79" i="4"/>
  <c r="N79" i="4"/>
  <c r="AE78" i="4"/>
  <c r="AC78" i="4"/>
  <c r="P78" i="4"/>
  <c r="N78" i="4"/>
  <c r="AE77" i="4"/>
  <c r="AC77" i="4"/>
  <c r="P77" i="4"/>
  <c r="N77" i="4"/>
  <c r="AE73" i="4"/>
  <c r="AC73" i="4"/>
  <c r="AE72" i="4"/>
  <c r="AC72" i="4"/>
  <c r="AE71" i="4"/>
  <c r="AC71" i="4"/>
  <c r="AE70" i="4"/>
  <c r="AC70" i="4"/>
  <c r="AE69" i="4"/>
  <c r="AC69" i="4"/>
  <c r="AE68" i="4"/>
  <c r="AC68" i="4"/>
  <c r="BN67" i="4"/>
  <c r="BL67" i="4"/>
  <c r="AE67" i="4"/>
  <c r="AC67" i="4"/>
  <c r="BN66" i="4"/>
  <c r="BL66" i="4"/>
  <c r="AE66" i="4"/>
  <c r="AC66" i="4"/>
  <c r="BN65" i="4"/>
  <c r="BL65" i="4"/>
  <c r="AE65" i="4"/>
  <c r="AC65" i="4"/>
  <c r="BN64" i="4"/>
  <c r="BL64" i="4"/>
  <c r="AE64" i="4"/>
  <c r="AC64" i="4"/>
  <c r="BN63" i="4"/>
  <c r="BL63" i="4"/>
  <c r="AE63" i="4"/>
  <c r="AC63" i="4"/>
  <c r="BN62" i="4"/>
  <c r="BL62" i="4"/>
  <c r="AE62" i="4"/>
  <c r="AC62" i="4"/>
  <c r="BN61" i="4"/>
  <c r="BL61" i="4"/>
  <c r="AE61" i="4"/>
  <c r="AC61" i="4"/>
  <c r="BN60" i="4"/>
  <c r="BL60" i="4"/>
  <c r="AE60" i="4"/>
  <c r="AC60" i="4"/>
  <c r="BN59" i="4"/>
  <c r="BL59" i="4"/>
  <c r="AE59" i="4"/>
  <c r="AC59" i="4"/>
  <c r="BN58" i="4"/>
  <c r="BL58" i="4"/>
  <c r="AE58" i="4"/>
  <c r="AC58" i="4"/>
  <c r="BN57" i="4"/>
  <c r="BL57" i="4"/>
  <c r="AE57" i="4"/>
  <c r="AC57" i="4"/>
  <c r="BN56" i="4"/>
  <c r="BL56" i="4"/>
  <c r="AE56" i="4"/>
  <c r="AC56" i="4"/>
  <c r="BN55" i="4"/>
  <c r="BL55" i="4"/>
  <c r="AE55" i="4"/>
  <c r="AC55" i="4"/>
  <c r="BN54" i="4"/>
  <c r="BL54" i="4"/>
  <c r="AE54" i="4"/>
  <c r="AC54" i="4"/>
  <c r="BN53" i="4"/>
  <c r="BL53" i="4"/>
  <c r="AE53" i="4"/>
  <c r="AC53" i="4"/>
  <c r="BN52" i="4"/>
  <c r="BL52" i="4"/>
  <c r="AE52" i="4"/>
  <c r="AC52" i="4"/>
  <c r="BN51" i="4"/>
  <c r="BL51" i="4"/>
  <c r="AE51" i="4"/>
  <c r="AC51" i="4"/>
  <c r="BN50" i="4"/>
  <c r="BL50" i="4"/>
  <c r="BN49" i="4"/>
  <c r="BL49" i="4"/>
  <c r="AE49" i="4"/>
  <c r="AC49" i="4"/>
  <c r="P49" i="4"/>
  <c r="N49" i="4"/>
  <c r="BN48" i="4"/>
  <c r="BL48" i="4"/>
  <c r="AE48" i="4"/>
  <c r="AC48" i="4"/>
  <c r="P48" i="4"/>
  <c r="N48" i="4"/>
  <c r="BN47" i="4"/>
  <c r="BL47" i="4"/>
  <c r="AE47" i="4"/>
  <c r="AC47" i="4"/>
  <c r="P47" i="4"/>
  <c r="N47" i="4"/>
  <c r="BN46" i="4"/>
  <c r="BL46" i="4"/>
  <c r="AE46" i="4"/>
  <c r="AC46" i="4"/>
  <c r="P46" i="4"/>
  <c r="N46" i="4"/>
  <c r="BN45" i="4"/>
  <c r="BL45" i="4"/>
  <c r="AE45" i="4"/>
  <c r="AC45" i="4"/>
  <c r="P45" i="4"/>
  <c r="N45" i="4"/>
  <c r="BN44" i="4"/>
  <c r="BL44" i="4"/>
  <c r="AE44" i="4"/>
  <c r="AC44" i="4"/>
  <c r="P44" i="4"/>
  <c r="N44" i="4"/>
  <c r="BN43" i="4"/>
  <c r="BL43" i="4"/>
  <c r="AE43" i="4"/>
  <c r="AC43" i="4"/>
  <c r="P43" i="4"/>
  <c r="N43" i="4"/>
  <c r="BN42" i="4"/>
  <c r="BL42" i="4"/>
  <c r="AE42" i="4"/>
  <c r="AC42" i="4"/>
  <c r="P42" i="4"/>
  <c r="N42" i="4"/>
  <c r="BN41" i="4"/>
  <c r="BL41" i="4"/>
  <c r="AE41" i="4"/>
  <c r="AC41" i="4"/>
  <c r="P41" i="4"/>
  <c r="N41" i="4"/>
  <c r="BN40" i="4"/>
  <c r="BL40" i="4"/>
  <c r="AE40" i="4"/>
  <c r="AC40" i="4"/>
  <c r="P40" i="4"/>
  <c r="N40" i="4"/>
  <c r="BN39" i="4"/>
  <c r="BL39" i="4"/>
  <c r="AE39" i="4"/>
  <c r="AC39" i="4"/>
  <c r="P39" i="4"/>
  <c r="N39" i="4"/>
  <c r="BN38" i="4"/>
  <c r="BL38" i="4"/>
  <c r="AE38" i="4"/>
  <c r="AC38" i="4"/>
  <c r="P38" i="4"/>
  <c r="N38" i="4"/>
  <c r="BN37" i="4"/>
  <c r="BL37" i="4"/>
  <c r="AT37" i="4"/>
  <c r="AK37" i="4"/>
  <c r="AE37" i="4"/>
  <c r="AC37" i="4"/>
  <c r="P37" i="4"/>
  <c r="N37" i="4"/>
  <c r="BN36" i="4"/>
  <c r="BL36" i="4"/>
  <c r="AE36" i="4"/>
  <c r="AC36" i="4"/>
  <c r="P36" i="4"/>
  <c r="N36" i="4"/>
  <c r="BN35" i="4"/>
  <c r="BL35" i="4"/>
  <c r="AR35" i="4"/>
  <c r="AE35" i="4"/>
  <c r="AC35" i="4"/>
  <c r="P35" i="4"/>
  <c r="N35" i="4"/>
  <c r="AR34" i="4"/>
  <c r="AK34" i="4"/>
  <c r="AE34" i="4"/>
  <c r="AC34" i="4"/>
  <c r="P34" i="4"/>
  <c r="N34" i="4"/>
  <c r="BJ33" i="4"/>
  <c r="AV33" i="4"/>
  <c r="AK33" i="4"/>
  <c r="AE33" i="4"/>
  <c r="AC33" i="4"/>
  <c r="P33" i="4"/>
  <c r="N33" i="4"/>
  <c r="BJ32" i="4"/>
  <c r="BF32" i="4"/>
  <c r="AV32" i="4"/>
  <c r="AK32" i="4"/>
  <c r="AE32" i="4"/>
  <c r="AC32" i="4"/>
  <c r="P32" i="4"/>
  <c r="N32" i="4"/>
  <c r="AV31" i="4"/>
  <c r="AE31" i="4"/>
  <c r="AC31" i="4"/>
  <c r="P31" i="4"/>
  <c r="N31" i="4"/>
  <c r="BN30" i="4"/>
  <c r="AV30" i="4"/>
  <c r="AE30" i="4"/>
  <c r="AC30" i="4"/>
  <c r="P30" i="4"/>
  <c r="N30" i="4"/>
  <c r="AE29" i="4"/>
  <c r="AC29" i="4"/>
  <c r="P29" i="4"/>
  <c r="N29" i="4"/>
  <c r="AR28" i="4"/>
  <c r="AE28" i="4"/>
  <c r="AC28" i="4"/>
  <c r="P28" i="4"/>
  <c r="N28" i="4"/>
  <c r="AL20" i="2"/>
  <c r="R20" i="2"/>
  <c r="T60" i="3"/>
  <c r="H60" i="3"/>
  <c r="T59" i="3"/>
  <c r="H59" i="3"/>
  <c r="T58" i="3"/>
  <c r="H58" i="3"/>
  <c r="AN57" i="3"/>
  <c r="AN56" i="3"/>
  <c r="AE56" i="3"/>
  <c r="AN54" i="3"/>
  <c r="AG54" i="3"/>
  <c r="AN53" i="3"/>
  <c r="AG53" i="3"/>
  <c r="AN52" i="3"/>
  <c r="AG52" i="3"/>
  <c r="AN51" i="3"/>
  <c r="AG51" i="3"/>
  <c r="AN49" i="3"/>
  <c r="AG49" i="3"/>
  <c r="AN48" i="3"/>
  <c r="AG48" i="3"/>
  <c r="AN47" i="3"/>
  <c r="AG47" i="3"/>
  <c r="AN46" i="3"/>
  <c r="AG46" i="3"/>
  <c r="AN44" i="3"/>
  <c r="AG44" i="3"/>
  <c r="AN43" i="3"/>
  <c r="AG43" i="3"/>
  <c r="AN42" i="3"/>
  <c r="AG42" i="3"/>
  <c r="AN41" i="3"/>
  <c r="AG41" i="3"/>
  <c r="P40" i="3"/>
  <c r="M40" i="3"/>
  <c r="F40" i="3"/>
  <c r="AN39" i="3"/>
  <c r="AG39" i="3"/>
  <c r="AN38" i="3"/>
  <c r="AG38" i="3"/>
  <c r="P38" i="3"/>
  <c r="M38" i="3"/>
  <c r="F38" i="3"/>
  <c r="AN37" i="3"/>
  <c r="AG37" i="3"/>
  <c r="AN36" i="3"/>
  <c r="AG36" i="3"/>
  <c r="AN35" i="3"/>
  <c r="AG35" i="3"/>
  <c r="AN34" i="3"/>
  <c r="AG34" i="3"/>
  <c r="P34" i="3"/>
  <c r="F34" i="3"/>
  <c r="AN33" i="3"/>
  <c r="AG33" i="3"/>
  <c r="AN32" i="3"/>
  <c r="AG32" i="3"/>
  <c r="T32" i="3"/>
  <c r="F32" i="3"/>
  <c r="AN31" i="3"/>
  <c r="AG31" i="3"/>
  <c r="F31" i="3"/>
  <c r="AN30" i="3"/>
  <c r="AG30" i="3"/>
  <c r="T30" i="3"/>
  <c r="L30" i="3"/>
  <c r="J30" i="3"/>
  <c r="F30" i="3"/>
  <c r="AN28" i="3"/>
  <c r="AG28" i="3"/>
  <c r="AN27" i="3"/>
  <c r="AG27" i="3"/>
  <c r="AN26" i="3"/>
  <c r="AG26" i="3"/>
  <c r="AN25" i="3"/>
  <c r="AG25" i="3"/>
  <c r="AN24" i="3"/>
  <c r="AG24" i="3"/>
  <c r="AN23" i="3"/>
  <c r="AG23" i="3"/>
  <c r="AN22" i="3"/>
  <c r="AG22" i="3"/>
  <c r="AN21" i="3"/>
  <c r="AG21" i="3"/>
  <c r="AN20" i="3"/>
  <c r="AG20" i="3"/>
  <c r="AN19" i="3"/>
  <c r="AG19" i="3"/>
  <c r="S19" i="3"/>
  <c r="I19" i="3"/>
  <c r="AN18" i="3"/>
  <c r="AG18" i="3"/>
  <c r="S18" i="3"/>
  <c r="I18" i="3"/>
  <c r="AN17" i="3"/>
  <c r="AG17" i="3"/>
  <c r="S17" i="3"/>
  <c r="I17" i="3"/>
  <c r="AN16" i="3"/>
  <c r="AG16" i="3"/>
  <c r="AN15" i="3"/>
  <c r="AG15" i="3"/>
  <c r="J15" i="3"/>
  <c r="AN14" i="3"/>
  <c r="AG14" i="3"/>
  <c r="J14" i="3"/>
  <c r="AN13" i="3"/>
  <c r="AG13" i="3"/>
  <c r="J13" i="3"/>
  <c r="AN12" i="3"/>
  <c r="AG12" i="3"/>
  <c r="J12" i="3"/>
  <c r="AN11" i="3"/>
  <c r="AG11" i="3"/>
  <c r="J11" i="3"/>
  <c r="AN10" i="3"/>
  <c r="AG10" i="3"/>
  <c r="J10" i="3"/>
  <c r="AN9" i="3"/>
  <c r="AG9" i="3"/>
  <c r="AN8" i="3"/>
  <c r="AG8" i="3"/>
  <c r="AN7" i="3"/>
  <c r="AG7" i="3"/>
  <c r="AN6" i="3"/>
  <c r="AG6" i="3"/>
  <c r="AN5" i="3"/>
  <c r="AG5" i="3"/>
</calcChain>
</file>

<file path=xl/sharedStrings.xml><?xml version="1.0" encoding="utf-8"?>
<sst xmlns="http://schemas.openxmlformats.org/spreadsheetml/2006/main" count="1446" uniqueCount="406">
  <si>
    <t>PF Charater Sheet</t>
  </si>
  <si>
    <t>角色名</t>
  </si>
  <si>
    <t>埃利夫</t>
  </si>
  <si>
    <t>玩家名</t>
  </si>
  <si>
    <t>西罗帝尔冠军</t>
  </si>
  <si>
    <t>种族</t>
  </si>
  <si>
    <t>人类</t>
  </si>
  <si>
    <t>年龄</t>
  </si>
  <si>
    <t>阵营</t>
  </si>
  <si>
    <t>守序善良</t>
  </si>
  <si>
    <t>性别</t>
  </si>
  <si>
    <t>男性</t>
  </si>
  <si>
    <t>信仰</t>
  </si>
  <si>
    <t>埃拉斯蒂尔</t>
  </si>
  <si>
    <t>发型</t>
  </si>
  <si>
    <t>短发</t>
  </si>
  <si>
    <t>肤色</t>
  </si>
  <si>
    <t>肉色</t>
  </si>
  <si>
    <t>发色</t>
  </si>
  <si>
    <t>黑色</t>
  </si>
  <si>
    <t>瞳色</t>
  </si>
  <si>
    <t>蓝色</t>
  </si>
  <si>
    <t>头像</t>
  </si>
  <si>
    <t>身高</t>
  </si>
  <si>
    <t>5尺9寸</t>
  </si>
  <si>
    <t>体重</t>
  </si>
  <si>
    <t>175磅</t>
  </si>
  <si>
    <t>形象</t>
  </si>
  <si>
    <t>外貌描述</t>
  </si>
  <si>
    <t>背景故事</t>
  </si>
  <si>
    <t>埃利夫出生在在涅玛萨斯的槌门堡，他对自己的家世和童年生活的回忆已经相当模糊，唯一的记忆就是铁牙军团的地精攻破了整座城镇，家人也全部在那场大屠杀中死去或不知所踪。埃利夫及时地跟着其他幸存者逃出了槌门堡。随后，他跟随着难民和前来的军队辗转来到了法恩达尔小镇，成年后在当地的治安官手下做事，成为了一名见习巡林员。他决心要从地精的手中保护涅玛萨斯的人民，不能再让大屠杀重演。</t>
  </si>
  <si>
    <t>AT</t>
  </si>
  <si>
    <t>特殊能力</t>
  </si>
  <si>
    <t>属性</t>
  </si>
  <si>
    <t>技能</t>
  </si>
  <si>
    <t>能力</t>
  </si>
  <si>
    <t>宿敌</t>
  </si>
  <si>
    <t>每日可用次数</t>
  </si>
  <si>
    <t>等级</t>
  </si>
  <si>
    <t>总值</t>
  </si>
  <si>
    <t>级数</t>
  </si>
  <si>
    <t>额外</t>
  </si>
  <si>
    <t>LV</t>
  </si>
  <si>
    <t>名称</t>
  </si>
  <si>
    <t>描述</t>
  </si>
  <si>
    <t>职业</t>
  </si>
  <si>
    <t>游侠</t>
  </si>
  <si>
    <t>经验值</t>
  </si>
  <si>
    <t>攀爬*</t>
  </si>
  <si>
    <t>=</t>
  </si>
  <si>
    <t>宿敌1</t>
  </si>
  <si>
    <t>类人生物（地精）</t>
  </si>
  <si>
    <t>变体</t>
  </si>
  <si>
    <t>生命骰</t>
  </si>
  <si>
    <t>D10</t>
  </si>
  <si>
    <t>游泳*</t>
  </si>
  <si>
    <t>进阶</t>
  </si>
  <si>
    <t>特技*</t>
  </si>
  <si>
    <t>兼职</t>
  </si>
  <si>
    <t>（解除装置）*</t>
  </si>
  <si>
    <t>调整值</t>
  </si>
  <si>
    <t>逃脱*</t>
  </si>
  <si>
    <t>力量</t>
  </si>
  <si>
    <t>飞行*</t>
  </si>
  <si>
    <t>敏捷</t>
  </si>
  <si>
    <t>骑术*</t>
  </si>
  <si>
    <t>体质</t>
  </si>
  <si>
    <t>（巧手）*</t>
  </si>
  <si>
    <t>智力</t>
  </si>
  <si>
    <t>隐匿*</t>
  </si>
  <si>
    <t>感知</t>
  </si>
  <si>
    <t>估价</t>
  </si>
  <si>
    <t>魅力</t>
  </si>
  <si>
    <t>（语言学）</t>
  </si>
  <si>
    <t>基础</t>
  </si>
  <si>
    <t>其他</t>
  </si>
  <si>
    <t>（法术辨识）</t>
  </si>
  <si>
    <t>强韧豁免</t>
  </si>
  <si>
    <t>医疗</t>
  </si>
  <si>
    <t>反射豁免</t>
  </si>
  <si>
    <t>察觉</t>
  </si>
  <si>
    <t>意志豁免</t>
  </si>
  <si>
    <t>（专业）</t>
  </si>
  <si>
    <t>察言观色</t>
  </si>
  <si>
    <t>数据</t>
  </si>
  <si>
    <t>生存</t>
  </si>
  <si>
    <t>哄骗</t>
  </si>
  <si>
    <t>HP</t>
  </si>
  <si>
    <t>临时生命</t>
  </si>
  <si>
    <t>瘀伤</t>
  </si>
  <si>
    <t>特殊*</t>
  </si>
  <si>
    <t>交涉</t>
  </si>
  <si>
    <t>易容</t>
  </si>
  <si>
    <t>最大值</t>
  </si>
  <si>
    <t>（驯养动物）</t>
  </si>
  <si>
    <t>威吓</t>
  </si>
  <si>
    <t>速度</t>
  </si>
  <si>
    <t>减害减免</t>
  </si>
  <si>
    <t>表演</t>
  </si>
  <si>
    <t>专长</t>
  </si>
  <si>
    <t>奔跑</t>
  </si>
  <si>
    <t>法术抗力</t>
  </si>
  <si>
    <t>（使用魔法装置）</t>
  </si>
  <si>
    <t>盔甲</t>
  </si>
  <si>
    <t>盾牌</t>
  </si>
  <si>
    <t>天生</t>
  </si>
  <si>
    <t>偏斜</t>
  </si>
  <si>
    <t>知识 | INT</t>
  </si>
  <si>
    <t>近距射击</t>
  </si>
  <si>
    <t>你使用远程武器攻击30尺内的目标时在攻击和伤害检定上获得+1加值。</t>
  </si>
  <si>
    <t>AC</t>
  </si>
  <si>
    <t>奥秘</t>
  </si>
  <si>
    <t>接触</t>
  </si>
  <si>
    <t>地城</t>
  </si>
  <si>
    <t>措手不及</t>
  </si>
  <si>
    <t>体型</t>
  </si>
  <si>
    <t>中</t>
  </si>
  <si>
    <t>最大敏捷加值</t>
  </si>
  <si>
    <t>工程</t>
  </si>
  <si>
    <t>地理</t>
  </si>
  <si>
    <t>先攻</t>
  </si>
  <si>
    <t>历史</t>
  </si>
  <si>
    <t>②</t>
  </si>
  <si>
    <t>③</t>
  </si>
  <si>
    <t>④</t>
  </si>
  <si>
    <t>地方</t>
  </si>
  <si>
    <t>BAB</t>
  </si>
  <si>
    <t>自然</t>
  </si>
  <si>
    <t>关键属性</t>
  </si>
  <si>
    <t>贵族</t>
  </si>
  <si>
    <t>CMB</t>
  </si>
  <si>
    <t>宗教</t>
  </si>
  <si>
    <t>位面</t>
  </si>
  <si>
    <t>CMD</t>
  </si>
  <si>
    <t>（+10）</t>
  </si>
  <si>
    <t>工艺 | INT</t>
  </si>
  <si>
    <t>精准射击</t>
  </si>
  <si>
    <t xml:space="preserve">你对近战中的对手射击或投掷远程武器时不需在攻击检定上承受标准的-4减值。
</t>
  </si>
  <si>
    <t>快捷战斗</t>
  </si>
  <si>
    <t>武器</t>
  </si>
  <si>
    <t>射程</t>
  </si>
  <si>
    <t>命中</t>
  </si>
  <si>
    <t>重击范围</t>
  </si>
  <si>
    <t>倍率</t>
  </si>
  <si>
    <t>长弓</t>
  </si>
  <si>
    <t>100尺</t>
  </si>
  <si>
    <t>x3</t>
  </si>
  <si>
    <t>伤害</t>
  </si>
  <si>
    <t>1d8</t>
  </si>
  <si>
    <t>穿刺</t>
  </si>
  <si>
    <t>专业 | WIS</t>
  </si>
  <si>
    <t>x1</t>
  </si>
  <si>
    <t>表演 | CHA</t>
  </si>
  <si>
    <t>钝击</t>
  </si>
  <si>
    <t>特殊&amp;其他</t>
  </si>
  <si>
    <t>非致命</t>
  </si>
  <si>
    <t>弹药</t>
  </si>
  <si>
    <t>已用技能点</t>
  </si>
  <si>
    <t>本职最大级数</t>
  </si>
  <si>
    <t>数量</t>
  </si>
  <si>
    <t>总重</t>
  </si>
  <si>
    <t>重量</t>
  </si>
  <si>
    <t>总技能点</t>
  </si>
  <si>
    <t>防具减值</t>
  </si>
  <si>
    <t>箭</t>
  </si>
  <si>
    <t>矢</t>
  </si>
  <si>
    <t>* 表示该技能会受到“防具减值”的影响</t>
  </si>
  <si>
    <t>弹丸</t>
  </si>
  <si>
    <t>（）表示该技能必须受训才能使用</t>
  </si>
  <si>
    <t>语言</t>
  </si>
  <si>
    <t>种族特性</t>
  </si>
  <si>
    <t>通用语</t>
  </si>
  <si>
    <t>效果描述</t>
  </si>
  <si>
    <t>敏捷+2</t>
  </si>
  <si>
    <t>人类角色在1级时选择任意一项属性+2，以表现他们多种多样的天赋。</t>
  </si>
  <si>
    <t>中等体型</t>
  </si>
  <si>
    <t>人类是中等体型生物，不因体型获得任何加值或者减值。</t>
  </si>
  <si>
    <t>背景特性&amp;缺陷</t>
  </si>
  <si>
    <t>标准速度</t>
  </si>
  <si>
    <t>人类的基本陆地速度为30英尺。</t>
  </si>
  <si>
    <t>奖励专长</t>
  </si>
  <si>
    <t>人类角色在1级时获得一个额外专长。</t>
  </si>
  <si>
    <t>铁牙幸存者</t>
  </si>
  <si>
    <t>无论你是否在军队服役或只是被突袭所困扰，你勉强从铁牙军团( 摩尔苏恩最臭名昭著的怪物兵团之一 ) 入侵的遭遇中幸存下来，你甚至可能经历过槌门堡屠杀。无论醒来还是睡着你都无法清洗掉他们残忍形象的记忆，你能够强烈的回忆起他们有特色的战斗风格。你在对抗大地精时获得 +2 的闪避加值到 AC 上，每天一次当你对地精亚种的生物进行先攻、察言观色、隐匿检定，你可以双骰取高。</t>
  </si>
  <si>
    <t>奖励技能</t>
  </si>
  <si>
    <t>人类在1级以及以后每次升级时获得1点额外技能点</t>
  </si>
  <si>
    <t>起始语言</t>
  </si>
  <si>
    <t>通用语。智力足够高的人类可以选择任何额外语言（除了秘密语言，如德鲁伊语）。</t>
  </si>
  <si>
    <t>职业特性</t>
  </si>
  <si>
    <t>变体职业特性</t>
  </si>
  <si>
    <t>职业能力</t>
  </si>
  <si>
    <t>操念使原力</t>
  </si>
  <si>
    <t xml:space="preserve">LV </t>
  </si>
  <si>
    <t>追踪</t>
  </si>
  <si>
    <t xml:space="preserve">游侠在识别痕迹时将游侠等级的一半（最少为1）加到生存检定上。
</t>
  </si>
  <si>
    <t>武器和防具擅长</t>
  </si>
  <si>
    <t>游侠擅长所有简易和军用武器，以及所有盔甲（轻型，中型）和盾牌（除了塔盾）。</t>
  </si>
  <si>
    <t>1级时，游侠从宿敌列表中选择一种生物类型。他在针对该类型生物的唬骗、知识、察觉、察言观色和生存检定+2。此外，他在针对该类型生物的攻击和伤害检定也+2。游侠在未受训的情况下也可以使用知识技能来辨识宿敌生物。</t>
  </si>
  <si>
    <t>游侠在识别痕迹时将游侠等级的一半（最少为1）加到生存检定上。</t>
  </si>
  <si>
    <t>野性认同</t>
  </si>
  <si>
    <t>游侠可以改善动物的初始态度。该能力类似在改善人的态度时所做的交涉检定。游侠进行d20检定，再加上他的游侠等级和魅力修正来决定【野性认同】检定的结果。一般家畜开始时的态度是冷淡，野外生物则通常是不友善。要使用野性认同，游侠和动物必须在普通可视环境下彼此相距30尺以内。一般通过这种方式影响一个动物需要1分钟时间，不过和影响人类似，所需的时间可能会变长或变短。游侠也可以通过此能力影响一个智力为1或2的魔法兽, 不过在检定中要受到-4减值。</t>
  </si>
  <si>
    <t>天赋职业奖励</t>
  </si>
  <si>
    <t>HP+1</t>
  </si>
  <si>
    <t>特殊 &amp; 其他</t>
  </si>
  <si>
    <t>笔记</t>
  </si>
  <si>
    <t>魔宠/动物伙伴或幻灵</t>
  </si>
  <si>
    <t>防具</t>
  </si>
  <si>
    <t>价格</t>
  </si>
  <si>
    <t>负重表</t>
  </si>
  <si>
    <t>类型</t>
  </si>
  <si>
    <t>特性</t>
  </si>
  <si>
    <t>轻载</t>
  </si>
  <si>
    <t>中载</t>
  </si>
  <si>
    <t>重载</t>
  </si>
  <si>
    <t>双足</t>
  </si>
  <si>
    <t>四足</t>
  </si>
  <si>
    <t>军用远程</t>
  </si>
  <si>
    <t>链甲衫</t>
  </si>
  <si>
    <t>轻甲</t>
  </si>
  <si>
    <t>超微</t>
  </si>
  <si>
    <t>1/8</t>
  </si>
  <si>
    <t>1/4</t>
  </si>
  <si>
    <t>伤害类型</t>
  </si>
  <si>
    <t>重击</t>
  </si>
  <si>
    <t>最大敏捷</t>
  </si>
  <si>
    <t>技能减值</t>
  </si>
  <si>
    <t>法术失败</t>
  </si>
  <si>
    <t>微型</t>
  </si>
  <si>
    <t>1/2</t>
  </si>
  <si>
    <t xml:space="preserve">穿刺
</t>
  </si>
  <si>
    <t>×3</t>
  </si>
  <si>
    <t>%</t>
  </si>
  <si>
    <t>超小</t>
  </si>
  <si>
    <t>3/4</t>
  </si>
  <si>
    <t>小型</t>
  </si>
  <si>
    <t>中型</t>
  </si>
  <si>
    <t>x1.5</t>
  </si>
  <si>
    <t>军用近战</t>
  </si>
  <si>
    <t>大型</t>
  </si>
  <si>
    <t>x2</t>
  </si>
  <si>
    <t>超大</t>
  </si>
  <si>
    <t>x4</t>
  </si>
  <si>
    <t>x6</t>
  </si>
  <si>
    <t>巨型</t>
  </si>
  <si>
    <t>x8</t>
  </si>
  <si>
    <t>x12</t>
  </si>
  <si>
    <t>超巨</t>
  </si>
  <si>
    <t>x16</t>
  </si>
  <si>
    <t>x24</t>
  </si>
  <si>
    <t>物品</t>
  </si>
  <si>
    <t>财产&amp;负重</t>
  </si>
  <si>
    <t>坐骑、动物伙伴或其他驮兽</t>
  </si>
  <si>
    <t>物品名</t>
  </si>
  <si>
    <t>单价</t>
  </si>
  <si>
    <t>单重</t>
  </si>
  <si>
    <t>总价</t>
  </si>
  <si>
    <t>游侠工具包（一个背包，一个铺盖卷，一个腰包，燧石和贴片，铁壶，餐具，麻绳，火把（10），口粮（5天）和一个水袋。）</t>
  </si>
  <si>
    <t>来源</t>
  </si>
  <si>
    <t>信号哨</t>
  </si>
  <si>
    <t>名称/品种</t>
  </si>
  <si>
    <t>负重</t>
  </si>
  <si>
    <t>探险家服装</t>
  </si>
  <si>
    <t>白金币</t>
  </si>
  <si>
    <t>Pp</t>
  </si>
  <si>
    <t>大型四足</t>
  </si>
  <si>
    <t>治疗轻伤 药水</t>
  </si>
  <si>
    <t>金币</t>
  </si>
  <si>
    <t>Gp</t>
  </si>
  <si>
    <t>骑乘</t>
  </si>
  <si>
    <t>骑手体重</t>
  </si>
  <si>
    <t>物品总重</t>
  </si>
  <si>
    <t>总负重</t>
  </si>
  <si>
    <t>装备重</t>
  </si>
  <si>
    <t>银币</t>
  </si>
  <si>
    <t>Sp</t>
  </si>
  <si>
    <t>是</t>
  </si>
  <si>
    <t>背包重</t>
  </si>
  <si>
    <t>铜币</t>
  </si>
  <si>
    <t>Cp</t>
  </si>
  <si>
    <t>驮兽售价</t>
  </si>
  <si>
    <t>物品总价</t>
  </si>
  <si>
    <t>G</t>
  </si>
  <si>
    <t>钱包重</t>
  </si>
  <si>
    <t>存款</t>
  </si>
  <si>
    <t>+10</t>
  </si>
  <si>
    <t>临减重</t>
  </si>
  <si>
    <t>物品价值</t>
  </si>
  <si>
    <t>当前为</t>
  </si>
  <si>
    <t>药剂</t>
  </si>
  <si>
    <t>CL</t>
  </si>
  <si>
    <t>瓶</t>
  </si>
  <si>
    <t>说明</t>
  </si>
  <si>
    <t>总价值</t>
  </si>
  <si>
    <t xml:space="preserve">魔杖 </t>
  </si>
  <si>
    <t>发</t>
  </si>
  <si>
    <t>卷轴</t>
  </si>
  <si>
    <t>张</t>
  </si>
  <si>
    <t>次元袋物品</t>
  </si>
  <si>
    <t>非携带物品/关键道具</t>
  </si>
  <si>
    <t>其
他</t>
  </si>
  <si>
    <t>次元袋</t>
  </si>
  <si>
    <t>容积</t>
  </si>
  <si>
    <t>无</t>
  </si>
  <si>
    <t>最大装载</t>
  </si>
  <si>
    <t>同伴类型</t>
  </si>
  <si>
    <t>HD</t>
  </si>
  <si>
    <t>生物类型</t>
  </si>
  <si>
    <t>名字</t>
  </si>
  <si>
    <t>挥砍</t>
  </si>
  <si>
    <t>常用法术速记</t>
  </si>
  <si>
    <t>环数</t>
  </si>
  <si>
    <t>X</t>
  </si>
  <si>
    <t>已知</t>
  </si>
  <si>
    <t>环</t>
  </si>
  <si>
    <t>学派</t>
  </si>
  <si>
    <t>施法时间</t>
  </si>
  <si>
    <t>持续时间</t>
  </si>
  <si>
    <t>距离</t>
  </si>
  <si>
    <t>豁免</t>
  </si>
  <si>
    <t>法术位</t>
  </si>
  <si>
    <t>失败率</t>
  </si>
  <si>
    <t>通用</t>
  </si>
  <si>
    <t>标准</t>
  </si>
  <si>
    <t>立即</t>
  </si>
  <si>
    <t>基础DC</t>
  </si>
  <si>
    <t>V</t>
  </si>
  <si>
    <t>S</t>
  </si>
  <si>
    <t>M</t>
  </si>
  <si>
    <t>上限值</t>
  </si>
  <si>
    <t>特殊</t>
  </si>
  <si>
    <t>DC</t>
  </si>
  <si>
    <t xml:space="preserve">  </t>
  </si>
  <si>
    <t>收支记录</t>
  </si>
  <si>
    <t>资金</t>
  </si>
  <si>
    <t>序号</t>
  </si>
  <si>
    <t>团次</t>
  </si>
  <si>
    <t>性質</t>
  </si>
  <si>
    <t>款项</t>
  </si>
  <si>
    <t>详述</t>
  </si>
  <si>
    <t>PFS Charater Sheet</t>
  </si>
  <si>
    <t>EXP</t>
  </si>
  <si>
    <t>声望</t>
  </si>
  <si>
    <t>势
力</t>
  </si>
  <si>
    <t>本部</t>
  </si>
  <si>
    <t>商盟</t>
  </si>
  <si>
    <t>秘文会</t>
  </si>
  <si>
    <t>君权王庭</t>
  </si>
  <si>
    <t>自由尖兵</t>
  </si>
  <si>
    <t>银色十字军</t>
  </si>
  <si>
    <t>圣甲虫贤者会</t>
  </si>
  <si>
    <t>#1 冒险记录</t>
  </si>
  <si>
    <t>#11 冒险记录</t>
  </si>
  <si>
    <t>模组名</t>
  </si>
  <si>
    <t>获得EXP</t>
  </si>
  <si>
    <t>获得声望</t>
  </si>
  <si>
    <t>获得金钱</t>
  </si>
  <si>
    <t>冒险记录</t>
  </si>
  <si>
    <t>冒险获得物品</t>
  </si>
  <si>
    <t>结算奖励物品</t>
  </si>
  <si>
    <t>#2 冒险记录</t>
  </si>
  <si>
    <t>#12 冒险记录</t>
  </si>
  <si>
    <t>#3 冒险记录</t>
  </si>
  <si>
    <t>#13 冒险记录</t>
  </si>
  <si>
    <t>#4 冒险记录</t>
  </si>
  <si>
    <t>#14 冒险记录</t>
  </si>
  <si>
    <t>#5 冒险记录</t>
  </si>
  <si>
    <t>#15 冒险记录</t>
  </si>
  <si>
    <t>#6 冒险记录</t>
  </si>
  <si>
    <t>#16 冒险记录</t>
  </si>
  <si>
    <t>#7 冒险记录</t>
  </si>
  <si>
    <t>#17 冒险记录</t>
  </si>
  <si>
    <t>#8 冒险记录</t>
  </si>
  <si>
    <t>#18 冒险记录</t>
  </si>
  <si>
    <t>#9 冒险记录</t>
  </si>
  <si>
    <t>#19 冒险记录</t>
  </si>
  <si>
    <t>#10 冒险记录</t>
  </si>
  <si>
    <t>#20 冒险记录</t>
  </si>
  <si>
    <t>备注</t>
  </si>
  <si>
    <t>No.</t>
  </si>
  <si>
    <t>标题</t>
  </si>
  <si>
    <t>科研发现</t>
  </si>
  <si>
    <t>魔宠</t>
  </si>
  <si>
    <t>狂暴之力</t>
  </si>
  <si>
    <t>动物伙伴</t>
  </si>
  <si>
    <t>调查员天赋</t>
  </si>
  <si>
    <t>幻灵</t>
  </si>
  <si>
    <t>盗贼天赋</t>
  </si>
  <si>
    <t>人造人伙伴</t>
  </si>
  <si>
    <t>杀手天赋</t>
  </si>
  <si>
    <t>坐骑</t>
  </si>
  <si>
    <t>社交天赋</t>
  </si>
  <si>
    <t>驮兽</t>
  </si>
  <si>
    <t>侠客天赋</t>
  </si>
  <si>
    <t>武僧绝学</t>
  </si>
  <si>
    <t>精神增幅</t>
  </si>
  <si>
    <t>催眠师诡计</t>
  </si>
  <si>
    <t>忍术</t>
  </si>
  <si>
    <t>魔战士奥能</t>
  </si>
  <si>
    <t>奥能技艺</t>
  </si>
  <si>
    <t>巫术</t>
  </si>
  <si>
    <t>传世名作</t>
  </si>
  <si>
    <t>奥术发现</t>
  </si>
  <si>
    <t>铳士炫技</t>
  </si>
  <si>
    <t>游荡炫技</t>
  </si>
  <si>
    <t xml:space="preserve">在战斗开始时，宣布先攻顺序之前，你可以制定一名敌人为本背景特性的目标。如果你成功进行了一个感知检定对抗该目标的先攻检定，本场战斗你对于该目标不会视为措手不及，甚至你已经措手不及了也是一样。你可以在突袭轮使用此背景，即使你无法在本轮行动。
</t>
    <phoneticPr fontId="30" type="noConversion"/>
  </si>
  <si>
    <t>警戒之眼（Wary Eye）【SH】</t>
    <phoneticPr fontId="3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</si>
</sst>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_ \¥* #,##0.00_ ;_ \¥* \-#,##0.00_ ;_ \¥* &quot;-&quot;??_ ;_ @_ "/>
  </numFmts>
  <fonts count="32" x14ac:knownFonts="1">
    <font>
      <sz val="11"/>
      <color theme="1"/>
      <name val="宋体"/>
      <charset val="134"/>
      <scheme val="minor"/>
    </font>
    <font>
      <sz val="10"/>
      <color theme="1"/>
      <name val="微软雅黑"/>
      <charset val="134"/>
    </font>
    <font>
      <sz val="10"/>
      <color theme="0"/>
      <name val="微软雅黑"/>
      <charset val="134"/>
    </font>
    <font>
      <sz val="8"/>
      <color theme="0" tint="-0.499984740745262"/>
      <name val="微软雅黑"/>
      <charset val="134"/>
    </font>
    <font>
      <sz val="10"/>
      <name val="微软雅黑"/>
      <charset val="134"/>
    </font>
    <font>
      <b/>
      <sz val="20"/>
      <color theme="7" tint="-0.499984740745262"/>
      <name val="微软雅黑"/>
      <charset val="134"/>
    </font>
    <font>
      <b/>
      <sz val="20"/>
      <color theme="5" tint="-0.499984740745262"/>
      <name val="微软雅黑"/>
      <charset val="134"/>
    </font>
    <font>
      <b/>
      <sz val="16"/>
      <color theme="4" tint="-0.249977111117893"/>
      <name val="微软雅黑"/>
      <charset val="134"/>
    </font>
    <font>
      <strike/>
      <sz val="10"/>
      <color rgb="FFFF0000"/>
      <name val="微软雅黑"/>
      <charset val="134"/>
    </font>
    <font>
      <sz val="11"/>
      <color theme="0"/>
      <name val="宋体"/>
      <charset val="134"/>
      <scheme val="minor"/>
    </font>
    <font>
      <b/>
      <sz val="20"/>
      <color theme="4" tint="-0.249977111117893"/>
      <name val="微软雅黑"/>
      <charset val="134"/>
    </font>
    <font>
      <b/>
      <sz val="10"/>
      <color theme="4" tint="-0.249977111117893"/>
      <name val="微软雅黑"/>
      <charset val="134"/>
    </font>
    <font>
      <sz val="10"/>
      <color theme="0" tint="-0.499984740745262"/>
      <name val="微软雅黑"/>
      <charset val="134"/>
    </font>
    <font>
      <b/>
      <sz val="16"/>
      <color theme="4"/>
      <name val="微软雅黑"/>
      <charset val="134"/>
    </font>
    <font>
      <b/>
      <sz val="14"/>
      <color theme="1"/>
      <name val="微软雅黑"/>
      <charset val="134"/>
    </font>
    <font>
      <sz val="8"/>
      <color theme="1" tint="0.499984740745262"/>
      <name val="微软雅黑"/>
      <charset val="134"/>
    </font>
    <font>
      <sz val="7"/>
      <color theme="0" tint="-0.499984740745262"/>
      <name val="微软雅黑"/>
      <charset val="134"/>
    </font>
    <font>
      <sz val="18"/>
      <color theme="1"/>
      <name val="微软雅黑"/>
      <charset val="134"/>
    </font>
    <font>
      <sz val="8"/>
      <color theme="1"/>
      <name val="微软雅黑"/>
      <charset val="134"/>
    </font>
    <font>
      <sz val="8"/>
      <color theme="5" tint="-0.499984740745262"/>
      <name val="微软雅黑"/>
      <charset val="134"/>
    </font>
    <font>
      <sz val="10"/>
      <color theme="0" tint="-0.14996795556505021"/>
      <name val="微软雅黑"/>
      <charset val="134"/>
    </font>
    <font>
      <sz val="8"/>
      <name val="微软雅黑"/>
      <charset val="134"/>
    </font>
    <font>
      <b/>
      <sz val="8"/>
      <color theme="7" tint="-0.249977111117893"/>
      <name val="微软雅黑"/>
      <charset val="134"/>
    </font>
    <font>
      <sz val="9"/>
      <color theme="1"/>
      <name val="微软雅黑"/>
      <charset val="134"/>
    </font>
    <font>
      <b/>
      <sz val="10"/>
      <color theme="7" tint="-0.249977111117893"/>
      <name val="微软雅黑"/>
      <charset val="134"/>
    </font>
    <font>
      <sz val="10"/>
      <color theme="5" tint="-0.499984740745262"/>
      <name val="微软雅黑"/>
      <charset val="134"/>
    </font>
    <font>
      <u/>
      <sz val="11"/>
      <color rgb="FF0000FF"/>
      <name val="宋体"/>
      <charset val="134"/>
      <scheme val="minor"/>
    </font>
    <font>
      <sz val="11"/>
      <color theme="1"/>
      <name val="宋体"/>
      <charset val="134"/>
      <scheme val="minor"/>
    </font>
    <font>
      <sz val="12"/>
      <name val="宋体"/>
      <charset val="134"/>
    </font>
    <font>
      <sz val="9"/>
      <color rgb="FF000000"/>
      <name val="宋体"/>
      <family val="3"/>
      <charset val="134"/>
    </font>
    <font>
      <sz val="9"/>
      <name val="宋体"/>
      <family val="3"/>
      <charset val="134"/>
      <scheme val="minor"/>
    </font>
    <font>
      <sz val="10"/>
      <name val="微软雅黑"/>
      <family val="2"/>
      <charset val="134"/>
    </font>
  </fonts>
  <fills count="12">
    <fill>
      <patternFill patternType="none"/>
    </fill>
    <fill>
      <patternFill patternType="gray125"/>
    </fill>
    <fill>
      <patternFill patternType="solid">
        <fgColor theme="0" tint="-0.14993743705557422"/>
        <bgColor indexed="64"/>
      </patternFill>
    </fill>
    <fill>
      <patternFill patternType="solid">
        <fgColor theme="0" tint="-0.14996795556505021"/>
        <bgColor indexed="64"/>
      </patternFill>
    </fill>
    <fill>
      <patternFill patternType="solid">
        <fgColor theme="5" tint="-0.499984740745262"/>
        <bgColor indexed="64"/>
      </patternFill>
    </fill>
    <fill>
      <patternFill patternType="solid">
        <fgColor theme="0"/>
        <bgColor indexed="64"/>
      </patternFill>
    </fill>
    <fill>
      <patternFill patternType="solid">
        <fgColor theme="0" tint="-0.499984740745262"/>
        <bgColor indexed="64"/>
      </patternFill>
    </fill>
    <fill>
      <patternFill patternType="solid">
        <fgColor theme="7" tint="0.79995117038483843"/>
        <bgColor indexed="64"/>
      </patternFill>
    </fill>
    <fill>
      <patternFill patternType="solid">
        <fgColor theme="4" tint="0.79995117038483843"/>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rgb="FFFFFFFF"/>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dotted">
        <color theme="0" tint="-0.499984740745262"/>
      </left>
      <right/>
      <top style="dotted">
        <color theme="0" tint="-0.499984740745262"/>
      </top>
      <bottom/>
      <diagonal/>
    </border>
    <border>
      <left/>
      <right/>
      <top style="dotted">
        <color theme="0" tint="-0.499984740745262"/>
      </top>
      <bottom/>
      <diagonal/>
    </border>
    <border>
      <left style="dotted">
        <color theme="0" tint="-0.499984740745262"/>
      </left>
      <right/>
      <top/>
      <bottom/>
      <diagonal/>
    </border>
    <border>
      <left/>
      <right/>
      <top/>
      <bottom style="dotted">
        <color theme="0" tint="-0.499984740745262"/>
      </bottom>
      <diagonal/>
    </border>
    <border>
      <left/>
      <right style="dotted">
        <color theme="0" tint="-0.499984740745262"/>
      </right>
      <top style="dotted">
        <color theme="0" tint="-0.499984740745262"/>
      </top>
      <bottom/>
      <diagonal/>
    </border>
    <border>
      <left/>
      <right style="dotted">
        <color theme="0" tint="-0.499984740745262"/>
      </right>
      <top/>
      <bottom/>
      <diagonal/>
    </border>
    <border>
      <left/>
      <right style="dotted">
        <color theme="0" tint="-0.499984740745262"/>
      </right>
      <top/>
      <bottom style="dotted">
        <color theme="0" tint="-0.499984740745262"/>
      </bottom>
      <diagonal/>
    </border>
  </borders>
  <cellStyleXfs count="5">
    <xf numFmtId="0" fontId="0" fillId="0" borderId="0">
      <alignment vertical="center"/>
    </xf>
    <xf numFmtId="0" fontId="26" fillId="0" borderId="0" applyNumberFormat="0" applyFill="0" applyBorder="0" applyAlignment="0" applyProtection="0">
      <alignment vertical="center"/>
    </xf>
    <xf numFmtId="0" fontId="28" fillId="0" borderId="0">
      <alignment vertical="center"/>
    </xf>
    <xf numFmtId="0" fontId="27" fillId="0" borderId="0">
      <alignment vertical="center"/>
    </xf>
    <xf numFmtId="176" fontId="28" fillId="0" borderId="0" applyFont="0" applyFill="0" applyBorder="0" applyAlignment="0" applyProtection="0">
      <alignment vertical="center"/>
    </xf>
  </cellStyleXfs>
  <cellXfs count="363">
    <xf numFmtId="0" fontId="0" fillId="0" borderId="0" xfId="0">
      <alignment vertical="center"/>
    </xf>
    <xf numFmtId="0" fontId="0" fillId="2" borderId="0" xfId="0" applyFill="1">
      <alignment vertical="center"/>
    </xf>
    <xf numFmtId="0" fontId="1" fillId="3" borderId="0" xfId="0" applyFont="1" applyFill="1">
      <alignment vertical="center"/>
    </xf>
    <xf numFmtId="0" fontId="4" fillId="5" borderId="1" xfId="0" applyFont="1" applyFill="1" applyBorder="1" applyAlignment="1">
      <alignment horizontal="center" vertical="top"/>
    </xf>
    <xf numFmtId="0" fontId="2" fillId="3" borderId="0" xfId="0" applyFont="1" applyFill="1">
      <alignment vertical="center"/>
    </xf>
    <xf numFmtId="0" fontId="2" fillId="3" borderId="0" xfId="0" applyFont="1" applyFill="1" applyAlignment="1">
      <alignment horizontal="center" vertical="center"/>
    </xf>
    <xf numFmtId="0" fontId="1" fillId="3" borderId="0" xfId="0" applyFont="1" applyFill="1" applyAlignment="1">
      <alignment horizontal="center" vertical="center"/>
    </xf>
    <xf numFmtId="0" fontId="1" fillId="3" borderId="0" xfId="0" applyFont="1" applyFill="1" applyAlignment="1">
      <alignment vertical="center" wrapText="1"/>
    </xf>
    <xf numFmtId="0" fontId="4" fillId="3" borderId="0" xfId="0" applyFont="1" applyFill="1" applyAlignment="1">
      <alignment vertical="center" wrapText="1"/>
    </xf>
    <xf numFmtId="0" fontId="2" fillId="3" borderId="0" xfId="0" applyFont="1" applyFill="1" applyAlignment="1">
      <alignment vertical="center" wrapText="1"/>
    </xf>
    <xf numFmtId="0" fontId="2" fillId="4" borderId="1" xfId="0" applyFont="1" applyFill="1" applyBorder="1" applyAlignment="1">
      <alignment horizontal="center" vertical="center" wrapText="1"/>
    </xf>
    <xf numFmtId="0" fontId="12" fillId="3" borderId="0" xfId="0" applyFont="1" applyFill="1" applyAlignment="1">
      <alignment horizontal="center" vertical="center" wrapText="1"/>
    </xf>
    <xf numFmtId="0" fontId="3" fillId="3" borderId="0" xfId="0" applyFont="1" applyFill="1" applyAlignment="1">
      <alignment horizontal="center" vertical="center" wrapText="1"/>
    </xf>
    <xf numFmtId="0" fontId="1" fillId="7" borderId="1" xfId="0" applyFont="1" applyFill="1" applyBorder="1" applyAlignment="1">
      <alignment horizontal="center" vertical="center" wrapText="1"/>
    </xf>
    <xf numFmtId="0" fontId="2" fillId="3" borderId="0" xfId="3" applyFont="1" applyFill="1" applyAlignment="1">
      <alignment vertical="center" wrapText="1"/>
    </xf>
    <xf numFmtId="0" fontId="1" fillId="3" borderId="0" xfId="3" applyFont="1" applyFill="1" applyAlignment="1">
      <alignment vertical="center" wrapText="1"/>
    </xf>
    <xf numFmtId="0" fontId="4" fillId="3" borderId="0" xfId="3" applyFont="1" applyFill="1" applyAlignment="1">
      <alignment vertical="center" wrapText="1"/>
    </xf>
    <xf numFmtId="0" fontId="2" fillId="3" borderId="0" xfId="3" applyFont="1" applyFill="1" applyAlignment="1">
      <alignment vertical="top" wrapText="1"/>
    </xf>
    <xf numFmtId="0" fontId="1" fillId="3" borderId="0" xfId="3" applyFont="1" applyFill="1" applyAlignment="1">
      <alignment vertical="top" wrapText="1"/>
    </xf>
    <xf numFmtId="0" fontId="3" fillId="3" borderId="0" xfId="3" applyFont="1" applyFill="1" applyAlignment="1">
      <alignment horizontal="center" vertical="center" wrapText="1"/>
    </xf>
    <xf numFmtId="0" fontId="12" fillId="3" borderId="0" xfId="3" applyFont="1" applyFill="1" applyAlignment="1">
      <alignment vertical="center" wrapText="1"/>
    </xf>
    <xf numFmtId="0" fontId="3" fillId="3" borderId="0" xfId="3" applyFont="1" applyFill="1" applyAlignment="1">
      <alignment vertical="center" wrapText="1"/>
    </xf>
    <xf numFmtId="0" fontId="1" fillId="3" borderId="0" xfId="3" applyFont="1" applyFill="1" applyAlignment="1">
      <alignment horizontal="center" vertical="top" wrapText="1"/>
    </xf>
    <xf numFmtId="0" fontId="13" fillId="3" borderId="0" xfId="3" applyFont="1" applyFill="1" applyAlignment="1" applyProtection="1">
      <alignment vertical="center" wrapText="1"/>
      <protection locked="0"/>
    </xf>
    <xf numFmtId="0" fontId="17" fillId="3" borderId="0" xfId="3" applyFont="1" applyFill="1" applyAlignment="1">
      <alignment vertical="center" wrapText="1"/>
    </xf>
    <xf numFmtId="0" fontId="1" fillId="3" borderId="0" xfId="3" applyFont="1" applyFill="1" applyAlignment="1">
      <alignment horizontal="center" vertical="center" wrapText="1"/>
    </xf>
    <xf numFmtId="0" fontId="12" fillId="3" borderId="0" xfId="3" applyFont="1" applyFill="1" applyAlignment="1">
      <alignment vertical="top" wrapText="1"/>
    </xf>
    <xf numFmtId="0" fontId="20" fillId="3" borderId="0" xfId="3" applyFont="1" applyFill="1" applyAlignment="1">
      <alignment vertical="center" wrapText="1"/>
    </xf>
    <xf numFmtId="0" fontId="18" fillId="5" borderId="1" xfId="3" applyFont="1" applyFill="1" applyBorder="1" applyAlignment="1">
      <alignment horizontal="center" vertical="center" wrapText="1"/>
    </xf>
    <xf numFmtId="0" fontId="2" fillId="3" borderId="0" xfId="3" applyFont="1" applyFill="1" applyAlignment="1">
      <alignment horizontal="center" vertical="center" wrapText="1"/>
    </xf>
    <xf numFmtId="0" fontId="21" fillId="5" borderId="1" xfId="3" applyFont="1" applyFill="1" applyBorder="1" applyAlignment="1">
      <alignment horizontal="center" vertical="center" wrapText="1"/>
    </xf>
    <xf numFmtId="0" fontId="1" fillId="5" borderId="1" xfId="0" applyFont="1" applyFill="1" applyBorder="1" applyAlignment="1" applyProtection="1">
      <alignment horizontal="center" vertical="center" wrapText="1"/>
      <protection locked="0"/>
    </xf>
    <xf numFmtId="0" fontId="1" fillId="3" borderId="0" xfId="0" applyFont="1" applyFill="1" applyAlignment="1">
      <alignment vertical="top" wrapText="1"/>
    </xf>
    <xf numFmtId="0" fontId="1" fillId="5" borderId="7" xfId="0" applyFont="1" applyFill="1" applyBorder="1" applyAlignment="1">
      <alignment horizontal="right" vertical="center" wrapText="1"/>
    </xf>
    <xf numFmtId="0" fontId="1" fillId="5" borderId="4" xfId="0" applyFont="1" applyFill="1" applyBorder="1" applyAlignment="1">
      <alignment horizontal="right" vertical="center" wrapText="1"/>
    </xf>
    <xf numFmtId="0" fontId="22" fillId="5" borderId="4" xfId="0" applyFont="1" applyFill="1" applyBorder="1" applyAlignment="1">
      <alignment horizontal="center" vertical="center" wrapText="1"/>
    </xf>
    <xf numFmtId="0" fontId="23" fillId="3" borderId="1"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3" fillId="3" borderId="0" xfId="0" applyFont="1" applyFill="1" applyAlignment="1">
      <alignment vertical="center" wrapText="1"/>
    </xf>
    <xf numFmtId="0" fontId="1" fillId="3" borderId="0" xfId="0" applyFont="1" applyFill="1" applyAlignment="1" applyProtection="1">
      <alignment vertical="center" wrapText="1"/>
      <protection locked="0"/>
    </xf>
    <xf numFmtId="0" fontId="1" fillId="3" borderId="0" xfId="0" applyFont="1" applyFill="1" applyAlignment="1">
      <alignment horizontal="center" vertical="center" wrapText="1"/>
    </xf>
    <xf numFmtId="0" fontId="4" fillId="3" borderId="6" xfId="0" applyFont="1" applyFill="1" applyBorder="1" applyAlignment="1">
      <alignment vertical="top" wrapText="1"/>
    </xf>
    <xf numFmtId="0" fontId="4" fillId="3" borderId="0" xfId="0" applyFont="1" applyFill="1" applyAlignment="1">
      <alignment vertical="top" wrapText="1"/>
    </xf>
    <xf numFmtId="0" fontId="3" fillId="3" borderId="0" xfId="0" applyFont="1" applyFill="1">
      <alignment vertical="center"/>
    </xf>
    <xf numFmtId="0" fontId="2" fillId="3" borderId="0" xfId="0" applyFont="1" applyFill="1" applyAlignment="1">
      <alignment vertical="top" wrapText="1"/>
    </xf>
    <xf numFmtId="0" fontId="12" fillId="3" borderId="0" xfId="0" applyFont="1" applyFill="1" applyAlignment="1">
      <alignment vertical="center" wrapText="1"/>
    </xf>
    <xf numFmtId="0" fontId="1" fillId="3" borderId="0" xfId="0" applyFont="1" applyFill="1" applyAlignment="1">
      <alignment horizontal="center" vertical="top" wrapText="1"/>
    </xf>
    <xf numFmtId="0" fontId="13" fillId="3" borderId="0" xfId="0" applyFont="1" applyFill="1" applyAlignment="1" applyProtection="1">
      <alignment vertical="center" wrapText="1"/>
      <protection locked="0"/>
    </xf>
    <xf numFmtId="0" fontId="17" fillId="3" borderId="0" xfId="0" applyFont="1" applyFill="1" applyAlignment="1">
      <alignment vertical="center" wrapText="1"/>
    </xf>
    <xf numFmtId="0" fontId="12" fillId="3" borderId="0" xfId="0" applyFont="1" applyFill="1" applyAlignment="1">
      <alignment vertical="top" wrapText="1"/>
    </xf>
    <xf numFmtId="0" fontId="20" fillId="3" borderId="0" xfId="0" applyFont="1" applyFill="1" applyAlignment="1">
      <alignment vertical="center" wrapText="1"/>
    </xf>
    <xf numFmtId="0" fontId="18" fillId="5" borderId="1" xfId="0" applyFont="1" applyFill="1" applyBorder="1" applyAlignment="1">
      <alignment horizontal="center" vertical="center" wrapText="1"/>
    </xf>
    <xf numFmtId="0" fontId="2" fillId="3" borderId="0" xfId="0" applyFont="1" applyFill="1" applyAlignment="1">
      <alignment horizontal="center" vertical="center" wrapText="1"/>
    </xf>
    <xf numFmtId="0" fontId="21" fillId="5" borderId="1" xfId="0" applyFont="1" applyFill="1" applyBorder="1" applyAlignment="1">
      <alignment horizontal="center" vertical="center" wrapText="1"/>
    </xf>
    <xf numFmtId="0" fontId="1" fillId="5" borderId="8" xfId="0" applyFont="1" applyFill="1" applyBorder="1" applyAlignment="1" applyProtection="1">
      <alignment horizontal="center" vertical="center" wrapText="1"/>
      <protection locked="0"/>
    </xf>
    <xf numFmtId="0" fontId="1" fillId="5" borderId="0" xfId="0" applyFont="1" applyFill="1" applyAlignment="1" applyProtection="1">
      <alignment horizontal="center" vertical="center" wrapText="1"/>
      <protection locked="0"/>
    </xf>
    <xf numFmtId="0" fontId="1" fillId="5" borderId="11" xfId="0" applyFont="1" applyFill="1" applyBorder="1" applyAlignment="1" applyProtection="1">
      <alignment horizontal="center" vertical="center" wrapText="1"/>
      <protection locked="0"/>
    </xf>
    <xf numFmtId="0" fontId="1" fillId="5" borderId="9" xfId="0" applyFont="1" applyFill="1" applyBorder="1" applyAlignment="1" applyProtection="1">
      <alignment horizontal="center" vertical="center" wrapText="1"/>
      <protection locked="0"/>
    </xf>
    <xf numFmtId="0" fontId="1" fillId="5" borderId="10" xfId="0" applyFont="1" applyFill="1" applyBorder="1" applyAlignment="1" applyProtection="1">
      <alignment horizontal="center" vertical="center" wrapText="1"/>
      <protection locked="0"/>
    </xf>
    <xf numFmtId="0" fontId="1" fillId="5" borderId="12" xfId="0" applyFont="1" applyFill="1" applyBorder="1" applyAlignment="1" applyProtection="1">
      <alignment horizontal="center" vertical="center" wrapText="1"/>
      <protection locked="0"/>
    </xf>
    <xf numFmtId="0" fontId="1" fillId="3" borderId="16" xfId="0" applyFont="1" applyFill="1" applyBorder="1" applyAlignment="1" applyProtection="1">
      <alignment horizontal="center" vertical="center" wrapText="1"/>
      <protection locked="0"/>
    </xf>
    <xf numFmtId="0" fontId="1" fillId="3" borderId="17" xfId="0" applyFont="1" applyFill="1" applyBorder="1" applyAlignment="1" applyProtection="1">
      <alignment horizontal="center" vertical="center" wrapText="1"/>
      <protection locked="0"/>
    </xf>
    <xf numFmtId="0" fontId="1" fillId="3" borderId="20" xfId="0" applyFont="1" applyFill="1" applyBorder="1" applyAlignment="1" applyProtection="1">
      <alignment horizontal="center" vertical="center" wrapText="1"/>
      <protection locked="0"/>
    </xf>
    <xf numFmtId="0" fontId="1" fillId="3" borderId="18" xfId="0" applyFont="1" applyFill="1" applyBorder="1" applyAlignment="1" applyProtection="1">
      <alignment horizontal="center" vertical="center" wrapText="1"/>
      <protection locked="0"/>
    </xf>
    <xf numFmtId="0" fontId="1" fillId="3" borderId="0" xfId="0" applyFont="1" applyFill="1" applyAlignment="1" applyProtection="1">
      <alignment horizontal="center" vertical="center" wrapText="1"/>
      <protection locked="0"/>
    </xf>
    <xf numFmtId="0" fontId="1" fillId="3" borderId="21" xfId="0" applyFont="1" applyFill="1" applyBorder="1" applyAlignment="1" applyProtection="1">
      <alignment horizontal="center" vertical="center" wrapText="1"/>
      <protection locked="0"/>
    </xf>
    <xf numFmtId="0" fontId="1" fillId="3" borderId="19" xfId="0" applyFont="1" applyFill="1" applyBorder="1" applyAlignment="1" applyProtection="1">
      <alignment horizontal="center" vertical="center" wrapText="1"/>
      <protection locked="0"/>
    </xf>
    <xf numFmtId="0" fontId="1" fillId="3" borderId="22" xfId="0" applyFont="1" applyFill="1" applyBorder="1" applyAlignment="1" applyProtection="1">
      <alignment horizontal="center" vertical="center" wrapText="1"/>
      <protection locked="0"/>
    </xf>
    <xf numFmtId="0" fontId="1" fillId="5" borderId="1" xfId="0" applyFont="1" applyFill="1" applyBorder="1" applyAlignment="1" applyProtection="1">
      <alignment horizontal="left" vertical="top" wrapText="1"/>
      <protection locked="0"/>
    </xf>
    <xf numFmtId="0" fontId="1" fillId="3" borderId="0" xfId="0" applyFont="1" applyFill="1" applyAlignment="1">
      <alignment horizontal="center" vertical="center" wrapText="1"/>
    </xf>
    <xf numFmtId="0" fontId="20" fillId="3" borderId="0" xfId="0" applyFont="1" applyFill="1" applyAlignment="1">
      <alignment horizontal="center" vertical="center" wrapText="1"/>
    </xf>
    <xf numFmtId="0" fontId="2" fillId="4" borderId="1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4" fillId="5" borderId="1" xfId="0" applyFont="1" applyFill="1" applyBorder="1" applyAlignment="1" applyProtection="1">
      <alignment horizontal="center" vertical="center" wrapText="1"/>
      <protection locked="0"/>
    </xf>
    <xf numFmtId="0" fontId="4" fillId="8" borderId="1" xfId="0" applyFont="1" applyFill="1" applyBorder="1" applyAlignment="1" applyProtection="1">
      <alignment horizontal="center" vertical="center" wrapText="1"/>
      <protection locked="0"/>
    </xf>
    <xf numFmtId="0" fontId="3" fillId="3" borderId="0" xfId="0" applyFont="1" applyFill="1" applyAlignment="1">
      <alignment horizontal="center" vertical="center" wrapText="1"/>
    </xf>
    <xf numFmtId="0" fontId="4" fillId="5" borderId="2" xfId="0" applyFont="1" applyFill="1" applyBorder="1" applyAlignment="1" applyProtection="1">
      <alignment horizontal="center" vertical="center" wrapText="1"/>
      <protection locked="0"/>
    </xf>
    <xf numFmtId="0" fontId="4" fillId="5" borderId="3" xfId="0" applyFont="1" applyFill="1" applyBorder="1" applyAlignment="1" applyProtection="1">
      <alignment horizontal="center" vertical="center" wrapText="1"/>
      <protection locked="0"/>
    </xf>
    <xf numFmtId="0" fontId="4" fillId="5" borderId="4" xfId="0" applyFont="1" applyFill="1" applyBorder="1" applyAlignment="1" applyProtection="1">
      <alignment horizontal="center" vertical="center" wrapText="1"/>
      <protection locked="0"/>
    </xf>
    <xf numFmtId="0" fontId="2" fillId="4" borderId="0" xfId="0" applyFont="1" applyFill="1" applyAlignment="1">
      <alignment horizontal="center" vertical="center" wrapText="1"/>
    </xf>
    <xf numFmtId="0" fontId="1" fillId="5" borderId="1" xfId="0" applyFont="1" applyFill="1" applyBorder="1" applyAlignment="1" applyProtection="1">
      <alignment horizontal="center" vertical="center" wrapText="1"/>
      <protection locked="0"/>
    </xf>
    <xf numFmtId="0" fontId="12" fillId="3" borderId="0" xfId="0" applyFont="1" applyFill="1" applyAlignment="1">
      <alignment horizontal="center" vertical="top" wrapText="1"/>
    </xf>
    <xf numFmtId="0" fontId="1" fillId="5"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2" fillId="6" borderId="0" xfId="0" applyFont="1" applyFill="1" applyAlignment="1">
      <alignment horizontal="center" vertical="center" wrapText="1"/>
    </xf>
    <xf numFmtId="0" fontId="1" fillId="3" borderId="1" xfId="0" applyFont="1" applyFill="1" applyBorder="1" applyAlignment="1">
      <alignment horizontal="center" vertical="center" wrapText="1"/>
    </xf>
    <xf numFmtId="0" fontId="1" fillId="0" borderId="15" xfId="0" applyFont="1" applyBorder="1" applyAlignment="1" applyProtection="1">
      <alignment horizontal="center" vertical="center" wrapText="1"/>
      <protection locked="0"/>
    </xf>
    <xf numFmtId="0" fontId="1" fillId="5" borderId="2" xfId="0" applyFont="1" applyFill="1" applyBorder="1" applyAlignment="1" applyProtection="1">
      <alignment horizontal="center" vertical="center" wrapText="1"/>
      <protection locked="0"/>
    </xf>
    <xf numFmtId="0" fontId="1" fillId="5" borderId="3" xfId="0" applyFont="1" applyFill="1" applyBorder="1" applyAlignment="1" applyProtection="1">
      <alignment horizontal="center" vertical="center" wrapText="1"/>
      <protection locked="0"/>
    </xf>
    <xf numFmtId="0" fontId="1" fillId="5" borderId="4" xfId="0" applyFont="1" applyFill="1" applyBorder="1" applyAlignment="1" applyProtection="1">
      <alignment horizontal="center" vertical="center" wrapText="1"/>
      <protection locked="0"/>
    </xf>
    <xf numFmtId="0" fontId="18" fillId="8" borderId="2" xfId="0" applyFont="1" applyFill="1" applyBorder="1" applyAlignment="1" applyProtection="1">
      <alignment horizontal="center" vertical="center" wrapText="1"/>
      <protection locked="0"/>
    </xf>
    <xf numFmtId="0" fontId="18" fillId="8" borderId="4" xfId="0" applyFont="1" applyFill="1" applyBorder="1" applyAlignment="1" applyProtection="1">
      <alignment horizontal="center" vertical="center" wrapText="1"/>
      <protection locked="0"/>
    </xf>
    <xf numFmtId="0" fontId="4" fillId="0" borderId="1" xfId="0" applyFont="1" applyBorder="1" applyAlignment="1" applyProtection="1">
      <alignment horizontal="center" vertical="center" wrapText="1"/>
      <protection locked="0"/>
    </xf>
    <xf numFmtId="0" fontId="4" fillId="0" borderId="2" xfId="0" applyFont="1" applyBorder="1" applyAlignment="1" applyProtection="1">
      <alignment horizontal="center" vertical="center" wrapText="1"/>
      <protection locked="0"/>
    </xf>
    <xf numFmtId="0" fontId="1" fillId="7" borderId="1" xfId="0" applyFont="1" applyFill="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5" borderId="14" xfId="0" applyFont="1" applyFill="1" applyBorder="1" applyAlignment="1" applyProtection="1">
      <alignment horizontal="center" vertical="center" wrapText="1"/>
      <protection locked="0"/>
    </xf>
    <xf numFmtId="0" fontId="1" fillId="8" borderId="5" xfId="0" applyFont="1" applyFill="1" applyBorder="1" applyAlignment="1" applyProtection="1">
      <alignment horizontal="center" vertical="center" wrapText="1"/>
      <protection locked="0"/>
    </xf>
    <xf numFmtId="0" fontId="1" fillId="8" borderId="7" xfId="0" applyFont="1" applyFill="1" applyBorder="1" applyAlignment="1" applyProtection="1">
      <alignment horizontal="center" vertical="center" wrapText="1"/>
      <protection locked="0"/>
    </xf>
    <xf numFmtId="0" fontId="19" fillId="3" borderId="0" xfId="0" applyFont="1" applyFill="1" applyAlignment="1">
      <alignment horizontal="center" vertical="center" wrapText="1"/>
    </xf>
    <xf numFmtId="0" fontId="4" fillId="7" borderId="1" xfId="0" applyFont="1" applyFill="1" applyBorder="1" applyAlignment="1">
      <alignment horizontal="center" vertical="center" wrapText="1"/>
    </xf>
    <xf numFmtId="0" fontId="1" fillId="0" borderId="2" xfId="0" applyFont="1" applyBorder="1" applyAlignment="1" applyProtection="1">
      <alignment horizontal="center" vertical="center" wrapText="1"/>
      <protection locked="0"/>
    </xf>
    <xf numFmtId="0" fontId="4" fillId="3" borderId="2" xfId="0" applyFont="1" applyFill="1" applyBorder="1" applyAlignment="1">
      <alignment horizontal="center" vertical="center" wrapText="1"/>
    </xf>
    <xf numFmtId="0" fontId="3" fillId="3" borderId="0" xfId="0" applyFont="1" applyFill="1" applyAlignment="1">
      <alignment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15" fillId="3" borderId="0" xfId="0" applyFont="1" applyFill="1" applyAlignment="1">
      <alignment horizontal="center" vertical="center" wrapText="1"/>
    </xf>
    <xf numFmtId="0" fontId="1" fillId="7" borderId="2" xfId="0" applyFont="1" applyFill="1" applyBorder="1" applyAlignment="1">
      <alignment horizontal="center" vertical="center" wrapText="1"/>
    </xf>
    <xf numFmtId="0" fontId="1" fillId="7" borderId="3" xfId="0" applyFont="1" applyFill="1" applyBorder="1" applyAlignment="1">
      <alignment horizontal="center" vertical="center" wrapText="1"/>
    </xf>
    <xf numFmtId="0" fontId="1" fillId="7" borderId="4" xfId="0" applyFont="1" applyFill="1" applyBorder="1" applyAlignment="1">
      <alignment horizontal="center" vertical="center" wrapText="1"/>
    </xf>
    <xf numFmtId="0" fontId="1" fillId="9" borderId="1" xfId="0" applyFont="1" applyFill="1" applyBorder="1" applyAlignment="1" applyProtection="1">
      <alignment horizontal="center" vertical="center" wrapText="1"/>
      <protection locked="0"/>
    </xf>
    <xf numFmtId="0" fontId="4" fillId="3" borderId="4" xfId="0" applyFont="1" applyFill="1" applyBorder="1" applyAlignment="1">
      <alignment horizontal="center" vertical="center" wrapText="1"/>
    </xf>
    <xf numFmtId="0" fontId="4" fillId="0" borderId="15" xfId="0" applyFont="1" applyBorder="1" applyAlignment="1">
      <alignment horizontal="center" vertical="center" wrapText="1"/>
    </xf>
    <xf numFmtId="0" fontId="4" fillId="0" borderId="9" xfId="0" applyFont="1" applyBorder="1" applyAlignment="1">
      <alignment horizontal="center" vertical="center" wrapText="1"/>
    </xf>
    <xf numFmtId="0" fontId="1" fillId="7" borderId="15"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3" borderId="1" xfId="0" applyFont="1" applyFill="1" applyBorder="1" applyAlignment="1">
      <alignment horizontal="center" vertical="top" wrapText="1"/>
    </xf>
    <xf numFmtId="0" fontId="1" fillId="5" borderId="1" xfId="0" applyFont="1" applyFill="1" applyBorder="1" applyAlignment="1" applyProtection="1">
      <alignment horizontal="center" vertical="top" wrapText="1"/>
      <protection locked="0"/>
    </xf>
    <xf numFmtId="0" fontId="14" fillId="5" borderId="1" xfId="0" applyFont="1" applyFill="1" applyBorder="1" applyAlignment="1" applyProtection="1">
      <alignment horizontal="center" vertical="center" wrapText="1"/>
      <protection locked="0"/>
    </xf>
    <xf numFmtId="0" fontId="13" fillId="5" borderId="1" xfId="0" applyFont="1" applyFill="1" applyBorder="1" applyAlignment="1" applyProtection="1">
      <alignment horizontal="center" vertical="center" wrapText="1"/>
      <protection locked="0"/>
    </xf>
    <xf numFmtId="0" fontId="14" fillId="5" borderId="15" xfId="0" applyFont="1" applyFill="1" applyBorder="1" applyAlignment="1" applyProtection="1">
      <alignment horizontal="center" vertical="center" wrapText="1"/>
      <protection locked="0"/>
    </xf>
    <xf numFmtId="0" fontId="14" fillId="5" borderId="9" xfId="0" applyFont="1" applyFill="1" applyBorder="1" applyAlignment="1" applyProtection="1">
      <alignment horizontal="center" vertical="center" wrapText="1"/>
      <protection locked="0"/>
    </xf>
    <xf numFmtId="0" fontId="14" fillId="5" borderId="2" xfId="0" applyFont="1" applyFill="1" applyBorder="1" applyAlignment="1" applyProtection="1">
      <alignment horizontal="center" vertical="center" wrapText="1"/>
      <protection locked="0"/>
    </xf>
    <xf numFmtId="0" fontId="4" fillId="0" borderId="14" xfId="0" applyFont="1" applyBorder="1" applyAlignment="1">
      <alignment horizontal="center" vertical="center" wrapText="1"/>
    </xf>
    <xf numFmtId="0" fontId="4" fillId="0" borderId="5" xfId="0" applyFont="1" applyBorder="1" applyAlignment="1">
      <alignment horizontal="center" vertical="center" wrapText="1"/>
    </xf>
    <xf numFmtId="0" fontId="1" fillId="7" borderId="14" xfId="0" applyFont="1" applyFill="1" applyBorder="1" applyAlignment="1">
      <alignment horizontal="center" vertical="center" wrapText="1"/>
    </xf>
    <xf numFmtId="0" fontId="1" fillId="0" borderId="14" xfId="0" applyFont="1" applyBorder="1" applyAlignment="1" applyProtection="1">
      <alignment horizontal="center" vertical="center" wrapText="1"/>
      <protection locked="0"/>
    </xf>
    <xf numFmtId="0" fontId="1" fillId="3" borderId="14" xfId="0" applyFont="1" applyFill="1" applyBorder="1" applyAlignment="1">
      <alignment horizontal="center" vertical="center" wrapText="1"/>
    </xf>
    <xf numFmtId="0" fontId="2" fillId="4" borderId="1" xfId="0" applyFont="1" applyFill="1" applyBorder="1" applyAlignment="1">
      <alignment horizontal="center" vertical="top" wrapText="1"/>
    </xf>
    <xf numFmtId="0" fontId="1" fillId="7" borderId="1" xfId="0" applyFont="1" applyFill="1" applyBorder="1" applyAlignment="1">
      <alignment horizontal="center" vertical="top" wrapText="1"/>
    </xf>
    <xf numFmtId="0" fontId="1" fillId="0" borderId="1" xfId="0" applyFont="1" applyBorder="1" applyAlignment="1" applyProtection="1">
      <alignment horizontal="center" vertical="top" wrapText="1"/>
      <protection locked="0"/>
    </xf>
    <xf numFmtId="0" fontId="4" fillId="11" borderId="2" xfId="0" applyFont="1" applyFill="1" applyBorder="1" applyAlignment="1" applyProtection="1">
      <alignment horizontal="center" vertical="center" wrapText="1"/>
      <protection locked="0"/>
    </xf>
    <xf numFmtId="0" fontId="4" fillId="11" borderId="3" xfId="0" applyFont="1" applyFill="1" applyBorder="1" applyAlignment="1" applyProtection="1">
      <alignment horizontal="center" vertical="center" wrapText="1"/>
      <protection locked="0"/>
    </xf>
    <xf numFmtId="0" fontId="4" fillId="11" borderId="4" xfId="0" applyFont="1" applyFill="1" applyBorder="1" applyAlignment="1" applyProtection="1">
      <alignment horizontal="center" vertical="center" wrapText="1"/>
      <protection locked="0"/>
    </xf>
    <xf numFmtId="0" fontId="4" fillId="7" borderId="14"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1" fillId="5" borderId="4" xfId="0" applyFont="1" applyFill="1" applyBorder="1" applyAlignment="1">
      <alignment horizontal="center" vertical="center" wrapText="1"/>
    </xf>
    <xf numFmtId="0" fontId="16" fillId="3" borderId="0" xfId="0" applyFont="1" applyFill="1" applyAlignment="1">
      <alignment horizontal="center" vertical="center" wrapText="1"/>
    </xf>
    <xf numFmtId="0" fontId="2" fillId="6" borderId="0" xfId="0" applyFont="1" applyFill="1" applyAlignment="1">
      <alignment horizontal="center" vertical="center"/>
    </xf>
    <xf numFmtId="0" fontId="4" fillId="5" borderId="5" xfId="0" applyFont="1" applyFill="1" applyBorder="1" applyAlignment="1">
      <alignment horizontal="center" vertical="top"/>
    </xf>
    <xf numFmtId="0" fontId="4" fillId="5" borderId="6" xfId="0" applyFont="1" applyFill="1" applyBorder="1" applyAlignment="1">
      <alignment horizontal="center" vertical="top"/>
    </xf>
    <xf numFmtId="0" fontId="4" fillId="5" borderId="7" xfId="0" applyFont="1" applyFill="1" applyBorder="1" applyAlignment="1">
      <alignment horizontal="center" vertical="top"/>
    </xf>
    <xf numFmtId="0" fontId="4" fillId="5" borderId="8" xfId="0" applyFont="1" applyFill="1" applyBorder="1" applyAlignment="1">
      <alignment horizontal="center" vertical="top"/>
    </xf>
    <xf numFmtId="0" fontId="4" fillId="5" borderId="0" xfId="0" applyFont="1" applyFill="1" applyAlignment="1">
      <alignment horizontal="center" vertical="top"/>
    </xf>
    <xf numFmtId="0" fontId="4" fillId="5" borderId="11" xfId="0" applyFont="1" applyFill="1" applyBorder="1" applyAlignment="1">
      <alignment horizontal="center" vertical="top"/>
    </xf>
    <xf numFmtId="0" fontId="4" fillId="5" borderId="9" xfId="0" applyFont="1" applyFill="1" applyBorder="1" applyAlignment="1">
      <alignment horizontal="center" vertical="top"/>
    </xf>
    <xf numFmtId="0" fontId="4" fillId="5" borderId="10" xfId="0" applyFont="1" applyFill="1" applyBorder="1" applyAlignment="1">
      <alignment horizontal="center" vertical="top"/>
    </xf>
    <xf numFmtId="0" fontId="4" fillId="5" borderId="12" xfId="0" applyFont="1" applyFill="1" applyBorder="1" applyAlignment="1">
      <alignment horizontal="center" vertical="top"/>
    </xf>
    <xf numFmtId="0" fontId="4" fillId="5" borderId="5" xfId="0" applyFont="1" applyFill="1" applyBorder="1" applyAlignment="1">
      <alignment horizontal="center" vertical="top" wrapText="1"/>
    </xf>
    <xf numFmtId="0" fontId="4" fillId="5" borderId="2" xfId="0" applyFont="1" applyFill="1" applyBorder="1" applyAlignment="1">
      <alignment horizontal="center" vertical="top"/>
    </xf>
    <xf numFmtId="0" fontId="4" fillId="5" borderId="3" xfId="0" applyFont="1" applyFill="1" applyBorder="1" applyAlignment="1">
      <alignment horizontal="center" vertical="top"/>
    </xf>
    <xf numFmtId="0" fontId="4" fillId="5" borderId="4" xfId="0" applyFont="1" applyFill="1" applyBorder="1" applyAlignment="1">
      <alignment horizontal="center" vertical="top"/>
    </xf>
    <xf numFmtId="0" fontId="4" fillId="5" borderId="2" xfId="0" applyFont="1" applyFill="1" applyBorder="1" applyAlignment="1">
      <alignment horizontal="center" vertical="top" wrapText="1"/>
    </xf>
    <xf numFmtId="0" fontId="2" fillId="4" borderId="0" xfId="0" applyFont="1" applyFill="1" applyAlignment="1">
      <alignment horizontal="center" vertical="center"/>
    </xf>
    <xf numFmtId="0" fontId="4" fillId="7" borderId="1" xfId="0" applyFont="1" applyFill="1" applyBorder="1" applyAlignment="1">
      <alignment horizontal="center" vertical="center"/>
    </xf>
    <xf numFmtId="0" fontId="3" fillId="3" borderId="0" xfId="0" applyFont="1" applyFill="1" applyAlignment="1">
      <alignment horizontal="right" vertical="center"/>
    </xf>
    <xf numFmtId="0" fontId="3" fillId="3" borderId="0" xfId="0" applyFont="1" applyFill="1" applyAlignment="1">
      <alignment horizontal="center" vertical="center"/>
    </xf>
    <xf numFmtId="0" fontId="4" fillId="11" borderId="2" xfId="0" applyFont="1" applyFill="1" applyBorder="1" applyAlignment="1">
      <alignment horizontal="center" vertical="top"/>
    </xf>
    <xf numFmtId="0" fontId="4" fillId="11" borderId="3" xfId="0" applyFont="1" applyFill="1" applyBorder="1" applyAlignment="1">
      <alignment horizontal="center" vertical="top"/>
    </xf>
    <xf numFmtId="0" fontId="4" fillId="11" borderId="4" xfId="0" applyFont="1" applyFill="1" applyBorder="1" applyAlignment="1">
      <alignment horizontal="center" vertical="top"/>
    </xf>
    <xf numFmtId="0" fontId="3" fillId="3" borderId="11" xfId="0" applyFont="1" applyFill="1" applyBorder="1" applyAlignment="1">
      <alignment horizontal="center" vertical="center"/>
    </xf>
    <xf numFmtId="0" fontId="1" fillId="3" borderId="6"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1" fillId="8" borderId="2" xfId="0" applyFont="1" applyFill="1" applyBorder="1" applyAlignment="1">
      <alignment horizontal="center" vertical="center" wrapText="1"/>
    </xf>
    <xf numFmtId="0" fontId="1" fillId="8" borderId="3" xfId="0" applyFont="1" applyFill="1" applyBorder="1" applyAlignment="1">
      <alignment horizontal="center" vertical="center" wrapText="1"/>
    </xf>
    <xf numFmtId="0" fontId="1" fillId="8" borderId="4"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5" xfId="0" applyFont="1" applyFill="1" applyBorder="1" applyAlignment="1">
      <alignment horizontal="center" vertical="center" wrapText="1"/>
    </xf>
    <xf numFmtId="0" fontId="1" fillId="5" borderId="5" xfId="0" applyFont="1" applyFill="1" applyBorder="1" applyAlignment="1" applyProtection="1">
      <alignment horizontal="center" vertical="center" wrapText="1"/>
      <protection locked="0"/>
    </xf>
    <xf numFmtId="0" fontId="1" fillId="5" borderId="6" xfId="0" applyFont="1" applyFill="1" applyBorder="1" applyAlignment="1" applyProtection="1">
      <alignment horizontal="center" vertical="center" wrapText="1"/>
      <protection locked="0"/>
    </xf>
    <xf numFmtId="0" fontId="1" fillId="5" borderId="7" xfId="0" applyFont="1" applyFill="1" applyBorder="1" applyAlignment="1" applyProtection="1">
      <alignment horizontal="center" vertical="center" wrapText="1"/>
      <protection locked="0"/>
    </xf>
    <xf numFmtId="0" fontId="3" fillId="3" borderId="10"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25" fillId="7" borderId="2" xfId="0" applyFont="1" applyFill="1" applyBorder="1" applyAlignment="1">
      <alignment horizontal="center" vertical="center" wrapText="1"/>
    </xf>
    <xf numFmtId="0" fontId="25" fillId="7" borderId="3" xfId="0" applyFont="1" applyFill="1" applyBorder="1" applyAlignment="1">
      <alignment horizontal="center" vertical="center" wrapText="1"/>
    </xf>
    <xf numFmtId="0" fontId="25" fillId="7" borderId="4" xfId="0" applyFont="1" applyFill="1" applyBorder="1" applyAlignment="1">
      <alignment horizontal="center" vertical="center" wrapText="1"/>
    </xf>
    <xf numFmtId="0" fontId="1" fillId="3" borderId="1" xfId="0" quotePrefix="1" applyFont="1" applyFill="1" applyBorder="1" applyAlignment="1">
      <alignment horizontal="center" vertical="center" wrapText="1"/>
    </xf>
    <xf numFmtId="0" fontId="1" fillId="7" borderId="2" xfId="0" applyFont="1" applyFill="1" applyBorder="1" applyAlignment="1">
      <alignment horizontal="right" vertical="center" wrapText="1"/>
    </xf>
    <xf numFmtId="0" fontId="1" fillId="7" borderId="3" xfId="0" applyFont="1" applyFill="1" applyBorder="1" applyAlignment="1">
      <alignment horizontal="right"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10" borderId="1" xfId="0" quotePrefix="1" applyFont="1" applyFill="1" applyBorder="1" applyAlignment="1">
      <alignment horizontal="center" vertical="center" wrapText="1"/>
    </xf>
    <xf numFmtId="0" fontId="1" fillId="5" borderId="14" xfId="0" applyFont="1" applyFill="1" applyBorder="1" applyAlignment="1" applyProtection="1">
      <alignment horizontal="right" vertical="center" wrapText="1"/>
      <protection locked="0"/>
    </xf>
    <xf numFmtId="0" fontId="1" fillId="5" borderId="5" xfId="0" applyFont="1" applyFill="1" applyBorder="1" applyAlignment="1" applyProtection="1">
      <alignment horizontal="right" vertical="center" wrapText="1"/>
      <protection locked="0"/>
    </xf>
    <xf numFmtId="0" fontId="1" fillId="2" borderId="2" xfId="0" applyFont="1" applyFill="1" applyBorder="1" applyAlignment="1" applyProtection="1">
      <alignment horizontal="center" vertical="center" wrapText="1"/>
      <protection locked="0"/>
    </xf>
    <xf numFmtId="0" fontId="1" fillId="2" borderId="4" xfId="0" applyFont="1" applyFill="1" applyBorder="1" applyAlignment="1" applyProtection="1">
      <alignment horizontal="center" vertical="center" wrapText="1"/>
      <protection locked="0"/>
    </xf>
    <xf numFmtId="0" fontId="1" fillId="5" borderId="1" xfId="0" applyFont="1" applyFill="1" applyBorder="1" applyAlignment="1" applyProtection="1">
      <alignment horizontal="right" vertical="center" wrapText="1"/>
      <protection locked="0"/>
    </xf>
    <xf numFmtId="0" fontId="1" fillId="5" borderId="2" xfId="0" applyFont="1" applyFill="1" applyBorder="1" applyAlignment="1" applyProtection="1">
      <alignment horizontal="right" vertical="center" wrapText="1"/>
      <protection locked="0"/>
    </xf>
    <xf numFmtId="0" fontId="1" fillId="8" borderId="2" xfId="0" applyFont="1" applyFill="1" applyBorder="1" applyAlignment="1" applyProtection="1">
      <alignment horizontal="center" vertical="center" wrapText="1"/>
      <protection locked="0"/>
    </xf>
    <xf numFmtId="0" fontId="1" fillId="8" borderId="3" xfId="0" applyFont="1" applyFill="1" applyBorder="1" applyAlignment="1" applyProtection="1">
      <alignment horizontal="center" vertical="center" wrapText="1"/>
      <protection locked="0"/>
    </xf>
    <xf numFmtId="0" fontId="1" fillId="8" borderId="4" xfId="0" applyFont="1" applyFill="1" applyBorder="1" applyAlignment="1" applyProtection="1">
      <alignment horizontal="center" vertical="center" wrapText="1"/>
      <protection locked="0"/>
    </xf>
    <xf numFmtId="0" fontId="1" fillId="0" borderId="3" xfId="0" applyFont="1" applyBorder="1" applyAlignment="1" applyProtection="1">
      <alignment horizontal="center" vertical="center" wrapText="1"/>
      <protection locked="0"/>
    </xf>
    <xf numFmtId="0" fontId="1" fillId="0" borderId="4" xfId="0" applyFont="1" applyBorder="1" applyAlignment="1" applyProtection="1">
      <alignment horizontal="center" vertical="center" wrapText="1"/>
      <protection locked="0"/>
    </xf>
    <xf numFmtId="0" fontId="1" fillId="2" borderId="1" xfId="0" applyFont="1" applyFill="1" applyBorder="1" applyAlignment="1" applyProtection="1">
      <alignment horizontal="center" vertical="center" wrapText="1"/>
      <protection locked="0"/>
    </xf>
    <xf numFmtId="0" fontId="12" fillId="3" borderId="2" xfId="0" applyFont="1" applyFill="1" applyBorder="1" applyAlignment="1">
      <alignment horizontal="center" vertical="center" wrapText="1"/>
    </xf>
    <xf numFmtId="0" fontId="12" fillId="3" borderId="3" xfId="0" applyFont="1" applyFill="1" applyBorder="1" applyAlignment="1">
      <alignment horizontal="center" vertical="center" wrapText="1"/>
    </xf>
    <xf numFmtId="0" fontId="12" fillId="3" borderId="4"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1" fillId="8" borderId="1" xfId="0" applyFont="1" applyFill="1" applyBorder="1" applyAlignment="1" applyProtection="1">
      <alignment horizontal="center" vertical="center" wrapText="1"/>
      <protection locked="0"/>
    </xf>
    <xf numFmtId="0" fontId="12" fillId="5" borderId="2" xfId="0" applyFont="1" applyFill="1" applyBorder="1" applyAlignment="1" applyProtection="1">
      <alignment horizontal="center" vertical="center" wrapText="1"/>
      <protection locked="0"/>
    </xf>
    <xf numFmtId="0" fontId="12" fillId="5" borderId="3" xfId="0" applyFont="1" applyFill="1" applyBorder="1" applyAlignment="1" applyProtection="1">
      <alignment horizontal="center" vertical="center" wrapText="1"/>
      <protection locked="0"/>
    </xf>
    <xf numFmtId="0" fontId="12" fillId="5" borderId="4" xfId="0" applyFont="1" applyFill="1" applyBorder="1" applyAlignment="1" applyProtection="1">
      <alignment horizontal="center" vertical="center" wrapText="1"/>
      <protection locked="0"/>
    </xf>
    <xf numFmtId="0" fontId="3" fillId="3" borderId="9" xfId="0" applyFont="1" applyFill="1" applyBorder="1" applyAlignment="1">
      <alignment horizontal="center" vertical="center" wrapText="1"/>
    </xf>
    <xf numFmtId="0" fontId="3" fillId="3" borderId="12"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 fillId="5" borderId="13" xfId="0" applyFont="1" applyFill="1" applyBorder="1" applyAlignment="1" applyProtection="1">
      <alignment horizontal="center" vertical="center" wrapText="1"/>
      <protection locked="0"/>
    </xf>
    <xf numFmtId="0" fontId="18" fillId="8" borderId="1" xfId="0" applyFont="1" applyFill="1" applyBorder="1" applyAlignment="1" applyProtection="1">
      <alignment horizontal="center" vertical="center" wrapText="1"/>
      <protection locked="0"/>
    </xf>
    <xf numFmtId="0" fontId="12" fillId="3" borderId="15" xfId="0" applyFont="1" applyFill="1" applyBorder="1" applyAlignment="1">
      <alignment horizontal="center" vertical="center" wrapText="1"/>
    </xf>
    <xf numFmtId="14" fontId="1" fillId="3" borderId="1" xfId="0" quotePrefix="1" applyNumberFormat="1" applyFont="1" applyFill="1" applyBorder="1" applyAlignment="1">
      <alignment horizontal="center" vertical="center" wrapText="1"/>
    </xf>
    <xf numFmtId="0" fontId="12" fillId="3" borderId="14" xfId="0" applyFont="1" applyFill="1" applyBorder="1" applyAlignment="1">
      <alignment horizontal="center" vertical="center" wrapText="1"/>
    </xf>
    <xf numFmtId="0" fontId="2" fillId="4" borderId="0" xfId="0" applyFont="1" applyFill="1" applyAlignment="1" applyProtection="1">
      <alignment horizontal="center" vertical="center" wrapText="1"/>
      <protection locked="0"/>
    </xf>
    <xf numFmtId="0" fontId="12" fillId="3" borderId="0" xfId="3" applyFont="1" applyFill="1" applyAlignment="1">
      <alignment horizontal="center" vertical="top" wrapText="1"/>
    </xf>
    <xf numFmtId="0" fontId="2" fillId="4" borderId="1" xfId="3" applyFont="1" applyFill="1" applyBorder="1" applyAlignment="1">
      <alignment horizontal="center" vertical="center" wrapText="1"/>
    </xf>
    <xf numFmtId="0" fontId="1" fillId="5" borderId="1" xfId="3" applyFont="1" applyFill="1" applyBorder="1" applyAlignment="1">
      <alignment horizontal="center" vertical="center" wrapText="1"/>
    </xf>
    <xf numFmtId="0" fontId="1" fillId="3" borderId="2" xfId="3" applyFont="1" applyFill="1" applyBorder="1" applyAlignment="1">
      <alignment horizontal="center" vertical="center" wrapText="1"/>
    </xf>
    <xf numFmtId="0" fontId="1" fillId="3" borderId="4" xfId="3" applyFont="1" applyFill="1" applyBorder="1" applyAlignment="1">
      <alignment horizontal="center" vertical="center" wrapText="1"/>
    </xf>
    <xf numFmtId="0" fontId="4" fillId="5" borderId="1" xfId="3" applyFont="1" applyFill="1" applyBorder="1" applyAlignment="1">
      <alignment horizontal="center" vertical="center" wrapText="1"/>
    </xf>
    <xf numFmtId="0" fontId="4" fillId="3" borderId="1" xfId="3" applyFont="1" applyFill="1" applyBorder="1" applyAlignment="1">
      <alignment horizontal="center" vertical="center" wrapText="1"/>
    </xf>
    <xf numFmtId="0" fontId="2" fillId="4" borderId="2" xfId="3" applyFont="1" applyFill="1" applyBorder="1" applyAlignment="1">
      <alignment horizontal="center" vertical="center" wrapText="1"/>
    </xf>
    <xf numFmtId="0" fontId="2" fillId="4" borderId="3" xfId="3" applyFont="1" applyFill="1" applyBorder="1" applyAlignment="1">
      <alignment horizontal="center" vertical="center" wrapText="1"/>
    </xf>
    <xf numFmtId="0" fontId="2" fillId="4" borderId="4" xfId="3" applyFont="1" applyFill="1" applyBorder="1" applyAlignment="1">
      <alignment horizontal="center" vertical="center" wrapText="1"/>
    </xf>
    <xf numFmtId="0" fontId="4" fillId="5" borderId="2" xfId="3" applyFont="1" applyFill="1" applyBorder="1" applyAlignment="1">
      <alignment horizontal="center" vertical="center" wrapText="1"/>
    </xf>
    <xf numFmtId="0" fontId="4" fillId="5" borderId="3" xfId="3" applyFont="1" applyFill="1" applyBorder="1" applyAlignment="1">
      <alignment horizontal="center" vertical="center" wrapText="1"/>
    </xf>
    <xf numFmtId="0" fontId="4" fillId="5" borderId="4" xfId="3" applyFont="1" applyFill="1" applyBorder="1" applyAlignment="1">
      <alignment horizontal="center" vertical="center" wrapText="1"/>
    </xf>
    <xf numFmtId="0" fontId="2" fillId="6" borderId="0" xfId="3" applyFont="1" applyFill="1" applyAlignment="1">
      <alignment horizontal="center" vertical="center" wrapText="1"/>
    </xf>
    <xf numFmtId="0" fontId="1" fillId="3" borderId="1" xfId="3" applyFont="1" applyFill="1" applyBorder="1" applyAlignment="1">
      <alignment horizontal="center" vertical="center" wrapText="1"/>
    </xf>
    <xf numFmtId="0" fontId="3" fillId="3" borderId="0" xfId="3" applyFont="1" applyFill="1" applyAlignment="1">
      <alignment horizontal="center" vertical="center" wrapText="1"/>
    </xf>
    <xf numFmtId="0" fontId="1" fillId="0" borderId="15" xfId="3" applyFont="1" applyBorder="1" applyAlignment="1" applyProtection="1">
      <alignment horizontal="center" vertical="center" wrapText="1"/>
      <protection locked="0"/>
    </xf>
    <xf numFmtId="0" fontId="1" fillId="5" borderId="2" xfId="3" applyFont="1" applyFill="1" applyBorder="1" applyAlignment="1" applyProtection="1">
      <alignment horizontal="center" vertical="center" wrapText="1"/>
      <protection locked="0"/>
    </xf>
    <xf numFmtId="0" fontId="1" fillId="5" borderId="3" xfId="3" applyFont="1" applyFill="1" applyBorder="1" applyAlignment="1" applyProtection="1">
      <alignment horizontal="center" vertical="center" wrapText="1"/>
      <protection locked="0"/>
    </xf>
    <xf numFmtId="0" fontId="1" fillId="5" borderId="4" xfId="3" applyFont="1" applyFill="1" applyBorder="1" applyAlignment="1" applyProtection="1">
      <alignment horizontal="center" vertical="center" wrapText="1"/>
      <protection locked="0"/>
    </xf>
    <xf numFmtId="0" fontId="18" fillId="8" borderId="2" xfId="3" applyFont="1" applyFill="1" applyBorder="1" applyAlignment="1" applyProtection="1">
      <alignment horizontal="center" vertical="center" wrapText="1"/>
      <protection locked="0"/>
    </xf>
    <xf numFmtId="0" fontId="18" fillId="8" borderId="4" xfId="3" applyFont="1" applyFill="1" applyBorder="1" applyAlignment="1" applyProtection="1">
      <alignment horizontal="center" vertical="center" wrapText="1"/>
      <protection locked="0"/>
    </xf>
    <xf numFmtId="0" fontId="4" fillId="0" borderId="1" xfId="3" applyFont="1" applyBorder="1" applyAlignment="1" applyProtection="1">
      <alignment horizontal="center" vertical="center" wrapText="1"/>
      <protection locked="0"/>
    </xf>
    <xf numFmtId="0" fontId="4" fillId="0" borderId="2" xfId="3" applyFont="1" applyBorder="1" applyAlignment="1" applyProtection="1">
      <alignment horizontal="center" vertical="center" wrapText="1"/>
      <protection locked="0"/>
    </xf>
    <xf numFmtId="0" fontId="1" fillId="7" borderId="1" xfId="3" applyFont="1" applyFill="1" applyBorder="1" applyAlignment="1">
      <alignment horizontal="center" vertical="center" wrapText="1"/>
    </xf>
    <xf numFmtId="0" fontId="1" fillId="0" borderId="1" xfId="3" applyFont="1" applyBorder="1" applyAlignment="1" applyProtection="1">
      <alignment horizontal="center" vertical="center" wrapText="1"/>
      <protection locked="0"/>
    </xf>
    <xf numFmtId="0" fontId="1" fillId="5" borderId="1" xfId="3" applyFont="1" applyFill="1" applyBorder="1" applyAlignment="1" applyProtection="1">
      <alignment horizontal="center" vertical="center" wrapText="1"/>
      <protection locked="0"/>
    </xf>
    <xf numFmtId="0" fontId="1" fillId="5" borderId="14" xfId="3" applyFont="1" applyFill="1" applyBorder="1" applyAlignment="1" applyProtection="1">
      <alignment horizontal="center" vertical="center" wrapText="1"/>
      <protection locked="0"/>
    </xf>
    <xf numFmtId="0" fontId="1" fillId="8" borderId="5" xfId="3" applyFont="1" applyFill="1" applyBorder="1" applyAlignment="1" applyProtection="1">
      <alignment horizontal="center" vertical="center" wrapText="1"/>
      <protection locked="0"/>
    </xf>
    <xf numFmtId="0" fontId="1" fillId="8" borderId="7" xfId="3" applyFont="1" applyFill="1" applyBorder="1" applyAlignment="1" applyProtection="1">
      <alignment horizontal="center" vertical="center" wrapText="1"/>
      <protection locked="0"/>
    </xf>
    <xf numFmtId="0" fontId="19" fillId="3" borderId="0" xfId="3" applyFont="1" applyFill="1" applyAlignment="1">
      <alignment horizontal="center" vertical="center" wrapText="1"/>
    </xf>
    <xf numFmtId="0" fontId="4" fillId="7" borderId="1" xfId="3" applyFont="1" applyFill="1" applyBorder="1" applyAlignment="1">
      <alignment horizontal="center" vertical="center" wrapText="1"/>
    </xf>
    <xf numFmtId="0" fontId="1" fillId="0" borderId="2" xfId="3" applyFont="1" applyBorder="1" applyAlignment="1" applyProtection="1">
      <alignment horizontal="center" vertical="center" wrapText="1"/>
      <protection locked="0"/>
    </xf>
    <xf numFmtId="0" fontId="4" fillId="3" borderId="2" xfId="3" applyFont="1" applyFill="1" applyBorder="1" applyAlignment="1">
      <alignment horizontal="center" vertical="center" wrapText="1"/>
    </xf>
    <xf numFmtId="0" fontId="1" fillId="3" borderId="0" xfId="3" applyFont="1" applyFill="1" applyAlignment="1">
      <alignment horizontal="center" vertical="center" wrapText="1"/>
    </xf>
    <xf numFmtId="0" fontId="3" fillId="3" borderId="0" xfId="3" applyFont="1" applyFill="1" applyAlignment="1">
      <alignment vertical="center" wrapText="1"/>
    </xf>
    <xf numFmtId="0" fontId="4" fillId="0" borderId="1" xfId="3" applyFont="1" applyBorder="1" applyAlignment="1">
      <alignment horizontal="center" vertical="center" wrapText="1"/>
    </xf>
    <xf numFmtId="0" fontId="4" fillId="0" borderId="2" xfId="3" applyFont="1" applyBorder="1" applyAlignment="1">
      <alignment horizontal="center" vertical="center" wrapText="1"/>
    </xf>
    <xf numFmtId="0" fontId="4" fillId="8" borderId="1" xfId="3" applyFont="1" applyFill="1" applyBorder="1" applyAlignment="1" applyProtection="1">
      <alignment horizontal="center" vertical="center" wrapText="1"/>
      <protection locked="0"/>
    </xf>
    <xf numFmtId="0" fontId="4" fillId="5" borderId="1" xfId="3" applyFont="1" applyFill="1" applyBorder="1" applyAlignment="1" applyProtection="1">
      <alignment horizontal="center" vertical="center" wrapText="1"/>
      <protection locked="0"/>
    </xf>
    <xf numFmtId="0" fontId="4" fillId="5" borderId="2" xfId="3" applyFont="1" applyFill="1" applyBorder="1" applyAlignment="1" applyProtection="1">
      <alignment horizontal="center" vertical="center" wrapText="1"/>
      <protection locked="0"/>
    </xf>
    <xf numFmtId="0" fontId="15" fillId="3" borderId="0" xfId="3" applyFont="1" applyFill="1" applyAlignment="1">
      <alignment horizontal="center" vertical="center" wrapText="1"/>
    </xf>
    <xf numFmtId="0" fontId="1" fillId="7" borderId="2" xfId="3" applyFont="1" applyFill="1" applyBorder="1" applyAlignment="1">
      <alignment horizontal="center" vertical="center" wrapText="1"/>
    </xf>
    <xf numFmtId="0" fontId="1" fillId="7" borderId="3" xfId="3" applyFont="1" applyFill="1" applyBorder="1" applyAlignment="1">
      <alignment horizontal="center" vertical="center" wrapText="1"/>
    </xf>
    <xf numFmtId="0" fontId="1" fillId="7" borderId="4" xfId="3" applyFont="1" applyFill="1" applyBorder="1" applyAlignment="1">
      <alignment horizontal="center" vertical="center" wrapText="1"/>
    </xf>
    <xf numFmtId="0" fontId="1" fillId="9" borderId="1" xfId="3" applyFont="1" applyFill="1" applyBorder="1" applyAlignment="1" applyProtection="1">
      <alignment horizontal="center" vertical="center" wrapText="1"/>
      <protection locked="0"/>
    </xf>
    <xf numFmtId="0" fontId="4" fillId="3" borderId="4" xfId="3" applyFont="1" applyFill="1" applyBorder="1" applyAlignment="1">
      <alignment horizontal="center" vertical="center" wrapText="1"/>
    </xf>
    <xf numFmtId="0" fontId="4" fillId="0" borderId="15" xfId="3" applyFont="1" applyBorder="1" applyAlignment="1">
      <alignment horizontal="center" vertical="center" wrapText="1"/>
    </xf>
    <xf numFmtId="0" fontId="4" fillId="0" borderId="9" xfId="3" applyFont="1" applyBorder="1" applyAlignment="1">
      <alignment horizontal="center" vertical="center" wrapText="1"/>
    </xf>
    <xf numFmtId="0" fontId="1" fillId="7" borderId="15" xfId="3" applyFont="1" applyFill="1" applyBorder="1" applyAlignment="1">
      <alignment horizontal="center" vertical="center" wrapText="1"/>
    </xf>
    <xf numFmtId="0" fontId="1" fillId="3" borderId="15" xfId="3" applyFont="1" applyFill="1" applyBorder="1" applyAlignment="1">
      <alignment horizontal="center" vertical="center" wrapText="1"/>
    </xf>
    <xf numFmtId="0" fontId="1" fillId="3" borderId="1" xfId="3" applyFont="1" applyFill="1" applyBorder="1" applyAlignment="1">
      <alignment horizontal="center" vertical="top" wrapText="1"/>
    </xf>
    <xf numFmtId="0" fontId="1" fillId="5" borderId="1" xfId="3" applyFont="1" applyFill="1" applyBorder="1" applyAlignment="1" applyProtection="1">
      <alignment horizontal="center" vertical="top" wrapText="1"/>
      <protection locked="0"/>
    </xf>
    <xf numFmtId="0" fontId="4" fillId="5" borderId="3" xfId="3" applyFont="1" applyFill="1" applyBorder="1" applyAlignment="1" applyProtection="1">
      <alignment horizontal="center" vertical="center" wrapText="1"/>
      <protection locked="0"/>
    </xf>
    <xf numFmtId="0" fontId="4" fillId="5" borderId="4" xfId="3" applyFont="1" applyFill="1" applyBorder="1" applyAlignment="1" applyProtection="1">
      <alignment horizontal="center" vertical="center" wrapText="1"/>
      <protection locked="0"/>
    </xf>
    <xf numFmtId="0" fontId="2" fillId="4" borderId="5" xfId="3" applyFont="1" applyFill="1" applyBorder="1" applyAlignment="1">
      <alignment horizontal="center" vertical="center" wrapText="1"/>
    </xf>
    <xf numFmtId="0" fontId="2" fillId="4" borderId="6" xfId="3" applyFont="1" applyFill="1" applyBorder="1" applyAlignment="1">
      <alignment horizontal="center" vertical="center" wrapText="1"/>
    </xf>
    <xf numFmtId="0" fontId="13" fillId="5" borderId="1" xfId="3" applyFont="1" applyFill="1" applyBorder="1" applyAlignment="1" applyProtection="1">
      <alignment horizontal="center" vertical="center" wrapText="1"/>
      <protection locked="0"/>
    </xf>
    <xf numFmtId="0" fontId="14" fillId="5" borderId="15" xfId="3" applyFont="1" applyFill="1" applyBorder="1" applyAlignment="1" applyProtection="1">
      <alignment horizontal="center" vertical="center" wrapText="1"/>
      <protection locked="0"/>
    </xf>
    <xf numFmtId="0" fontId="14" fillId="5" borderId="9" xfId="3" applyFont="1" applyFill="1" applyBorder="1" applyAlignment="1" applyProtection="1">
      <alignment horizontal="center" vertical="center" wrapText="1"/>
      <protection locked="0"/>
    </xf>
    <xf numFmtId="0" fontId="14" fillId="5" borderId="1" xfId="3" applyFont="1" applyFill="1" applyBorder="1" applyAlignment="1" applyProtection="1">
      <alignment horizontal="center" vertical="center" wrapText="1"/>
      <protection locked="0"/>
    </xf>
    <xf numFmtId="0" fontId="14" fillId="5" borderId="2" xfId="3" applyFont="1" applyFill="1" applyBorder="1" applyAlignment="1" applyProtection="1">
      <alignment horizontal="center" vertical="center" wrapText="1"/>
      <protection locked="0"/>
    </xf>
    <xf numFmtId="0" fontId="4" fillId="0" borderId="14" xfId="3" applyFont="1" applyBorder="1" applyAlignment="1">
      <alignment horizontal="center" vertical="center" wrapText="1"/>
    </xf>
    <xf numFmtId="0" fontId="4" fillId="0" borderId="5" xfId="3" applyFont="1" applyBorder="1" applyAlignment="1">
      <alignment horizontal="center" vertical="center" wrapText="1"/>
    </xf>
    <xf numFmtId="0" fontId="1" fillId="7" borderId="14" xfId="3" applyFont="1" applyFill="1" applyBorder="1" applyAlignment="1">
      <alignment horizontal="center" vertical="center" wrapText="1"/>
    </xf>
    <xf numFmtId="0" fontId="1" fillId="0" borderId="14" xfId="3" applyFont="1" applyBorder="1" applyAlignment="1" applyProtection="1">
      <alignment horizontal="center" vertical="center" wrapText="1"/>
      <protection locked="0"/>
    </xf>
    <xf numFmtId="0" fontId="1" fillId="3" borderId="14" xfId="3" applyFont="1" applyFill="1" applyBorder="1" applyAlignment="1">
      <alignment horizontal="center" vertical="center" wrapText="1"/>
    </xf>
    <xf numFmtId="0" fontId="2" fillId="4" borderId="1" xfId="3" applyFont="1" applyFill="1" applyBorder="1" applyAlignment="1">
      <alignment horizontal="center" vertical="top" wrapText="1"/>
    </xf>
    <xf numFmtId="0" fontId="1" fillId="7" borderId="1" xfId="3" applyFont="1" applyFill="1" applyBorder="1" applyAlignment="1">
      <alignment horizontal="center" vertical="top" wrapText="1"/>
    </xf>
    <xf numFmtId="0" fontId="1" fillId="0" borderId="1" xfId="3" applyFont="1" applyBorder="1" applyAlignment="1" applyProtection="1">
      <alignment horizontal="center" vertical="top" wrapText="1"/>
      <protection locked="0"/>
    </xf>
    <xf numFmtId="0" fontId="4" fillId="7" borderId="14" xfId="3" applyFont="1" applyFill="1" applyBorder="1" applyAlignment="1">
      <alignment horizontal="center" vertical="center" wrapText="1"/>
    </xf>
    <xf numFmtId="0" fontId="1" fillId="9" borderId="2" xfId="3" applyFont="1" applyFill="1" applyBorder="1" applyAlignment="1" applyProtection="1">
      <alignment horizontal="center" vertical="center" wrapText="1"/>
      <protection locked="0"/>
    </xf>
    <xf numFmtId="0" fontId="1" fillId="9" borderId="3" xfId="3" applyFont="1" applyFill="1" applyBorder="1" applyAlignment="1" applyProtection="1">
      <alignment horizontal="center" vertical="center" wrapText="1"/>
      <protection locked="0"/>
    </xf>
    <xf numFmtId="0" fontId="1" fillId="9" borderId="4" xfId="3" applyFont="1" applyFill="1" applyBorder="1" applyAlignment="1" applyProtection="1">
      <alignment horizontal="center" vertical="center" wrapText="1"/>
      <protection locked="0"/>
    </xf>
    <xf numFmtId="0" fontId="2" fillId="4" borderId="14" xfId="3" applyFont="1" applyFill="1" applyBorder="1" applyAlignment="1">
      <alignment horizontal="center" vertical="center" wrapText="1"/>
    </xf>
    <xf numFmtId="0" fontId="2" fillId="4" borderId="0" xfId="3" applyFont="1" applyFill="1" applyAlignment="1">
      <alignment horizontal="center" vertical="center" wrapText="1"/>
    </xf>
    <xf numFmtId="0" fontId="1" fillId="5" borderId="2" xfId="3" applyFont="1" applyFill="1" applyBorder="1" applyAlignment="1">
      <alignment horizontal="center" vertical="center" wrapText="1"/>
    </xf>
    <xf numFmtId="0" fontId="1" fillId="5" borderId="3" xfId="3" applyFont="1" applyFill="1" applyBorder="1" applyAlignment="1">
      <alignment horizontal="center" vertical="center" wrapText="1"/>
    </xf>
    <xf numFmtId="0" fontId="1" fillId="5" borderId="4" xfId="3" applyFont="1" applyFill="1" applyBorder="1" applyAlignment="1">
      <alignment horizontal="center" vertical="center" wrapText="1"/>
    </xf>
    <xf numFmtId="0" fontId="16" fillId="3" borderId="0" xfId="3" applyFont="1" applyFill="1" applyAlignment="1">
      <alignment horizontal="center" vertical="center" wrapText="1"/>
    </xf>
    <xf numFmtId="0" fontId="10" fillId="5" borderId="1" xfId="0" applyFont="1" applyFill="1" applyBorder="1" applyAlignment="1" applyProtection="1">
      <alignment horizontal="center" vertical="center" wrapText="1"/>
      <protection locked="0"/>
    </xf>
    <xf numFmtId="0" fontId="1" fillId="8" borderId="1" xfId="0" applyFont="1" applyFill="1" applyBorder="1" applyAlignment="1">
      <alignment horizontal="center" vertical="center" wrapText="1"/>
    </xf>
    <xf numFmtId="0" fontId="11" fillId="5" borderId="1" xfId="0" applyFont="1" applyFill="1" applyBorder="1" applyAlignment="1">
      <alignment horizontal="center" vertical="center" wrapText="1"/>
    </xf>
    <xf numFmtId="0" fontId="2" fillId="6" borderId="1" xfId="0" applyFont="1" applyFill="1" applyBorder="1" applyAlignment="1">
      <alignment vertical="center" wrapText="1"/>
    </xf>
    <xf numFmtId="0" fontId="12" fillId="3" borderId="0" xfId="0" applyFont="1" applyFill="1" applyAlignment="1">
      <alignment horizontal="center" vertical="center" wrapText="1"/>
    </xf>
    <xf numFmtId="0" fontId="2" fillId="6" borderId="14" xfId="0" applyFont="1" applyFill="1" applyBorder="1" applyAlignment="1">
      <alignment horizontal="center" vertical="center" wrapText="1"/>
    </xf>
    <xf numFmtId="0" fontId="2" fillId="6" borderId="13" xfId="0" applyFont="1" applyFill="1" applyBorder="1" applyAlignment="1">
      <alignment horizontal="center" vertical="center" wrapText="1"/>
    </xf>
    <xf numFmtId="0" fontId="2" fillId="6" borderId="15" xfId="0" applyFont="1" applyFill="1" applyBorder="1" applyAlignment="1">
      <alignment horizontal="center" vertical="center" wrapText="1"/>
    </xf>
    <xf numFmtId="0" fontId="11" fillId="5" borderId="2" xfId="0" applyFont="1" applyFill="1" applyBorder="1" applyAlignment="1">
      <alignment horizontal="center" vertical="center" wrapText="1"/>
    </xf>
    <xf numFmtId="0" fontId="11" fillId="5" borderId="3" xfId="0" applyFont="1" applyFill="1" applyBorder="1" applyAlignment="1">
      <alignment horizontal="center" vertical="center" wrapText="1"/>
    </xf>
    <xf numFmtId="0" fontId="11" fillId="5" borderId="4" xfId="0" applyFont="1" applyFill="1" applyBorder="1" applyAlignment="1">
      <alignment horizontal="center" vertical="center" wrapText="1"/>
    </xf>
    <xf numFmtId="0" fontId="1" fillId="5" borderId="8" xfId="0" applyFont="1" applyFill="1" applyBorder="1" applyAlignment="1">
      <alignment horizontal="center" vertical="center" wrapText="1"/>
    </xf>
    <xf numFmtId="0" fontId="1" fillId="5" borderId="0" xfId="0" applyFont="1" applyFill="1" applyAlignment="1">
      <alignment horizontal="center" vertical="center" wrapText="1"/>
    </xf>
    <xf numFmtId="0" fontId="1" fillId="5" borderId="6" xfId="0" applyFont="1" applyFill="1" applyBorder="1" applyAlignment="1">
      <alignment horizontal="center" vertical="center" wrapText="1"/>
    </xf>
    <xf numFmtId="0" fontId="1" fillId="5" borderId="7" xfId="0" applyFont="1" applyFill="1" applyBorder="1" applyAlignment="1">
      <alignment horizontal="center" vertical="center" wrapText="1"/>
    </xf>
    <xf numFmtId="0" fontId="1" fillId="5" borderId="9" xfId="0" applyFont="1" applyFill="1" applyBorder="1" applyAlignment="1">
      <alignment horizontal="center" vertical="center" wrapText="1"/>
    </xf>
    <xf numFmtId="0" fontId="1" fillId="5" borderId="10" xfId="0" applyFont="1" applyFill="1" applyBorder="1" applyAlignment="1">
      <alignment horizontal="center" vertical="center" wrapText="1"/>
    </xf>
    <xf numFmtId="0" fontId="1" fillId="5" borderId="12"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4" fillId="5" borderId="1" xfId="0" applyFont="1" applyFill="1" applyBorder="1" applyAlignment="1" applyProtection="1">
      <alignment horizontal="right" vertical="center" wrapText="1"/>
      <protection locked="0"/>
    </xf>
    <xf numFmtId="0" fontId="4" fillId="5" borderId="2" xfId="0" applyFont="1" applyFill="1" applyBorder="1" applyAlignment="1" applyProtection="1">
      <alignment horizontal="right" vertical="center" wrapText="1"/>
      <protection locked="0"/>
    </xf>
    <xf numFmtId="0" fontId="4" fillId="5" borderId="4" xfId="0" applyFont="1" applyFill="1" applyBorder="1" applyAlignment="1" applyProtection="1">
      <alignment horizontal="right" vertical="center" wrapText="1"/>
      <protection locked="0"/>
    </xf>
    <xf numFmtId="0" fontId="11" fillId="5" borderId="1" xfId="0" applyFont="1" applyFill="1" applyBorder="1" applyAlignment="1" applyProtection="1">
      <alignment horizontal="right" vertical="center" wrapText="1"/>
      <protection locked="0"/>
    </xf>
    <xf numFmtId="0" fontId="11" fillId="5" borderId="2" xfId="0" applyFont="1" applyFill="1" applyBorder="1" applyAlignment="1" applyProtection="1">
      <alignment horizontal="right" vertical="center" wrapText="1"/>
      <protection locked="0"/>
    </xf>
    <xf numFmtId="0" fontId="11" fillId="5" borderId="4" xfId="0" applyFont="1" applyFill="1" applyBorder="1" applyAlignment="1" applyProtection="1">
      <alignment horizontal="right" vertical="center" wrapText="1"/>
      <protection locked="0"/>
    </xf>
    <xf numFmtId="0" fontId="1" fillId="3" borderId="3"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9" fillId="6" borderId="1" xfId="1" applyFont="1" applyFill="1" applyBorder="1" applyAlignment="1">
      <alignment horizontal="center" vertical="center" wrapText="1"/>
    </xf>
    <xf numFmtId="0" fontId="1" fillId="5" borderId="2" xfId="0" applyFont="1" applyFill="1" applyBorder="1" applyAlignment="1">
      <alignment horizontal="center" vertical="center"/>
    </xf>
    <xf numFmtId="0" fontId="1" fillId="5" borderId="4" xfId="0" applyFont="1" applyFill="1" applyBorder="1" applyAlignment="1">
      <alignment horizontal="center" vertical="center"/>
    </xf>
    <xf numFmtId="0" fontId="8" fillId="5" borderId="2" xfId="0" applyFont="1" applyFill="1" applyBorder="1" applyAlignment="1">
      <alignment horizontal="center" vertical="top"/>
    </xf>
    <xf numFmtId="0" fontId="8" fillId="5" borderId="3" xfId="0" applyFont="1" applyFill="1" applyBorder="1" applyAlignment="1">
      <alignment horizontal="center" vertical="top"/>
    </xf>
    <xf numFmtId="0" fontId="8" fillId="5" borderId="4" xfId="0" applyFont="1" applyFill="1" applyBorder="1" applyAlignment="1">
      <alignment horizontal="center" vertical="top"/>
    </xf>
    <xf numFmtId="0" fontId="2" fillId="6" borderId="1" xfId="0" applyFont="1" applyFill="1" applyBorder="1" applyAlignment="1">
      <alignment horizontal="center" vertical="center"/>
    </xf>
    <xf numFmtId="0" fontId="4" fillId="5" borderId="1" xfId="0" applyFont="1" applyFill="1" applyBorder="1" applyAlignment="1">
      <alignment horizontal="center" vertical="top"/>
    </xf>
    <xf numFmtId="0" fontId="3" fillId="3" borderId="10" xfId="0" applyFont="1" applyFill="1" applyBorder="1" applyAlignment="1">
      <alignment horizontal="center" vertical="center"/>
    </xf>
    <xf numFmtId="0" fontId="4" fillId="5"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0" fontId="1" fillId="5" borderId="1" xfId="0" applyFont="1" applyFill="1" applyBorder="1" applyAlignment="1">
      <alignment horizontal="center" vertical="center"/>
    </xf>
    <xf numFmtId="0" fontId="1" fillId="5" borderId="3" xfId="0" applyFont="1" applyFill="1" applyBorder="1" applyAlignment="1">
      <alignment horizontal="center" vertical="center"/>
    </xf>
    <xf numFmtId="0" fontId="2" fillId="4" borderId="5" xfId="0" applyFont="1" applyFill="1" applyBorder="1" applyAlignment="1">
      <alignment horizontal="center" vertical="center"/>
    </xf>
    <xf numFmtId="0" fontId="2" fillId="4" borderId="6" xfId="0" applyFont="1" applyFill="1" applyBorder="1" applyAlignment="1">
      <alignment horizontal="center" vertical="center"/>
    </xf>
    <xf numFmtId="0" fontId="2" fillId="4" borderId="7" xfId="0" applyFont="1" applyFill="1" applyBorder="1" applyAlignment="1">
      <alignment horizontal="center" vertical="center"/>
    </xf>
    <xf numFmtId="0" fontId="2" fillId="4" borderId="1" xfId="0" applyFont="1" applyFill="1" applyBorder="1" applyAlignment="1">
      <alignment horizontal="center" vertical="center"/>
    </xf>
    <xf numFmtId="0" fontId="5" fillId="5" borderId="1" xfId="0" applyFont="1" applyFill="1" applyBorder="1" applyAlignment="1">
      <alignment horizontal="center" vertical="center"/>
    </xf>
    <xf numFmtId="0" fontId="6" fillId="5" borderId="1" xfId="0" applyFont="1" applyFill="1" applyBorder="1" applyAlignment="1">
      <alignment horizontal="center" vertical="center"/>
    </xf>
    <xf numFmtId="0" fontId="7" fillId="5" borderId="1" xfId="0" applyFont="1" applyFill="1" applyBorder="1" applyAlignment="1">
      <alignment horizontal="center" vertical="center"/>
    </xf>
    <xf numFmtId="0" fontId="31" fillId="5" borderId="2" xfId="0" applyFont="1" applyFill="1" applyBorder="1" applyAlignment="1">
      <alignment horizontal="center" vertical="top" wrapText="1"/>
    </xf>
    <xf numFmtId="0" fontId="31" fillId="5" borderId="2" xfId="0" applyFont="1" applyFill="1" applyBorder="1" applyAlignment="1">
      <alignment horizontal="center" vertical="top"/>
    </xf>
  </cellXfs>
  <cellStyles count="5">
    <cellStyle name="常规" xfId="0" builtinId="0"/>
    <cellStyle name="常规 2" xfId="2" xr:uid="{00000000-0005-0000-0000-000031000000}"/>
    <cellStyle name="常规 3" xfId="3" xr:uid="{00000000-0005-0000-0000-000032000000}"/>
    <cellStyle name="超链接" xfId="1" builtinId="8"/>
    <cellStyle name="货币 2" xfId="4" xr:uid="{00000000-0005-0000-0000-000033000000}"/>
  </cellStyles>
  <dxfs count="70">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ont>
        <color rgb="FF9C0006"/>
      </font>
      <fill>
        <patternFill patternType="solid">
          <bgColor rgb="FFFFC7CE"/>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ill>
        <patternFill patternType="solid">
          <bgColor theme="4" tint="0.79995117038483843"/>
        </patternFill>
      </fill>
    </dxf>
    <dxf>
      <font>
        <color rgb="FF9C0006"/>
      </font>
      <fill>
        <patternFill patternType="solid">
          <bgColor rgb="FFFFC7CE"/>
        </patternFill>
      </fill>
    </dxf>
  </dxfs>
  <tableStyles count="0" defaultTableStyle="TableStyleMedium2"/>
  <colors>
    <mruColors>
      <color rgb="FF996633"/>
      <color rgb="FF996600"/>
      <color rgb="FF663300"/>
      <color rgb="FFAF7C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394875394875401"/>
          <c:y val="0.12598425196850399"/>
          <c:w val="0.69210249210249197"/>
          <c:h val="0.73933258342707198"/>
        </c:manualLayout>
      </c:layout>
      <c:radarChart>
        <c:radarStyle val="filled"/>
        <c:varyColors val="0"/>
        <c:ser>
          <c:idx val="1"/>
          <c:order val="0"/>
          <c:spPr>
            <a:solidFill>
              <a:schemeClr val="accent2">
                <a:alpha val="10196"/>
              </a:schemeClr>
            </a:solidFill>
            <a:ln w="50800">
              <a:solidFill>
                <a:schemeClr val="accent2">
                  <a:alpha val="30000"/>
                </a:schemeClr>
              </a:solidFill>
            </a:ln>
            <a:effectLst/>
          </c:spPr>
          <c:cat>
            <c:strRef>
              <c:f>主状态!$C$10:$C$15</c:f>
              <c:strCache>
                <c:ptCount val="6"/>
                <c:pt idx="0">
                  <c:v>力量</c:v>
                </c:pt>
                <c:pt idx="1">
                  <c:v>敏捷</c:v>
                </c:pt>
                <c:pt idx="2">
                  <c:v>体质</c:v>
                </c:pt>
                <c:pt idx="3">
                  <c:v>智力</c:v>
                </c:pt>
                <c:pt idx="4">
                  <c:v>感知</c:v>
                </c:pt>
                <c:pt idx="5">
                  <c:v>魅力</c:v>
                </c:pt>
              </c:strCache>
            </c:strRef>
          </c:cat>
          <c:val>
            <c:numRef>
              <c:f>主状态!$D$10:$D$15</c:f>
              <c:numCache>
                <c:formatCode>General</c:formatCode>
                <c:ptCount val="6"/>
              </c:numCache>
            </c:numRef>
          </c:val>
          <c:extLst>
            <c:ext xmlns:c16="http://schemas.microsoft.com/office/drawing/2014/chart" uri="{C3380CC4-5D6E-409C-BE32-E72D297353CC}">
              <c16:uniqueId val="{00000000-FCD0-44ED-88DA-4F8B4DD8770D}"/>
            </c:ext>
          </c:extLst>
        </c:ser>
        <c:ser>
          <c:idx val="2"/>
          <c:order val="1"/>
          <c:spPr>
            <a:solidFill>
              <a:schemeClr val="accent1">
                <a:alpha val="10196"/>
              </a:schemeClr>
            </a:solidFill>
            <a:ln w="50800">
              <a:solidFill>
                <a:schemeClr val="accent1">
                  <a:lumMod val="50000"/>
                  <a:alpha val="30000"/>
                </a:schemeClr>
              </a:solidFill>
            </a:ln>
            <a:effectLst>
              <a:glow>
                <a:schemeClr val="accent4">
                  <a:lumMod val="20000"/>
                  <a:lumOff val="80000"/>
                </a:schemeClr>
              </a:glow>
            </a:effectLst>
          </c:spPr>
          <c:cat>
            <c:strRef>
              <c:f>主状态!$C$10:$C$15</c:f>
              <c:strCache>
                <c:ptCount val="6"/>
                <c:pt idx="0">
                  <c:v>力量</c:v>
                </c:pt>
                <c:pt idx="1">
                  <c:v>敏捷</c:v>
                </c:pt>
                <c:pt idx="2">
                  <c:v>体质</c:v>
                </c:pt>
                <c:pt idx="3">
                  <c:v>智力</c:v>
                </c:pt>
                <c:pt idx="4">
                  <c:v>感知</c:v>
                </c:pt>
                <c:pt idx="5">
                  <c:v>魅力</c:v>
                </c:pt>
              </c:strCache>
            </c:strRef>
          </c:cat>
          <c:val>
            <c:numRef>
              <c:f>主状态!$E$10:$E$15</c:f>
              <c:numCache>
                <c:formatCode>General</c:formatCode>
                <c:ptCount val="6"/>
              </c:numCache>
            </c:numRef>
          </c:val>
          <c:extLst>
            <c:ext xmlns:c16="http://schemas.microsoft.com/office/drawing/2014/chart" uri="{C3380CC4-5D6E-409C-BE32-E72D297353CC}">
              <c16:uniqueId val="{00000001-FCD0-44ED-88DA-4F8B4DD8770D}"/>
            </c:ext>
          </c:extLst>
        </c:ser>
        <c:ser>
          <c:idx val="0"/>
          <c:order val="2"/>
          <c:spPr>
            <a:solidFill>
              <a:schemeClr val="accent1">
                <a:alpha val="10196"/>
              </a:schemeClr>
            </a:solidFill>
            <a:ln w="50800">
              <a:solidFill>
                <a:schemeClr val="accent1">
                  <a:alpha val="30000"/>
                </a:schemeClr>
              </a:solidFill>
            </a:ln>
            <a:effectLst/>
          </c:spPr>
          <c:cat>
            <c:strRef>
              <c:f>主状态!$C$10:$C$15</c:f>
              <c:strCache>
                <c:ptCount val="6"/>
                <c:pt idx="0">
                  <c:v>力量</c:v>
                </c:pt>
                <c:pt idx="1">
                  <c:v>敏捷</c:v>
                </c:pt>
                <c:pt idx="2">
                  <c:v>体质</c:v>
                </c:pt>
                <c:pt idx="3">
                  <c:v>智力</c:v>
                </c:pt>
                <c:pt idx="4">
                  <c:v>感知</c:v>
                </c:pt>
                <c:pt idx="5">
                  <c:v>魅力</c:v>
                </c:pt>
              </c:strCache>
            </c:strRef>
          </c:cat>
          <c:val>
            <c:numRef>
              <c:f>主状态!$F$10:$F$15</c:f>
              <c:numCache>
                <c:formatCode>General</c:formatCode>
                <c:ptCount val="6"/>
                <c:pt idx="0">
                  <c:v>12</c:v>
                </c:pt>
                <c:pt idx="1">
                  <c:v>19</c:v>
                </c:pt>
                <c:pt idx="2">
                  <c:v>14</c:v>
                </c:pt>
                <c:pt idx="3">
                  <c:v>10</c:v>
                </c:pt>
                <c:pt idx="4">
                  <c:v>14</c:v>
                </c:pt>
                <c:pt idx="5">
                  <c:v>10</c:v>
                </c:pt>
              </c:numCache>
            </c:numRef>
          </c:val>
          <c:extLst>
            <c:ext xmlns:c16="http://schemas.microsoft.com/office/drawing/2014/chart" uri="{C3380CC4-5D6E-409C-BE32-E72D297353CC}">
              <c16:uniqueId val="{00000002-FCD0-44ED-88DA-4F8B4DD8770D}"/>
            </c:ext>
          </c:extLst>
        </c:ser>
        <c:ser>
          <c:idx val="3"/>
          <c:order val="3"/>
          <c:spPr>
            <a:solidFill>
              <a:schemeClr val="accent4">
                <a:alpha val="10196"/>
              </a:schemeClr>
            </a:solidFill>
            <a:ln w="50800">
              <a:solidFill>
                <a:schemeClr val="accent4">
                  <a:alpha val="30000"/>
                </a:schemeClr>
              </a:solidFill>
            </a:ln>
            <a:effectLst/>
          </c:spPr>
          <c:cat>
            <c:strRef>
              <c:f>主状态!$C$10:$C$15</c:f>
              <c:strCache>
                <c:ptCount val="6"/>
                <c:pt idx="0">
                  <c:v>力量</c:v>
                </c:pt>
                <c:pt idx="1">
                  <c:v>敏捷</c:v>
                </c:pt>
                <c:pt idx="2">
                  <c:v>体质</c:v>
                </c:pt>
                <c:pt idx="3">
                  <c:v>智力</c:v>
                </c:pt>
                <c:pt idx="4">
                  <c:v>感知</c:v>
                </c:pt>
                <c:pt idx="5">
                  <c:v>魅力</c:v>
                </c:pt>
              </c:strCache>
            </c:strRef>
          </c:cat>
          <c:val>
            <c:numRef>
              <c:f>主状态!$G$10:$G$15</c:f>
              <c:numCache>
                <c:formatCode>General</c:formatCode>
                <c:ptCount val="6"/>
              </c:numCache>
            </c:numRef>
          </c:val>
          <c:extLst>
            <c:ext xmlns:c16="http://schemas.microsoft.com/office/drawing/2014/chart" uri="{C3380CC4-5D6E-409C-BE32-E72D297353CC}">
              <c16:uniqueId val="{00000003-FCD0-44ED-88DA-4F8B4DD8770D}"/>
            </c:ext>
          </c:extLst>
        </c:ser>
        <c:ser>
          <c:idx val="4"/>
          <c:order val="4"/>
          <c:spPr>
            <a:solidFill>
              <a:schemeClr val="accent5">
                <a:alpha val="10196"/>
              </a:schemeClr>
            </a:solidFill>
            <a:ln w="50800">
              <a:solidFill>
                <a:schemeClr val="accent5">
                  <a:alpha val="30000"/>
                </a:schemeClr>
              </a:solidFill>
            </a:ln>
            <a:effectLst/>
          </c:spPr>
          <c:cat>
            <c:strRef>
              <c:f>主状态!$C$10:$C$15</c:f>
              <c:strCache>
                <c:ptCount val="6"/>
                <c:pt idx="0">
                  <c:v>力量</c:v>
                </c:pt>
                <c:pt idx="1">
                  <c:v>敏捷</c:v>
                </c:pt>
                <c:pt idx="2">
                  <c:v>体质</c:v>
                </c:pt>
                <c:pt idx="3">
                  <c:v>智力</c:v>
                </c:pt>
                <c:pt idx="4">
                  <c:v>感知</c:v>
                </c:pt>
                <c:pt idx="5">
                  <c:v>魅力</c:v>
                </c:pt>
              </c:strCache>
            </c:strRef>
          </c:cat>
          <c:val>
            <c:numRef>
              <c:f>主状态!$H$10:$H$15</c:f>
              <c:numCache>
                <c:formatCode>General</c:formatCode>
                <c:ptCount val="6"/>
              </c:numCache>
            </c:numRef>
          </c:val>
          <c:extLst>
            <c:ext xmlns:c16="http://schemas.microsoft.com/office/drawing/2014/chart" uri="{C3380CC4-5D6E-409C-BE32-E72D297353CC}">
              <c16:uniqueId val="{00000004-FCD0-44ED-88DA-4F8B4DD8770D}"/>
            </c:ext>
          </c:extLst>
        </c:ser>
        <c:dLbls>
          <c:showLegendKey val="0"/>
          <c:showVal val="0"/>
          <c:showCatName val="0"/>
          <c:showSerName val="0"/>
          <c:showPercent val="0"/>
          <c:showBubbleSize val="0"/>
        </c:dLbls>
        <c:axId val="708493970"/>
        <c:axId val="14278860"/>
      </c:radarChart>
      <c:catAx>
        <c:axId val="708493970"/>
        <c:scaling>
          <c:orientation val="minMax"/>
        </c:scaling>
        <c:delete val="0"/>
        <c:axPos val="b"/>
        <c:numFmt formatCode="General"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dk1">
                    <a:lumMod val="50000"/>
                    <a:lumOff val="50000"/>
                  </a:schemeClr>
                </a:solidFill>
                <a:latin typeface="+mn-lt"/>
                <a:ea typeface="+mn-ea"/>
                <a:cs typeface="+mn-cs"/>
              </a:defRPr>
            </a:pPr>
            <a:endParaRPr lang="zh-CN"/>
          </a:p>
        </c:txPr>
        <c:crossAx val="14278860"/>
        <c:crosses val="autoZero"/>
        <c:auto val="1"/>
        <c:lblAlgn val="ctr"/>
        <c:lblOffset val="100"/>
        <c:noMultiLvlLbl val="0"/>
      </c:catAx>
      <c:valAx>
        <c:axId val="1427886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0" spcFirstLastPara="0" vertOverflow="ellipsis" wrap="square" anchor="ctr" anchorCtr="0"/>
          <a:lstStyle/>
          <a:p>
            <a:pPr>
              <a:defRPr lang="zh-CN" sz="900" b="0" i="0" u="none" strike="noStrike" kern="1200" baseline="0">
                <a:solidFill>
                  <a:schemeClr val="dk1">
                    <a:lumMod val="50000"/>
                    <a:lumOff val="50000"/>
                  </a:schemeClr>
                </a:solidFill>
                <a:latin typeface="+mn-lt"/>
                <a:ea typeface="+mn-ea"/>
                <a:cs typeface="+mn-cs"/>
              </a:defRPr>
            </a:pPr>
            <a:endParaRPr lang="zh-CN"/>
          </a:p>
        </c:txPr>
        <c:crossAx val="708493970"/>
        <c:crosses val="autoZero"/>
        <c:crossBetween val="between"/>
      </c:valAx>
      <c:spPr>
        <a:noFill/>
        <a:ln>
          <a:noFill/>
        </a:ln>
        <a:effectLst/>
      </c:spPr>
    </c:plotArea>
    <c:plotVisOnly val="1"/>
    <c:dispBlanksAs val="gap"/>
    <c:showDLblsOverMax val="0"/>
  </c:chart>
  <c:spPr>
    <a:gradFill flip="none" rotWithShape="1">
      <a:gsLst>
        <a:gs pos="100000">
          <a:schemeClr val="lt1">
            <a:lumMod val="95000"/>
          </a:schemeClr>
        </a:gs>
        <a:gs pos="43000">
          <a:schemeClr val="lt1"/>
        </a:gs>
      </a:gsLst>
      <a:path path="circle">
        <a:fillToRect l="50000" t="50000" r="50000" b="50000"/>
      </a:path>
    </a:gradFill>
    <a:ln w="9525" cap="flat" cmpd="sng" algn="ctr">
      <a:solidFill>
        <a:schemeClr val="dk1">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394875394875401"/>
          <c:y val="0.12598425196850399"/>
          <c:w val="0.69210249210249197"/>
          <c:h val="0.73933258342707198"/>
        </c:manualLayout>
      </c:layout>
      <c:radarChart>
        <c:radarStyle val="filled"/>
        <c:varyColors val="0"/>
        <c:ser>
          <c:idx val="1"/>
          <c:order val="0"/>
          <c:spPr>
            <a:solidFill>
              <a:schemeClr val="accent2">
                <a:alpha val="10196"/>
              </a:schemeClr>
            </a:solidFill>
            <a:ln w="50800">
              <a:solidFill>
                <a:schemeClr val="accent2">
                  <a:alpha val="30000"/>
                </a:schemeClr>
              </a:solidFill>
            </a:ln>
            <a:effectLst/>
          </c:spPr>
          <c:cat>
            <c:strRef>
              <c:f>伙伴!$C$10:$C$15</c:f>
              <c:strCache>
                <c:ptCount val="6"/>
                <c:pt idx="0">
                  <c:v>力量</c:v>
                </c:pt>
                <c:pt idx="1">
                  <c:v>敏捷</c:v>
                </c:pt>
                <c:pt idx="2">
                  <c:v>体质</c:v>
                </c:pt>
                <c:pt idx="3">
                  <c:v>智力</c:v>
                </c:pt>
                <c:pt idx="4">
                  <c:v>感知</c:v>
                </c:pt>
                <c:pt idx="5">
                  <c:v>魅力</c:v>
                </c:pt>
              </c:strCache>
            </c:strRef>
          </c:cat>
          <c:val>
            <c:numRef>
              <c:f>伙伴!$D$10:$D$15</c:f>
              <c:numCache>
                <c:formatCode>General</c:formatCode>
                <c:ptCount val="6"/>
              </c:numCache>
            </c:numRef>
          </c:val>
          <c:extLst>
            <c:ext xmlns:c16="http://schemas.microsoft.com/office/drawing/2014/chart" uri="{C3380CC4-5D6E-409C-BE32-E72D297353CC}">
              <c16:uniqueId val="{00000000-86D3-402B-B59D-7BF4BE6AAFC4}"/>
            </c:ext>
          </c:extLst>
        </c:ser>
        <c:ser>
          <c:idx val="2"/>
          <c:order val="1"/>
          <c:spPr>
            <a:solidFill>
              <a:schemeClr val="accent1">
                <a:alpha val="10196"/>
              </a:schemeClr>
            </a:solidFill>
            <a:ln w="50800">
              <a:solidFill>
                <a:schemeClr val="accent1">
                  <a:lumMod val="50000"/>
                  <a:alpha val="30000"/>
                </a:schemeClr>
              </a:solidFill>
            </a:ln>
            <a:effectLst>
              <a:glow>
                <a:schemeClr val="accent4">
                  <a:lumMod val="20000"/>
                  <a:lumOff val="80000"/>
                </a:schemeClr>
              </a:glow>
            </a:effectLst>
          </c:spPr>
          <c:cat>
            <c:strRef>
              <c:f>伙伴!$C$10:$C$15</c:f>
              <c:strCache>
                <c:ptCount val="6"/>
                <c:pt idx="0">
                  <c:v>力量</c:v>
                </c:pt>
                <c:pt idx="1">
                  <c:v>敏捷</c:v>
                </c:pt>
                <c:pt idx="2">
                  <c:v>体质</c:v>
                </c:pt>
                <c:pt idx="3">
                  <c:v>智力</c:v>
                </c:pt>
                <c:pt idx="4">
                  <c:v>感知</c:v>
                </c:pt>
                <c:pt idx="5">
                  <c:v>魅力</c:v>
                </c:pt>
              </c:strCache>
            </c:strRef>
          </c:cat>
          <c:val>
            <c:numRef>
              <c:f>伙伴!$E$10:$E$15</c:f>
              <c:numCache>
                <c:formatCode>General</c:formatCode>
                <c:ptCount val="6"/>
              </c:numCache>
            </c:numRef>
          </c:val>
          <c:extLst>
            <c:ext xmlns:c16="http://schemas.microsoft.com/office/drawing/2014/chart" uri="{C3380CC4-5D6E-409C-BE32-E72D297353CC}">
              <c16:uniqueId val="{00000001-86D3-402B-B59D-7BF4BE6AAFC4}"/>
            </c:ext>
          </c:extLst>
        </c:ser>
        <c:ser>
          <c:idx val="0"/>
          <c:order val="2"/>
          <c:spPr>
            <a:solidFill>
              <a:schemeClr val="accent1">
                <a:alpha val="10196"/>
              </a:schemeClr>
            </a:solidFill>
            <a:ln w="50800">
              <a:solidFill>
                <a:schemeClr val="accent1">
                  <a:alpha val="30000"/>
                </a:schemeClr>
              </a:solidFill>
            </a:ln>
            <a:effectLst/>
          </c:spPr>
          <c:cat>
            <c:strRef>
              <c:f>伙伴!$C$10:$C$15</c:f>
              <c:strCache>
                <c:ptCount val="6"/>
                <c:pt idx="0">
                  <c:v>力量</c:v>
                </c:pt>
                <c:pt idx="1">
                  <c:v>敏捷</c:v>
                </c:pt>
                <c:pt idx="2">
                  <c:v>体质</c:v>
                </c:pt>
                <c:pt idx="3">
                  <c:v>智力</c:v>
                </c:pt>
                <c:pt idx="4">
                  <c:v>感知</c:v>
                </c:pt>
                <c:pt idx="5">
                  <c:v>魅力</c:v>
                </c:pt>
              </c:strCache>
            </c:strRef>
          </c:cat>
          <c:val>
            <c:numRef>
              <c:f>伙伴!$F$10:$F$15</c:f>
              <c:numCache>
                <c:formatCode>General</c:formatCode>
                <c:ptCount val="6"/>
                <c:pt idx="0">
                  <c:v>10</c:v>
                </c:pt>
                <c:pt idx="1">
                  <c:v>10</c:v>
                </c:pt>
                <c:pt idx="2">
                  <c:v>10</c:v>
                </c:pt>
                <c:pt idx="3">
                  <c:v>10</c:v>
                </c:pt>
                <c:pt idx="4">
                  <c:v>10</c:v>
                </c:pt>
                <c:pt idx="5">
                  <c:v>10</c:v>
                </c:pt>
              </c:numCache>
            </c:numRef>
          </c:val>
          <c:extLst>
            <c:ext xmlns:c16="http://schemas.microsoft.com/office/drawing/2014/chart" uri="{C3380CC4-5D6E-409C-BE32-E72D297353CC}">
              <c16:uniqueId val="{00000002-86D3-402B-B59D-7BF4BE6AAFC4}"/>
            </c:ext>
          </c:extLst>
        </c:ser>
        <c:ser>
          <c:idx val="3"/>
          <c:order val="3"/>
          <c:spPr>
            <a:solidFill>
              <a:schemeClr val="accent4">
                <a:alpha val="10196"/>
              </a:schemeClr>
            </a:solidFill>
            <a:ln w="50800">
              <a:solidFill>
                <a:schemeClr val="accent4">
                  <a:alpha val="30000"/>
                </a:schemeClr>
              </a:solidFill>
            </a:ln>
            <a:effectLst/>
          </c:spPr>
          <c:cat>
            <c:strRef>
              <c:f>伙伴!$C$10:$C$15</c:f>
              <c:strCache>
                <c:ptCount val="6"/>
                <c:pt idx="0">
                  <c:v>力量</c:v>
                </c:pt>
                <c:pt idx="1">
                  <c:v>敏捷</c:v>
                </c:pt>
                <c:pt idx="2">
                  <c:v>体质</c:v>
                </c:pt>
                <c:pt idx="3">
                  <c:v>智力</c:v>
                </c:pt>
                <c:pt idx="4">
                  <c:v>感知</c:v>
                </c:pt>
                <c:pt idx="5">
                  <c:v>魅力</c:v>
                </c:pt>
              </c:strCache>
            </c:strRef>
          </c:cat>
          <c:val>
            <c:numRef>
              <c:f>伙伴!$G$10:$G$15</c:f>
              <c:numCache>
                <c:formatCode>General</c:formatCode>
                <c:ptCount val="6"/>
              </c:numCache>
            </c:numRef>
          </c:val>
          <c:extLst>
            <c:ext xmlns:c16="http://schemas.microsoft.com/office/drawing/2014/chart" uri="{C3380CC4-5D6E-409C-BE32-E72D297353CC}">
              <c16:uniqueId val="{00000003-86D3-402B-B59D-7BF4BE6AAFC4}"/>
            </c:ext>
          </c:extLst>
        </c:ser>
        <c:ser>
          <c:idx val="4"/>
          <c:order val="4"/>
          <c:spPr>
            <a:solidFill>
              <a:schemeClr val="accent5">
                <a:alpha val="10196"/>
              </a:schemeClr>
            </a:solidFill>
            <a:ln w="50800">
              <a:solidFill>
                <a:schemeClr val="accent5">
                  <a:alpha val="30000"/>
                </a:schemeClr>
              </a:solidFill>
            </a:ln>
            <a:effectLst/>
          </c:spPr>
          <c:cat>
            <c:strRef>
              <c:f>伙伴!$C$10:$C$15</c:f>
              <c:strCache>
                <c:ptCount val="6"/>
                <c:pt idx="0">
                  <c:v>力量</c:v>
                </c:pt>
                <c:pt idx="1">
                  <c:v>敏捷</c:v>
                </c:pt>
                <c:pt idx="2">
                  <c:v>体质</c:v>
                </c:pt>
                <c:pt idx="3">
                  <c:v>智力</c:v>
                </c:pt>
                <c:pt idx="4">
                  <c:v>感知</c:v>
                </c:pt>
                <c:pt idx="5">
                  <c:v>魅力</c:v>
                </c:pt>
              </c:strCache>
            </c:strRef>
          </c:cat>
          <c:val>
            <c:numRef>
              <c:f>伙伴!$H$10:$H$15</c:f>
              <c:numCache>
                <c:formatCode>General</c:formatCode>
                <c:ptCount val="6"/>
              </c:numCache>
            </c:numRef>
          </c:val>
          <c:extLst>
            <c:ext xmlns:c16="http://schemas.microsoft.com/office/drawing/2014/chart" uri="{C3380CC4-5D6E-409C-BE32-E72D297353CC}">
              <c16:uniqueId val="{00000004-86D3-402B-B59D-7BF4BE6AAFC4}"/>
            </c:ext>
          </c:extLst>
        </c:ser>
        <c:dLbls>
          <c:showLegendKey val="0"/>
          <c:showVal val="0"/>
          <c:showCatName val="0"/>
          <c:showSerName val="0"/>
          <c:showPercent val="0"/>
          <c:showBubbleSize val="0"/>
        </c:dLbls>
        <c:axId val="708493970"/>
        <c:axId val="14278860"/>
      </c:radarChart>
      <c:catAx>
        <c:axId val="708493970"/>
        <c:scaling>
          <c:orientation val="minMax"/>
        </c:scaling>
        <c:delete val="0"/>
        <c:axPos val="b"/>
        <c:numFmt formatCode="General"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dk1">
                    <a:lumMod val="50000"/>
                    <a:lumOff val="50000"/>
                  </a:schemeClr>
                </a:solidFill>
                <a:latin typeface="+mn-lt"/>
                <a:ea typeface="+mn-ea"/>
                <a:cs typeface="+mn-cs"/>
              </a:defRPr>
            </a:pPr>
            <a:endParaRPr lang="zh-CN"/>
          </a:p>
        </c:txPr>
        <c:crossAx val="14278860"/>
        <c:crosses val="autoZero"/>
        <c:auto val="1"/>
        <c:lblAlgn val="ctr"/>
        <c:lblOffset val="100"/>
        <c:noMultiLvlLbl val="0"/>
      </c:catAx>
      <c:valAx>
        <c:axId val="1427886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0" spcFirstLastPara="0" vertOverflow="ellipsis" wrap="square" anchor="ctr" anchorCtr="0"/>
          <a:lstStyle/>
          <a:p>
            <a:pPr>
              <a:defRPr lang="zh-CN" sz="900" b="0" i="0" u="none" strike="noStrike" kern="1200" baseline="0">
                <a:solidFill>
                  <a:schemeClr val="dk1">
                    <a:lumMod val="50000"/>
                    <a:lumOff val="50000"/>
                  </a:schemeClr>
                </a:solidFill>
                <a:latin typeface="+mn-lt"/>
                <a:ea typeface="+mn-ea"/>
                <a:cs typeface="+mn-cs"/>
              </a:defRPr>
            </a:pPr>
            <a:endParaRPr lang="zh-CN"/>
          </a:p>
        </c:txPr>
        <c:crossAx val="708493970"/>
        <c:crosses val="autoZero"/>
        <c:crossBetween val="between"/>
      </c:valAx>
      <c:spPr>
        <a:noFill/>
        <a:ln>
          <a:noFill/>
        </a:ln>
        <a:effectLst/>
      </c:spPr>
    </c:plotArea>
    <c:plotVisOnly val="1"/>
    <c:dispBlanksAs val="gap"/>
    <c:showDLblsOverMax val="0"/>
  </c:chart>
  <c:spPr>
    <a:gradFill flip="none" rotWithShape="1">
      <a:gsLst>
        <a:gs pos="100000">
          <a:schemeClr val="lt1">
            <a:lumMod val="95000"/>
          </a:schemeClr>
        </a:gs>
        <a:gs pos="43000">
          <a:schemeClr val="lt1"/>
        </a:gs>
      </a:gsLst>
      <a:path path="circle">
        <a:fillToRect l="50000" t="50000" r="50000" b="50000"/>
      </a:path>
    </a:gradFill>
    <a:ln w="9525" cap="flat" cmpd="sng" algn="ctr">
      <a:solidFill>
        <a:schemeClr val="dk1">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9">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10196"/>
        </a:schemeClr>
      </a:solidFill>
      <a:ln w="50800">
        <a:solidFill>
          <a:schemeClr val="phClr">
            <a:alpha val="30000"/>
          </a:schemeClr>
        </a:solidFill>
      </a:ln>
    </cs:spPr>
  </cs:dataPoint>
  <cs:dataPoint3D>
    <cs:lnRef idx="0">
      <cs:styleClr val="auto"/>
    </cs:lnRef>
    <cs:fillRef idx="0">
      <cs:styleClr val="auto"/>
    </cs:fillRef>
    <cs:effectRef idx="0"/>
    <cs:fontRef idx="minor">
      <a:schemeClr val="tx1"/>
    </cs:fontRef>
    <cs:spPr>
      <a:solidFill>
        <a:schemeClr val="phClr">
          <a:alpha val="10196"/>
        </a:schemeClr>
      </a:solidFill>
      <a:ln w="50800">
        <a:solidFill>
          <a:schemeClr val="phClr">
            <a:alpha val="30000"/>
          </a:schemeClr>
        </a:solidFill>
      </a:ln>
    </cs:spPr>
  </cs:dataPoint3D>
  <cs:dataPointLine>
    <cs:lnRef idx="0">
      <cs:styleClr val="auto"/>
    </cs:lnRef>
    <cs:fillRef idx="0"/>
    <cs:effectRef idx="0"/>
    <cs:fontRef idx="minor">
      <a:schemeClr val="tx1"/>
    </cs:fontRef>
    <cs:spPr>
      <a:ln w="50800" cap="rnd" cmpd="sng" algn="ctr">
        <a:solidFill>
          <a:schemeClr val="phClr">
            <a:alpha val="30000"/>
          </a:schemeClr>
        </a:solidFill>
        <a:round/>
      </a:ln>
    </cs:spPr>
  </cs:dataPointLine>
  <cs:dataPointMarker>
    <cs:lnRef idx="0"/>
    <cs:fillRef idx="0">
      <cs:styleClr val="auto"/>
    </cs:fillRef>
    <cs:effectRef idx="0"/>
    <cs:fontRef idx="minor">
      <a:schemeClr val="tx1"/>
    </cs:fontRef>
    <cs:spPr>
      <a:solidFill>
        <a:schemeClr val="phClr"/>
      </a:solidFill>
      <a:ln w="12700" cap="flat" cmpd="sng" algn="ctr">
        <a:solidFill>
          <a:schemeClr val="lt1"/>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19">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10196"/>
        </a:schemeClr>
      </a:solidFill>
      <a:ln w="50800">
        <a:solidFill>
          <a:schemeClr val="phClr">
            <a:alpha val="30000"/>
          </a:schemeClr>
        </a:solidFill>
      </a:ln>
    </cs:spPr>
  </cs:dataPoint>
  <cs:dataPoint3D>
    <cs:lnRef idx="0">
      <cs:styleClr val="auto"/>
    </cs:lnRef>
    <cs:fillRef idx="0">
      <cs:styleClr val="auto"/>
    </cs:fillRef>
    <cs:effectRef idx="0"/>
    <cs:fontRef idx="minor">
      <a:schemeClr val="tx1"/>
    </cs:fontRef>
    <cs:spPr>
      <a:solidFill>
        <a:schemeClr val="phClr">
          <a:alpha val="10196"/>
        </a:schemeClr>
      </a:solidFill>
      <a:ln w="50800">
        <a:solidFill>
          <a:schemeClr val="phClr">
            <a:alpha val="30000"/>
          </a:schemeClr>
        </a:solidFill>
      </a:ln>
    </cs:spPr>
  </cs:dataPoint3D>
  <cs:dataPointLine>
    <cs:lnRef idx="0">
      <cs:styleClr val="auto"/>
    </cs:lnRef>
    <cs:fillRef idx="0"/>
    <cs:effectRef idx="0"/>
    <cs:fontRef idx="minor">
      <a:schemeClr val="tx1"/>
    </cs:fontRef>
    <cs:spPr>
      <a:ln w="50800" cap="rnd" cmpd="sng" algn="ctr">
        <a:solidFill>
          <a:schemeClr val="phClr">
            <a:alpha val="30000"/>
          </a:schemeClr>
        </a:solidFill>
        <a:round/>
      </a:ln>
    </cs:spPr>
  </cs:dataPointLine>
  <cs:dataPointMarker>
    <cs:lnRef idx="0"/>
    <cs:fillRef idx="0">
      <cs:styleClr val="auto"/>
    </cs:fillRef>
    <cs:effectRef idx="0"/>
    <cs:fontRef idx="minor">
      <a:schemeClr val="tx1"/>
    </cs:fontRef>
    <cs:spPr>
      <a:solidFill>
        <a:schemeClr val="phClr"/>
      </a:solidFill>
      <a:ln w="12700" cap="flat" cmpd="sng" algn="ctr">
        <a:solidFill>
          <a:schemeClr val="lt1"/>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ctrlProps/ctrlProp1.xml><?xml version="1.0" encoding="utf-8"?>
<formControlPr xmlns="http://schemas.microsoft.com/office/spreadsheetml/2009/9/main" objectType="CheckBox" checked="Checked" fmlaLink="$AP$5"/>
</file>

<file path=xl/ctrlProps/ctrlProp10.xml><?xml version="1.0" encoding="utf-8"?>
<formControlPr xmlns="http://schemas.microsoft.com/office/spreadsheetml/2009/9/main" objectType="CheckBox" fmlaLink="$AP$14"/>
</file>

<file path=xl/ctrlProps/ctrlProp11.xml><?xml version="1.0" encoding="utf-8"?>
<formControlPr xmlns="http://schemas.microsoft.com/office/spreadsheetml/2009/9/main" objectType="CheckBox" fmlaLink="$AP$15"/>
</file>

<file path=xl/ctrlProps/ctrlProp12.xml><?xml version="1.0" encoding="utf-8"?>
<formControlPr xmlns="http://schemas.microsoft.com/office/spreadsheetml/2009/9/main" objectType="CheckBox" checked="Checked" fmlaLink="$AP$16"/>
</file>

<file path=xl/ctrlProps/ctrlProp13.xml><?xml version="1.0" encoding="utf-8"?>
<formControlPr xmlns="http://schemas.microsoft.com/office/spreadsheetml/2009/9/main" objectType="CheckBox" checked="Checked" fmlaLink="$AP$17"/>
</file>

<file path=xl/ctrlProps/ctrlProp14.xml><?xml version="1.0" encoding="utf-8"?>
<formControlPr xmlns="http://schemas.microsoft.com/office/spreadsheetml/2009/9/main" objectType="CheckBox" checked="Checked" fmlaLink="$AP$18"/>
</file>

<file path=xl/ctrlProps/ctrlProp15.xml><?xml version="1.0" encoding="utf-8"?>
<formControlPr xmlns="http://schemas.microsoft.com/office/spreadsheetml/2009/9/main" objectType="CheckBox" fmlaLink="$AP$19"/>
</file>

<file path=xl/ctrlProps/ctrlProp16.xml><?xml version="1.0" encoding="utf-8"?>
<formControlPr xmlns="http://schemas.microsoft.com/office/spreadsheetml/2009/9/main" objectType="CheckBox" fmlaLink="$AP$20"/>
</file>

<file path=xl/ctrlProps/ctrlProp17.xml><?xml version="1.0" encoding="utf-8"?>
<formControlPr xmlns="http://schemas.microsoft.com/office/spreadsheetml/2009/9/main" objectType="CheckBox" checked="Checked" fmlaLink="$AP$21"/>
</file>

<file path=xl/ctrlProps/ctrlProp18.xml><?xml version="1.0" encoding="utf-8"?>
<formControlPr xmlns="http://schemas.microsoft.com/office/spreadsheetml/2009/9/main" objectType="CheckBox" fmlaLink="$AP$22"/>
</file>

<file path=xl/ctrlProps/ctrlProp19.xml><?xml version="1.0" encoding="utf-8"?>
<formControlPr xmlns="http://schemas.microsoft.com/office/spreadsheetml/2009/9/main" objectType="CheckBox" fmlaLink="$AP$23"/>
</file>

<file path=xl/ctrlProps/ctrlProp2.xml><?xml version="1.0" encoding="utf-8"?>
<formControlPr xmlns="http://schemas.microsoft.com/office/spreadsheetml/2009/9/main" objectType="CheckBox" checked="Checked" fmlaLink="$AP$6"/>
</file>

<file path=xl/ctrlProps/ctrlProp20.xml><?xml version="1.0" encoding="utf-8"?>
<formControlPr xmlns="http://schemas.microsoft.com/office/spreadsheetml/2009/9/main" objectType="CheckBox"/>
</file>

<file path=xl/ctrlProps/ctrlProp21.xml><?xml version="1.0" encoding="utf-8"?>
<formControlPr xmlns="http://schemas.microsoft.com/office/spreadsheetml/2009/9/main" objectType="CheckBox" checked="Checked" fmlaLink="$AP$25"/>
</file>

<file path=xl/ctrlProps/ctrlProp22.xml><?xml version="1.0" encoding="utf-8"?>
<formControlPr xmlns="http://schemas.microsoft.com/office/spreadsheetml/2009/9/main" objectType="CheckBox" checked="Checked" fmlaLink="$AP$26"/>
</file>

<file path=xl/ctrlProps/ctrlProp23.xml><?xml version="1.0" encoding="utf-8"?>
<formControlPr xmlns="http://schemas.microsoft.com/office/spreadsheetml/2009/9/main" objectType="CheckBox" fmlaLink="$AP$27"/>
</file>

<file path=xl/ctrlProps/ctrlProp24.xml><?xml version="1.0" encoding="utf-8"?>
<formControlPr xmlns="http://schemas.microsoft.com/office/spreadsheetml/2009/9/main" objectType="CheckBox" fmlaLink="$AP$28"/>
</file>

<file path=xl/ctrlProps/ctrlProp25.xml><?xml version="1.0" encoding="utf-8"?>
<formControlPr xmlns="http://schemas.microsoft.com/office/spreadsheetml/2009/9/main" objectType="CheckBox" fmlaLink="$AP$32"/>
</file>

<file path=xl/ctrlProps/ctrlProp26.xml><?xml version="1.0" encoding="utf-8"?>
<formControlPr xmlns="http://schemas.microsoft.com/office/spreadsheetml/2009/9/main" objectType="CheckBox" checked="Checked" fmlaLink="$AP$31"/>
</file>

<file path=xl/ctrlProps/ctrlProp27.xml><?xml version="1.0" encoding="utf-8"?>
<formControlPr xmlns="http://schemas.microsoft.com/office/spreadsheetml/2009/9/main" objectType="CheckBox" fmlaLink="$AP$30"/>
</file>

<file path=xl/ctrlProps/ctrlProp28.xml><?xml version="1.0" encoding="utf-8"?>
<formControlPr xmlns="http://schemas.microsoft.com/office/spreadsheetml/2009/9/main" objectType="CheckBox" fmlaLink="$AP$35"/>
</file>

<file path=xl/ctrlProps/ctrlProp29.xml><?xml version="1.0" encoding="utf-8"?>
<formControlPr xmlns="http://schemas.microsoft.com/office/spreadsheetml/2009/9/main" objectType="CheckBox" fmlaLink="$AP$34"/>
</file>

<file path=xl/ctrlProps/ctrlProp3.xml><?xml version="1.0" encoding="utf-8"?>
<formControlPr xmlns="http://schemas.microsoft.com/office/spreadsheetml/2009/9/main" objectType="CheckBox" checked="Checked" fmlaLink="$AP$7"/>
</file>

<file path=xl/ctrlProps/ctrlProp30.xml><?xml version="1.0" encoding="utf-8"?>
<formControlPr xmlns="http://schemas.microsoft.com/office/spreadsheetml/2009/9/main" objectType="CheckBox" checked="Checked" fmlaLink="$AP$33"/>
</file>

<file path=xl/ctrlProps/ctrlProp31.xml><?xml version="1.0" encoding="utf-8"?>
<formControlPr xmlns="http://schemas.microsoft.com/office/spreadsheetml/2009/9/main" objectType="CheckBox" fmlaLink="$AP$39"/>
</file>

<file path=xl/ctrlProps/ctrlProp32.xml><?xml version="1.0" encoding="utf-8"?>
<formControlPr xmlns="http://schemas.microsoft.com/office/spreadsheetml/2009/9/main" objectType="CheckBox" fmlaLink="$AP$38"/>
</file>

<file path=xl/ctrlProps/ctrlProp33.xml><?xml version="1.0" encoding="utf-8"?>
<formControlPr xmlns="http://schemas.microsoft.com/office/spreadsheetml/2009/9/main" objectType="CheckBox" checked="Checked" fmlaLink="$AP$36"/>
</file>

<file path=xl/ctrlProps/ctrlProp34.xml><?xml version="1.0" encoding="utf-8"?>
<formControlPr xmlns="http://schemas.microsoft.com/office/spreadsheetml/2009/9/main" objectType="CheckBox" fmlaLink="$AP$37"/>
</file>

<file path=xl/ctrlProps/ctrlProp35.xml><?xml version="1.0" encoding="utf-8"?>
<formControlPr xmlns="http://schemas.microsoft.com/office/spreadsheetml/2009/9/main" objectType="CheckBox" fmlaLink="$AP$24"/>
</file>

<file path=xl/ctrlProps/ctrlProp36.xml><?xml version="1.0" encoding="utf-8"?>
<formControlPr xmlns="http://schemas.microsoft.com/office/spreadsheetml/2009/9/main" objectType="CheckBox" checked="Checked" fmlaLink="$AP$41"/>
</file>

<file path=xl/ctrlProps/ctrlProp37.xml><?xml version="1.0" encoding="utf-8"?>
<formControlPr xmlns="http://schemas.microsoft.com/office/spreadsheetml/2009/9/main" objectType="CheckBox" checked="Checked" fmlaLink="$AP$46"/>
</file>

<file path=xl/ctrlProps/ctrlProp38.xml><?xml version="1.0" encoding="utf-8"?>
<formControlPr xmlns="http://schemas.microsoft.com/office/spreadsheetml/2009/9/main" objectType="CheckBox" fmlaLink="$AP$51"/>
</file>

<file path=xl/ctrlProps/ctrlProp39.xml><?xml version="1.0" encoding="utf-8"?>
<formControlPr xmlns="http://schemas.microsoft.com/office/spreadsheetml/2009/9/main" objectType="CheckBox" fmlaLink="$AP$5"/>
</file>

<file path=xl/ctrlProps/ctrlProp4.xml><?xml version="1.0" encoding="utf-8"?>
<formControlPr xmlns="http://schemas.microsoft.com/office/spreadsheetml/2009/9/main" objectType="CheckBox" fmlaLink="$AP$8"/>
</file>

<file path=xl/ctrlProps/ctrlProp40.xml><?xml version="1.0" encoding="utf-8"?>
<formControlPr xmlns="http://schemas.microsoft.com/office/spreadsheetml/2009/9/main" objectType="CheckBox" fmlaLink="$AP$6"/>
</file>

<file path=xl/ctrlProps/ctrlProp41.xml><?xml version="1.0" encoding="utf-8"?>
<formControlPr xmlns="http://schemas.microsoft.com/office/spreadsheetml/2009/9/main" objectType="CheckBox" fmlaLink="$AP$7"/>
</file>

<file path=xl/ctrlProps/ctrlProp42.xml><?xml version="1.0" encoding="utf-8"?>
<formControlPr xmlns="http://schemas.microsoft.com/office/spreadsheetml/2009/9/main" objectType="CheckBox" fmlaLink="$AP$8"/>
</file>

<file path=xl/ctrlProps/ctrlProp43.xml><?xml version="1.0" encoding="utf-8"?>
<formControlPr xmlns="http://schemas.microsoft.com/office/spreadsheetml/2009/9/main" objectType="CheckBox" fmlaLink="$AP$9"/>
</file>

<file path=xl/ctrlProps/ctrlProp44.xml><?xml version="1.0" encoding="utf-8"?>
<formControlPr xmlns="http://schemas.microsoft.com/office/spreadsheetml/2009/9/main" objectType="CheckBox" fmlaLink="$AP$10"/>
</file>

<file path=xl/ctrlProps/ctrlProp45.xml><?xml version="1.0" encoding="utf-8"?>
<formControlPr xmlns="http://schemas.microsoft.com/office/spreadsheetml/2009/9/main" objectType="CheckBox" fmlaLink="$AP$11"/>
</file>

<file path=xl/ctrlProps/ctrlProp46.xml><?xml version="1.0" encoding="utf-8"?>
<formControlPr xmlns="http://schemas.microsoft.com/office/spreadsheetml/2009/9/main" objectType="CheckBox" fmlaLink="$AP$12"/>
</file>

<file path=xl/ctrlProps/ctrlProp47.xml><?xml version="1.0" encoding="utf-8"?>
<formControlPr xmlns="http://schemas.microsoft.com/office/spreadsheetml/2009/9/main" objectType="CheckBox" fmlaLink="$AP$13"/>
</file>

<file path=xl/ctrlProps/ctrlProp48.xml><?xml version="1.0" encoding="utf-8"?>
<formControlPr xmlns="http://schemas.microsoft.com/office/spreadsheetml/2009/9/main" objectType="CheckBox" fmlaLink="$AP$14"/>
</file>

<file path=xl/ctrlProps/ctrlProp49.xml><?xml version="1.0" encoding="utf-8"?>
<formControlPr xmlns="http://schemas.microsoft.com/office/spreadsheetml/2009/9/main" objectType="CheckBox" fmlaLink="$AP$15"/>
</file>

<file path=xl/ctrlProps/ctrlProp5.xml><?xml version="1.0" encoding="utf-8"?>
<formControlPr xmlns="http://schemas.microsoft.com/office/spreadsheetml/2009/9/main" objectType="CheckBox" fmlaLink="$AP$9"/>
</file>

<file path=xl/ctrlProps/ctrlProp50.xml><?xml version="1.0" encoding="utf-8"?>
<formControlPr xmlns="http://schemas.microsoft.com/office/spreadsheetml/2009/9/main" objectType="CheckBox" fmlaLink="$AP$16"/>
</file>

<file path=xl/ctrlProps/ctrlProp51.xml><?xml version="1.0" encoding="utf-8"?>
<formControlPr xmlns="http://schemas.microsoft.com/office/spreadsheetml/2009/9/main" objectType="CheckBox" fmlaLink="$AP$17"/>
</file>

<file path=xl/ctrlProps/ctrlProp52.xml><?xml version="1.0" encoding="utf-8"?>
<formControlPr xmlns="http://schemas.microsoft.com/office/spreadsheetml/2009/9/main" objectType="CheckBox" fmlaLink="$AP$18"/>
</file>

<file path=xl/ctrlProps/ctrlProp53.xml><?xml version="1.0" encoding="utf-8"?>
<formControlPr xmlns="http://schemas.microsoft.com/office/spreadsheetml/2009/9/main" objectType="CheckBox" fmlaLink="$AP$19"/>
</file>

<file path=xl/ctrlProps/ctrlProp54.xml><?xml version="1.0" encoding="utf-8"?>
<formControlPr xmlns="http://schemas.microsoft.com/office/spreadsheetml/2009/9/main" objectType="CheckBox" fmlaLink="$AP$20"/>
</file>

<file path=xl/ctrlProps/ctrlProp55.xml><?xml version="1.0" encoding="utf-8"?>
<formControlPr xmlns="http://schemas.microsoft.com/office/spreadsheetml/2009/9/main" objectType="CheckBox" fmlaLink="$AP$21"/>
</file>

<file path=xl/ctrlProps/ctrlProp56.xml><?xml version="1.0" encoding="utf-8"?>
<formControlPr xmlns="http://schemas.microsoft.com/office/spreadsheetml/2009/9/main" objectType="CheckBox" fmlaLink="$AP$22"/>
</file>

<file path=xl/ctrlProps/ctrlProp57.xml><?xml version="1.0" encoding="utf-8"?>
<formControlPr xmlns="http://schemas.microsoft.com/office/spreadsheetml/2009/9/main" objectType="CheckBox" fmlaLink="$AP$23"/>
</file>

<file path=xl/ctrlProps/ctrlProp58.xml><?xml version="1.0" encoding="utf-8"?>
<formControlPr xmlns="http://schemas.microsoft.com/office/spreadsheetml/2009/9/main" objectType="CheckBox"/>
</file>

<file path=xl/ctrlProps/ctrlProp59.xml><?xml version="1.0" encoding="utf-8"?>
<formControlPr xmlns="http://schemas.microsoft.com/office/spreadsheetml/2009/9/main" objectType="CheckBox" fmlaLink="$AP$25"/>
</file>

<file path=xl/ctrlProps/ctrlProp6.xml><?xml version="1.0" encoding="utf-8"?>
<formControlPr xmlns="http://schemas.microsoft.com/office/spreadsheetml/2009/9/main" objectType="CheckBox" checked="Checked" fmlaLink="$AP$10"/>
</file>

<file path=xl/ctrlProps/ctrlProp60.xml><?xml version="1.0" encoding="utf-8"?>
<formControlPr xmlns="http://schemas.microsoft.com/office/spreadsheetml/2009/9/main" objectType="CheckBox" fmlaLink="$AP$26"/>
</file>

<file path=xl/ctrlProps/ctrlProp61.xml><?xml version="1.0" encoding="utf-8"?>
<formControlPr xmlns="http://schemas.microsoft.com/office/spreadsheetml/2009/9/main" objectType="CheckBox" fmlaLink="$AP$27"/>
</file>

<file path=xl/ctrlProps/ctrlProp62.xml><?xml version="1.0" encoding="utf-8"?>
<formControlPr xmlns="http://schemas.microsoft.com/office/spreadsheetml/2009/9/main" objectType="CheckBox" fmlaLink="$AP$28"/>
</file>

<file path=xl/ctrlProps/ctrlProp63.xml><?xml version="1.0" encoding="utf-8"?>
<formControlPr xmlns="http://schemas.microsoft.com/office/spreadsheetml/2009/9/main" objectType="CheckBox" fmlaLink="$AP$32"/>
</file>

<file path=xl/ctrlProps/ctrlProp64.xml><?xml version="1.0" encoding="utf-8"?>
<formControlPr xmlns="http://schemas.microsoft.com/office/spreadsheetml/2009/9/main" objectType="CheckBox" fmlaLink="$AP$31"/>
</file>

<file path=xl/ctrlProps/ctrlProp65.xml><?xml version="1.0" encoding="utf-8"?>
<formControlPr xmlns="http://schemas.microsoft.com/office/spreadsheetml/2009/9/main" objectType="CheckBox" fmlaLink="$AP$30"/>
</file>

<file path=xl/ctrlProps/ctrlProp66.xml><?xml version="1.0" encoding="utf-8"?>
<formControlPr xmlns="http://schemas.microsoft.com/office/spreadsheetml/2009/9/main" objectType="CheckBox" fmlaLink="$AP$35"/>
</file>

<file path=xl/ctrlProps/ctrlProp67.xml><?xml version="1.0" encoding="utf-8"?>
<formControlPr xmlns="http://schemas.microsoft.com/office/spreadsheetml/2009/9/main" objectType="CheckBox" fmlaLink="$AP$34"/>
</file>

<file path=xl/ctrlProps/ctrlProp68.xml><?xml version="1.0" encoding="utf-8"?>
<formControlPr xmlns="http://schemas.microsoft.com/office/spreadsheetml/2009/9/main" objectType="CheckBox" fmlaLink="$AP$33"/>
</file>

<file path=xl/ctrlProps/ctrlProp69.xml><?xml version="1.0" encoding="utf-8"?>
<formControlPr xmlns="http://schemas.microsoft.com/office/spreadsheetml/2009/9/main" objectType="CheckBox" fmlaLink="$AP$39"/>
</file>

<file path=xl/ctrlProps/ctrlProp7.xml><?xml version="1.0" encoding="utf-8"?>
<formControlPr xmlns="http://schemas.microsoft.com/office/spreadsheetml/2009/9/main" objectType="CheckBox" checked="Checked" fmlaLink="$AP$11"/>
</file>

<file path=xl/ctrlProps/ctrlProp70.xml><?xml version="1.0" encoding="utf-8"?>
<formControlPr xmlns="http://schemas.microsoft.com/office/spreadsheetml/2009/9/main" objectType="CheckBox" fmlaLink="$AP$38"/>
</file>

<file path=xl/ctrlProps/ctrlProp71.xml><?xml version="1.0" encoding="utf-8"?>
<formControlPr xmlns="http://schemas.microsoft.com/office/spreadsheetml/2009/9/main" objectType="CheckBox" fmlaLink="$AP$36"/>
</file>

<file path=xl/ctrlProps/ctrlProp72.xml><?xml version="1.0" encoding="utf-8"?>
<formControlPr xmlns="http://schemas.microsoft.com/office/spreadsheetml/2009/9/main" objectType="CheckBox" fmlaLink="$AP$37"/>
</file>

<file path=xl/ctrlProps/ctrlProp73.xml><?xml version="1.0" encoding="utf-8"?>
<formControlPr xmlns="http://schemas.microsoft.com/office/spreadsheetml/2009/9/main" objectType="CheckBox" fmlaLink="$AP$24"/>
</file>

<file path=xl/ctrlProps/ctrlProp74.xml><?xml version="1.0" encoding="utf-8"?>
<formControlPr xmlns="http://schemas.microsoft.com/office/spreadsheetml/2009/9/main" objectType="CheckBox" fmlaLink="$AP$41"/>
</file>

<file path=xl/ctrlProps/ctrlProp75.xml><?xml version="1.0" encoding="utf-8"?>
<formControlPr xmlns="http://schemas.microsoft.com/office/spreadsheetml/2009/9/main" objectType="CheckBox" fmlaLink="$AP$46"/>
</file>

<file path=xl/ctrlProps/ctrlProp76.xml><?xml version="1.0" encoding="utf-8"?>
<formControlPr xmlns="http://schemas.microsoft.com/office/spreadsheetml/2009/9/main" objectType="CheckBox" fmlaLink="$AP$51"/>
</file>

<file path=xl/ctrlProps/ctrlProp8.xml><?xml version="1.0" encoding="utf-8"?>
<formControlPr xmlns="http://schemas.microsoft.com/office/spreadsheetml/2009/9/main" objectType="CheckBox" fmlaLink="$AP$12"/>
</file>

<file path=xl/ctrlProps/ctrlProp9.xml><?xml version="1.0" encoding="utf-8"?>
<formControlPr xmlns="http://schemas.microsoft.com/office/spreadsheetml/2009/9/main" objectType="CheckBox" checked="Checked" fmlaLink="$AP$13"/>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22</xdr:col>
      <xdr:colOff>8255</xdr:colOff>
      <xdr:row>14</xdr:row>
      <xdr:rowOff>6350</xdr:rowOff>
    </xdr:from>
    <xdr:to>
      <xdr:col>37</xdr:col>
      <xdr:colOff>172720</xdr:colOff>
      <xdr:row>36</xdr:row>
      <xdr:rowOff>26035</xdr:rowOff>
    </xdr:to>
    <xdr:pic>
      <xdr:nvPicPr>
        <xdr:cNvPr id="2" name="图片 1" descr="Fulllength">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3961765" y="2442210"/>
          <a:ext cx="2860040" cy="4191635"/>
        </a:xfrm>
        <a:prstGeom prst="rect">
          <a:avLst/>
        </a:prstGeom>
      </xdr:spPr>
    </xdr:pic>
    <xdr:clientData/>
  </xdr:twoCellAnchor>
  <xdr:twoCellAnchor editAs="oneCell">
    <xdr:from>
      <xdr:col>26</xdr:col>
      <xdr:colOff>8255</xdr:colOff>
      <xdr:row>2</xdr:row>
      <xdr:rowOff>6350</xdr:rowOff>
    </xdr:from>
    <xdr:to>
      <xdr:col>33</xdr:col>
      <xdr:colOff>95885</xdr:colOff>
      <xdr:row>11</xdr:row>
      <xdr:rowOff>207645</xdr:rowOff>
    </xdr:to>
    <xdr:pic>
      <xdr:nvPicPr>
        <xdr:cNvPr id="3" name="图片 2" descr="small">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4680585" y="400050"/>
          <a:ext cx="1345565" cy="17468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3175</xdr:colOff>
      <xdr:row>6</xdr:row>
      <xdr:rowOff>177800</xdr:rowOff>
    </xdr:from>
    <xdr:to>
      <xdr:col>21</xdr:col>
      <xdr:colOff>12065</xdr:colOff>
      <xdr:row>14</xdr:row>
      <xdr:rowOff>194945</xdr:rowOff>
    </xdr:to>
    <xdr:graphicFrame macro="">
      <xdr:nvGraphicFramePr>
        <xdr:cNvPr id="2" name="图表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22</xdr:col>
          <xdr:colOff>85725</xdr:colOff>
          <xdr:row>4</xdr:row>
          <xdr:rowOff>9525</xdr:rowOff>
        </xdr:from>
        <xdr:to>
          <xdr:col>24</xdr:col>
          <xdr:colOff>114300</xdr:colOff>
          <xdr:row>5</xdr:row>
          <xdr:rowOff>9525</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5</xdr:row>
          <xdr:rowOff>9525</xdr:rowOff>
        </xdr:from>
        <xdr:to>
          <xdr:col>24</xdr:col>
          <xdr:colOff>114300</xdr:colOff>
          <xdr:row>6</xdr:row>
          <xdr:rowOff>9525</xdr:rowOff>
        </xdr:to>
        <xdr:sp macro="" textlink="">
          <xdr:nvSpPr>
            <xdr:cNvPr id="2078" name="Check Box 30" hidden="1">
              <a:extLst>
                <a:ext uri="{63B3BB69-23CF-44E3-9099-C40C66FF867C}">
                  <a14:compatExt spid="_x0000_s2078"/>
                </a:ext>
                <a:ext uri="{FF2B5EF4-FFF2-40B4-BE49-F238E27FC236}">
                  <a16:creationId xmlns:a16="http://schemas.microsoft.com/office/drawing/2014/main" id="{00000000-0008-0000-0100-00001E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6</xdr:row>
          <xdr:rowOff>9525</xdr:rowOff>
        </xdr:from>
        <xdr:to>
          <xdr:col>24</xdr:col>
          <xdr:colOff>114300</xdr:colOff>
          <xdr:row>7</xdr:row>
          <xdr:rowOff>9525</xdr:rowOff>
        </xdr:to>
        <xdr:sp macro="" textlink="">
          <xdr:nvSpPr>
            <xdr:cNvPr id="2079" name="Check Box 31" hidden="1">
              <a:extLst>
                <a:ext uri="{63B3BB69-23CF-44E3-9099-C40C66FF867C}">
                  <a14:compatExt spid="_x0000_s2079"/>
                </a:ext>
                <a:ext uri="{FF2B5EF4-FFF2-40B4-BE49-F238E27FC236}">
                  <a16:creationId xmlns:a16="http://schemas.microsoft.com/office/drawing/2014/main" id="{00000000-0008-0000-0100-00001F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7</xdr:row>
          <xdr:rowOff>9525</xdr:rowOff>
        </xdr:from>
        <xdr:to>
          <xdr:col>24</xdr:col>
          <xdr:colOff>114300</xdr:colOff>
          <xdr:row>8</xdr:row>
          <xdr:rowOff>9525</xdr:rowOff>
        </xdr:to>
        <xdr:sp macro="" textlink="">
          <xdr:nvSpPr>
            <xdr:cNvPr id="2080" name="Check Box 32" hidden="1">
              <a:extLst>
                <a:ext uri="{63B3BB69-23CF-44E3-9099-C40C66FF867C}">
                  <a14:compatExt spid="_x0000_s2080"/>
                </a:ext>
                <a:ext uri="{FF2B5EF4-FFF2-40B4-BE49-F238E27FC236}">
                  <a16:creationId xmlns:a16="http://schemas.microsoft.com/office/drawing/2014/main" id="{00000000-0008-0000-0100-000020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8</xdr:row>
          <xdr:rowOff>9525</xdr:rowOff>
        </xdr:from>
        <xdr:to>
          <xdr:col>24</xdr:col>
          <xdr:colOff>114300</xdr:colOff>
          <xdr:row>9</xdr:row>
          <xdr:rowOff>9525</xdr:rowOff>
        </xdr:to>
        <xdr:sp macro="" textlink="">
          <xdr:nvSpPr>
            <xdr:cNvPr id="2081" name="Check Box 33" hidden="1">
              <a:extLst>
                <a:ext uri="{63B3BB69-23CF-44E3-9099-C40C66FF867C}">
                  <a14:compatExt spid="_x0000_s2081"/>
                </a:ext>
                <a:ext uri="{FF2B5EF4-FFF2-40B4-BE49-F238E27FC236}">
                  <a16:creationId xmlns:a16="http://schemas.microsoft.com/office/drawing/2014/main" id="{00000000-0008-0000-0100-000021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9</xdr:row>
          <xdr:rowOff>9525</xdr:rowOff>
        </xdr:from>
        <xdr:to>
          <xdr:col>24</xdr:col>
          <xdr:colOff>114300</xdr:colOff>
          <xdr:row>10</xdr:row>
          <xdr:rowOff>9525</xdr:rowOff>
        </xdr:to>
        <xdr:sp macro="" textlink="">
          <xdr:nvSpPr>
            <xdr:cNvPr id="2082" name="Check Box 34" hidden="1">
              <a:extLst>
                <a:ext uri="{63B3BB69-23CF-44E3-9099-C40C66FF867C}">
                  <a14:compatExt spid="_x0000_s2082"/>
                </a:ext>
                <a:ext uri="{FF2B5EF4-FFF2-40B4-BE49-F238E27FC236}">
                  <a16:creationId xmlns:a16="http://schemas.microsoft.com/office/drawing/2014/main" id="{00000000-0008-0000-0100-000022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10</xdr:row>
          <xdr:rowOff>9525</xdr:rowOff>
        </xdr:from>
        <xdr:to>
          <xdr:col>24</xdr:col>
          <xdr:colOff>114300</xdr:colOff>
          <xdr:row>11</xdr:row>
          <xdr:rowOff>9525</xdr:rowOff>
        </xdr:to>
        <xdr:sp macro="" textlink="">
          <xdr:nvSpPr>
            <xdr:cNvPr id="2083" name="Check Box 35" hidden="1">
              <a:extLst>
                <a:ext uri="{63B3BB69-23CF-44E3-9099-C40C66FF867C}">
                  <a14:compatExt spid="_x0000_s2083"/>
                </a:ext>
                <a:ext uri="{FF2B5EF4-FFF2-40B4-BE49-F238E27FC236}">
                  <a16:creationId xmlns:a16="http://schemas.microsoft.com/office/drawing/2014/main" id="{00000000-0008-0000-0100-000023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11</xdr:row>
          <xdr:rowOff>9525</xdr:rowOff>
        </xdr:from>
        <xdr:to>
          <xdr:col>24</xdr:col>
          <xdr:colOff>114300</xdr:colOff>
          <xdr:row>12</xdr:row>
          <xdr:rowOff>9525</xdr:rowOff>
        </xdr:to>
        <xdr:sp macro="" textlink="">
          <xdr:nvSpPr>
            <xdr:cNvPr id="2084" name="Check Box 36" hidden="1">
              <a:extLst>
                <a:ext uri="{63B3BB69-23CF-44E3-9099-C40C66FF867C}">
                  <a14:compatExt spid="_x0000_s2084"/>
                </a:ext>
                <a:ext uri="{FF2B5EF4-FFF2-40B4-BE49-F238E27FC236}">
                  <a16:creationId xmlns:a16="http://schemas.microsoft.com/office/drawing/2014/main" id="{00000000-0008-0000-0100-000024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12</xdr:row>
          <xdr:rowOff>9525</xdr:rowOff>
        </xdr:from>
        <xdr:to>
          <xdr:col>24</xdr:col>
          <xdr:colOff>114300</xdr:colOff>
          <xdr:row>13</xdr:row>
          <xdr:rowOff>9525</xdr:rowOff>
        </xdr:to>
        <xdr:sp macro="" textlink="">
          <xdr:nvSpPr>
            <xdr:cNvPr id="2085" name="Check Box 37" hidden="1">
              <a:extLst>
                <a:ext uri="{63B3BB69-23CF-44E3-9099-C40C66FF867C}">
                  <a14:compatExt spid="_x0000_s2085"/>
                </a:ext>
                <a:ext uri="{FF2B5EF4-FFF2-40B4-BE49-F238E27FC236}">
                  <a16:creationId xmlns:a16="http://schemas.microsoft.com/office/drawing/2014/main" id="{00000000-0008-0000-0100-000025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13</xdr:row>
          <xdr:rowOff>9525</xdr:rowOff>
        </xdr:from>
        <xdr:to>
          <xdr:col>24</xdr:col>
          <xdr:colOff>114300</xdr:colOff>
          <xdr:row>14</xdr:row>
          <xdr:rowOff>9525</xdr:rowOff>
        </xdr:to>
        <xdr:sp macro="" textlink="">
          <xdr:nvSpPr>
            <xdr:cNvPr id="2086" name="Check Box 38" hidden="1">
              <a:extLst>
                <a:ext uri="{63B3BB69-23CF-44E3-9099-C40C66FF867C}">
                  <a14:compatExt spid="_x0000_s2086"/>
                </a:ext>
                <a:ext uri="{FF2B5EF4-FFF2-40B4-BE49-F238E27FC236}">
                  <a16:creationId xmlns:a16="http://schemas.microsoft.com/office/drawing/2014/main" id="{00000000-0008-0000-0100-000026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14</xdr:row>
          <xdr:rowOff>9525</xdr:rowOff>
        </xdr:from>
        <xdr:to>
          <xdr:col>24</xdr:col>
          <xdr:colOff>114300</xdr:colOff>
          <xdr:row>15</xdr:row>
          <xdr:rowOff>9525</xdr:rowOff>
        </xdr:to>
        <xdr:sp macro="" textlink="">
          <xdr:nvSpPr>
            <xdr:cNvPr id="2087" name="Check Box 39" hidden="1">
              <a:extLst>
                <a:ext uri="{63B3BB69-23CF-44E3-9099-C40C66FF867C}">
                  <a14:compatExt spid="_x0000_s2087"/>
                </a:ext>
                <a:ext uri="{FF2B5EF4-FFF2-40B4-BE49-F238E27FC236}">
                  <a16:creationId xmlns:a16="http://schemas.microsoft.com/office/drawing/2014/main" id="{00000000-0008-0000-0100-000027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15</xdr:row>
          <xdr:rowOff>9525</xdr:rowOff>
        </xdr:from>
        <xdr:to>
          <xdr:col>24</xdr:col>
          <xdr:colOff>114300</xdr:colOff>
          <xdr:row>16</xdr:row>
          <xdr:rowOff>9525</xdr:rowOff>
        </xdr:to>
        <xdr:sp macro="" textlink="">
          <xdr:nvSpPr>
            <xdr:cNvPr id="2088" name="Check Box 40" hidden="1">
              <a:extLst>
                <a:ext uri="{63B3BB69-23CF-44E3-9099-C40C66FF867C}">
                  <a14:compatExt spid="_x0000_s2088"/>
                </a:ext>
                <a:ext uri="{FF2B5EF4-FFF2-40B4-BE49-F238E27FC236}">
                  <a16:creationId xmlns:a16="http://schemas.microsoft.com/office/drawing/2014/main" id="{00000000-0008-0000-0100-000028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16</xdr:row>
          <xdr:rowOff>9525</xdr:rowOff>
        </xdr:from>
        <xdr:to>
          <xdr:col>24</xdr:col>
          <xdr:colOff>114300</xdr:colOff>
          <xdr:row>17</xdr:row>
          <xdr:rowOff>9525</xdr:rowOff>
        </xdr:to>
        <xdr:sp macro="" textlink="">
          <xdr:nvSpPr>
            <xdr:cNvPr id="2089" name="Check Box 41" hidden="1">
              <a:extLst>
                <a:ext uri="{63B3BB69-23CF-44E3-9099-C40C66FF867C}">
                  <a14:compatExt spid="_x0000_s2089"/>
                </a:ext>
                <a:ext uri="{FF2B5EF4-FFF2-40B4-BE49-F238E27FC236}">
                  <a16:creationId xmlns:a16="http://schemas.microsoft.com/office/drawing/2014/main" id="{00000000-0008-0000-0100-000029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17</xdr:row>
          <xdr:rowOff>9525</xdr:rowOff>
        </xdr:from>
        <xdr:to>
          <xdr:col>24</xdr:col>
          <xdr:colOff>114300</xdr:colOff>
          <xdr:row>18</xdr:row>
          <xdr:rowOff>9525</xdr:rowOff>
        </xdr:to>
        <xdr:sp macro="" textlink="">
          <xdr:nvSpPr>
            <xdr:cNvPr id="2090" name="Check Box 42" hidden="1">
              <a:extLst>
                <a:ext uri="{63B3BB69-23CF-44E3-9099-C40C66FF867C}">
                  <a14:compatExt spid="_x0000_s2090"/>
                </a:ext>
                <a:ext uri="{FF2B5EF4-FFF2-40B4-BE49-F238E27FC236}">
                  <a16:creationId xmlns:a16="http://schemas.microsoft.com/office/drawing/2014/main" id="{00000000-0008-0000-0100-00002A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17</xdr:row>
          <xdr:rowOff>209550</xdr:rowOff>
        </xdr:from>
        <xdr:to>
          <xdr:col>24</xdr:col>
          <xdr:colOff>114300</xdr:colOff>
          <xdr:row>19</xdr:row>
          <xdr:rowOff>0</xdr:rowOff>
        </xdr:to>
        <xdr:sp macro="" textlink="">
          <xdr:nvSpPr>
            <xdr:cNvPr id="2091" name="Check Box 43" hidden="1">
              <a:extLst>
                <a:ext uri="{63B3BB69-23CF-44E3-9099-C40C66FF867C}">
                  <a14:compatExt spid="_x0000_s2091"/>
                </a:ext>
                <a:ext uri="{FF2B5EF4-FFF2-40B4-BE49-F238E27FC236}">
                  <a16:creationId xmlns:a16="http://schemas.microsoft.com/office/drawing/2014/main" id="{00000000-0008-0000-0100-00002B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19</xdr:row>
          <xdr:rowOff>9525</xdr:rowOff>
        </xdr:from>
        <xdr:to>
          <xdr:col>24</xdr:col>
          <xdr:colOff>114300</xdr:colOff>
          <xdr:row>20</xdr:row>
          <xdr:rowOff>9525</xdr:rowOff>
        </xdr:to>
        <xdr:sp macro="" textlink="">
          <xdr:nvSpPr>
            <xdr:cNvPr id="2092" name="Check Box 44" hidden="1">
              <a:extLst>
                <a:ext uri="{63B3BB69-23CF-44E3-9099-C40C66FF867C}">
                  <a14:compatExt spid="_x0000_s2092"/>
                </a:ext>
                <a:ext uri="{FF2B5EF4-FFF2-40B4-BE49-F238E27FC236}">
                  <a16:creationId xmlns:a16="http://schemas.microsoft.com/office/drawing/2014/main" id="{00000000-0008-0000-0100-00002C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20</xdr:row>
          <xdr:rowOff>9525</xdr:rowOff>
        </xdr:from>
        <xdr:to>
          <xdr:col>24</xdr:col>
          <xdr:colOff>114300</xdr:colOff>
          <xdr:row>21</xdr:row>
          <xdr:rowOff>9525</xdr:rowOff>
        </xdr:to>
        <xdr:sp macro="" textlink="">
          <xdr:nvSpPr>
            <xdr:cNvPr id="2093" name="Check Box 45" hidden="1">
              <a:extLst>
                <a:ext uri="{63B3BB69-23CF-44E3-9099-C40C66FF867C}">
                  <a14:compatExt spid="_x0000_s2093"/>
                </a:ext>
                <a:ext uri="{FF2B5EF4-FFF2-40B4-BE49-F238E27FC236}">
                  <a16:creationId xmlns:a16="http://schemas.microsoft.com/office/drawing/2014/main" id="{00000000-0008-0000-0100-00002D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21</xdr:row>
          <xdr:rowOff>9525</xdr:rowOff>
        </xdr:from>
        <xdr:to>
          <xdr:col>24</xdr:col>
          <xdr:colOff>114300</xdr:colOff>
          <xdr:row>22</xdr:row>
          <xdr:rowOff>9525</xdr:rowOff>
        </xdr:to>
        <xdr:sp macro="" textlink="">
          <xdr:nvSpPr>
            <xdr:cNvPr id="2094" name="Check Box 46" hidden="1">
              <a:extLst>
                <a:ext uri="{63B3BB69-23CF-44E3-9099-C40C66FF867C}">
                  <a14:compatExt spid="_x0000_s2094"/>
                </a:ext>
                <a:ext uri="{FF2B5EF4-FFF2-40B4-BE49-F238E27FC236}">
                  <a16:creationId xmlns:a16="http://schemas.microsoft.com/office/drawing/2014/main" id="{00000000-0008-0000-0100-00002E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22</xdr:row>
          <xdr:rowOff>0</xdr:rowOff>
        </xdr:from>
        <xdr:to>
          <xdr:col>24</xdr:col>
          <xdr:colOff>114300</xdr:colOff>
          <xdr:row>23</xdr:row>
          <xdr:rowOff>9525</xdr:rowOff>
        </xdr:to>
        <xdr:sp macro="" textlink="">
          <xdr:nvSpPr>
            <xdr:cNvPr id="2095" name="Check Box 47" hidden="1">
              <a:extLst>
                <a:ext uri="{63B3BB69-23CF-44E3-9099-C40C66FF867C}">
                  <a14:compatExt spid="_x0000_s2095"/>
                </a:ext>
                <a:ext uri="{FF2B5EF4-FFF2-40B4-BE49-F238E27FC236}">
                  <a16:creationId xmlns:a16="http://schemas.microsoft.com/office/drawing/2014/main" id="{00000000-0008-0000-0100-00002F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23</xdr:row>
          <xdr:rowOff>9525</xdr:rowOff>
        </xdr:from>
        <xdr:to>
          <xdr:col>24</xdr:col>
          <xdr:colOff>114300</xdr:colOff>
          <xdr:row>23</xdr:row>
          <xdr:rowOff>9525</xdr:rowOff>
        </xdr:to>
        <xdr:sp macro="" textlink="">
          <xdr:nvSpPr>
            <xdr:cNvPr id="2096" name="Check Box 48" hidden="1">
              <a:extLst>
                <a:ext uri="{63B3BB69-23CF-44E3-9099-C40C66FF867C}">
                  <a14:compatExt spid="_x0000_s2096"/>
                </a:ext>
                <a:ext uri="{FF2B5EF4-FFF2-40B4-BE49-F238E27FC236}">
                  <a16:creationId xmlns:a16="http://schemas.microsoft.com/office/drawing/2014/main" id="{00000000-0008-0000-0100-000030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24</xdr:row>
          <xdr:rowOff>9525</xdr:rowOff>
        </xdr:from>
        <xdr:to>
          <xdr:col>24</xdr:col>
          <xdr:colOff>114300</xdr:colOff>
          <xdr:row>25</xdr:row>
          <xdr:rowOff>9525</xdr:rowOff>
        </xdr:to>
        <xdr:sp macro="" textlink="">
          <xdr:nvSpPr>
            <xdr:cNvPr id="2098" name="Check Box 50" hidden="1">
              <a:extLst>
                <a:ext uri="{63B3BB69-23CF-44E3-9099-C40C66FF867C}">
                  <a14:compatExt spid="_x0000_s2098"/>
                </a:ext>
                <a:ext uri="{FF2B5EF4-FFF2-40B4-BE49-F238E27FC236}">
                  <a16:creationId xmlns:a16="http://schemas.microsoft.com/office/drawing/2014/main" id="{00000000-0008-0000-0100-000032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25</xdr:row>
          <xdr:rowOff>9525</xdr:rowOff>
        </xdr:from>
        <xdr:to>
          <xdr:col>24</xdr:col>
          <xdr:colOff>114300</xdr:colOff>
          <xdr:row>26</xdr:row>
          <xdr:rowOff>9525</xdr:rowOff>
        </xdr:to>
        <xdr:sp macro="" textlink="">
          <xdr:nvSpPr>
            <xdr:cNvPr id="2099" name="Check Box 51" hidden="1">
              <a:extLst>
                <a:ext uri="{63B3BB69-23CF-44E3-9099-C40C66FF867C}">
                  <a14:compatExt spid="_x0000_s2099"/>
                </a:ext>
                <a:ext uri="{FF2B5EF4-FFF2-40B4-BE49-F238E27FC236}">
                  <a16:creationId xmlns:a16="http://schemas.microsoft.com/office/drawing/2014/main" id="{00000000-0008-0000-0100-000033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26</xdr:row>
          <xdr:rowOff>9525</xdr:rowOff>
        </xdr:from>
        <xdr:to>
          <xdr:col>24</xdr:col>
          <xdr:colOff>114300</xdr:colOff>
          <xdr:row>27</xdr:row>
          <xdr:rowOff>9525</xdr:rowOff>
        </xdr:to>
        <xdr:sp macro="" textlink="">
          <xdr:nvSpPr>
            <xdr:cNvPr id="2100" name="Check Box 52" hidden="1">
              <a:extLst>
                <a:ext uri="{63B3BB69-23CF-44E3-9099-C40C66FF867C}">
                  <a14:compatExt spid="_x0000_s2100"/>
                </a:ext>
                <a:ext uri="{FF2B5EF4-FFF2-40B4-BE49-F238E27FC236}">
                  <a16:creationId xmlns:a16="http://schemas.microsoft.com/office/drawing/2014/main" id="{00000000-0008-0000-0100-000034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27</xdr:row>
          <xdr:rowOff>9525</xdr:rowOff>
        </xdr:from>
        <xdr:to>
          <xdr:col>24</xdr:col>
          <xdr:colOff>114300</xdr:colOff>
          <xdr:row>28</xdr:row>
          <xdr:rowOff>9525</xdr:rowOff>
        </xdr:to>
        <xdr:sp macro="" textlink="">
          <xdr:nvSpPr>
            <xdr:cNvPr id="2101" name="Check Box 53" hidden="1">
              <a:extLst>
                <a:ext uri="{63B3BB69-23CF-44E3-9099-C40C66FF867C}">
                  <a14:compatExt spid="_x0000_s2101"/>
                </a:ext>
                <a:ext uri="{FF2B5EF4-FFF2-40B4-BE49-F238E27FC236}">
                  <a16:creationId xmlns:a16="http://schemas.microsoft.com/office/drawing/2014/main" id="{00000000-0008-0000-0100-000035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31</xdr:row>
          <xdr:rowOff>9525</xdr:rowOff>
        </xdr:from>
        <xdr:to>
          <xdr:col>24</xdr:col>
          <xdr:colOff>114300</xdr:colOff>
          <xdr:row>32</xdr:row>
          <xdr:rowOff>19050</xdr:rowOff>
        </xdr:to>
        <xdr:sp macro="" textlink="">
          <xdr:nvSpPr>
            <xdr:cNvPr id="2121" name="Check Box 73" hidden="1">
              <a:extLst>
                <a:ext uri="{63B3BB69-23CF-44E3-9099-C40C66FF867C}">
                  <a14:compatExt spid="_x0000_s2121"/>
                </a:ext>
                <a:ext uri="{FF2B5EF4-FFF2-40B4-BE49-F238E27FC236}">
                  <a16:creationId xmlns:a16="http://schemas.microsoft.com/office/drawing/2014/main" id="{00000000-0008-0000-0100-000049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30</xdr:row>
          <xdr:rowOff>9525</xdr:rowOff>
        </xdr:from>
        <xdr:to>
          <xdr:col>24</xdr:col>
          <xdr:colOff>114300</xdr:colOff>
          <xdr:row>31</xdr:row>
          <xdr:rowOff>9525</xdr:rowOff>
        </xdr:to>
        <xdr:sp macro="" textlink="">
          <xdr:nvSpPr>
            <xdr:cNvPr id="2122" name="Check Box 74" hidden="1">
              <a:extLst>
                <a:ext uri="{63B3BB69-23CF-44E3-9099-C40C66FF867C}">
                  <a14:compatExt spid="_x0000_s2122"/>
                </a:ext>
                <a:ext uri="{FF2B5EF4-FFF2-40B4-BE49-F238E27FC236}">
                  <a16:creationId xmlns:a16="http://schemas.microsoft.com/office/drawing/2014/main" id="{00000000-0008-0000-0100-00004A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29</xdr:row>
          <xdr:rowOff>9525</xdr:rowOff>
        </xdr:from>
        <xdr:to>
          <xdr:col>24</xdr:col>
          <xdr:colOff>114300</xdr:colOff>
          <xdr:row>30</xdr:row>
          <xdr:rowOff>9525</xdr:rowOff>
        </xdr:to>
        <xdr:sp macro="" textlink="">
          <xdr:nvSpPr>
            <xdr:cNvPr id="2123" name="Check Box 75" hidden="1">
              <a:extLst>
                <a:ext uri="{63B3BB69-23CF-44E3-9099-C40C66FF867C}">
                  <a14:compatExt spid="_x0000_s2123"/>
                </a:ext>
                <a:ext uri="{FF2B5EF4-FFF2-40B4-BE49-F238E27FC236}">
                  <a16:creationId xmlns:a16="http://schemas.microsoft.com/office/drawing/2014/main" id="{00000000-0008-0000-0100-00004B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33</xdr:row>
          <xdr:rowOff>209550</xdr:rowOff>
        </xdr:from>
        <xdr:to>
          <xdr:col>24</xdr:col>
          <xdr:colOff>114300</xdr:colOff>
          <xdr:row>35</xdr:row>
          <xdr:rowOff>0</xdr:rowOff>
        </xdr:to>
        <xdr:sp macro="" textlink="">
          <xdr:nvSpPr>
            <xdr:cNvPr id="2124" name="Check Box 76" hidden="1">
              <a:extLst>
                <a:ext uri="{63B3BB69-23CF-44E3-9099-C40C66FF867C}">
                  <a14:compatExt spid="_x0000_s2124"/>
                </a:ext>
                <a:ext uri="{FF2B5EF4-FFF2-40B4-BE49-F238E27FC236}">
                  <a16:creationId xmlns:a16="http://schemas.microsoft.com/office/drawing/2014/main" id="{00000000-0008-0000-0100-00004C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32</xdr:row>
          <xdr:rowOff>200025</xdr:rowOff>
        </xdr:from>
        <xdr:to>
          <xdr:col>24</xdr:col>
          <xdr:colOff>114300</xdr:colOff>
          <xdr:row>33</xdr:row>
          <xdr:rowOff>209550</xdr:rowOff>
        </xdr:to>
        <xdr:sp macro="" textlink="">
          <xdr:nvSpPr>
            <xdr:cNvPr id="2125" name="Check Box 77" hidden="1">
              <a:extLst>
                <a:ext uri="{63B3BB69-23CF-44E3-9099-C40C66FF867C}">
                  <a14:compatExt spid="_x0000_s2125"/>
                </a:ext>
                <a:ext uri="{FF2B5EF4-FFF2-40B4-BE49-F238E27FC236}">
                  <a16:creationId xmlns:a16="http://schemas.microsoft.com/office/drawing/2014/main" id="{00000000-0008-0000-0100-00004D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31</xdr:row>
          <xdr:rowOff>200025</xdr:rowOff>
        </xdr:from>
        <xdr:to>
          <xdr:col>24</xdr:col>
          <xdr:colOff>114300</xdr:colOff>
          <xdr:row>32</xdr:row>
          <xdr:rowOff>209550</xdr:rowOff>
        </xdr:to>
        <xdr:sp macro="" textlink="">
          <xdr:nvSpPr>
            <xdr:cNvPr id="2126" name="Check Box 78" hidden="1">
              <a:extLst>
                <a:ext uri="{63B3BB69-23CF-44E3-9099-C40C66FF867C}">
                  <a14:compatExt spid="_x0000_s2126"/>
                </a:ext>
                <a:ext uri="{FF2B5EF4-FFF2-40B4-BE49-F238E27FC236}">
                  <a16:creationId xmlns:a16="http://schemas.microsoft.com/office/drawing/2014/main" id="{00000000-0008-0000-0100-00004E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38</xdr:row>
          <xdr:rowOff>9525</xdr:rowOff>
        </xdr:from>
        <xdr:to>
          <xdr:col>24</xdr:col>
          <xdr:colOff>114300</xdr:colOff>
          <xdr:row>39</xdr:row>
          <xdr:rowOff>19050</xdr:rowOff>
        </xdr:to>
        <xdr:sp macro="" textlink="">
          <xdr:nvSpPr>
            <xdr:cNvPr id="2127" name="Check Box 79" hidden="1">
              <a:extLst>
                <a:ext uri="{63B3BB69-23CF-44E3-9099-C40C66FF867C}">
                  <a14:compatExt spid="_x0000_s2127"/>
                </a:ext>
                <a:ext uri="{FF2B5EF4-FFF2-40B4-BE49-F238E27FC236}">
                  <a16:creationId xmlns:a16="http://schemas.microsoft.com/office/drawing/2014/main" id="{00000000-0008-0000-0100-00004F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37</xdr:row>
          <xdr:rowOff>19050</xdr:rowOff>
        </xdr:from>
        <xdr:to>
          <xdr:col>24</xdr:col>
          <xdr:colOff>114300</xdr:colOff>
          <xdr:row>38</xdr:row>
          <xdr:rowOff>19050</xdr:rowOff>
        </xdr:to>
        <xdr:sp macro="" textlink="">
          <xdr:nvSpPr>
            <xdr:cNvPr id="2128" name="Check Box 80" hidden="1">
              <a:extLst>
                <a:ext uri="{63B3BB69-23CF-44E3-9099-C40C66FF867C}">
                  <a14:compatExt spid="_x0000_s2128"/>
                </a:ext>
                <a:ext uri="{FF2B5EF4-FFF2-40B4-BE49-F238E27FC236}">
                  <a16:creationId xmlns:a16="http://schemas.microsoft.com/office/drawing/2014/main" id="{00000000-0008-0000-0100-000050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34</xdr:row>
          <xdr:rowOff>209550</xdr:rowOff>
        </xdr:from>
        <xdr:to>
          <xdr:col>24</xdr:col>
          <xdr:colOff>114300</xdr:colOff>
          <xdr:row>36</xdr:row>
          <xdr:rowOff>0</xdr:rowOff>
        </xdr:to>
        <xdr:sp macro="" textlink="">
          <xdr:nvSpPr>
            <xdr:cNvPr id="2129" name="Check Box 81" hidden="1">
              <a:extLst>
                <a:ext uri="{63B3BB69-23CF-44E3-9099-C40C66FF867C}">
                  <a14:compatExt spid="_x0000_s2129"/>
                </a:ext>
                <a:ext uri="{FF2B5EF4-FFF2-40B4-BE49-F238E27FC236}">
                  <a16:creationId xmlns:a16="http://schemas.microsoft.com/office/drawing/2014/main" id="{00000000-0008-0000-0100-000051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36</xdr:row>
          <xdr:rowOff>9525</xdr:rowOff>
        </xdr:from>
        <xdr:to>
          <xdr:col>24</xdr:col>
          <xdr:colOff>114300</xdr:colOff>
          <xdr:row>37</xdr:row>
          <xdr:rowOff>9525</xdr:rowOff>
        </xdr:to>
        <xdr:sp macro="" textlink="">
          <xdr:nvSpPr>
            <xdr:cNvPr id="2132" name="Check Box 84" hidden="1">
              <a:extLst>
                <a:ext uri="{63B3BB69-23CF-44E3-9099-C40C66FF867C}">
                  <a14:compatExt spid="_x0000_s2132"/>
                </a:ext>
                <a:ext uri="{FF2B5EF4-FFF2-40B4-BE49-F238E27FC236}">
                  <a16:creationId xmlns:a16="http://schemas.microsoft.com/office/drawing/2014/main" id="{00000000-0008-0000-0100-000054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23</xdr:row>
          <xdr:rowOff>0</xdr:rowOff>
        </xdr:from>
        <xdr:to>
          <xdr:col>24</xdr:col>
          <xdr:colOff>114300</xdr:colOff>
          <xdr:row>24</xdr:row>
          <xdr:rowOff>9525</xdr:rowOff>
        </xdr:to>
        <xdr:sp macro="" textlink="">
          <xdr:nvSpPr>
            <xdr:cNvPr id="2150" name="Check Box 102" hidden="1">
              <a:extLst>
                <a:ext uri="{63B3BB69-23CF-44E3-9099-C40C66FF867C}">
                  <a14:compatExt spid="_x0000_s2150"/>
                </a:ext>
                <a:ext uri="{FF2B5EF4-FFF2-40B4-BE49-F238E27FC236}">
                  <a16:creationId xmlns:a16="http://schemas.microsoft.com/office/drawing/2014/main" id="{00000000-0008-0000-0100-000066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41</xdr:row>
          <xdr:rowOff>133350</xdr:rowOff>
        </xdr:from>
        <xdr:to>
          <xdr:col>24</xdr:col>
          <xdr:colOff>114300</xdr:colOff>
          <xdr:row>42</xdr:row>
          <xdr:rowOff>133350</xdr:rowOff>
        </xdr:to>
        <xdr:sp macro="" textlink="">
          <xdr:nvSpPr>
            <xdr:cNvPr id="2151" name="Check Box 103" hidden="1">
              <a:extLst>
                <a:ext uri="{63B3BB69-23CF-44E3-9099-C40C66FF867C}">
                  <a14:compatExt spid="_x0000_s2151"/>
                </a:ext>
                <a:ext uri="{FF2B5EF4-FFF2-40B4-BE49-F238E27FC236}">
                  <a16:creationId xmlns:a16="http://schemas.microsoft.com/office/drawing/2014/main" id="{00000000-0008-0000-0100-000067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66675</xdr:colOff>
          <xdr:row>46</xdr:row>
          <xdr:rowOff>114300</xdr:rowOff>
        </xdr:from>
        <xdr:to>
          <xdr:col>24</xdr:col>
          <xdr:colOff>95250</xdr:colOff>
          <xdr:row>47</xdr:row>
          <xdr:rowOff>114300</xdr:rowOff>
        </xdr:to>
        <xdr:sp macro="" textlink="">
          <xdr:nvSpPr>
            <xdr:cNvPr id="2152" name="Check Box 104" hidden="1">
              <a:extLst>
                <a:ext uri="{63B3BB69-23CF-44E3-9099-C40C66FF867C}">
                  <a14:compatExt spid="_x0000_s2152"/>
                </a:ext>
                <a:ext uri="{FF2B5EF4-FFF2-40B4-BE49-F238E27FC236}">
                  <a16:creationId xmlns:a16="http://schemas.microsoft.com/office/drawing/2014/main" id="{00000000-0008-0000-0100-000068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76200</xdr:colOff>
          <xdr:row>51</xdr:row>
          <xdr:rowOff>104775</xdr:rowOff>
        </xdr:from>
        <xdr:to>
          <xdr:col>24</xdr:col>
          <xdr:colOff>104775</xdr:colOff>
          <xdr:row>52</xdr:row>
          <xdr:rowOff>104775</xdr:rowOff>
        </xdr:to>
        <xdr:sp macro="" textlink="">
          <xdr:nvSpPr>
            <xdr:cNvPr id="2153" name="Check Box 105" hidden="1">
              <a:extLst>
                <a:ext uri="{63B3BB69-23CF-44E3-9099-C40C66FF867C}">
                  <a14:compatExt spid="_x0000_s2153"/>
                </a:ext>
                <a:ext uri="{FF2B5EF4-FFF2-40B4-BE49-F238E27FC236}">
                  <a16:creationId xmlns:a16="http://schemas.microsoft.com/office/drawing/2014/main" id="{00000000-0008-0000-0100-000069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20</xdr:col>
      <xdr:colOff>47626</xdr:colOff>
      <xdr:row>3</xdr:row>
      <xdr:rowOff>173602</xdr:rowOff>
    </xdr:from>
    <xdr:to>
      <xdr:col>29</xdr:col>
      <xdr:colOff>180975</xdr:colOff>
      <xdr:row>19</xdr:row>
      <xdr:rowOff>198227</xdr:rowOff>
    </xdr:to>
    <xdr:pic>
      <xdr:nvPicPr>
        <xdr:cNvPr id="4" name="图片 3" descr="men1">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stretch>
          <a:fillRect/>
        </a:stretch>
      </xdr:blipFill>
      <xdr:spPr>
        <a:xfrm>
          <a:off x="3641725" y="802005"/>
          <a:ext cx="1749425" cy="3377565"/>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3175</xdr:colOff>
      <xdr:row>6</xdr:row>
      <xdr:rowOff>177800</xdr:rowOff>
    </xdr:from>
    <xdr:to>
      <xdr:col>21</xdr:col>
      <xdr:colOff>12065</xdr:colOff>
      <xdr:row>14</xdr:row>
      <xdr:rowOff>194945</xdr:rowOff>
    </xdr:to>
    <xdr:graphicFrame macro="">
      <xdr:nvGraphicFramePr>
        <xdr:cNvPr id="2" name="图表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22</xdr:col>
          <xdr:colOff>85725</xdr:colOff>
          <xdr:row>4</xdr:row>
          <xdr:rowOff>9525</xdr:rowOff>
        </xdr:from>
        <xdr:to>
          <xdr:col>24</xdr:col>
          <xdr:colOff>114300</xdr:colOff>
          <xdr:row>5</xdr:row>
          <xdr:rowOff>9525</xdr:rowOff>
        </xdr:to>
        <xdr:sp macro="" textlink="">
          <xdr:nvSpPr>
            <xdr:cNvPr id="5121" name="Check Box 1" hidden="1">
              <a:extLst>
                <a:ext uri="{63B3BB69-23CF-44E3-9099-C40C66FF867C}">
                  <a14:compatExt spid="_x0000_s5121"/>
                </a:ext>
                <a:ext uri="{FF2B5EF4-FFF2-40B4-BE49-F238E27FC236}">
                  <a16:creationId xmlns:a16="http://schemas.microsoft.com/office/drawing/2014/main" id="{00000000-0008-0000-0400-000001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5</xdr:row>
          <xdr:rowOff>9525</xdr:rowOff>
        </xdr:from>
        <xdr:to>
          <xdr:col>24</xdr:col>
          <xdr:colOff>114300</xdr:colOff>
          <xdr:row>6</xdr:row>
          <xdr:rowOff>9525</xdr:rowOff>
        </xdr:to>
        <xdr:sp macro="" textlink="">
          <xdr:nvSpPr>
            <xdr:cNvPr id="5122" name="Check Box 2" hidden="1">
              <a:extLst>
                <a:ext uri="{63B3BB69-23CF-44E3-9099-C40C66FF867C}">
                  <a14:compatExt spid="_x0000_s5122"/>
                </a:ext>
                <a:ext uri="{FF2B5EF4-FFF2-40B4-BE49-F238E27FC236}">
                  <a16:creationId xmlns:a16="http://schemas.microsoft.com/office/drawing/2014/main" id="{00000000-0008-0000-0400-000002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6</xdr:row>
          <xdr:rowOff>9525</xdr:rowOff>
        </xdr:from>
        <xdr:to>
          <xdr:col>24</xdr:col>
          <xdr:colOff>114300</xdr:colOff>
          <xdr:row>7</xdr:row>
          <xdr:rowOff>9525</xdr:rowOff>
        </xdr:to>
        <xdr:sp macro="" textlink="">
          <xdr:nvSpPr>
            <xdr:cNvPr id="5123" name="Check Box 3" hidden="1">
              <a:extLst>
                <a:ext uri="{63B3BB69-23CF-44E3-9099-C40C66FF867C}">
                  <a14:compatExt spid="_x0000_s5123"/>
                </a:ext>
                <a:ext uri="{FF2B5EF4-FFF2-40B4-BE49-F238E27FC236}">
                  <a16:creationId xmlns:a16="http://schemas.microsoft.com/office/drawing/2014/main" id="{00000000-0008-0000-0400-000003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7</xdr:row>
          <xdr:rowOff>9525</xdr:rowOff>
        </xdr:from>
        <xdr:to>
          <xdr:col>24</xdr:col>
          <xdr:colOff>114300</xdr:colOff>
          <xdr:row>8</xdr:row>
          <xdr:rowOff>9525</xdr:rowOff>
        </xdr:to>
        <xdr:sp macro="" textlink="">
          <xdr:nvSpPr>
            <xdr:cNvPr id="5124" name="Check Box 4" hidden="1">
              <a:extLst>
                <a:ext uri="{63B3BB69-23CF-44E3-9099-C40C66FF867C}">
                  <a14:compatExt spid="_x0000_s5124"/>
                </a:ext>
                <a:ext uri="{FF2B5EF4-FFF2-40B4-BE49-F238E27FC236}">
                  <a16:creationId xmlns:a16="http://schemas.microsoft.com/office/drawing/2014/main" id="{00000000-0008-0000-0400-000004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8</xdr:row>
          <xdr:rowOff>9525</xdr:rowOff>
        </xdr:from>
        <xdr:to>
          <xdr:col>24</xdr:col>
          <xdr:colOff>114300</xdr:colOff>
          <xdr:row>9</xdr:row>
          <xdr:rowOff>9525</xdr:rowOff>
        </xdr:to>
        <xdr:sp macro="" textlink="">
          <xdr:nvSpPr>
            <xdr:cNvPr id="5125" name="Check Box 5" hidden="1">
              <a:extLst>
                <a:ext uri="{63B3BB69-23CF-44E3-9099-C40C66FF867C}">
                  <a14:compatExt spid="_x0000_s5125"/>
                </a:ext>
                <a:ext uri="{FF2B5EF4-FFF2-40B4-BE49-F238E27FC236}">
                  <a16:creationId xmlns:a16="http://schemas.microsoft.com/office/drawing/2014/main" id="{00000000-0008-0000-0400-000005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9</xdr:row>
          <xdr:rowOff>9525</xdr:rowOff>
        </xdr:from>
        <xdr:to>
          <xdr:col>24</xdr:col>
          <xdr:colOff>114300</xdr:colOff>
          <xdr:row>10</xdr:row>
          <xdr:rowOff>9525</xdr:rowOff>
        </xdr:to>
        <xdr:sp macro="" textlink="">
          <xdr:nvSpPr>
            <xdr:cNvPr id="5126" name="Check Box 6" hidden="1">
              <a:extLst>
                <a:ext uri="{63B3BB69-23CF-44E3-9099-C40C66FF867C}">
                  <a14:compatExt spid="_x0000_s5126"/>
                </a:ext>
                <a:ext uri="{FF2B5EF4-FFF2-40B4-BE49-F238E27FC236}">
                  <a16:creationId xmlns:a16="http://schemas.microsoft.com/office/drawing/2014/main" id="{00000000-0008-0000-0400-000006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10</xdr:row>
          <xdr:rowOff>9525</xdr:rowOff>
        </xdr:from>
        <xdr:to>
          <xdr:col>24</xdr:col>
          <xdr:colOff>114300</xdr:colOff>
          <xdr:row>11</xdr:row>
          <xdr:rowOff>9525</xdr:rowOff>
        </xdr:to>
        <xdr:sp macro="" textlink="">
          <xdr:nvSpPr>
            <xdr:cNvPr id="5127" name="Check Box 7" hidden="1">
              <a:extLst>
                <a:ext uri="{63B3BB69-23CF-44E3-9099-C40C66FF867C}">
                  <a14:compatExt spid="_x0000_s5127"/>
                </a:ext>
                <a:ext uri="{FF2B5EF4-FFF2-40B4-BE49-F238E27FC236}">
                  <a16:creationId xmlns:a16="http://schemas.microsoft.com/office/drawing/2014/main" id="{00000000-0008-0000-0400-000007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11</xdr:row>
          <xdr:rowOff>9525</xdr:rowOff>
        </xdr:from>
        <xdr:to>
          <xdr:col>24</xdr:col>
          <xdr:colOff>114300</xdr:colOff>
          <xdr:row>12</xdr:row>
          <xdr:rowOff>9525</xdr:rowOff>
        </xdr:to>
        <xdr:sp macro="" textlink="">
          <xdr:nvSpPr>
            <xdr:cNvPr id="5128" name="Check Box 8" hidden="1">
              <a:extLst>
                <a:ext uri="{63B3BB69-23CF-44E3-9099-C40C66FF867C}">
                  <a14:compatExt spid="_x0000_s5128"/>
                </a:ext>
                <a:ext uri="{FF2B5EF4-FFF2-40B4-BE49-F238E27FC236}">
                  <a16:creationId xmlns:a16="http://schemas.microsoft.com/office/drawing/2014/main" id="{00000000-0008-0000-0400-000008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12</xdr:row>
          <xdr:rowOff>9525</xdr:rowOff>
        </xdr:from>
        <xdr:to>
          <xdr:col>24</xdr:col>
          <xdr:colOff>114300</xdr:colOff>
          <xdr:row>13</xdr:row>
          <xdr:rowOff>9525</xdr:rowOff>
        </xdr:to>
        <xdr:sp macro="" textlink="">
          <xdr:nvSpPr>
            <xdr:cNvPr id="5129" name="Check Box 9" hidden="1">
              <a:extLst>
                <a:ext uri="{63B3BB69-23CF-44E3-9099-C40C66FF867C}">
                  <a14:compatExt spid="_x0000_s5129"/>
                </a:ext>
                <a:ext uri="{FF2B5EF4-FFF2-40B4-BE49-F238E27FC236}">
                  <a16:creationId xmlns:a16="http://schemas.microsoft.com/office/drawing/2014/main" id="{00000000-0008-0000-0400-000009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13</xdr:row>
          <xdr:rowOff>9525</xdr:rowOff>
        </xdr:from>
        <xdr:to>
          <xdr:col>24</xdr:col>
          <xdr:colOff>114300</xdr:colOff>
          <xdr:row>14</xdr:row>
          <xdr:rowOff>9525</xdr:rowOff>
        </xdr:to>
        <xdr:sp macro="" textlink="">
          <xdr:nvSpPr>
            <xdr:cNvPr id="5130" name="Check Box 10" hidden="1">
              <a:extLst>
                <a:ext uri="{63B3BB69-23CF-44E3-9099-C40C66FF867C}">
                  <a14:compatExt spid="_x0000_s5130"/>
                </a:ext>
                <a:ext uri="{FF2B5EF4-FFF2-40B4-BE49-F238E27FC236}">
                  <a16:creationId xmlns:a16="http://schemas.microsoft.com/office/drawing/2014/main" id="{00000000-0008-0000-0400-00000A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14</xdr:row>
          <xdr:rowOff>9525</xdr:rowOff>
        </xdr:from>
        <xdr:to>
          <xdr:col>24</xdr:col>
          <xdr:colOff>114300</xdr:colOff>
          <xdr:row>15</xdr:row>
          <xdr:rowOff>9525</xdr:rowOff>
        </xdr:to>
        <xdr:sp macro="" textlink="">
          <xdr:nvSpPr>
            <xdr:cNvPr id="5131" name="Check Box 11" hidden="1">
              <a:extLst>
                <a:ext uri="{63B3BB69-23CF-44E3-9099-C40C66FF867C}">
                  <a14:compatExt spid="_x0000_s5131"/>
                </a:ext>
                <a:ext uri="{FF2B5EF4-FFF2-40B4-BE49-F238E27FC236}">
                  <a16:creationId xmlns:a16="http://schemas.microsoft.com/office/drawing/2014/main" id="{00000000-0008-0000-0400-00000B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15</xdr:row>
          <xdr:rowOff>9525</xdr:rowOff>
        </xdr:from>
        <xdr:to>
          <xdr:col>24</xdr:col>
          <xdr:colOff>114300</xdr:colOff>
          <xdr:row>16</xdr:row>
          <xdr:rowOff>9525</xdr:rowOff>
        </xdr:to>
        <xdr:sp macro="" textlink="">
          <xdr:nvSpPr>
            <xdr:cNvPr id="5132" name="Check Box 12" hidden="1">
              <a:extLst>
                <a:ext uri="{63B3BB69-23CF-44E3-9099-C40C66FF867C}">
                  <a14:compatExt spid="_x0000_s5132"/>
                </a:ext>
                <a:ext uri="{FF2B5EF4-FFF2-40B4-BE49-F238E27FC236}">
                  <a16:creationId xmlns:a16="http://schemas.microsoft.com/office/drawing/2014/main" id="{00000000-0008-0000-0400-00000C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16</xdr:row>
          <xdr:rowOff>9525</xdr:rowOff>
        </xdr:from>
        <xdr:to>
          <xdr:col>24</xdr:col>
          <xdr:colOff>114300</xdr:colOff>
          <xdr:row>17</xdr:row>
          <xdr:rowOff>9525</xdr:rowOff>
        </xdr:to>
        <xdr:sp macro="" textlink="">
          <xdr:nvSpPr>
            <xdr:cNvPr id="5133" name="Check Box 13" hidden="1">
              <a:extLst>
                <a:ext uri="{63B3BB69-23CF-44E3-9099-C40C66FF867C}">
                  <a14:compatExt spid="_x0000_s5133"/>
                </a:ext>
                <a:ext uri="{FF2B5EF4-FFF2-40B4-BE49-F238E27FC236}">
                  <a16:creationId xmlns:a16="http://schemas.microsoft.com/office/drawing/2014/main" id="{00000000-0008-0000-0400-00000D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17</xdr:row>
          <xdr:rowOff>9525</xdr:rowOff>
        </xdr:from>
        <xdr:to>
          <xdr:col>24</xdr:col>
          <xdr:colOff>114300</xdr:colOff>
          <xdr:row>18</xdr:row>
          <xdr:rowOff>9525</xdr:rowOff>
        </xdr:to>
        <xdr:sp macro="" textlink="">
          <xdr:nvSpPr>
            <xdr:cNvPr id="5134" name="Check Box 14" hidden="1">
              <a:extLst>
                <a:ext uri="{63B3BB69-23CF-44E3-9099-C40C66FF867C}">
                  <a14:compatExt spid="_x0000_s5134"/>
                </a:ext>
                <a:ext uri="{FF2B5EF4-FFF2-40B4-BE49-F238E27FC236}">
                  <a16:creationId xmlns:a16="http://schemas.microsoft.com/office/drawing/2014/main" id="{00000000-0008-0000-0400-00000E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17</xdr:row>
          <xdr:rowOff>209550</xdr:rowOff>
        </xdr:from>
        <xdr:to>
          <xdr:col>24</xdr:col>
          <xdr:colOff>114300</xdr:colOff>
          <xdr:row>19</xdr:row>
          <xdr:rowOff>0</xdr:rowOff>
        </xdr:to>
        <xdr:sp macro="" textlink="">
          <xdr:nvSpPr>
            <xdr:cNvPr id="5135" name="Check Box 15" hidden="1">
              <a:extLst>
                <a:ext uri="{63B3BB69-23CF-44E3-9099-C40C66FF867C}">
                  <a14:compatExt spid="_x0000_s5135"/>
                </a:ext>
                <a:ext uri="{FF2B5EF4-FFF2-40B4-BE49-F238E27FC236}">
                  <a16:creationId xmlns:a16="http://schemas.microsoft.com/office/drawing/2014/main" id="{00000000-0008-0000-0400-00000F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19</xdr:row>
          <xdr:rowOff>9525</xdr:rowOff>
        </xdr:from>
        <xdr:to>
          <xdr:col>24</xdr:col>
          <xdr:colOff>114300</xdr:colOff>
          <xdr:row>20</xdr:row>
          <xdr:rowOff>9525</xdr:rowOff>
        </xdr:to>
        <xdr:sp macro="" textlink="">
          <xdr:nvSpPr>
            <xdr:cNvPr id="5136" name="Check Box 16" hidden="1">
              <a:extLst>
                <a:ext uri="{63B3BB69-23CF-44E3-9099-C40C66FF867C}">
                  <a14:compatExt spid="_x0000_s5136"/>
                </a:ext>
                <a:ext uri="{FF2B5EF4-FFF2-40B4-BE49-F238E27FC236}">
                  <a16:creationId xmlns:a16="http://schemas.microsoft.com/office/drawing/2014/main" id="{00000000-0008-0000-0400-000010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20</xdr:row>
          <xdr:rowOff>9525</xdr:rowOff>
        </xdr:from>
        <xdr:to>
          <xdr:col>24</xdr:col>
          <xdr:colOff>114300</xdr:colOff>
          <xdr:row>21</xdr:row>
          <xdr:rowOff>9525</xdr:rowOff>
        </xdr:to>
        <xdr:sp macro="" textlink="">
          <xdr:nvSpPr>
            <xdr:cNvPr id="5137" name="Check Box 17" hidden="1">
              <a:extLst>
                <a:ext uri="{63B3BB69-23CF-44E3-9099-C40C66FF867C}">
                  <a14:compatExt spid="_x0000_s5137"/>
                </a:ext>
                <a:ext uri="{FF2B5EF4-FFF2-40B4-BE49-F238E27FC236}">
                  <a16:creationId xmlns:a16="http://schemas.microsoft.com/office/drawing/2014/main" id="{00000000-0008-0000-0400-000011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21</xdr:row>
          <xdr:rowOff>9525</xdr:rowOff>
        </xdr:from>
        <xdr:to>
          <xdr:col>24</xdr:col>
          <xdr:colOff>114300</xdr:colOff>
          <xdr:row>22</xdr:row>
          <xdr:rowOff>9525</xdr:rowOff>
        </xdr:to>
        <xdr:sp macro="" textlink="">
          <xdr:nvSpPr>
            <xdr:cNvPr id="5138" name="Check Box 18" hidden="1">
              <a:extLst>
                <a:ext uri="{63B3BB69-23CF-44E3-9099-C40C66FF867C}">
                  <a14:compatExt spid="_x0000_s5138"/>
                </a:ext>
                <a:ext uri="{FF2B5EF4-FFF2-40B4-BE49-F238E27FC236}">
                  <a16:creationId xmlns:a16="http://schemas.microsoft.com/office/drawing/2014/main" id="{00000000-0008-0000-0400-000012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22</xdr:row>
          <xdr:rowOff>0</xdr:rowOff>
        </xdr:from>
        <xdr:to>
          <xdr:col>24</xdr:col>
          <xdr:colOff>114300</xdr:colOff>
          <xdr:row>23</xdr:row>
          <xdr:rowOff>9525</xdr:rowOff>
        </xdr:to>
        <xdr:sp macro="" textlink="">
          <xdr:nvSpPr>
            <xdr:cNvPr id="5139" name="Check Box 19" hidden="1">
              <a:extLst>
                <a:ext uri="{63B3BB69-23CF-44E3-9099-C40C66FF867C}">
                  <a14:compatExt spid="_x0000_s5139"/>
                </a:ext>
                <a:ext uri="{FF2B5EF4-FFF2-40B4-BE49-F238E27FC236}">
                  <a16:creationId xmlns:a16="http://schemas.microsoft.com/office/drawing/2014/main" id="{00000000-0008-0000-0400-000013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23</xdr:row>
          <xdr:rowOff>9525</xdr:rowOff>
        </xdr:from>
        <xdr:to>
          <xdr:col>24</xdr:col>
          <xdr:colOff>114300</xdr:colOff>
          <xdr:row>23</xdr:row>
          <xdr:rowOff>9525</xdr:rowOff>
        </xdr:to>
        <xdr:sp macro="" textlink="">
          <xdr:nvSpPr>
            <xdr:cNvPr id="5140" name="Check Box 20" hidden="1">
              <a:extLst>
                <a:ext uri="{63B3BB69-23CF-44E3-9099-C40C66FF867C}">
                  <a14:compatExt spid="_x0000_s5140"/>
                </a:ext>
                <a:ext uri="{FF2B5EF4-FFF2-40B4-BE49-F238E27FC236}">
                  <a16:creationId xmlns:a16="http://schemas.microsoft.com/office/drawing/2014/main" id="{00000000-0008-0000-0400-000014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24</xdr:row>
          <xdr:rowOff>9525</xdr:rowOff>
        </xdr:from>
        <xdr:to>
          <xdr:col>24</xdr:col>
          <xdr:colOff>114300</xdr:colOff>
          <xdr:row>25</xdr:row>
          <xdr:rowOff>9525</xdr:rowOff>
        </xdr:to>
        <xdr:sp macro="" textlink="">
          <xdr:nvSpPr>
            <xdr:cNvPr id="5141" name="Check Box 21" hidden="1">
              <a:extLst>
                <a:ext uri="{63B3BB69-23CF-44E3-9099-C40C66FF867C}">
                  <a14:compatExt spid="_x0000_s5141"/>
                </a:ext>
                <a:ext uri="{FF2B5EF4-FFF2-40B4-BE49-F238E27FC236}">
                  <a16:creationId xmlns:a16="http://schemas.microsoft.com/office/drawing/2014/main" id="{00000000-0008-0000-0400-000015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25</xdr:row>
          <xdr:rowOff>9525</xdr:rowOff>
        </xdr:from>
        <xdr:to>
          <xdr:col>24</xdr:col>
          <xdr:colOff>114300</xdr:colOff>
          <xdr:row>26</xdr:row>
          <xdr:rowOff>9525</xdr:rowOff>
        </xdr:to>
        <xdr:sp macro="" textlink="">
          <xdr:nvSpPr>
            <xdr:cNvPr id="5142" name="Check Box 22" hidden="1">
              <a:extLst>
                <a:ext uri="{63B3BB69-23CF-44E3-9099-C40C66FF867C}">
                  <a14:compatExt spid="_x0000_s5142"/>
                </a:ext>
                <a:ext uri="{FF2B5EF4-FFF2-40B4-BE49-F238E27FC236}">
                  <a16:creationId xmlns:a16="http://schemas.microsoft.com/office/drawing/2014/main" id="{00000000-0008-0000-0400-000016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26</xdr:row>
          <xdr:rowOff>9525</xdr:rowOff>
        </xdr:from>
        <xdr:to>
          <xdr:col>24</xdr:col>
          <xdr:colOff>114300</xdr:colOff>
          <xdr:row>27</xdr:row>
          <xdr:rowOff>9525</xdr:rowOff>
        </xdr:to>
        <xdr:sp macro="" textlink="">
          <xdr:nvSpPr>
            <xdr:cNvPr id="5143" name="Check Box 23" hidden="1">
              <a:extLst>
                <a:ext uri="{63B3BB69-23CF-44E3-9099-C40C66FF867C}">
                  <a14:compatExt spid="_x0000_s5143"/>
                </a:ext>
                <a:ext uri="{FF2B5EF4-FFF2-40B4-BE49-F238E27FC236}">
                  <a16:creationId xmlns:a16="http://schemas.microsoft.com/office/drawing/2014/main" id="{00000000-0008-0000-0400-000017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27</xdr:row>
          <xdr:rowOff>9525</xdr:rowOff>
        </xdr:from>
        <xdr:to>
          <xdr:col>24</xdr:col>
          <xdr:colOff>114300</xdr:colOff>
          <xdr:row>28</xdr:row>
          <xdr:rowOff>9525</xdr:rowOff>
        </xdr:to>
        <xdr:sp macro="" textlink="">
          <xdr:nvSpPr>
            <xdr:cNvPr id="5144" name="Check Box 24" hidden="1">
              <a:extLst>
                <a:ext uri="{63B3BB69-23CF-44E3-9099-C40C66FF867C}">
                  <a14:compatExt spid="_x0000_s5144"/>
                </a:ext>
                <a:ext uri="{FF2B5EF4-FFF2-40B4-BE49-F238E27FC236}">
                  <a16:creationId xmlns:a16="http://schemas.microsoft.com/office/drawing/2014/main" id="{00000000-0008-0000-0400-000018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31</xdr:row>
          <xdr:rowOff>9525</xdr:rowOff>
        </xdr:from>
        <xdr:to>
          <xdr:col>24</xdr:col>
          <xdr:colOff>114300</xdr:colOff>
          <xdr:row>32</xdr:row>
          <xdr:rowOff>19050</xdr:rowOff>
        </xdr:to>
        <xdr:sp macro="" textlink="">
          <xdr:nvSpPr>
            <xdr:cNvPr id="5145" name="Check Box 25" hidden="1">
              <a:extLst>
                <a:ext uri="{63B3BB69-23CF-44E3-9099-C40C66FF867C}">
                  <a14:compatExt spid="_x0000_s5145"/>
                </a:ext>
                <a:ext uri="{FF2B5EF4-FFF2-40B4-BE49-F238E27FC236}">
                  <a16:creationId xmlns:a16="http://schemas.microsoft.com/office/drawing/2014/main" id="{00000000-0008-0000-0400-000019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30</xdr:row>
          <xdr:rowOff>9525</xdr:rowOff>
        </xdr:from>
        <xdr:to>
          <xdr:col>24</xdr:col>
          <xdr:colOff>114300</xdr:colOff>
          <xdr:row>31</xdr:row>
          <xdr:rowOff>9525</xdr:rowOff>
        </xdr:to>
        <xdr:sp macro="" textlink="">
          <xdr:nvSpPr>
            <xdr:cNvPr id="5146" name="Check Box 26" hidden="1">
              <a:extLst>
                <a:ext uri="{63B3BB69-23CF-44E3-9099-C40C66FF867C}">
                  <a14:compatExt spid="_x0000_s5146"/>
                </a:ext>
                <a:ext uri="{FF2B5EF4-FFF2-40B4-BE49-F238E27FC236}">
                  <a16:creationId xmlns:a16="http://schemas.microsoft.com/office/drawing/2014/main" id="{00000000-0008-0000-0400-00001A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29</xdr:row>
          <xdr:rowOff>9525</xdr:rowOff>
        </xdr:from>
        <xdr:to>
          <xdr:col>24</xdr:col>
          <xdr:colOff>114300</xdr:colOff>
          <xdr:row>30</xdr:row>
          <xdr:rowOff>9525</xdr:rowOff>
        </xdr:to>
        <xdr:sp macro="" textlink="">
          <xdr:nvSpPr>
            <xdr:cNvPr id="5147" name="Check Box 27" hidden="1">
              <a:extLst>
                <a:ext uri="{63B3BB69-23CF-44E3-9099-C40C66FF867C}">
                  <a14:compatExt spid="_x0000_s5147"/>
                </a:ext>
                <a:ext uri="{FF2B5EF4-FFF2-40B4-BE49-F238E27FC236}">
                  <a16:creationId xmlns:a16="http://schemas.microsoft.com/office/drawing/2014/main" id="{00000000-0008-0000-0400-00001B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33</xdr:row>
          <xdr:rowOff>209550</xdr:rowOff>
        </xdr:from>
        <xdr:to>
          <xdr:col>24</xdr:col>
          <xdr:colOff>114300</xdr:colOff>
          <xdr:row>35</xdr:row>
          <xdr:rowOff>0</xdr:rowOff>
        </xdr:to>
        <xdr:sp macro="" textlink="">
          <xdr:nvSpPr>
            <xdr:cNvPr id="5148" name="Check Box 28" hidden="1">
              <a:extLst>
                <a:ext uri="{63B3BB69-23CF-44E3-9099-C40C66FF867C}">
                  <a14:compatExt spid="_x0000_s5148"/>
                </a:ext>
                <a:ext uri="{FF2B5EF4-FFF2-40B4-BE49-F238E27FC236}">
                  <a16:creationId xmlns:a16="http://schemas.microsoft.com/office/drawing/2014/main" id="{00000000-0008-0000-0400-00001C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32</xdr:row>
          <xdr:rowOff>200025</xdr:rowOff>
        </xdr:from>
        <xdr:to>
          <xdr:col>24</xdr:col>
          <xdr:colOff>114300</xdr:colOff>
          <xdr:row>33</xdr:row>
          <xdr:rowOff>209550</xdr:rowOff>
        </xdr:to>
        <xdr:sp macro="" textlink="">
          <xdr:nvSpPr>
            <xdr:cNvPr id="5149" name="Check Box 29" hidden="1">
              <a:extLst>
                <a:ext uri="{63B3BB69-23CF-44E3-9099-C40C66FF867C}">
                  <a14:compatExt spid="_x0000_s5149"/>
                </a:ext>
                <a:ext uri="{FF2B5EF4-FFF2-40B4-BE49-F238E27FC236}">
                  <a16:creationId xmlns:a16="http://schemas.microsoft.com/office/drawing/2014/main" id="{00000000-0008-0000-0400-00001D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31</xdr:row>
          <xdr:rowOff>200025</xdr:rowOff>
        </xdr:from>
        <xdr:to>
          <xdr:col>24</xdr:col>
          <xdr:colOff>114300</xdr:colOff>
          <xdr:row>32</xdr:row>
          <xdr:rowOff>209550</xdr:rowOff>
        </xdr:to>
        <xdr:sp macro="" textlink="">
          <xdr:nvSpPr>
            <xdr:cNvPr id="5150" name="Check Box 30" hidden="1">
              <a:extLst>
                <a:ext uri="{63B3BB69-23CF-44E3-9099-C40C66FF867C}">
                  <a14:compatExt spid="_x0000_s5150"/>
                </a:ext>
                <a:ext uri="{FF2B5EF4-FFF2-40B4-BE49-F238E27FC236}">
                  <a16:creationId xmlns:a16="http://schemas.microsoft.com/office/drawing/2014/main" id="{00000000-0008-0000-0400-00001E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38</xdr:row>
          <xdr:rowOff>9525</xdr:rowOff>
        </xdr:from>
        <xdr:to>
          <xdr:col>24</xdr:col>
          <xdr:colOff>114300</xdr:colOff>
          <xdr:row>39</xdr:row>
          <xdr:rowOff>19050</xdr:rowOff>
        </xdr:to>
        <xdr:sp macro="" textlink="">
          <xdr:nvSpPr>
            <xdr:cNvPr id="5151" name="Check Box 31" hidden="1">
              <a:extLst>
                <a:ext uri="{63B3BB69-23CF-44E3-9099-C40C66FF867C}">
                  <a14:compatExt spid="_x0000_s5151"/>
                </a:ext>
                <a:ext uri="{FF2B5EF4-FFF2-40B4-BE49-F238E27FC236}">
                  <a16:creationId xmlns:a16="http://schemas.microsoft.com/office/drawing/2014/main" id="{00000000-0008-0000-0400-00001F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37</xdr:row>
          <xdr:rowOff>19050</xdr:rowOff>
        </xdr:from>
        <xdr:to>
          <xdr:col>24</xdr:col>
          <xdr:colOff>114300</xdr:colOff>
          <xdr:row>38</xdr:row>
          <xdr:rowOff>19050</xdr:rowOff>
        </xdr:to>
        <xdr:sp macro="" textlink="">
          <xdr:nvSpPr>
            <xdr:cNvPr id="5152" name="Check Box 32" hidden="1">
              <a:extLst>
                <a:ext uri="{63B3BB69-23CF-44E3-9099-C40C66FF867C}">
                  <a14:compatExt spid="_x0000_s5152"/>
                </a:ext>
                <a:ext uri="{FF2B5EF4-FFF2-40B4-BE49-F238E27FC236}">
                  <a16:creationId xmlns:a16="http://schemas.microsoft.com/office/drawing/2014/main" id="{00000000-0008-0000-0400-000020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34</xdr:row>
          <xdr:rowOff>209550</xdr:rowOff>
        </xdr:from>
        <xdr:to>
          <xdr:col>24</xdr:col>
          <xdr:colOff>114300</xdr:colOff>
          <xdr:row>36</xdr:row>
          <xdr:rowOff>0</xdr:rowOff>
        </xdr:to>
        <xdr:sp macro="" textlink="">
          <xdr:nvSpPr>
            <xdr:cNvPr id="5153" name="Check Box 33" hidden="1">
              <a:extLst>
                <a:ext uri="{63B3BB69-23CF-44E3-9099-C40C66FF867C}">
                  <a14:compatExt spid="_x0000_s5153"/>
                </a:ext>
                <a:ext uri="{FF2B5EF4-FFF2-40B4-BE49-F238E27FC236}">
                  <a16:creationId xmlns:a16="http://schemas.microsoft.com/office/drawing/2014/main" id="{00000000-0008-0000-0400-000021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36</xdr:row>
          <xdr:rowOff>9525</xdr:rowOff>
        </xdr:from>
        <xdr:to>
          <xdr:col>24</xdr:col>
          <xdr:colOff>114300</xdr:colOff>
          <xdr:row>37</xdr:row>
          <xdr:rowOff>9525</xdr:rowOff>
        </xdr:to>
        <xdr:sp macro="" textlink="">
          <xdr:nvSpPr>
            <xdr:cNvPr id="5154" name="Check Box 34" hidden="1">
              <a:extLst>
                <a:ext uri="{63B3BB69-23CF-44E3-9099-C40C66FF867C}">
                  <a14:compatExt spid="_x0000_s5154"/>
                </a:ext>
                <a:ext uri="{FF2B5EF4-FFF2-40B4-BE49-F238E27FC236}">
                  <a16:creationId xmlns:a16="http://schemas.microsoft.com/office/drawing/2014/main" id="{00000000-0008-0000-0400-000022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23</xdr:row>
          <xdr:rowOff>0</xdr:rowOff>
        </xdr:from>
        <xdr:to>
          <xdr:col>24</xdr:col>
          <xdr:colOff>114300</xdr:colOff>
          <xdr:row>24</xdr:row>
          <xdr:rowOff>9525</xdr:rowOff>
        </xdr:to>
        <xdr:sp macro="" textlink="">
          <xdr:nvSpPr>
            <xdr:cNvPr id="5155" name="Check Box 35" hidden="1">
              <a:extLst>
                <a:ext uri="{63B3BB69-23CF-44E3-9099-C40C66FF867C}">
                  <a14:compatExt spid="_x0000_s5155"/>
                </a:ext>
                <a:ext uri="{FF2B5EF4-FFF2-40B4-BE49-F238E27FC236}">
                  <a16:creationId xmlns:a16="http://schemas.microsoft.com/office/drawing/2014/main" id="{00000000-0008-0000-0400-000023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85725</xdr:colOff>
          <xdr:row>41</xdr:row>
          <xdr:rowOff>133350</xdr:rowOff>
        </xdr:from>
        <xdr:to>
          <xdr:col>24</xdr:col>
          <xdr:colOff>114300</xdr:colOff>
          <xdr:row>42</xdr:row>
          <xdr:rowOff>133350</xdr:rowOff>
        </xdr:to>
        <xdr:sp macro="" textlink="">
          <xdr:nvSpPr>
            <xdr:cNvPr id="5156" name="Check Box 36" hidden="1">
              <a:extLst>
                <a:ext uri="{63B3BB69-23CF-44E3-9099-C40C66FF867C}">
                  <a14:compatExt spid="_x0000_s5156"/>
                </a:ext>
                <a:ext uri="{FF2B5EF4-FFF2-40B4-BE49-F238E27FC236}">
                  <a16:creationId xmlns:a16="http://schemas.microsoft.com/office/drawing/2014/main" id="{00000000-0008-0000-0400-000024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66675</xdr:colOff>
          <xdr:row>46</xdr:row>
          <xdr:rowOff>114300</xdr:rowOff>
        </xdr:from>
        <xdr:to>
          <xdr:col>24</xdr:col>
          <xdr:colOff>95250</xdr:colOff>
          <xdr:row>47</xdr:row>
          <xdr:rowOff>114300</xdr:rowOff>
        </xdr:to>
        <xdr:sp macro="" textlink="">
          <xdr:nvSpPr>
            <xdr:cNvPr id="5157" name="Check Box 37" hidden="1">
              <a:extLst>
                <a:ext uri="{63B3BB69-23CF-44E3-9099-C40C66FF867C}">
                  <a14:compatExt spid="_x0000_s5157"/>
                </a:ext>
                <a:ext uri="{FF2B5EF4-FFF2-40B4-BE49-F238E27FC236}">
                  <a16:creationId xmlns:a16="http://schemas.microsoft.com/office/drawing/2014/main" id="{00000000-0008-0000-0400-000025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mc:AlternateContent xmlns:mc="http://schemas.openxmlformats.org/markup-compatibility/2006">
    <mc:Choice xmlns:a14="http://schemas.microsoft.com/office/drawing/2010/main" Requires="a14">
      <xdr:twoCellAnchor>
        <xdr:from>
          <xdr:col>22</xdr:col>
          <xdr:colOff>76200</xdr:colOff>
          <xdr:row>51</xdr:row>
          <xdr:rowOff>104775</xdr:rowOff>
        </xdr:from>
        <xdr:to>
          <xdr:col>24</xdr:col>
          <xdr:colOff>104775</xdr:colOff>
          <xdr:row>52</xdr:row>
          <xdr:rowOff>104775</xdr:rowOff>
        </xdr:to>
        <xdr:sp macro="" textlink="">
          <xdr:nvSpPr>
            <xdr:cNvPr id="5158" name="Check Box 38" hidden="1">
              <a:extLst>
                <a:ext uri="{63B3BB69-23CF-44E3-9099-C40C66FF867C}">
                  <a14:compatExt spid="_x0000_s5158"/>
                </a:ext>
                <a:ext uri="{FF2B5EF4-FFF2-40B4-BE49-F238E27FC236}">
                  <a16:creationId xmlns:a16="http://schemas.microsoft.com/office/drawing/2014/main" id="{00000000-0008-0000-0400-000026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7432" rIns="0" bIns="27432" anchor="ctr" upright="1"/>
            <a:lstStyle/>
            <a:p>
              <a:pPr algn="l" rtl="0">
                <a:defRPr sz="1000"/>
              </a:pPr>
              <a:r>
                <a:rPr lang="zh-CN" altLang="en-US" sz="900" b="0" i="0" u="none" strike="noStrike" baseline="0">
                  <a:solidFill>
                    <a:srgbClr val="000000"/>
                  </a:solidFill>
                  <a:latin typeface="宋体"/>
                  <a:ea typeface="宋体"/>
                </a:rPr>
                <a:t>本职</a:t>
              </a:r>
            </a:p>
          </xdr:txBody>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editAs="oneCell">
    <xdr:from>
      <xdr:col>35</xdr:col>
      <xdr:colOff>76200</xdr:colOff>
      <xdr:row>1</xdr:row>
      <xdr:rowOff>95250</xdr:rowOff>
    </xdr:from>
    <xdr:to>
      <xdr:col>41</xdr:col>
      <xdr:colOff>0</xdr:colOff>
      <xdr:row>6</xdr:row>
      <xdr:rowOff>161925</xdr:rowOff>
    </xdr:to>
    <xdr:pic>
      <xdr:nvPicPr>
        <xdr:cNvPr id="3" name="图片 2" descr="Spells">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stretch>
          <a:fillRect/>
        </a:stretch>
      </xdr:blipFill>
      <xdr:spPr>
        <a:xfrm>
          <a:off x="6365875" y="304800"/>
          <a:ext cx="1002030" cy="1114425"/>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7" Type="http://schemas.openxmlformats.org/officeDocument/2006/relationships/ctrlProp" Target="../ctrlProps/ctrlProp4.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41" Type="http://schemas.openxmlformats.org/officeDocument/2006/relationships/ctrlProp" Target="../ctrlProps/ctrlProp38.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8" Type="http://schemas.openxmlformats.org/officeDocument/2006/relationships/ctrlProp" Target="../ctrlProps/ctrlProp5.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3" Type="http://schemas.openxmlformats.org/officeDocument/2006/relationships/ctrlProp" Target="../ctrlProps/ctrlProp49.xml"/><Relationship Id="rId18" Type="http://schemas.openxmlformats.org/officeDocument/2006/relationships/ctrlProp" Target="../ctrlProps/ctrlProp54.xml"/><Relationship Id="rId26" Type="http://schemas.openxmlformats.org/officeDocument/2006/relationships/ctrlProp" Target="../ctrlProps/ctrlProp62.xml"/><Relationship Id="rId39" Type="http://schemas.openxmlformats.org/officeDocument/2006/relationships/ctrlProp" Target="../ctrlProps/ctrlProp75.xml"/><Relationship Id="rId21" Type="http://schemas.openxmlformats.org/officeDocument/2006/relationships/ctrlProp" Target="../ctrlProps/ctrlProp57.xml"/><Relationship Id="rId34" Type="http://schemas.openxmlformats.org/officeDocument/2006/relationships/ctrlProp" Target="../ctrlProps/ctrlProp70.xml"/><Relationship Id="rId7" Type="http://schemas.openxmlformats.org/officeDocument/2006/relationships/ctrlProp" Target="../ctrlProps/ctrlProp43.xml"/><Relationship Id="rId12" Type="http://schemas.openxmlformats.org/officeDocument/2006/relationships/ctrlProp" Target="../ctrlProps/ctrlProp48.xml"/><Relationship Id="rId17" Type="http://schemas.openxmlformats.org/officeDocument/2006/relationships/ctrlProp" Target="../ctrlProps/ctrlProp53.xml"/><Relationship Id="rId25" Type="http://schemas.openxmlformats.org/officeDocument/2006/relationships/ctrlProp" Target="../ctrlProps/ctrlProp61.xml"/><Relationship Id="rId33" Type="http://schemas.openxmlformats.org/officeDocument/2006/relationships/ctrlProp" Target="../ctrlProps/ctrlProp69.xml"/><Relationship Id="rId38" Type="http://schemas.openxmlformats.org/officeDocument/2006/relationships/ctrlProp" Target="../ctrlProps/ctrlProp74.xml"/><Relationship Id="rId2" Type="http://schemas.openxmlformats.org/officeDocument/2006/relationships/vmlDrawing" Target="../drawings/vmlDrawing2.vml"/><Relationship Id="rId16" Type="http://schemas.openxmlformats.org/officeDocument/2006/relationships/ctrlProp" Target="../ctrlProps/ctrlProp52.xml"/><Relationship Id="rId20" Type="http://schemas.openxmlformats.org/officeDocument/2006/relationships/ctrlProp" Target="../ctrlProps/ctrlProp56.xml"/><Relationship Id="rId29" Type="http://schemas.openxmlformats.org/officeDocument/2006/relationships/ctrlProp" Target="../ctrlProps/ctrlProp65.xml"/><Relationship Id="rId1" Type="http://schemas.openxmlformats.org/officeDocument/2006/relationships/drawing" Target="../drawings/drawing4.xml"/><Relationship Id="rId6" Type="http://schemas.openxmlformats.org/officeDocument/2006/relationships/ctrlProp" Target="../ctrlProps/ctrlProp42.xml"/><Relationship Id="rId11" Type="http://schemas.openxmlformats.org/officeDocument/2006/relationships/ctrlProp" Target="../ctrlProps/ctrlProp47.xml"/><Relationship Id="rId24" Type="http://schemas.openxmlformats.org/officeDocument/2006/relationships/ctrlProp" Target="../ctrlProps/ctrlProp60.xml"/><Relationship Id="rId32" Type="http://schemas.openxmlformats.org/officeDocument/2006/relationships/ctrlProp" Target="../ctrlProps/ctrlProp68.xml"/><Relationship Id="rId37" Type="http://schemas.openxmlformats.org/officeDocument/2006/relationships/ctrlProp" Target="../ctrlProps/ctrlProp73.xml"/><Relationship Id="rId40" Type="http://schemas.openxmlformats.org/officeDocument/2006/relationships/ctrlProp" Target="../ctrlProps/ctrlProp76.xml"/><Relationship Id="rId5" Type="http://schemas.openxmlformats.org/officeDocument/2006/relationships/ctrlProp" Target="../ctrlProps/ctrlProp41.xml"/><Relationship Id="rId15" Type="http://schemas.openxmlformats.org/officeDocument/2006/relationships/ctrlProp" Target="../ctrlProps/ctrlProp51.xml"/><Relationship Id="rId23" Type="http://schemas.openxmlformats.org/officeDocument/2006/relationships/ctrlProp" Target="../ctrlProps/ctrlProp59.xml"/><Relationship Id="rId28" Type="http://schemas.openxmlformats.org/officeDocument/2006/relationships/ctrlProp" Target="../ctrlProps/ctrlProp64.xml"/><Relationship Id="rId36" Type="http://schemas.openxmlformats.org/officeDocument/2006/relationships/ctrlProp" Target="../ctrlProps/ctrlProp72.xml"/><Relationship Id="rId10" Type="http://schemas.openxmlformats.org/officeDocument/2006/relationships/ctrlProp" Target="../ctrlProps/ctrlProp46.xml"/><Relationship Id="rId19" Type="http://schemas.openxmlformats.org/officeDocument/2006/relationships/ctrlProp" Target="../ctrlProps/ctrlProp55.xml"/><Relationship Id="rId31" Type="http://schemas.openxmlformats.org/officeDocument/2006/relationships/ctrlProp" Target="../ctrlProps/ctrlProp67.xml"/><Relationship Id="rId4" Type="http://schemas.openxmlformats.org/officeDocument/2006/relationships/ctrlProp" Target="../ctrlProps/ctrlProp40.xml"/><Relationship Id="rId9" Type="http://schemas.openxmlformats.org/officeDocument/2006/relationships/ctrlProp" Target="../ctrlProps/ctrlProp45.xml"/><Relationship Id="rId14" Type="http://schemas.openxmlformats.org/officeDocument/2006/relationships/ctrlProp" Target="../ctrlProps/ctrlProp50.xml"/><Relationship Id="rId22" Type="http://schemas.openxmlformats.org/officeDocument/2006/relationships/ctrlProp" Target="../ctrlProps/ctrlProp58.xml"/><Relationship Id="rId27" Type="http://schemas.openxmlformats.org/officeDocument/2006/relationships/ctrlProp" Target="../ctrlProps/ctrlProp63.xml"/><Relationship Id="rId30" Type="http://schemas.openxmlformats.org/officeDocument/2006/relationships/ctrlProp" Target="../ctrlProps/ctrlProp66.xml"/><Relationship Id="rId35" Type="http://schemas.openxmlformats.org/officeDocument/2006/relationships/ctrlProp" Target="../ctrlProps/ctrlProp71.xml"/><Relationship Id="rId8" Type="http://schemas.openxmlformats.org/officeDocument/2006/relationships/ctrlProp" Target="../ctrlProps/ctrlProp44.xml"/><Relationship Id="rId3" Type="http://schemas.openxmlformats.org/officeDocument/2006/relationships/ctrlProp" Target="../ctrlProps/ctrlProp39.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file:///\\&#29615;&#2596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249977111117893"/>
  </sheetPr>
  <dimension ref="A1:AQ67"/>
  <sheetViews>
    <sheetView showGridLines="0" showRowColHeaders="0" workbookViewId="0">
      <selection activeCell="P7" sqref="P7:U7"/>
    </sheetView>
  </sheetViews>
  <sheetFormatPr defaultColWidth="2.59765625" defaultRowHeight="13.9" x14ac:dyDescent="0.3"/>
  <cols>
    <col min="1" max="1" width="2.59765625" style="7" customWidth="1"/>
    <col min="2" max="16384" width="2.59765625" style="7"/>
  </cols>
  <sheetData>
    <row r="1" spans="1:43" x14ac:dyDescent="0.3">
      <c r="A1" s="83" t="s">
        <v>0</v>
      </c>
      <c r="B1" s="83"/>
      <c r="C1" s="83"/>
      <c r="D1" s="83"/>
      <c r="E1" s="83"/>
      <c r="F1" s="83"/>
      <c r="G1" s="83"/>
      <c r="H1" s="83"/>
      <c r="I1" s="83"/>
      <c r="J1" s="83"/>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c r="AM1" s="83"/>
      <c r="AN1" s="83"/>
      <c r="AO1" s="83"/>
      <c r="AP1" s="83"/>
      <c r="AQ1" s="83"/>
    </row>
    <row r="2" spans="1:43" ht="16.5" customHeight="1" x14ac:dyDescent="0.3"/>
    <row r="3" spans="1:43" ht="16.5" customHeight="1" x14ac:dyDescent="0.3">
      <c r="C3" s="72" t="s">
        <v>1</v>
      </c>
      <c r="D3" s="73"/>
      <c r="E3" s="73"/>
      <c r="F3" s="84" t="s">
        <v>2</v>
      </c>
      <c r="G3" s="84"/>
      <c r="H3" s="84"/>
      <c r="I3" s="84"/>
      <c r="J3" s="84"/>
      <c r="K3" s="84"/>
      <c r="L3" s="84"/>
      <c r="M3" s="84"/>
      <c r="N3" s="84"/>
      <c r="O3" s="84"/>
      <c r="P3" s="39"/>
      <c r="Q3" s="64"/>
      <c r="R3" s="64"/>
      <c r="S3" s="64"/>
      <c r="T3" s="64"/>
      <c r="U3" s="64"/>
      <c r="AA3" s="60"/>
      <c r="AB3" s="61"/>
      <c r="AC3" s="61"/>
      <c r="AD3" s="61"/>
      <c r="AE3" s="61"/>
      <c r="AF3" s="61"/>
      <c r="AG3" s="61"/>
      <c r="AH3" s="61"/>
      <c r="AI3" s="61"/>
      <c r="AJ3" s="61"/>
      <c r="AK3" s="62"/>
    </row>
    <row r="4" spans="1:43" x14ac:dyDescent="0.3">
      <c r="C4" s="75" t="s">
        <v>3</v>
      </c>
      <c r="D4" s="75"/>
      <c r="E4" s="76"/>
      <c r="F4" s="84" t="s">
        <v>4</v>
      </c>
      <c r="G4" s="84"/>
      <c r="H4" s="84"/>
      <c r="I4" s="84"/>
      <c r="J4" s="84"/>
      <c r="K4" s="84"/>
      <c r="L4" s="84"/>
      <c r="M4" s="84"/>
      <c r="N4" s="84"/>
      <c r="O4" s="84"/>
      <c r="P4" s="8"/>
      <c r="Q4" s="64"/>
      <c r="R4" s="64"/>
      <c r="S4" s="64"/>
      <c r="T4" s="64"/>
      <c r="U4" s="64"/>
      <c r="X4" s="39"/>
      <c r="Y4" s="39"/>
      <c r="Z4" s="39"/>
      <c r="AA4" s="63"/>
      <c r="AB4" s="64"/>
      <c r="AC4" s="64"/>
      <c r="AD4" s="64"/>
      <c r="AE4" s="64"/>
      <c r="AF4" s="64"/>
      <c r="AG4" s="64"/>
      <c r="AH4" s="64"/>
      <c r="AI4" s="64"/>
      <c r="AJ4" s="64"/>
      <c r="AK4" s="65"/>
      <c r="AL4" s="39"/>
      <c r="AM4" s="39"/>
      <c r="AN4" s="39"/>
      <c r="AO4" s="39"/>
    </row>
    <row r="5" spans="1:43" ht="8.1" customHeight="1" x14ac:dyDescent="0.3">
      <c r="Q5" s="64"/>
      <c r="R5" s="64"/>
      <c r="S5" s="64"/>
      <c r="T5" s="64"/>
      <c r="U5" s="64"/>
      <c r="X5" s="39"/>
      <c r="Y5" s="39"/>
      <c r="Z5" s="39"/>
      <c r="AA5" s="63"/>
      <c r="AB5" s="64"/>
      <c r="AC5" s="64"/>
      <c r="AD5" s="64"/>
      <c r="AE5" s="64"/>
      <c r="AF5" s="64"/>
      <c r="AG5" s="64"/>
      <c r="AH5" s="64"/>
      <c r="AI5" s="64"/>
      <c r="AJ5" s="64"/>
      <c r="AK5" s="65"/>
      <c r="AL5" s="39"/>
      <c r="AM5" s="39"/>
      <c r="AN5" s="39"/>
      <c r="AO5" s="39"/>
    </row>
    <row r="6" spans="1:43" x14ac:dyDescent="0.3">
      <c r="J6" s="79"/>
      <c r="K6" s="79"/>
      <c r="X6" s="39"/>
      <c r="Y6" s="39"/>
      <c r="Z6" s="39"/>
      <c r="AA6" s="63"/>
      <c r="AB6" s="64"/>
      <c r="AC6" s="64"/>
      <c r="AD6" s="64"/>
      <c r="AE6" s="64"/>
      <c r="AF6" s="64"/>
      <c r="AG6" s="64"/>
      <c r="AH6" s="64"/>
      <c r="AI6" s="64"/>
      <c r="AJ6" s="64"/>
      <c r="AK6" s="65"/>
      <c r="AL6" s="39"/>
      <c r="AM6" s="39"/>
      <c r="AN6" s="39"/>
      <c r="AO6" s="39"/>
    </row>
    <row r="7" spans="1:43" x14ac:dyDescent="0.3">
      <c r="C7" s="75" t="s">
        <v>5</v>
      </c>
      <c r="D7" s="75"/>
      <c r="E7" s="75"/>
      <c r="F7" s="80" t="s">
        <v>6</v>
      </c>
      <c r="G7" s="81"/>
      <c r="H7" s="81"/>
      <c r="I7" s="81"/>
      <c r="J7" s="81"/>
      <c r="K7" s="82"/>
      <c r="M7" s="75" t="s">
        <v>7</v>
      </c>
      <c r="N7" s="75"/>
      <c r="O7" s="76"/>
      <c r="P7" s="77">
        <v>18</v>
      </c>
      <c r="Q7" s="77"/>
      <c r="R7" s="77"/>
      <c r="S7" s="77"/>
      <c r="T7" s="77"/>
      <c r="U7" s="77"/>
      <c r="X7" s="39"/>
      <c r="Y7" s="39"/>
      <c r="Z7" s="39"/>
      <c r="AA7" s="63"/>
      <c r="AB7" s="64"/>
      <c r="AC7" s="64"/>
      <c r="AD7" s="64"/>
      <c r="AE7" s="64"/>
      <c r="AF7" s="64"/>
      <c r="AG7" s="64"/>
      <c r="AH7" s="64"/>
      <c r="AI7" s="64"/>
      <c r="AJ7" s="64"/>
      <c r="AK7" s="65"/>
      <c r="AL7" s="39"/>
      <c r="AM7" s="39"/>
      <c r="AN7" s="39"/>
      <c r="AO7" s="39"/>
    </row>
    <row r="8" spans="1:43" x14ac:dyDescent="0.3">
      <c r="C8" s="71" t="s">
        <v>8</v>
      </c>
      <c r="D8" s="71"/>
      <c r="E8" s="71"/>
      <c r="F8" s="78" t="s">
        <v>9</v>
      </c>
      <c r="G8" s="78"/>
      <c r="H8" s="78"/>
      <c r="I8" s="78"/>
      <c r="J8" s="78"/>
      <c r="K8" s="78"/>
      <c r="M8" s="75" t="s">
        <v>10</v>
      </c>
      <c r="N8" s="75"/>
      <c r="O8" s="75"/>
      <c r="P8" s="78" t="s">
        <v>11</v>
      </c>
      <c r="Q8" s="78"/>
      <c r="R8" s="78"/>
      <c r="S8" s="78"/>
      <c r="T8" s="78"/>
      <c r="U8" s="78"/>
      <c r="X8" s="39"/>
      <c r="Y8" s="39"/>
      <c r="Z8" s="39"/>
      <c r="AA8" s="63"/>
      <c r="AB8" s="64"/>
      <c r="AC8" s="64"/>
      <c r="AD8" s="64"/>
      <c r="AE8" s="64"/>
      <c r="AF8" s="64"/>
      <c r="AG8" s="64"/>
      <c r="AH8" s="64"/>
      <c r="AI8" s="64"/>
      <c r="AJ8" s="64"/>
      <c r="AK8" s="65"/>
      <c r="AL8" s="39"/>
      <c r="AM8" s="39"/>
      <c r="AN8" s="39"/>
      <c r="AO8" s="39"/>
    </row>
    <row r="9" spans="1:43" ht="16.5" customHeight="1" x14ac:dyDescent="0.3">
      <c r="C9" s="75" t="s">
        <v>12</v>
      </c>
      <c r="D9" s="75"/>
      <c r="E9" s="76"/>
      <c r="F9" s="78" t="s">
        <v>13</v>
      </c>
      <c r="G9" s="78"/>
      <c r="H9" s="78"/>
      <c r="I9" s="78"/>
      <c r="J9" s="78"/>
      <c r="K9" s="78"/>
      <c r="X9" s="39"/>
      <c r="Y9" s="39"/>
      <c r="Z9" s="39"/>
      <c r="AA9" s="63"/>
      <c r="AB9" s="64"/>
      <c r="AC9" s="64"/>
      <c r="AD9" s="64"/>
      <c r="AE9" s="64"/>
      <c r="AF9" s="64"/>
      <c r="AG9" s="64"/>
      <c r="AH9" s="64"/>
      <c r="AI9" s="64"/>
      <c r="AJ9" s="64"/>
      <c r="AK9" s="65"/>
      <c r="AL9" s="39"/>
      <c r="AM9" s="39"/>
      <c r="AN9" s="39"/>
      <c r="AO9" s="39"/>
    </row>
    <row r="10" spans="1:43" ht="8.1" customHeight="1" x14ac:dyDescent="0.3">
      <c r="C10" s="9"/>
      <c r="D10" s="9"/>
      <c r="E10" s="9"/>
      <c r="F10" s="8"/>
      <c r="G10" s="8"/>
      <c r="H10" s="8"/>
      <c r="I10" s="8"/>
      <c r="J10" s="8"/>
      <c r="K10" s="8"/>
      <c r="M10" s="9"/>
      <c r="N10" s="9"/>
      <c r="O10" s="9"/>
      <c r="P10" s="9"/>
      <c r="Q10" s="9"/>
      <c r="R10" s="9"/>
      <c r="S10" s="9"/>
      <c r="T10" s="9"/>
      <c r="U10" s="9"/>
      <c r="W10" s="39"/>
      <c r="X10" s="39"/>
      <c r="Y10" s="39"/>
      <c r="Z10" s="39"/>
      <c r="AA10" s="63"/>
      <c r="AB10" s="64"/>
      <c r="AC10" s="64"/>
      <c r="AD10" s="64"/>
      <c r="AE10" s="64"/>
      <c r="AF10" s="64"/>
      <c r="AG10" s="64"/>
      <c r="AH10" s="64"/>
      <c r="AI10" s="64"/>
      <c r="AJ10" s="64"/>
      <c r="AK10" s="65"/>
      <c r="AL10" s="39"/>
      <c r="AM10" s="39"/>
      <c r="AN10" s="39"/>
      <c r="AO10" s="39"/>
    </row>
    <row r="11" spans="1:43" x14ac:dyDescent="0.3">
      <c r="C11" s="75" t="s">
        <v>14</v>
      </c>
      <c r="D11" s="75"/>
      <c r="E11" s="76"/>
      <c r="F11" s="77" t="s">
        <v>15</v>
      </c>
      <c r="G11" s="77"/>
      <c r="H11" s="77"/>
      <c r="I11" s="77"/>
      <c r="J11" s="77"/>
      <c r="K11" s="77"/>
      <c r="M11" s="75" t="s">
        <v>16</v>
      </c>
      <c r="N11" s="75"/>
      <c r="O11" s="76"/>
      <c r="P11" s="77" t="s">
        <v>17</v>
      </c>
      <c r="Q11" s="77"/>
      <c r="R11" s="77"/>
      <c r="S11" s="77"/>
      <c r="T11" s="77"/>
      <c r="U11" s="77"/>
      <c r="AA11" s="63"/>
      <c r="AB11" s="64"/>
      <c r="AC11" s="64"/>
      <c r="AD11" s="64"/>
      <c r="AE11" s="64"/>
      <c r="AF11" s="64"/>
      <c r="AG11" s="64"/>
      <c r="AH11" s="64"/>
      <c r="AI11" s="64"/>
      <c r="AJ11" s="64"/>
      <c r="AK11" s="65"/>
    </row>
    <row r="12" spans="1:43" ht="16.5" customHeight="1" x14ac:dyDescent="0.3">
      <c r="C12" s="75" t="s">
        <v>18</v>
      </c>
      <c r="D12" s="75"/>
      <c r="E12" s="76"/>
      <c r="F12" s="77" t="s">
        <v>19</v>
      </c>
      <c r="G12" s="77"/>
      <c r="H12" s="77"/>
      <c r="I12" s="77"/>
      <c r="J12" s="77"/>
      <c r="K12" s="77"/>
      <c r="M12" s="75" t="s">
        <v>20</v>
      </c>
      <c r="N12" s="75"/>
      <c r="O12" s="76"/>
      <c r="P12" s="77" t="s">
        <v>21</v>
      </c>
      <c r="Q12" s="77"/>
      <c r="R12" s="77"/>
      <c r="S12" s="77"/>
      <c r="T12" s="77"/>
      <c r="U12" s="77"/>
      <c r="W12" s="75" t="s">
        <v>22</v>
      </c>
      <c r="X12" s="75"/>
      <c r="Y12" s="75"/>
      <c r="Z12" s="75"/>
      <c r="AA12" s="66"/>
      <c r="AB12" s="66"/>
      <c r="AC12" s="66"/>
      <c r="AD12" s="66"/>
      <c r="AE12" s="66"/>
      <c r="AF12" s="66"/>
      <c r="AG12" s="66"/>
      <c r="AH12" s="66"/>
      <c r="AI12" s="66"/>
      <c r="AJ12" s="66"/>
      <c r="AK12" s="67"/>
      <c r="AL12" s="39"/>
      <c r="AM12" s="39"/>
      <c r="AN12" s="39"/>
      <c r="AO12" s="39"/>
    </row>
    <row r="13" spans="1:43" ht="8.1" customHeight="1" x14ac:dyDescent="0.3">
      <c r="W13" s="39"/>
      <c r="X13" s="39"/>
      <c r="Y13" s="39"/>
      <c r="Z13" s="39"/>
      <c r="AA13" s="39"/>
      <c r="AB13" s="39"/>
      <c r="AC13" s="39"/>
      <c r="AD13" s="39"/>
      <c r="AE13" s="39"/>
      <c r="AF13" s="39"/>
      <c r="AG13" s="39"/>
      <c r="AH13" s="39"/>
      <c r="AI13" s="39"/>
      <c r="AJ13" s="39"/>
      <c r="AK13" s="39"/>
      <c r="AL13" s="39"/>
      <c r="AM13" s="39"/>
      <c r="AN13" s="39"/>
      <c r="AO13" s="39"/>
    </row>
    <row r="14" spans="1:43" x14ac:dyDescent="0.3">
      <c r="C14" s="75" t="s">
        <v>23</v>
      </c>
      <c r="D14" s="75"/>
      <c r="E14" s="76"/>
      <c r="F14" s="77" t="s">
        <v>24</v>
      </c>
      <c r="G14" s="77"/>
      <c r="H14" s="77"/>
      <c r="I14" s="77"/>
      <c r="J14" s="77"/>
      <c r="K14" s="77"/>
      <c r="M14" s="75" t="s">
        <v>25</v>
      </c>
      <c r="N14" s="75"/>
      <c r="O14" s="76"/>
      <c r="P14" s="77" t="s">
        <v>26</v>
      </c>
      <c r="Q14" s="77"/>
      <c r="R14" s="77"/>
      <c r="S14" s="77"/>
      <c r="T14" s="77"/>
      <c r="U14" s="77"/>
      <c r="W14" s="75" t="s">
        <v>27</v>
      </c>
      <c r="X14" s="75"/>
      <c r="Y14" s="75"/>
      <c r="Z14" s="75"/>
      <c r="AA14" s="75"/>
      <c r="AB14" s="75"/>
      <c r="AC14" s="75"/>
      <c r="AD14" s="75"/>
      <c r="AE14" s="75"/>
      <c r="AF14" s="75"/>
      <c r="AG14" s="75"/>
      <c r="AH14" s="75"/>
      <c r="AI14" s="75"/>
      <c r="AJ14" s="75"/>
      <c r="AK14" s="75"/>
      <c r="AL14" s="75"/>
      <c r="AM14" s="75"/>
      <c r="AN14" s="75"/>
      <c r="AO14" s="75"/>
    </row>
    <row r="15" spans="1:43" ht="24" customHeight="1" x14ac:dyDescent="0.3">
      <c r="W15" s="54"/>
      <c r="X15" s="55"/>
      <c r="Y15" s="55"/>
      <c r="Z15" s="55"/>
      <c r="AA15" s="55"/>
      <c r="AB15" s="55"/>
      <c r="AC15" s="55"/>
      <c r="AD15" s="55"/>
      <c r="AE15" s="55"/>
      <c r="AF15" s="55"/>
      <c r="AG15" s="55"/>
      <c r="AH15" s="55"/>
      <c r="AI15" s="55"/>
      <c r="AJ15" s="55"/>
      <c r="AK15" s="55"/>
      <c r="AL15" s="55"/>
      <c r="AM15" s="55"/>
      <c r="AN15" s="55"/>
      <c r="AO15" s="56"/>
    </row>
    <row r="16" spans="1:43" x14ac:dyDescent="0.3">
      <c r="C16" s="71" t="s">
        <v>28</v>
      </c>
      <c r="D16" s="71"/>
      <c r="E16" s="71"/>
      <c r="F16" s="71"/>
      <c r="G16" s="71"/>
      <c r="H16" s="71"/>
      <c r="I16" s="71"/>
      <c r="J16" s="71"/>
      <c r="K16" s="71"/>
      <c r="L16" s="71"/>
      <c r="M16" s="71"/>
      <c r="N16" s="71"/>
      <c r="O16" s="71"/>
      <c r="P16" s="71"/>
      <c r="Q16" s="71"/>
      <c r="R16" s="71"/>
      <c r="S16" s="71"/>
      <c r="T16" s="71"/>
      <c r="U16" s="71"/>
      <c r="W16" s="54"/>
      <c r="X16" s="55"/>
      <c r="Y16" s="55"/>
      <c r="Z16" s="55"/>
      <c r="AA16" s="55"/>
      <c r="AB16" s="55"/>
      <c r="AC16" s="55"/>
      <c r="AD16" s="55"/>
      <c r="AE16" s="55"/>
      <c r="AF16" s="55"/>
      <c r="AG16" s="55"/>
      <c r="AH16" s="55"/>
      <c r="AI16" s="55"/>
      <c r="AJ16" s="55"/>
      <c r="AK16" s="55"/>
      <c r="AL16" s="55"/>
      <c r="AM16" s="55"/>
      <c r="AN16" s="55"/>
      <c r="AO16" s="56"/>
    </row>
    <row r="17" spans="3:41" x14ac:dyDescent="0.3">
      <c r="C17" s="68"/>
      <c r="D17" s="68"/>
      <c r="E17" s="68"/>
      <c r="F17" s="68"/>
      <c r="G17" s="68"/>
      <c r="H17" s="68"/>
      <c r="I17" s="68"/>
      <c r="J17" s="68"/>
      <c r="K17" s="68"/>
      <c r="L17" s="68"/>
      <c r="M17" s="68"/>
      <c r="N17" s="68"/>
      <c r="O17" s="68"/>
      <c r="P17" s="68"/>
      <c r="Q17" s="68"/>
      <c r="R17" s="68"/>
      <c r="S17" s="68"/>
      <c r="T17" s="68"/>
      <c r="U17" s="68"/>
      <c r="W17" s="54"/>
      <c r="X17" s="55"/>
      <c r="Y17" s="55"/>
      <c r="Z17" s="55"/>
      <c r="AA17" s="55"/>
      <c r="AB17" s="55"/>
      <c r="AC17" s="55"/>
      <c r="AD17" s="55"/>
      <c r="AE17" s="55"/>
      <c r="AF17" s="55"/>
      <c r="AG17" s="55"/>
      <c r="AH17" s="55"/>
      <c r="AI17" s="55"/>
      <c r="AJ17" s="55"/>
      <c r="AK17" s="55"/>
      <c r="AL17" s="55"/>
      <c r="AM17" s="55"/>
      <c r="AN17" s="55"/>
      <c r="AO17" s="56"/>
    </row>
    <row r="18" spans="3:41" x14ac:dyDescent="0.3">
      <c r="C18" s="68"/>
      <c r="D18" s="68"/>
      <c r="E18" s="68"/>
      <c r="F18" s="68"/>
      <c r="G18" s="68"/>
      <c r="H18" s="68"/>
      <c r="I18" s="68"/>
      <c r="J18" s="68"/>
      <c r="K18" s="68"/>
      <c r="L18" s="68"/>
      <c r="M18" s="68"/>
      <c r="N18" s="68"/>
      <c r="O18" s="68"/>
      <c r="P18" s="68"/>
      <c r="Q18" s="68"/>
      <c r="R18" s="68"/>
      <c r="S18" s="68"/>
      <c r="T18" s="68"/>
      <c r="U18" s="68"/>
      <c r="W18" s="54"/>
      <c r="X18" s="55"/>
      <c r="Y18" s="55"/>
      <c r="Z18" s="55"/>
      <c r="AA18" s="55"/>
      <c r="AB18" s="55"/>
      <c r="AC18" s="55"/>
      <c r="AD18" s="55"/>
      <c r="AE18" s="55"/>
      <c r="AF18" s="55"/>
      <c r="AG18" s="55"/>
      <c r="AH18" s="55"/>
      <c r="AI18" s="55"/>
      <c r="AJ18" s="55"/>
      <c r="AK18" s="55"/>
      <c r="AL18" s="55"/>
      <c r="AM18" s="55"/>
      <c r="AN18" s="55"/>
      <c r="AO18" s="56"/>
    </row>
    <row r="19" spans="3:41" x14ac:dyDescent="0.3">
      <c r="C19" s="68"/>
      <c r="D19" s="68"/>
      <c r="E19" s="68"/>
      <c r="F19" s="68"/>
      <c r="G19" s="68"/>
      <c r="H19" s="68"/>
      <c r="I19" s="68"/>
      <c r="J19" s="68"/>
      <c r="K19" s="68"/>
      <c r="L19" s="68"/>
      <c r="M19" s="68"/>
      <c r="N19" s="68"/>
      <c r="O19" s="68"/>
      <c r="P19" s="68"/>
      <c r="Q19" s="68"/>
      <c r="R19" s="68"/>
      <c r="S19" s="68"/>
      <c r="T19" s="68"/>
      <c r="U19" s="68"/>
      <c r="W19" s="54"/>
      <c r="X19" s="55"/>
      <c r="Y19" s="55"/>
      <c r="Z19" s="55"/>
      <c r="AA19" s="55"/>
      <c r="AB19" s="55"/>
      <c r="AC19" s="55"/>
      <c r="AD19" s="55"/>
      <c r="AE19" s="55"/>
      <c r="AF19" s="55"/>
      <c r="AG19" s="55"/>
      <c r="AH19" s="55"/>
      <c r="AI19" s="55"/>
      <c r="AJ19" s="55"/>
      <c r="AK19" s="55"/>
      <c r="AL19" s="55"/>
      <c r="AM19" s="55"/>
      <c r="AN19" s="55"/>
      <c r="AO19" s="56"/>
    </row>
    <row r="20" spans="3:41" x14ac:dyDescent="0.3">
      <c r="W20" s="54"/>
      <c r="X20" s="55"/>
      <c r="Y20" s="55"/>
      <c r="Z20" s="55"/>
      <c r="AA20" s="55"/>
      <c r="AB20" s="55"/>
      <c r="AC20" s="55"/>
      <c r="AD20" s="55"/>
      <c r="AE20" s="55"/>
      <c r="AF20" s="55"/>
      <c r="AG20" s="55"/>
      <c r="AH20" s="55"/>
      <c r="AI20" s="55"/>
      <c r="AJ20" s="55"/>
      <c r="AK20" s="55"/>
      <c r="AL20" s="55"/>
      <c r="AM20" s="55"/>
      <c r="AN20" s="55"/>
      <c r="AO20" s="56"/>
    </row>
    <row r="21" spans="3:41" x14ac:dyDescent="0.3">
      <c r="C21" s="72" t="s">
        <v>29</v>
      </c>
      <c r="D21" s="73"/>
      <c r="E21" s="73"/>
      <c r="F21" s="73"/>
      <c r="G21" s="73"/>
      <c r="H21" s="73"/>
      <c r="I21" s="73"/>
      <c r="J21" s="73"/>
      <c r="K21" s="73"/>
      <c r="L21" s="73"/>
      <c r="M21" s="73"/>
      <c r="N21" s="73"/>
      <c r="O21" s="73"/>
      <c r="P21" s="73"/>
      <c r="Q21" s="73"/>
      <c r="R21" s="73"/>
      <c r="S21" s="73"/>
      <c r="T21" s="73"/>
      <c r="U21" s="74"/>
      <c r="W21" s="54"/>
      <c r="X21" s="55"/>
      <c r="Y21" s="55"/>
      <c r="Z21" s="55"/>
      <c r="AA21" s="55"/>
      <c r="AB21" s="55"/>
      <c r="AC21" s="55"/>
      <c r="AD21" s="55"/>
      <c r="AE21" s="55"/>
      <c r="AF21" s="55"/>
      <c r="AG21" s="55"/>
      <c r="AH21" s="55"/>
      <c r="AI21" s="55"/>
      <c r="AJ21" s="55"/>
      <c r="AK21" s="55"/>
      <c r="AL21" s="55"/>
      <c r="AM21" s="55"/>
      <c r="AN21" s="55"/>
      <c r="AO21" s="56"/>
    </row>
    <row r="22" spans="3:41" x14ac:dyDescent="0.3">
      <c r="C22" s="68" t="s">
        <v>30</v>
      </c>
      <c r="D22" s="68"/>
      <c r="E22" s="68"/>
      <c r="F22" s="68"/>
      <c r="G22" s="68"/>
      <c r="H22" s="68"/>
      <c r="I22" s="68"/>
      <c r="J22" s="68"/>
      <c r="K22" s="68"/>
      <c r="L22" s="68"/>
      <c r="M22" s="68"/>
      <c r="N22" s="68"/>
      <c r="O22" s="68"/>
      <c r="P22" s="68"/>
      <c r="Q22" s="68"/>
      <c r="R22" s="68"/>
      <c r="S22" s="68"/>
      <c r="T22" s="68"/>
      <c r="U22" s="68"/>
      <c r="W22" s="54"/>
      <c r="X22" s="55"/>
      <c r="Y22" s="55"/>
      <c r="Z22" s="55"/>
      <c r="AA22" s="55"/>
      <c r="AB22" s="55"/>
      <c r="AC22" s="55"/>
      <c r="AD22" s="55"/>
      <c r="AE22" s="55"/>
      <c r="AF22" s="55"/>
      <c r="AG22" s="55"/>
      <c r="AH22" s="55"/>
      <c r="AI22" s="55"/>
      <c r="AJ22" s="55"/>
      <c r="AK22" s="55"/>
      <c r="AL22" s="55"/>
      <c r="AM22" s="55"/>
      <c r="AN22" s="55"/>
      <c r="AO22" s="56"/>
    </row>
    <row r="23" spans="3:41" x14ac:dyDescent="0.3">
      <c r="C23" s="68"/>
      <c r="D23" s="68"/>
      <c r="E23" s="68"/>
      <c r="F23" s="68"/>
      <c r="G23" s="68"/>
      <c r="H23" s="68"/>
      <c r="I23" s="68"/>
      <c r="J23" s="68"/>
      <c r="K23" s="68"/>
      <c r="L23" s="68"/>
      <c r="M23" s="68"/>
      <c r="N23" s="68"/>
      <c r="O23" s="68"/>
      <c r="P23" s="68"/>
      <c r="Q23" s="68"/>
      <c r="R23" s="68"/>
      <c r="S23" s="68"/>
      <c r="T23" s="68"/>
      <c r="U23" s="68"/>
      <c r="W23" s="54"/>
      <c r="X23" s="55"/>
      <c r="Y23" s="55"/>
      <c r="Z23" s="55"/>
      <c r="AA23" s="55"/>
      <c r="AB23" s="55"/>
      <c r="AC23" s="55"/>
      <c r="AD23" s="55"/>
      <c r="AE23" s="55"/>
      <c r="AF23" s="55"/>
      <c r="AG23" s="55"/>
      <c r="AH23" s="55"/>
      <c r="AI23" s="55"/>
      <c r="AJ23" s="55"/>
      <c r="AK23" s="55"/>
      <c r="AL23" s="55"/>
      <c r="AM23" s="55"/>
      <c r="AN23" s="55"/>
      <c r="AO23" s="56"/>
    </row>
    <row r="24" spans="3:41" x14ac:dyDescent="0.3">
      <c r="C24" s="68"/>
      <c r="D24" s="68"/>
      <c r="E24" s="68"/>
      <c r="F24" s="68"/>
      <c r="G24" s="68"/>
      <c r="H24" s="68"/>
      <c r="I24" s="68"/>
      <c r="J24" s="68"/>
      <c r="K24" s="68"/>
      <c r="L24" s="68"/>
      <c r="M24" s="68"/>
      <c r="N24" s="68"/>
      <c r="O24" s="68"/>
      <c r="P24" s="68"/>
      <c r="Q24" s="68"/>
      <c r="R24" s="68"/>
      <c r="S24" s="68"/>
      <c r="T24" s="68"/>
      <c r="U24" s="68"/>
      <c r="W24" s="54"/>
      <c r="X24" s="55"/>
      <c r="Y24" s="55"/>
      <c r="Z24" s="55"/>
      <c r="AA24" s="55"/>
      <c r="AB24" s="55"/>
      <c r="AC24" s="55"/>
      <c r="AD24" s="55"/>
      <c r="AE24" s="55"/>
      <c r="AF24" s="55"/>
      <c r="AG24" s="55"/>
      <c r="AH24" s="55"/>
      <c r="AI24" s="55"/>
      <c r="AJ24" s="55"/>
      <c r="AK24" s="55"/>
      <c r="AL24" s="55"/>
      <c r="AM24" s="55"/>
      <c r="AN24" s="55"/>
      <c r="AO24" s="56"/>
    </row>
    <row r="25" spans="3:41" x14ac:dyDescent="0.3">
      <c r="C25" s="68"/>
      <c r="D25" s="68"/>
      <c r="E25" s="68"/>
      <c r="F25" s="68"/>
      <c r="G25" s="68"/>
      <c r="H25" s="68"/>
      <c r="I25" s="68"/>
      <c r="J25" s="68"/>
      <c r="K25" s="68"/>
      <c r="L25" s="68"/>
      <c r="M25" s="68"/>
      <c r="N25" s="68"/>
      <c r="O25" s="68"/>
      <c r="P25" s="68"/>
      <c r="Q25" s="68"/>
      <c r="R25" s="68"/>
      <c r="S25" s="68"/>
      <c r="T25" s="68"/>
      <c r="U25" s="68"/>
      <c r="W25" s="54"/>
      <c r="X25" s="55"/>
      <c r="Y25" s="55"/>
      <c r="Z25" s="55"/>
      <c r="AA25" s="55"/>
      <c r="AB25" s="55"/>
      <c r="AC25" s="55"/>
      <c r="AD25" s="55"/>
      <c r="AE25" s="55"/>
      <c r="AF25" s="55"/>
      <c r="AG25" s="55"/>
      <c r="AH25" s="55"/>
      <c r="AI25" s="55"/>
      <c r="AJ25" s="55"/>
      <c r="AK25" s="55"/>
      <c r="AL25" s="55"/>
      <c r="AM25" s="55"/>
      <c r="AN25" s="55"/>
      <c r="AO25" s="56"/>
    </row>
    <row r="26" spans="3:41" x14ac:dyDescent="0.3">
      <c r="C26" s="68"/>
      <c r="D26" s="68"/>
      <c r="E26" s="68"/>
      <c r="F26" s="68"/>
      <c r="G26" s="68"/>
      <c r="H26" s="68"/>
      <c r="I26" s="68"/>
      <c r="J26" s="68"/>
      <c r="K26" s="68"/>
      <c r="L26" s="68"/>
      <c r="M26" s="68"/>
      <c r="N26" s="68"/>
      <c r="O26" s="68"/>
      <c r="P26" s="68"/>
      <c r="Q26" s="68"/>
      <c r="R26" s="68"/>
      <c r="S26" s="68"/>
      <c r="T26" s="68"/>
      <c r="U26" s="68"/>
      <c r="W26" s="54"/>
      <c r="X26" s="55"/>
      <c r="Y26" s="55"/>
      <c r="Z26" s="55"/>
      <c r="AA26" s="55"/>
      <c r="AB26" s="55"/>
      <c r="AC26" s="55"/>
      <c r="AD26" s="55"/>
      <c r="AE26" s="55"/>
      <c r="AF26" s="55"/>
      <c r="AG26" s="55"/>
      <c r="AH26" s="55"/>
      <c r="AI26" s="55"/>
      <c r="AJ26" s="55"/>
      <c r="AK26" s="55"/>
      <c r="AL26" s="55"/>
      <c r="AM26" s="55"/>
      <c r="AN26" s="55"/>
      <c r="AO26" s="56"/>
    </row>
    <row r="27" spans="3:41" x14ac:dyDescent="0.3">
      <c r="C27" s="68"/>
      <c r="D27" s="68"/>
      <c r="E27" s="68"/>
      <c r="F27" s="68"/>
      <c r="G27" s="68"/>
      <c r="H27" s="68"/>
      <c r="I27" s="68"/>
      <c r="J27" s="68"/>
      <c r="K27" s="68"/>
      <c r="L27" s="68"/>
      <c r="M27" s="68"/>
      <c r="N27" s="68"/>
      <c r="O27" s="68"/>
      <c r="P27" s="68"/>
      <c r="Q27" s="68"/>
      <c r="R27" s="68"/>
      <c r="S27" s="68"/>
      <c r="T27" s="68"/>
      <c r="U27" s="68"/>
      <c r="W27" s="54"/>
      <c r="X27" s="55"/>
      <c r="Y27" s="55"/>
      <c r="Z27" s="55"/>
      <c r="AA27" s="55"/>
      <c r="AB27" s="55"/>
      <c r="AC27" s="55"/>
      <c r="AD27" s="55"/>
      <c r="AE27" s="55"/>
      <c r="AF27" s="55"/>
      <c r="AG27" s="55"/>
      <c r="AH27" s="55"/>
      <c r="AI27" s="55"/>
      <c r="AJ27" s="55"/>
      <c r="AK27" s="55"/>
      <c r="AL27" s="55"/>
      <c r="AM27" s="55"/>
      <c r="AN27" s="55"/>
      <c r="AO27" s="56"/>
    </row>
    <row r="28" spans="3:41" x14ac:dyDescent="0.3">
      <c r="C28" s="68"/>
      <c r="D28" s="68"/>
      <c r="E28" s="68"/>
      <c r="F28" s="68"/>
      <c r="G28" s="68"/>
      <c r="H28" s="68"/>
      <c r="I28" s="68"/>
      <c r="J28" s="68"/>
      <c r="K28" s="68"/>
      <c r="L28" s="68"/>
      <c r="M28" s="68"/>
      <c r="N28" s="68"/>
      <c r="O28" s="68"/>
      <c r="P28" s="68"/>
      <c r="Q28" s="68"/>
      <c r="R28" s="68"/>
      <c r="S28" s="68"/>
      <c r="T28" s="68"/>
      <c r="U28" s="68"/>
      <c r="W28" s="54"/>
      <c r="X28" s="55"/>
      <c r="Y28" s="55"/>
      <c r="Z28" s="55"/>
      <c r="AA28" s="55"/>
      <c r="AB28" s="55"/>
      <c r="AC28" s="55"/>
      <c r="AD28" s="55"/>
      <c r="AE28" s="55"/>
      <c r="AF28" s="55"/>
      <c r="AG28" s="55"/>
      <c r="AH28" s="55"/>
      <c r="AI28" s="55"/>
      <c r="AJ28" s="55"/>
      <c r="AK28" s="55"/>
      <c r="AL28" s="55"/>
      <c r="AM28" s="55"/>
      <c r="AN28" s="55"/>
      <c r="AO28" s="56"/>
    </row>
    <row r="29" spans="3:41" x14ac:dyDescent="0.3">
      <c r="C29" s="68"/>
      <c r="D29" s="68"/>
      <c r="E29" s="68"/>
      <c r="F29" s="68"/>
      <c r="G29" s="68"/>
      <c r="H29" s="68"/>
      <c r="I29" s="68"/>
      <c r="J29" s="68"/>
      <c r="K29" s="68"/>
      <c r="L29" s="68"/>
      <c r="M29" s="68"/>
      <c r="N29" s="68"/>
      <c r="O29" s="68"/>
      <c r="P29" s="68"/>
      <c r="Q29" s="68"/>
      <c r="R29" s="68"/>
      <c r="S29" s="68"/>
      <c r="T29" s="68"/>
      <c r="U29" s="68"/>
      <c r="W29" s="54"/>
      <c r="X29" s="55"/>
      <c r="Y29" s="55"/>
      <c r="Z29" s="55"/>
      <c r="AA29" s="55"/>
      <c r="AB29" s="55"/>
      <c r="AC29" s="55"/>
      <c r="AD29" s="55"/>
      <c r="AE29" s="55"/>
      <c r="AF29" s="55"/>
      <c r="AG29" s="55"/>
      <c r="AH29" s="55"/>
      <c r="AI29" s="55"/>
      <c r="AJ29" s="55"/>
      <c r="AK29" s="55"/>
      <c r="AL29" s="55"/>
      <c r="AM29" s="55"/>
      <c r="AN29" s="55"/>
      <c r="AO29" s="56"/>
    </row>
    <row r="30" spans="3:41" x14ac:dyDescent="0.3">
      <c r="C30" s="68"/>
      <c r="D30" s="68"/>
      <c r="E30" s="68"/>
      <c r="F30" s="68"/>
      <c r="G30" s="68"/>
      <c r="H30" s="68"/>
      <c r="I30" s="68"/>
      <c r="J30" s="68"/>
      <c r="K30" s="68"/>
      <c r="L30" s="68"/>
      <c r="M30" s="68"/>
      <c r="N30" s="68"/>
      <c r="O30" s="68"/>
      <c r="P30" s="68"/>
      <c r="Q30" s="68"/>
      <c r="R30" s="68"/>
      <c r="S30" s="68"/>
      <c r="T30" s="68"/>
      <c r="U30" s="68"/>
      <c r="W30" s="54"/>
      <c r="X30" s="55"/>
      <c r="Y30" s="55"/>
      <c r="Z30" s="55"/>
      <c r="AA30" s="55"/>
      <c r="AB30" s="55"/>
      <c r="AC30" s="55"/>
      <c r="AD30" s="55"/>
      <c r="AE30" s="55"/>
      <c r="AF30" s="55"/>
      <c r="AG30" s="55"/>
      <c r="AH30" s="55"/>
      <c r="AI30" s="55"/>
      <c r="AJ30" s="55"/>
      <c r="AK30" s="55"/>
      <c r="AL30" s="55"/>
      <c r="AM30" s="55"/>
      <c r="AN30" s="55"/>
      <c r="AO30" s="56"/>
    </row>
    <row r="31" spans="3:41" x14ac:dyDescent="0.3">
      <c r="C31" s="68"/>
      <c r="D31" s="68"/>
      <c r="E31" s="68"/>
      <c r="F31" s="68"/>
      <c r="G31" s="68"/>
      <c r="H31" s="68"/>
      <c r="I31" s="68"/>
      <c r="J31" s="68"/>
      <c r="K31" s="68"/>
      <c r="L31" s="68"/>
      <c r="M31" s="68"/>
      <c r="N31" s="68"/>
      <c r="O31" s="68"/>
      <c r="P31" s="68"/>
      <c r="Q31" s="68"/>
      <c r="R31" s="68"/>
      <c r="S31" s="68"/>
      <c r="T31" s="68"/>
      <c r="U31" s="68"/>
      <c r="W31" s="54"/>
      <c r="X31" s="55"/>
      <c r="Y31" s="55"/>
      <c r="Z31" s="55"/>
      <c r="AA31" s="55"/>
      <c r="AB31" s="55"/>
      <c r="AC31" s="55"/>
      <c r="AD31" s="55"/>
      <c r="AE31" s="55"/>
      <c r="AF31" s="55"/>
      <c r="AG31" s="55"/>
      <c r="AH31" s="55"/>
      <c r="AI31" s="55"/>
      <c r="AJ31" s="55"/>
      <c r="AK31" s="55"/>
      <c r="AL31" s="55"/>
      <c r="AM31" s="55"/>
      <c r="AN31" s="55"/>
      <c r="AO31" s="56"/>
    </row>
    <row r="32" spans="3:41" x14ac:dyDescent="0.3">
      <c r="C32" s="68"/>
      <c r="D32" s="68"/>
      <c r="E32" s="68"/>
      <c r="F32" s="68"/>
      <c r="G32" s="68"/>
      <c r="H32" s="68"/>
      <c r="I32" s="68"/>
      <c r="J32" s="68"/>
      <c r="K32" s="68"/>
      <c r="L32" s="68"/>
      <c r="M32" s="68"/>
      <c r="N32" s="68"/>
      <c r="O32" s="68"/>
      <c r="P32" s="68"/>
      <c r="Q32" s="68"/>
      <c r="R32" s="68"/>
      <c r="S32" s="68"/>
      <c r="T32" s="68"/>
      <c r="U32" s="68"/>
      <c r="W32" s="54"/>
      <c r="X32" s="55"/>
      <c r="Y32" s="55"/>
      <c r="Z32" s="55"/>
      <c r="AA32" s="55"/>
      <c r="AB32" s="55"/>
      <c r="AC32" s="55"/>
      <c r="AD32" s="55"/>
      <c r="AE32" s="55"/>
      <c r="AF32" s="55"/>
      <c r="AG32" s="55"/>
      <c r="AH32" s="55"/>
      <c r="AI32" s="55"/>
      <c r="AJ32" s="55"/>
      <c r="AK32" s="55"/>
      <c r="AL32" s="55"/>
      <c r="AM32" s="55"/>
      <c r="AN32" s="55"/>
      <c r="AO32" s="56"/>
    </row>
    <row r="33" spans="3:41" x14ac:dyDescent="0.3">
      <c r="C33" s="68"/>
      <c r="D33" s="68"/>
      <c r="E33" s="68"/>
      <c r="F33" s="68"/>
      <c r="G33" s="68"/>
      <c r="H33" s="68"/>
      <c r="I33" s="68"/>
      <c r="J33" s="68"/>
      <c r="K33" s="68"/>
      <c r="L33" s="68"/>
      <c r="M33" s="68"/>
      <c r="N33" s="68"/>
      <c r="O33" s="68"/>
      <c r="P33" s="68"/>
      <c r="Q33" s="68"/>
      <c r="R33" s="68"/>
      <c r="S33" s="68"/>
      <c r="T33" s="68"/>
      <c r="U33" s="68"/>
      <c r="W33" s="54"/>
      <c r="X33" s="55"/>
      <c r="Y33" s="55"/>
      <c r="Z33" s="55"/>
      <c r="AA33" s="55"/>
      <c r="AB33" s="55"/>
      <c r="AC33" s="55"/>
      <c r="AD33" s="55"/>
      <c r="AE33" s="55"/>
      <c r="AF33" s="55"/>
      <c r="AG33" s="55"/>
      <c r="AH33" s="55"/>
      <c r="AI33" s="55"/>
      <c r="AJ33" s="55"/>
      <c r="AK33" s="55"/>
      <c r="AL33" s="55"/>
      <c r="AM33" s="55"/>
      <c r="AN33" s="55"/>
      <c r="AO33" s="56"/>
    </row>
    <row r="34" spans="3:41" x14ac:dyDescent="0.3">
      <c r="C34" s="68"/>
      <c r="D34" s="68"/>
      <c r="E34" s="68"/>
      <c r="F34" s="68"/>
      <c r="G34" s="68"/>
      <c r="H34" s="68"/>
      <c r="I34" s="68"/>
      <c r="J34" s="68"/>
      <c r="K34" s="68"/>
      <c r="L34" s="68"/>
      <c r="M34" s="68"/>
      <c r="N34" s="68"/>
      <c r="O34" s="68"/>
      <c r="P34" s="68"/>
      <c r="Q34" s="68"/>
      <c r="R34" s="68"/>
      <c r="S34" s="68"/>
      <c r="T34" s="68"/>
      <c r="U34" s="68"/>
      <c r="W34" s="54"/>
      <c r="X34" s="55"/>
      <c r="Y34" s="55"/>
      <c r="Z34" s="55"/>
      <c r="AA34" s="55"/>
      <c r="AB34" s="55"/>
      <c r="AC34" s="55"/>
      <c r="AD34" s="55"/>
      <c r="AE34" s="55"/>
      <c r="AF34" s="55"/>
      <c r="AG34" s="55"/>
      <c r="AH34" s="55"/>
      <c r="AI34" s="55"/>
      <c r="AJ34" s="55"/>
      <c r="AK34" s="55"/>
      <c r="AL34" s="55"/>
      <c r="AM34" s="55"/>
      <c r="AN34" s="55"/>
      <c r="AO34" s="56"/>
    </row>
    <row r="35" spans="3:41" x14ac:dyDescent="0.3">
      <c r="C35" s="68"/>
      <c r="D35" s="68"/>
      <c r="E35" s="68"/>
      <c r="F35" s="68"/>
      <c r="G35" s="68"/>
      <c r="H35" s="68"/>
      <c r="I35" s="68"/>
      <c r="J35" s="68"/>
      <c r="K35" s="68"/>
      <c r="L35" s="68"/>
      <c r="M35" s="68"/>
      <c r="N35" s="68"/>
      <c r="O35" s="68"/>
      <c r="P35" s="68"/>
      <c r="Q35" s="68"/>
      <c r="R35" s="68"/>
      <c r="S35" s="68"/>
      <c r="T35" s="68"/>
      <c r="U35" s="68"/>
      <c r="W35" s="54"/>
      <c r="X35" s="55"/>
      <c r="Y35" s="55"/>
      <c r="Z35" s="55"/>
      <c r="AA35" s="55"/>
      <c r="AB35" s="55"/>
      <c r="AC35" s="55"/>
      <c r="AD35" s="55"/>
      <c r="AE35" s="55"/>
      <c r="AF35" s="55"/>
      <c r="AG35" s="55"/>
      <c r="AH35" s="55"/>
      <c r="AI35" s="55"/>
      <c r="AJ35" s="55"/>
      <c r="AK35" s="55"/>
      <c r="AL35" s="55"/>
      <c r="AM35" s="55"/>
      <c r="AN35" s="55"/>
      <c r="AO35" s="56"/>
    </row>
    <row r="36" spans="3:41" x14ac:dyDescent="0.3">
      <c r="C36" s="68"/>
      <c r="D36" s="68"/>
      <c r="E36" s="68"/>
      <c r="F36" s="68"/>
      <c r="G36" s="68"/>
      <c r="H36" s="68"/>
      <c r="I36" s="68"/>
      <c r="J36" s="68"/>
      <c r="K36" s="68"/>
      <c r="L36" s="68"/>
      <c r="M36" s="68"/>
      <c r="N36" s="68"/>
      <c r="O36" s="68"/>
      <c r="P36" s="68"/>
      <c r="Q36" s="68"/>
      <c r="R36" s="68"/>
      <c r="S36" s="68"/>
      <c r="T36" s="68"/>
      <c r="U36" s="68"/>
      <c r="W36" s="57"/>
      <c r="X36" s="58"/>
      <c r="Y36" s="58"/>
      <c r="Z36" s="58"/>
      <c r="AA36" s="58"/>
      <c r="AB36" s="58"/>
      <c r="AC36" s="58"/>
      <c r="AD36" s="58"/>
      <c r="AE36" s="58"/>
      <c r="AF36" s="58"/>
      <c r="AG36" s="58"/>
      <c r="AH36" s="58"/>
      <c r="AI36" s="58"/>
      <c r="AJ36" s="58"/>
      <c r="AK36" s="58"/>
      <c r="AL36" s="58"/>
      <c r="AM36" s="58"/>
      <c r="AN36" s="58"/>
      <c r="AO36" s="59"/>
    </row>
    <row r="52" spans="2:17" x14ac:dyDescent="0.3">
      <c r="N52" s="69"/>
      <c r="O52" s="69"/>
      <c r="P52" s="69"/>
      <c r="Q52" s="69"/>
    </row>
    <row r="53" spans="2:17" x14ac:dyDescent="0.3">
      <c r="N53" s="69"/>
      <c r="O53" s="69"/>
      <c r="P53" s="69"/>
      <c r="Q53" s="69"/>
    </row>
    <row r="54" spans="2:17" x14ac:dyDescent="0.3">
      <c r="N54" s="69"/>
      <c r="O54" s="69"/>
      <c r="P54" s="69"/>
      <c r="Q54" s="69"/>
    </row>
    <row r="55" spans="2:17" x14ac:dyDescent="0.3">
      <c r="N55" s="69"/>
      <c r="O55" s="69"/>
      <c r="P55" s="69"/>
      <c r="Q55" s="69"/>
    </row>
    <row r="56" spans="2:17" x14ac:dyDescent="0.3">
      <c r="H56" s="70" t="s">
        <v>31</v>
      </c>
      <c r="I56" s="70"/>
      <c r="J56" s="70"/>
      <c r="N56" s="69"/>
      <c r="O56" s="69"/>
      <c r="P56" s="69"/>
      <c r="Q56" s="69"/>
    </row>
    <row r="57" spans="2:17" x14ac:dyDescent="0.3">
      <c r="H57" s="70"/>
      <c r="I57" s="70"/>
      <c r="J57" s="70"/>
      <c r="N57" s="69"/>
      <c r="O57" s="69"/>
      <c r="P57" s="69"/>
      <c r="Q57" s="69"/>
    </row>
    <row r="58" spans="2:17" x14ac:dyDescent="0.3">
      <c r="N58" s="69"/>
      <c r="O58" s="69"/>
      <c r="P58" s="69"/>
      <c r="Q58" s="69"/>
    </row>
    <row r="59" spans="2:17" x14ac:dyDescent="0.3">
      <c r="B59" s="40"/>
      <c r="E59" s="40"/>
      <c r="N59" s="69"/>
      <c r="O59" s="69"/>
      <c r="P59" s="69"/>
      <c r="Q59" s="69"/>
    </row>
    <row r="60" spans="2:17" x14ac:dyDescent="0.3">
      <c r="B60" s="40"/>
      <c r="E60" s="40"/>
      <c r="N60" s="69"/>
      <c r="O60" s="69"/>
      <c r="P60" s="69"/>
      <c r="Q60" s="69"/>
    </row>
    <row r="61" spans="2:17" x14ac:dyDescent="0.3">
      <c r="B61" s="40"/>
      <c r="E61" s="40"/>
      <c r="N61" s="69"/>
      <c r="O61" s="69"/>
      <c r="P61" s="69"/>
      <c r="Q61" s="69"/>
    </row>
    <row r="62" spans="2:17" x14ac:dyDescent="0.3">
      <c r="B62" s="40"/>
      <c r="E62" s="40"/>
      <c r="N62" s="69"/>
      <c r="O62" s="69"/>
      <c r="P62" s="69"/>
      <c r="Q62" s="69"/>
    </row>
    <row r="63" spans="2:17" x14ac:dyDescent="0.3">
      <c r="B63" s="40"/>
      <c r="E63" s="40"/>
      <c r="N63" s="69"/>
      <c r="O63" s="69"/>
      <c r="P63" s="69"/>
      <c r="Q63" s="69"/>
    </row>
    <row r="64" spans="2:17" x14ac:dyDescent="0.3">
      <c r="B64" s="40"/>
      <c r="E64" s="40"/>
      <c r="N64" s="69"/>
      <c r="O64" s="69"/>
      <c r="P64" s="69"/>
      <c r="Q64" s="69"/>
    </row>
    <row r="65" spans="2:17" x14ac:dyDescent="0.3">
      <c r="B65" s="40"/>
      <c r="E65" s="40"/>
      <c r="N65" s="69"/>
      <c r="O65" s="69"/>
      <c r="P65" s="69"/>
      <c r="Q65" s="69"/>
    </row>
    <row r="66" spans="2:17" x14ac:dyDescent="0.3">
      <c r="B66" s="40"/>
      <c r="D66" s="40"/>
      <c r="E66" s="40"/>
      <c r="J66" s="69"/>
      <c r="K66" s="69"/>
      <c r="L66" s="69"/>
      <c r="M66" s="69"/>
      <c r="N66" s="69"/>
      <c r="O66" s="69"/>
      <c r="P66" s="69"/>
      <c r="Q66" s="69"/>
    </row>
    <row r="67" spans="2:17" x14ac:dyDescent="0.3">
      <c r="B67" s="40"/>
      <c r="D67" s="40"/>
      <c r="E67" s="40"/>
      <c r="J67" s="69"/>
      <c r="K67" s="69"/>
      <c r="L67" s="69"/>
      <c r="M67" s="69"/>
    </row>
  </sheetData>
  <mergeCells count="55">
    <mergeCell ref="P7:U7"/>
    <mergeCell ref="A1:AQ1"/>
    <mergeCell ref="C3:E3"/>
    <mergeCell ref="F3:O3"/>
    <mergeCell ref="C4:E4"/>
    <mergeCell ref="F4:O4"/>
    <mergeCell ref="F9:K9"/>
    <mergeCell ref="J6:K6"/>
    <mergeCell ref="C7:E7"/>
    <mergeCell ref="F7:K7"/>
    <mergeCell ref="M7:O7"/>
    <mergeCell ref="N52:Q52"/>
    <mergeCell ref="N53:Q53"/>
    <mergeCell ref="N54:Q54"/>
    <mergeCell ref="W12:Z12"/>
    <mergeCell ref="C14:E14"/>
    <mergeCell ref="F14:K14"/>
    <mergeCell ref="M14:O14"/>
    <mergeCell ref="P14:U14"/>
    <mergeCell ref="W14:AO14"/>
    <mergeCell ref="C12:E12"/>
    <mergeCell ref="F12:K12"/>
    <mergeCell ref="M12:O12"/>
    <mergeCell ref="P12:U12"/>
    <mergeCell ref="N55:Q55"/>
    <mergeCell ref="N56:Q56"/>
    <mergeCell ref="N57:Q57"/>
    <mergeCell ref="N58:Q58"/>
    <mergeCell ref="N59:Q59"/>
    <mergeCell ref="N65:Q65"/>
    <mergeCell ref="J66:M66"/>
    <mergeCell ref="N66:Q66"/>
    <mergeCell ref="J67:M67"/>
    <mergeCell ref="H56:J57"/>
    <mergeCell ref="N60:Q60"/>
    <mergeCell ref="N61:Q61"/>
    <mergeCell ref="N62:Q62"/>
    <mergeCell ref="N63:Q63"/>
    <mergeCell ref="N64:Q64"/>
    <mergeCell ref="W15:AO36"/>
    <mergeCell ref="AA3:AK12"/>
    <mergeCell ref="Q3:U5"/>
    <mergeCell ref="C17:U19"/>
    <mergeCell ref="C22:U36"/>
    <mergeCell ref="C16:U16"/>
    <mergeCell ref="C21:U21"/>
    <mergeCell ref="C11:E11"/>
    <mergeCell ref="F11:K11"/>
    <mergeCell ref="M11:O11"/>
    <mergeCell ref="P11:U11"/>
    <mergeCell ref="C8:E8"/>
    <mergeCell ref="F8:K8"/>
    <mergeCell ref="M8:O8"/>
    <mergeCell ref="P8:U8"/>
    <mergeCell ref="C9:E9"/>
  </mergeCells>
  <phoneticPr fontId="30" type="noConversion"/>
  <dataValidations count="4">
    <dataValidation allowBlank="1" showInputMessage="1" showErrorMessage="1" sqref="F7:K7" xr:uid="{00000000-0002-0000-0000-000000000000}"/>
    <dataValidation type="list" allowBlank="1" showInputMessage="1" showErrorMessage="1" sqref="F8:K8" xr:uid="{00000000-0002-0000-0000-000001000000}">
      <formula1>"守序善良,守序中立,守序邪恶,中立善良,绝对中立,中立邪恶,混乱善良,混乱中立,混乱邪恶"</formula1>
    </dataValidation>
    <dataValidation type="list" allowBlank="1" showInputMessage="1" showErrorMessage="1" sqref="P8:U8" xr:uid="{00000000-0002-0000-0000-000002000000}">
      <formula1>"男性,女性,未知"</formula1>
    </dataValidation>
    <dataValidation type="list" allowBlank="1" showInputMessage="1" showErrorMessage="1" sqref="F9:K9" xr:uid="{00000000-0002-0000-0000-000003000000}">
      <formula1>"无,埃拉斯蒂尔,艾奥梅黛,托拉格,莎伦莱,纱琳,凯登·凯连,黛丝娜,阿巴达尔,义洛理,哥兹莱,内希斯,法莱斯玛,卡莉斯翠,古拉姆,阿斯摩蒂斯,宗－库山,诺格巴,厄加图娅,拉玛什图,拉瓦古格"</formula1>
    </dataValidation>
  </dataValidations>
  <pageMargins left="0.75" right="0.75" top="1" bottom="1" header="0.51180555555555596" footer="0.51180555555555596"/>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3:E21"/>
  <sheetViews>
    <sheetView workbookViewId="0">
      <selection activeCell="K21" sqref="K21"/>
    </sheetView>
  </sheetViews>
  <sheetFormatPr defaultColWidth="9" defaultRowHeight="13.5" x14ac:dyDescent="0.3"/>
  <sheetData>
    <row r="3" spans="2:5" x14ac:dyDescent="0.3">
      <c r="B3" t="s">
        <v>380</v>
      </c>
      <c r="E3" t="s">
        <v>381</v>
      </c>
    </row>
    <row r="4" spans="2:5" x14ac:dyDescent="0.3">
      <c r="B4" t="s">
        <v>382</v>
      </c>
      <c r="E4" t="s">
        <v>383</v>
      </c>
    </row>
    <row r="5" spans="2:5" x14ac:dyDescent="0.3">
      <c r="B5" t="s">
        <v>384</v>
      </c>
      <c r="E5" t="s">
        <v>385</v>
      </c>
    </row>
    <row r="6" spans="2:5" x14ac:dyDescent="0.3">
      <c r="B6" t="s">
        <v>386</v>
      </c>
      <c r="E6" t="s">
        <v>387</v>
      </c>
    </row>
    <row r="7" spans="2:5" x14ac:dyDescent="0.3">
      <c r="B7" t="s">
        <v>388</v>
      </c>
      <c r="E7" t="s">
        <v>389</v>
      </c>
    </row>
    <row r="8" spans="2:5" x14ac:dyDescent="0.3">
      <c r="B8" t="s">
        <v>390</v>
      </c>
      <c r="E8" t="s">
        <v>391</v>
      </c>
    </row>
    <row r="9" spans="2:5" x14ac:dyDescent="0.3">
      <c r="B9" t="s">
        <v>392</v>
      </c>
    </row>
    <row r="10" spans="2:5" x14ac:dyDescent="0.3">
      <c r="B10" t="s">
        <v>393</v>
      </c>
    </row>
    <row r="11" spans="2:5" x14ac:dyDescent="0.3">
      <c r="B11" t="s">
        <v>191</v>
      </c>
    </row>
    <row r="12" spans="2:5" x14ac:dyDescent="0.3">
      <c r="B12" t="s">
        <v>394</v>
      </c>
    </row>
    <row r="13" spans="2:5" x14ac:dyDescent="0.3">
      <c r="B13" t="s">
        <v>395</v>
      </c>
    </row>
    <row r="14" spans="2:5" x14ac:dyDescent="0.3">
      <c r="B14" t="s">
        <v>396</v>
      </c>
    </row>
    <row r="15" spans="2:5" x14ac:dyDescent="0.3">
      <c r="B15" t="s">
        <v>397</v>
      </c>
    </row>
    <row r="16" spans="2:5" x14ac:dyDescent="0.3">
      <c r="B16" t="s">
        <v>398</v>
      </c>
    </row>
    <row r="17" spans="2:2" x14ac:dyDescent="0.3">
      <c r="B17" t="s">
        <v>399</v>
      </c>
    </row>
    <row r="18" spans="2:2" x14ac:dyDescent="0.3">
      <c r="B18" t="s">
        <v>400</v>
      </c>
    </row>
    <row r="19" spans="2:2" x14ac:dyDescent="0.3">
      <c r="B19" t="s">
        <v>401</v>
      </c>
    </row>
    <row r="20" spans="2:2" x14ac:dyDescent="0.3">
      <c r="B20" t="s">
        <v>402</v>
      </c>
    </row>
    <row r="21" spans="2:2" x14ac:dyDescent="0.3">
      <c r="B21" t="s">
        <v>403</v>
      </c>
    </row>
  </sheetData>
  <phoneticPr fontId="3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499984740745262"/>
  </sheetPr>
  <dimension ref="A1:CI61"/>
  <sheetViews>
    <sheetView showGridLines="0" showRowColHeaders="0" topLeftCell="A28" workbookViewId="0">
      <selection activeCell="AZ40" sqref="AZ40:BK40"/>
    </sheetView>
  </sheetViews>
  <sheetFormatPr defaultColWidth="2.59765625" defaultRowHeight="16.5" customHeight="1" x14ac:dyDescent="0.3"/>
  <cols>
    <col min="1" max="1" width="2.59765625" style="7" customWidth="1"/>
    <col min="2" max="41" width="2.59765625" style="7"/>
    <col min="42" max="42" width="6.06640625" style="7"/>
    <col min="43" max="16384" width="2.59765625" style="7"/>
  </cols>
  <sheetData>
    <row r="1" spans="1:87" ht="16.5" customHeight="1" x14ac:dyDescent="0.3">
      <c r="A1" s="83" t="s">
        <v>0</v>
      </c>
      <c r="B1" s="83"/>
      <c r="C1" s="83"/>
      <c r="D1" s="83"/>
      <c r="E1" s="83"/>
      <c r="F1" s="83"/>
      <c r="G1" s="83"/>
      <c r="H1" s="83"/>
      <c r="I1" s="83"/>
      <c r="J1" s="83"/>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c r="AM1" s="83"/>
      <c r="AN1" s="83"/>
      <c r="AO1" s="83"/>
      <c r="AP1" s="83"/>
      <c r="AQ1" s="83"/>
      <c r="AS1" s="83" t="s">
        <v>32</v>
      </c>
      <c r="AT1" s="83"/>
      <c r="AU1" s="83"/>
      <c r="AV1" s="83"/>
      <c r="AW1" s="83"/>
      <c r="AX1" s="83"/>
      <c r="AY1" s="83"/>
      <c r="AZ1" s="83"/>
      <c r="BA1" s="83"/>
      <c r="BB1" s="83"/>
      <c r="BC1" s="83"/>
      <c r="BD1" s="83"/>
      <c r="BE1" s="83"/>
      <c r="BF1" s="83"/>
      <c r="BG1" s="83"/>
      <c r="BH1" s="83"/>
      <c r="BI1" s="83"/>
      <c r="BJ1" s="83"/>
      <c r="BK1" s="83"/>
      <c r="BL1" s="9"/>
      <c r="BM1" s="9"/>
      <c r="BN1" s="9"/>
      <c r="BO1" s="9"/>
      <c r="BP1" s="9"/>
      <c r="BQ1" s="9"/>
      <c r="BR1" s="9"/>
      <c r="BS1" s="9"/>
      <c r="BT1" s="9"/>
      <c r="BU1" s="9"/>
      <c r="BV1" s="9"/>
      <c r="BW1" s="9"/>
      <c r="BX1" s="9"/>
      <c r="BY1" s="9"/>
      <c r="BZ1" s="9"/>
      <c r="CA1" s="9"/>
      <c r="CB1" s="9"/>
      <c r="CC1" s="9"/>
      <c r="CD1" s="9"/>
      <c r="CE1" s="9"/>
      <c r="CF1" s="9"/>
      <c r="CG1" s="9"/>
      <c r="CH1" s="9"/>
      <c r="CI1" s="9"/>
    </row>
    <row r="2" spans="1:87" ht="8.1" customHeight="1" x14ac:dyDescent="0.3"/>
    <row r="3" spans="1:87" ht="16.5" customHeight="1" x14ac:dyDescent="0.3">
      <c r="C3" s="96" t="s">
        <v>33</v>
      </c>
      <c r="D3" s="96"/>
      <c r="E3" s="96"/>
      <c r="F3" s="96"/>
      <c r="G3" s="96"/>
      <c r="H3" s="96"/>
      <c r="I3" s="96"/>
      <c r="J3" s="96"/>
      <c r="K3" s="96"/>
      <c r="L3" s="96"/>
      <c r="M3" s="96"/>
      <c r="N3" s="96"/>
      <c r="O3" s="96"/>
      <c r="P3" s="96"/>
      <c r="Q3" s="96"/>
      <c r="R3" s="96"/>
      <c r="S3" s="96"/>
      <c r="T3" s="96"/>
      <c r="U3" s="96"/>
      <c r="W3" s="96" t="s">
        <v>34</v>
      </c>
      <c r="X3" s="96"/>
      <c r="Y3" s="96"/>
      <c r="Z3" s="96"/>
      <c r="AA3" s="96"/>
      <c r="AB3" s="96"/>
      <c r="AC3" s="96"/>
      <c r="AD3" s="96"/>
      <c r="AE3" s="96"/>
      <c r="AF3" s="96"/>
      <c r="AG3" s="96"/>
      <c r="AH3" s="96"/>
      <c r="AI3" s="96"/>
      <c r="AJ3" s="96"/>
      <c r="AK3" s="96"/>
      <c r="AL3" s="96"/>
      <c r="AM3" s="96"/>
      <c r="AN3" s="96"/>
      <c r="AO3" s="96"/>
      <c r="AS3" s="75" t="s">
        <v>35</v>
      </c>
      <c r="AT3" s="75"/>
      <c r="AU3" s="75"/>
      <c r="AV3" s="147" t="s">
        <v>36</v>
      </c>
      <c r="AW3" s="148"/>
      <c r="AX3" s="148"/>
      <c r="AY3" s="148"/>
      <c r="AZ3" s="149"/>
      <c r="BB3" s="75" t="s">
        <v>37</v>
      </c>
      <c r="BC3" s="75"/>
      <c r="BD3" s="75"/>
      <c r="BE3" s="75"/>
      <c r="BF3" s="75"/>
      <c r="BG3" s="86"/>
      <c r="BH3" s="86"/>
      <c r="BI3" s="86"/>
      <c r="BJ3" s="86"/>
      <c r="BK3" s="86"/>
      <c r="BM3" s="9"/>
      <c r="BN3" s="9"/>
      <c r="BO3" s="9"/>
      <c r="BP3" s="9"/>
      <c r="BQ3" s="9"/>
      <c r="BR3" s="9"/>
      <c r="BS3" s="9"/>
      <c r="BT3" s="9"/>
      <c r="BU3" s="9"/>
      <c r="BV3" s="9"/>
      <c r="BW3" s="9"/>
      <c r="BX3" s="9"/>
      <c r="BY3" s="9"/>
      <c r="BZ3" s="9"/>
      <c r="CA3" s="9"/>
      <c r="CB3" s="9"/>
      <c r="CC3" s="9"/>
      <c r="CD3" s="9"/>
      <c r="CE3" s="9"/>
    </row>
    <row r="4" spans="1:87" ht="16.5" customHeight="1" x14ac:dyDescent="0.3">
      <c r="C4" s="9"/>
      <c r="D4" s="9"/>
      <c r="E4" s="9"/>
      <c r="J4" s="79" t="s">
        <v>38</v>
      </c>
      <c r="K4" s="79"/>
      <c r="M4" s="9"/>
      <c r="N4" s="9"/>
      <c r="O4" s="9"/>
      <c r="P4" s="8"/>
      <c r="Q4" s="8"/>
      <c r="R4" s="8"/>
      <c r="S4" s="8"/>
      <c r="T4" s="150"/>
      <c r="U4" s="150"/>
      <c r="AG4" s="111" t="s">
        <v>39</v>
      </c>
      <c r="AH4" s="111"/>
      <c r="AJ4" s="79" t="s">
        <v>40</v>
      </c>
      <c r="AK4" s="79"/>
      <c r="AL4" s="79" t="s">
        <v>41</v>
      </c>
      <c r="AM4" s="79"/>
      <c r="AN4" s="79" t="s">
        <v>33</v>
      </c>
      <c r="AO4" s="79"/>
      <c r="AS4" s="12" t="s">
        <v>42</v>
      </c>
      <c r="AT4" s="79" t="s">
        <v>43</v>
      </c>
      <c r="AU4" s="79"/>
      <c r="AV4" s="79"/>
      <c r="AW4" s="79"/>
      <c r="AX4" s="79"/>
      <c r="AY4" s="79"/>
      <c r="AZ4" s="79" t="s">
        <v>44</v>
      </c>
      <c r="BA4" s="79"/>
      <c r="BB4" s="79"/>
      <c r="BC4" s="79"/>
      <c r="BD4" s="79"/>
      <c r="BE4" s="79"/>
      <c r="BF4" s="79"/>
      <c r="BG4" s="79"/>
      <c r="BH4" s="79"/>
      <c r="BI4" s="79"/>
      <c r="BJ4" s="79"/>
      <c r="BK4" s="79"/>
      <c r="BM4" s="9"/>
      <c r="BN4" s="9"/>
      <c r="BO4" s="9"/>
      <c r="BP4" s="9"/>
      <c r="BQ4" s="9"/>
      <c r="BR4" s="9"/>
      <c r="BS4" s="9"/>
      <c r="BT4" s="9"/>
      <c r="BU4" s="9"/>
      <c r="BV4" s="9"/>
      <c r="BW4" s="9"/>
      <c r="BX4" s="9"/>
      <c r="BY4" s="9"/>
      <c r="BZ4" s="9"/>
      <c r="CA4" s="9"/>
      <c r="CB4" s="9"/>
      <c r="CC4" s="9"/>
      <c r="CD4" s="9"/>
      <c r="CE4" s="9"/>
    </row>
    <row r="5" spans="1:87" ht="16.5" customHeight="1" x14ac:dyDescent="0.3">
      <c r="C5" s="75" t="s">
        <v>45</v>
      </c>
      <c r="D5" s="75"/>
      <c r="E5" s="75"/>
      <c r="F5" s="84" t="s">
        <v>46</v>
      </c>
      <c r="G5" s="84"/>
      <c r="H5" s="84"/>
      <c r="I5" s="84"/>
      <c r="J5" s="107">
        <v>1</v>
      </c>
      <c r="K5" s="107"/>
      <c r="M5" s="71" t="s">
        <v>47</v>
      </c>
      <c r="N5" s="71"/>
      <c r="O5" s="72"/>
      <c r="P5" s="138">
        <v>0</v>
      </c>
      <c r="Q5" s="138"/>
      <c r="R5" s="138"/>
      <c r="S5" s="138"/>
      <c r="T5" s="138"/>
      <c r="U5" s="138"/>
      <c r="Z5" s="116" t="s">
        <v>48</v>
      </c>
      <c r="AA5" s="116"/>
      <c r="AB5" s="116"/>
      <c r="AC5" s="116"/>
      <c r="AD5" s="116"/>
      <c r="AE5" s="116"/>
      <c r="AF5" s="117"/>
      <c r="AG5" s="106">
        <f>SUM(AJ5+AL5+AN5-AN57)+IF(AP5=TRUE,IF(AJ5&gt;0,3,0),0)</f>
        <v>3</v>
      </c>
      <c r="AH5" s="106"/>
      <c r="AI5" s="40" t="s">
        <v>49</v>
      </c>
      <c r="AJ5" s="107">
        <v>1</v>
      </c>
      <c r="AK5" s="107"/>
      <c r="AL5" s="107"/>
      <c r="AM5" s="107"/>
      <c r="AN5" s="97">
        <f>J10</f>
        <v>1</v>
      </c>
      <c r="AO5" s="97"/>
      <c r="AP5" s="50" t="b">
        <v>1</v>
      </c>
      <c r="AS5" s="51">
        <v>1</v>
      </c>
      <c r="AT5" s="89" t="s">
        <v>50</v>
      </c>
      <c r="AU5" s="89"/>
      <c r="AV5" s="89"/>
      <c r="AW5" s="89"/>
      <c r="AX5" s="89"/>
      <c r="AY5" s="89"/>
      <c r="AZ5" s="89" t="s">
        <v>51</v>
      </c>
      <c r="BA5" s="89"/>
      <c r="BB5" s="89"/>
      <c r="BC5" s="89"/>
      <c r="BD5" s="89"/>
      <c r="BE5" s="89"/>
      <c r="BF5" s="89"/>
      <c r="BG5" s="89"/>
      <c r="BH5" s="89"/>
      <c r="BI5" s="89"/>
      <c r="BJ5" s="89"/>
      <c r="BK5" s="89"/>
      <c r="BM5" s="9"/>
      <c r="BN5" s="9"/>
      <c r="BO5" s="9"/>
      <c r="BP5" s="9"/>
      <c r="BQ5" s="9"/>
      <c r="BR5" s="9"/>
      <c r="BS5" s="9"/>
      <c r="BT5" s="9"/>
      <c r="BU5" s="9"/>
      <c r="BV5" s="9"/>
      <c r="BW5" s="9"/>
      <c r="BX5" s="9"/>
      <c r="BY5" s="9"/>
      <c r="BZ5" s="9"/>
      <c r="CA5" s="9"/>
      <c r="CB5" s="9"/>
      <c r="CC5" s="9"/>
      <c r="CD5" s="9"/>
      <c r="CE5" s="9"/>
    </row>
    <row r="6" spans="1:87" ht="16.5" customHeight="1" x14ac:dyDescent="0.3">
      <c r="C6" s="75" t="s">
        <v>52</v>
      </c>
      <c r="D6" s="75"/>
      <c r="E6" s="75"/>
      <c r="F6" s="84"/>
      <c r="G6" s="84"/>
      <c r="H6" s="84"/>
      <c r="I6" s="84"/>
      <c r="J6" s="39"/>
      <c r="K6" s="39"/>
      <c r="M6" s="75" t="s">
        <v>53</v>
      </c>
      <c r="N6" s="75"/>
      <c r="O6" s="76"/>
      <c r="P6" s="107" t="s">
        <v>54</v>
      </c>
      <c r="Q6" s="107"/>
      <c r="R6" s="107"/>
      <c r="S6" s="107"/>
      <c r="T6" s="107"/>
      <c r="U6" s="107"/>
      <c r="Z6" s="116" t="s">
        <v>55</v>
      </c>
      <c r="AA6" s="116"/>
      <c r="AB6" s="116"/>
      <c r="AC6" s="116"/>
      <c r="AD6" s="116"/>
      <c r="AE6" s="116"/>
      <c r="AF6" s="117"/>
      <c r="AG6" s="106">
        <f>SUM(AJ6+AL6+AN6-AN57)+IF(AP6=TRUE,IF(AJ6&gt;0,3,0),0)</f>
        <v>-1</v>
      </c>
      <c r="AH6" s="106"/>
      <c r="AI6" s="40" t="s">
        <v>49</v>
      </c>
      <c r="AJ6" s="107"/>
      <c r="AK6" s="107"/>
      <c r="AL6" s="107"/>
      <c r="AM6" s="107"/>
      <c r="AN6" s="97">
        <f>J10</f>
        <v>1</v>
      </c>
      <c r="AO6" s="97"/>
      <c r="AP6" s="50" t="b">
        <v>1</v>
      </c>
      <c r="AS6" s="51"/>
      <c r="AT6" s="89"/>
      <c r="AU6" s="89"/>
      <c r="AV6" s="89"/>
      <c r="AW6" s="89"/>
      <c r="AX6" s="89"/>
      <c r="AY6" s="89"/>
      <c r="AZ6" s="89"/>
      <c r="BA6" s="89"/>
      <c r="BB6" s="89"/>
      <c r="BC6" s="89"/>
      <c r="BD6" s="89"/>
      <c r="BE6" s="89"/>
      <c r="BF6" s="89"/>
      <c r="BG6" s="89"/>
      <c r="BH6" s="89"/>
      <c r="BI6" s="89"/>
      <c r="BJ6" s="89"/>
      <c r="BK6" s="89"/>
      <c r="BM6" s="9"/>
      <c r="BN6" s="9"/>
      <c r="BO6" s="9"/>
      <c r="BP6" s="9"/>
      <c r="BQ6" s="9"/>
      <c r="BR6" s="9"/>
      <c r="BS6" s="9"/>
      <c r="BT6" s="9"/>
      <c r="BU6" s="9"/>
      <c r="BV6" s="9"/>
      <c r="BW6" s="9"/>
      <c r="BX6" s="9"/>
      <c r="BY6" s="9"/>
      <c r="BZ6" s="9"/>
      <c r="CA6" s="9"/>
      <c r="CB6" s="9"/>
      <c r="CC6" s="9"/>
      <c r="CD6" s="9"/>
      <c r="CE6" s="9"/>
    </row>
    <row r="7" spans="1:87" ht="16.5" customHeight="1" x14ac:dyDescent="0.3">
      <c r="A7" s="8"/>
      <c r="B7" s="8"/>
      <c r="C7" s="75" t="s">
        <v>56</v>
      </c>
      <c r="D7" s="75"/>
      <c r="E7" s="75"/>
      <c r="F7" s="107"/>
      <c r="G7" s="107"/>
      <c r="H7" s="107"/>
      <c r="I7" s="107"/>
      <c r="J7" s="107"/>
      <c r="K7" s="107"/>
      <c r="L7" s="8"/>
      <c r="M7" s="8"/>
      <c r="N7" s="8"/>
      <c r="O7" s="8"/>
      <c r="Q7" s="8"/>
      <c r="R7" s="8"/>
      <c r="S7" s="8"/>
      <c r="T7" s="8"/>
      <c r="U7" s="8"/>
      <c r="V7" s="8"/>
      <c r="Z7" s="116" t="s">
        <v>57</v>
      </c>
      <c r="AA7" s="116"/>
      <c r="AB7" s="116"/>
      <c r="AC7" s="116"/>
      <c r="AD7" s="116"/>
      <c r="AE7" s="116"/>
      <c r="AF7" s="117"/>
      <c r="AG7" s="106">
        <f>SUM(AJ7+AL7+AN7-AN57)+IF(AP7=TRUE,IF(AJ7&gt;0,3,0),0)</f>
        <v>6</v>
      </c>
      <c r="AH7" s="106"/>
      <c r="AI7" s="40" t="s">
        <v>49</v>
      </c>
      <c r="AJ7" s="107">
        <v>1</v>
      </c>
      <c r="AK7" s="107"/>
      <c r="AL7" s="107"/>
      <c r="AM7" s="107"/>
      <c r="AN7" s="97">
        <f>J11</f>
        <v>4</v>
      </c>
      <c r="AO7" s="97"/>
      <c r="AP7" s="50" t="b">
        <v>1</v>
      </c>
      <c r="AS7" s="51"/>
      <c r="AT7" s="89"/>
      <c r="AU7" s="89"/>
      <c r="AV7" s="89"/>
      <c r="AW7" s="89"/>
      <c r="AX7" s="89"/>
      <c r="AY7" s="89"/>
      <c r="AZ7" s="89"/>
      <c r="BA7" s="89"/>
      <c r="BB7" s="89"/>
      <c r="BC7" s="89"/>
      <c r="BD7" s="89"/>
      <c r="BE7" s="89"/>
      <c r="BF7" s="89"/>
      <c r="BG7" s="89"/>
      <c r="BH7" s="89"/>
      <c r="BI7" s="89"/>
      <c r="BJ7" s="89"/>
      <c r="BK7" s="89"/>
      <c r="BM7" s="9"/>
      <c r="BN7" s="9"/>
      <c r="BO7" s="9"/>
      <c r="BP7" s="9"/>
      <c r="BQ7" s="9"/>
      <c r="BR7" s="9"/>
      <c r="BS7" s="9"/>
      <c r="BT7" s="9"/>
      <c r="BU7" s="9"/>
      <c r="BV7" s="9"/>
      <c r="BW7" s="9"/>
      <c r="BX7" s="9"/>
      <c r="BY7" s="9"/>
      <c r="BZ7" s="9"/>
      <c r="CA7" s="9"/>
      <c r="CB7" s="9"/>
      <c r="CC7" s="9"/>
      <c r="CD7" s="9"/>
      <c r="CE7" s="9"/>
    </row>
    <row r="8" spans="1:87" ht="16.5" customHeight="1" x14ac:dyDescent="0.3">
      <c r="C8" s="75" t="s">
        <v>58</v>
      </c>
      <c r="D8" s="75"/>
      <c r="E8" s="75"/>
      <c r="F8" s="107"/>
      <c r="G8" s="107"/>
      <c r="H8" s="107"/>
      <c r="I8" s="107"/>
      <c r="J8" s="107"/>
      <c r="K8" s="107"/>
      <c r="M8" s="9"/>
      <c r="N8" s="9"/>
      <c r="O8" s="9"/>
      <c r="P8" s="9"/>
      <c r="Q8" s="9"/>
      <c r="R8" s="9"/>
      <c r="S8" s="9"/>
      <c r="T8" s="9"/>
      <c r="U8" s="9"/>
      <c r="Z8" s="116" t="s">
        <v>59</v>
      </c>
      <c r="AA8" s="116"/>
      <c r="AB8" s="116"/>
      <c r="AC8" s="116"/>
      <c r="AD8" s="116"/>
      <c r="AE8" s="116"/>
      <c r="AF8" s="117"/>
      <c r="AG8" s="106">
        <f>SUM(AJ8+AL8+AN8-AN57)+IF(AP8=TRUE,IF(AJ8&gt;0,3,0),0)</f>
        <v>2</v>
      </c>
      <c r="AH8" s="106"/>
      <c r="AI8" s="40" t="s">
        <v>49</v>
      </c>
      <c r="AJ8" s="107"/>
      <c r="AK8" s="107"/>
      <c r="AL8" s="107"/>
      <c r="AM8" s="107"/>
      <c r="AN8" s="97">
        <f>J11</f>
        <v>4</v>
      </c>
      <c r="AO8" s="97"/>
      <c r="AP8" s="50" t="b">
        <v>0</v>
      </c>
      <c r="AS8" s="51"/>
      <c r="AT8" s="89"/>
      <c r="AU8" s="89"/>
      <c r="AV8" s="89"/>
      <c r="AW8" s="89"/>
      <c r="AX8" s="89"/>
      <c r="AY8" s="89"/>
      <c r="AZ8" s="89"/>
      <c r="BA8" s="89"/>
      <c r="BB8" s="89"/>
      <c r="BC8" s="89"/>
      <c r="BD8" s="89"/>
      <c r="BE8" s="89"/>
      <c r="BF8" s="89"/>
      <c r="BG8" s="89"/>
      <c r="BH8" s="89"/>
      <c r="BI8" s="89"/>
      <c r="BJ8" s="89"/>
      <c r="BK8" s="89"/>
      <c r="BM8" s="9"/>
      <c r="BN8" s="9"/>
      <c r="BO8" s="9"/>
      <c r="BP8" s="9"/>
      <c r="BQ8" s="9"/>
      <c r="BR8" s="9"/>
      <c r="BS8" s="9"/>
      <c r="BT8" s="9"/>
      <c r="BU8" s="9"/>
      <c r="BV8" s="9"/>
      <c r="BW8" s="9"/>
      <c r="BX8" s="9"/>
      <c r="BY8" s="9"/>
      <c r="BZ8" s="9"/>
      <c r="CA8" s="9"/>
      <c r="CB8" s="9"/>
      <c r="CC8" s="9"/>
      <c r="CD8" s="9"/>
      <c r="CE8" s="9"/>
    </row>
    <row r="9" spans="1:87" ht="16.5" customHeight="1" x14ac:dyDescent="0.3">
      <c r="J9" s="79" t="s">
        <v>60</v>
      </c>
      <c r="K9" s="79"/>
      <c r="M9" s="9"/>
      <c r="N9" s="9"/>
      <c r="O9" s="9"/>
      <c r="P9" s="9"/>
      <c r="Q9" s="9"/>
      <c r="R9" s="9"/>
      <c r="S9" s="9"/>
      <c r="T9" s="9"/>
      <c r="U9" s="9"/>
      <c r="Z9" s="116" t="s">
        <v>61</v>
      </c>
      <c r="AA9" s="116"/>
      <c r="AB9" s="116"/>
      <c r="AC9" s="116"/>
      <c r="AD9" s="116"/>
      <c r="AE9" s="116"/>
      <c r="AF9" s="117"/>
      <c r="AG9" s="106">
        <f>SUM(AJ9+AL9+AN9-AN57)+IF(AP9=TRUE,IF(AJ9&gt;0,3,0),0)</f>
        <v>2</v>
      </c>
      <c r="AH9" s="106"/>
      <c r="AI9" s="40" t="s">
        <v>49</v>
      </c>
      <c r="AJ9" s="107"/>
      <c r="AK9" s="107"/>
      <c r="AL9" s="107"/>
      <c r="AM9" s="107"/>
      <c r="AN9" s="97">
        <f>J11</f>
        <v>4</v>
      </c>
      <c r="AO9" s="97"/>
      <c r="AP9" s="50" t="b">
        <v>0</v>
      </c>
      <c r="AS9" s="51"/>
      <c r="AT9" s="89"/>
      <c r="AU9" s="89"/>
      <c r="AV9" s="89"/>
      <c r="AW9" s="89"/>
      <c r="AX9" s="89"/>
      <c r="AY9" s="89"/>
      <c r="AZ9" s="89"/>
      <c r="BA9" s="89"/>
      <c r="BB9" s="89"/>
      <c r="BC9" s="89"/>
      <c r="BD9" s="89"/>
      <c r="BE9" s="89"/>
      <c r="BF9" s="89"/>
      <c r="BG9" s="89"/>
      <c r="BH9" s="89"/>
      <c r="BI9" s="89"/>
      <c r="BJ9" s="89"/>
      <c r="BK9" s="89"/>
      <c r="BM9" s="9"/>
      <c r="BN9" s="9"/>
      <c r="BO9" s="9"/>
      <c r="BP9" s="9"/>
      <c r="BQ9" s="9"/>
      <c r="BR9" s="9"/>
      <c r="BS9" s="9"/>
      <c r="BT9" s="9"/>
      <c r="BU9" s="9"/>
      <c r="BV9" s="9"/>
      <c r="BW9" s="9"/>
      <c r="BX9" s="9"/>
      <c r="BY9" s="9"/>
      <c r="BZ9" s="9"/>
      <c r="CA9" s="9"/>
      <c r="CB9" s="9"/>
      <c r="CC9" s="9"/>
      <c r="CD9" s="9"/>
      <c r="CE9" s="9"/>
    </row>
    <row r="10" spans="1:87" ht="16.5" customHeight="1" x14ac:dyDescent="0.3">
      <c r="C10" s="75" t="s">
        <v>62</v>
      </c>
      <c r="D10" s="75"/>
      <c r="E10" s="76"/>
      <c r="F10" s="143">
        <v>12</v>
      </c>
      <c r="G10" s="144"/>
      <c r="H10" s="145"/>
      <c r="I10" s="8"/>
      <c r="J10" s="112">
        <f>INT((F10-10)/2)</f>
        <v>1</v>
      </c>
      <c r="K10" s="112"/>
      <c r="M10" s="9"/>
      <c r="N10" s="9"/>
      <c r="O10" s="9"/>
      <c r="P10" s="9"/>
      <c r="Q10" s="9"/>
      <c r="R10" s="9"/>
      <c r="S10" s="9"/>
      <c r="T10" s="9"/>
      <c r="U10" s="9"/>
      <c r="Z10" s="116" t="s">
        <v>63</v>
      </c>
      <c r="AA10" s="116"/>
      <c r="AB10" s="116"/>
      <c r="AC10" s="116"/>
      <c r="AD10" s="116"/>
      <c r="AE10" s="116"/>
      <c r="AF10" s="117"/>
      <c r="AG10" s="106">
        <f>SUM(AJ10+AL10+AN10-AN57)+IF(AP10=TRUE,IF(AJ10&gt;0,3,0),0)</f>
        <v>2</v>
      </c>
      <c r="AH10" s="106"/>
      <c r="AI10" s="40" t="s">
        <v>49</v>
      </c>
      <c r="AJ10" s="107"/>
      <c r="AK10" s="107"/>
      <c r="AL10" s="107"/>
      <c r="AM10" s="107"/>
      <c r="AN10" s="97">
        <f>J11</f>
        <v>4</v>
      </c>
      <c r="AO10" s="97"/>
      <c r="AP10" s="50" t="b">
        <v>1</v>
      </c>
      <c r="AS10" s="51"/>
      <c r="AT10" s="89"/>
      <c r="AU10" s="89"/>
      <c r="AV10" s="89"/>
      <c r="AW10" s="89"/>
      <c r="AX10" s="89"/>
      <c r="AY10" s="89"/>
      <c r="AZ10" s="89"/>
      <c r="BA10" s="89"/>
      <c r="BB10" s="89"/>
      <c r="BC10" s="89"/>
      <c r="BD10" s="89"/>
      <c r="BE10" s="89"/>
      <c r="BF10" s="89"/>
      <c r="BG10" s="89"/>
      <c r="BH10" s="89"/>
      <c r="BI10" s="89"/>
      <c r="BJ10" s="89"/>
      <c r="BK10" s="89"/>
      <c r="BM10" s="9"/>
      <c r="BN10" s="9"/>
      <c r="BO10" s="9"/>
      <c r="BP10" s="9"/>
      <c r="BQ10" s="9"/>
      <c r="BR10" s="9"/>
      <c r="BS10" s="9"/>
      <c r="BT10" s="9"/>
      <c r="BU10" s="9"/>
      <c r="BV10" s="9"/>
      <c r="BW10" s="9"/>
      <c r="BX10" s="9"/>
      <c r="BY10" s="9"/>
      <c r="BZ10" s="9"/>
      <c r="CA10" s="9"/>
      <c r="CB10" s="9"/>
      <c r="CC10" s="9"/>
      <c r="CD10" s="9"/>
      <c r="CE10" s="9"/>
    </row>
    <row r="11" spans="1:87" ht="16.5" customHeight="1" x14ac:dyDescent="0.3">
      <c r="C11" s="75" t="s">
        <v>64</v>
      </c>
      <c r="D11" s="75"/>
      <c r="E11" s="76"/>
      <c r="F11" s="143">
        <v>19</v>
      </c>
      <c r="G11" s="144"/>
      <c r="H11" s="145"/>
      <c r="I11" s="8"/>
      <c r="J11" s="112">
        <f>INT((F11-10)/2)</f>
        <v>4</v>
      </c>
      <c r="K11" s="112"/>
      <c r="M11" s="9"/>
      <c r="N11" s="9"/>
      <c r="O11" s="9"/>
      <c r="P11" s="9"/>
      <c r="Q11" s="9"/>
      <c r="R11" s="9"/>
      <c r="S11" s="9"/>
      <c r="T11" s="9"/>
      <c r="U11" s="9"/>
      <c r="Z11" s="116" t="s">
        <v>65</v>
      </c>
      <c r="AA11" s="116"/>
      <c r="AB11" s="116"/>
      <c r="AC11" s="116"/>
      <c r="AD11" s="116"/>
      <c r="AE11" s="116"/>
      <c r="AF11" s="117"/>
      <c r="AG11" s="106">
        <f>SUM(AJ11+AL11+AN11-AN57)+IF(AP11=TRUE,IF(AJ11&gt;0,3,0),0)</f>
        <v>2</v>
      </c>
      <c r="AH11" s="106"/>
      <c r="AI11" s="40" t="s">
        <v>49</v>
      </c>
      <c r="AJ11" s="107"/>
      <c r="AK11" s="107"/>
      <c r="AL11" s="107"/>
      <c r="AM11" s="107"/>
      <c r="AN11" s="97">
        <f>J11</f>
        <v>4</v>
      </c>
      <c r="AO11" s="97"/>
      <c r="AP11" s="50" t="b">
        <v>1</v>
      </c>
      <c r="AS11" s="51"/>
      <c r="AT11" s="89"/>
      <c r="AU11" s="89"/>
      <c r="AV11" s="89"/>
      <c r="AW11" s="89"/>
      <c r="AX11" s="89"/>
      <c r="AY11" s="89"/>
      <c r="AZ11" s="89"/>
      <c r="BA11" s="89"/>
      <c r="BB11" s="89"/>
      <c r="BC11" s="89"/>
      <c r="BD11" s="89"/>
      <c r="BE11" s="89"/>
      <c r="BF11" s="89"/>
      <c r="BG11" s="89"/>
      <c r="BH11" s="89"/>
      <c r="BI11" s="89"/>
      <c r="BJ11" s="89"/>
      <c r="BK11" s="89"/>
      <c r="BM11" s="9"/>
      <c r="BN11" s="9"/>
      <c r="BO11" s="9"/>
      <c r="BP11" s="9"/>
      <c r="BQ11" s="9"/>
      <c r="BR11" s="9"/>
      <c r="BS11" s="9"/>
      <c r="BT11" s="9"/>
      <c r="BU11" s="9"/>
      <c r="BV11" s="9"/>
      <c r="BW11" s="9"/>
      <c r="BX11" s="9"/>
      <c r="BY11" s="9"/>
      <c r="BZ11" s="9"/>
      <c r="CA11" s="9"/>
      <c r="CB11" s="9"/>
      <c r="CC11" s="9"/>
      <c r="CD11" s="9"/>
      <c r="CE11" s="9"/>
    </row>
    <row r="12" spans="1:87" ht="16.5" customHeight="1" x14ac:dyDescent="0.3">
      <c r="C12" s="75" t="s">
        <v>66</v>
      </c>
      <c r="D12" s="75"/>
      <c r="E12" s="76"/>
      <c r="F12" s="143">
        <v>14</v>
      </c>
      <c r="G12" s="144"/>
      <c r="H12" s="145"/>
      <c r="I12" s="8"/>
      <c r="J12" s="112">
        <f t="shared" ref="J12:J15" si="0">INT((F12-10)/2)</f>
        <v>2</v>
      </c>
      <c r="K12" s="112"/>
      <c r="M12" s="9"/>
      <c r="N12" s="9"/>
      <c r="O12" s="9"/>
      <c r="P12" s="9"/>
      <c r="Q12" s="9"/>
      <c r="R12" s="9"/>
      <c r="S12" s="9"/>
      <c r="T12" s="9"/>
      <c r="U12" s="9"/>
      <c r="Z12" s="116" t="s">
        <v>67</v>
      </c>
      <c r="AA12" s="116"/>
      <c r="AB12" s="116"/>
      <c r="AC12" s="116"/>
      <c r="AD12" s="116"/>
      <c r="AE12" s="116"/>
      <c r="AF12" s="117"/>
      <c r="AG12" s="106">
        <f>SUM(AJ12+AL12+AN12-AN57)+IF(AP12=TRUE,IF(AJ12&gt;0,3,0),0)</f>
        <v>2</v>
      </c>
      <c r="AH12" s="106"/>
      <c r="AI12" s="40" t="s">
        <v>49</v>
      </c>
      <c r="AJ12" s="107"/>
      <c r="AK12" s="107"/>
      <c r="AL12" s="107"/>
      <c r="AM12" s="107"/>
      <c r="AN12" s="97">
        <f>J11</f>
        <v>4</v>
      </c>
      <c r="AO12" s="97"/>
      <c r="AP12" s="50" t="b">
        <v>0</v>
      </c>
      <c r="AS12" s="51"/>
      <c r="AT12" s="89"/>
      <c r="AU12" s="89"/>
      <c r="AV12" s="89"/>
      <c r="AW12" s="89"/>
      <c r="AX12" s="89"/>
      <c r="AY12" s="89"/>
      <c r="AZ12" s="89"/>
      <c r="BA12" s="89"/>
      <c r="BB12" s="89"/>
      <c r="BC12" s="89"/>
      <c r="BD12" s="89"/>
      <c r="BE12" s="89"/>
      <c r="BF12" s="89"/>
      <c r="BG12" s="89"/>
      <c r="BH12" s="89"/>
      <c r="BI12" s="89"/>
      <c r="BJ12" s="89"/>
      <c r="BK12" s="89"/>
      <c r="BM12" s="9"/>
      <c r="BN12" s="9"/>
      <c r="BO12" s="9"/>
      <c r="BP12" s="9"/>
      <c r="BQ12" s="9"/>
      <c r="BR12" s="9"/>
      <c r="BS12" s="9"/>
      <c r="BT12" s="9"/>
      <c r="BU12" s="9"/>
      <c r="BV12" s="9"/>
      <c r="BW12" s="9"/>
      <c r="BX12" s="9"/>
      <c r="BY12" s="9"/>
      <c r="BZ12" s="9"/>
      <c r="CA12" s="9"/>
      <c r="CB12" s="9"/>
      <c r="CC12" s="9"/>
      <c r="CD12" s="9"/>
      <c r="CE12" s="9"/>
    </row>
    <row r="13" spans="1:87" ht="16.5" customHeight="1" x14ac:dyDescent="0.3">
      <c r="C13" s="75" t="s">
        <v>68</v>
      </c>
      <c r="D13" s="75"/>
      <c r="E13" s="76"/>
      <c r="F13" s="143">
        <v>10</v>
      </c>
      <c r="G13" s="144"/>
      <c r="H13" s="145"/>
      <c r="I13" s="8"/>
      <c r="J13" s="112">
        <f t="shared" si="0"/>
        <v>0</v>
      </c>
      <c r="K13" s="112"/>
      <c r="M13" s="9"/>
      <c r="N13" s="9"/>
      <c r="O13" s="9"/>
      <c r="P13" s="9"/>
      <c r="Q13" s="9"/>
      <c r="R13" s="9"/>
      <c r="S13" s="9"/>
      <c r="T13" s="9"/>
      <c r="U13" s="9"/>
      <c r="Z13" s="116" t="s">
        <v>69</v>
      </c>
      <c r="AA13" s="116"/>
      <c r="AB13" s="116"/>
      <c r="AC13" s="116"/>
      <c r="AD13" s="116"/>
      <c r="AE13" s="116"/>
      <c r="AF13" s="117"/>
      <c r="AG13" s="106">
        <f>SUM(AJ13+AL13+AN13-AN57)+IF(AP13=TRUE,IF(AJ13&gt;0,3,0),0)</f>
        <v>6</v>
      </c>
      <c r="AH13" s="106"/>
      <c r="AI13" s="40" t="s">
        <v>49</v>
      </c>
      <c r="AJ13" s="107">
        <v>1</v>
      </c>
      <c r="AK13" s="107"/>
      <c r="AL13" s="107"/>
      <c r="AM13" s="107"/>
      <c r="AN13" s="97">
        <f>J11</f>
        <v>4</v>
      </c>
      <c r="AO13" s="97"/>
      <c r="AP13" s="50" t="b">
        <v>1</v>
      </c>
      <c r="AS13" s="51"/>
      <c r="AT13" s="89"/>
      <c r="AU13" s="89"/>
      <c r="AV13" s="89"/>
      <c r="AW13" s="89"/>
      <c r="AX13" s="89"/>
      <c r="AY13" s="89"/>
      <c r="AZ13" s="89"/>
      <c r="BA13" s="89"/>
      <c r="BB13" s="89"/>
      <c r="BC13" s="89"/>
      <c r="BD13" s="89"/>
      <c r="BE13" s="89"/>
      <c r="BF13" s="89"/>
      <c r="BG13" s="89"/>
      <c r="BH13" s="89"/>
      <c r="BI13" s="89"/>
      <c r="BJ13" s="89"/>
      <c r="BK13" s="89"/>
      <c r="BM13" s="9"/>
      <c r="BN13" s="9"/>
      <c r="BO13" s="9"/>
      <c r="BP13" s="9"/>
      <c r="BQ13" s="9"/>
      <c r="BR13" s="9"/>
      <c r="BS13" s="9"/>
      <c r="BT13" s="9"/>
      <c r="BU13" s="9"/>
      <c r="BV13" s="9"/>
      <c r="BW13" s="9"/>
      <c r="BX13" s="9"/>
      <c r="BY13" s="9"/>
      <c r="BZ13" s="9"/>
      <c r="CA13" s="9"/>
      <c r="CB13" s="9"/>
      <c r="CC13" s="9"/>
      <c r="CD13" s="9"/>
      <c r="CE13" s="9"/>
    </row>
    <row r="14" spans="1:87" ht="16.5" customHeight="1" x14ac:dyDescent="0.3">
      <c r="C14" s="75" t="s">
        <v>70</v>
      </c>
      <c r="D14" s="75"/>
      <c r="E14" s="76"/>
      <c r="F14" s="143">
        <v>14</v>
      </c>
      <c r="G14" s="144"/>
      <c r="H14" s="145"/>
      <c r="I14" s="8"/>
      <c r="J14" s="146">
        <f t="shared" si="0"/>
        <v>2</v>
      </c>
      <c r="K14" s="146"/>
      <c r="M14" s="9"/>
      <c r="N14" s="9"/>
      <c r="O14" s="9"/>
      <c r="P14" s="8"/>
      <c r="Q14" s="8"/>
      <c r="R14" s="8"/>
      <c r="S14" s="8"/>
      <c r="T14" s="8"/>
      <c r="U14" s="8"/>
      <c r="Z14" s="116" t="s">
        <v>71</v>
      </c>
      <c r="AA14" s="116"/>
      <c r="AB14" s="116"/>
      <c r="AC14" s="116"/>
      <c r="AD14" s="116"/>
      <c r="AE14" s="116"/>
      <c r="AF14" s="117"/>
      <c r="AG14" s="106">
        <f t="shared" ref="AG14:AG28" si="1">SUM(AJ14+AL14+AN14)+IF(AP14=TRUE,IF(AJ14&gt;0,3,0),0)</f>
        <v>0</v>
      </c>
      <c r="AH14" s="106"/>
      <c r="AI14" s="40" t="s">
        <v>49</v>
      </c>
      <c r="AJ14" s="107"/>
      <c r="AK14" s="107"/>
      <c r="AL14" s="107"/>
      <c r="AM14" s="107"/>
      <c r="AN14" s="97">
        <f>J13</f>
        <v>0</v>
      </c>
      <c r="AO14" s="97"/>
      <c r="AP14" s="50" t="b">
        <v>0</v>
      </c>
      <c r="AS14" s="51"/>
      <c r="AT14" s="89"/>
      <c r="AU14" s="89"/>
      <c r="AV14" s="89"/>
      <c r="AW14" s="89"/>
      <c r="AX14" s="89"/>
      <c r="AY14" s="89"/>
      <c r="AZ14" s="89"/>
      <c r="BA14" s="89"/>
      <c r="BB14" s="89"/>
      <c r="BC14" s="89"/>
      <c r="BD14" s="89"/>
      <c r="BE14" s="89"/>
      <c r="BF14" s="89"/>
      <c r="BG14" s="89"/>
      <c r="BH14" s="89"/>
      <c r="BI14" s="89"/>
      <c r="BJ14" s="89"/>
      <c r="BK14" s="89"/>
      <c r="BM14" s="9"/>
      <c r="BN14" s="9"/>
      <c r="BO14" s="9"/>
      <c r="BP14" s="9"/>
      <c r="BQ14" s="9"/>
      <c r="BR14" s="9"/>
      <c r="BS14" s="9"/>
      <c r="BT14" s="9"/>
      <c r="BU14" s="9"/>
      <c r="BV14" s="9"/>
      <c r="BW14" s="9"/>
      <c r="BX14" s="9"/>
      <c r="BY14" s="9"/>
      <c r="BZ14" s="9"/>
      <c r="CA14" s="9"/>
      <c r="CB14" s="9"/>
      <c r="CC14" s="9"/>
      <c r="CD14" s="9"/>
      <c r="CE14" s="9"/>
    </row>
    <row r="15" spans="1:87" ht="16.5" customHeight="1" x14ac:dyDescent="0.3">
      <c r="C15" s="75" t="s">
        <v>72</v>
      </c>
      <c r="D15" s="75"/>
      <c r="E15" s="76"/>
      <c r="F15" s="143">
        <v>10</v>
      </c>
      <c r="G15" s="144"/>
      <c r="H15" s="145"/>
      <c r="I15" s="8"/>
      <c r="J15" s="112">
        <f t="shared" si="0"/>
        <v>0</v>
      </c>
      <c r="K15" s="112"/>
      <c r="Z15" s="116" t="s">
        <v>73</v>
      </c>
      <c r="AA15" s="116"/>
      <c r="AB15" s="116"/>
      <c r="AC15" s="116"/>
      <c r="AD15" s="116"/>
      <c r="AE15" s="116"/>
      <c r="AF15" s="117"/>
      <c r="AG15" s="106">
        <f t="shared" si="1"/>
        <v>0</v>
      </c>
      <c r="AH15" s="106"/>
      <c r="AI15" s="40" t="s">
        <v>49</v>
      </c>
      <c r="AJ15" s="107"/>
      <c r="AK15" s="107"/>
      <c r="AL15" s="107"/>
      <c r="AM15" s="107"/>
      <c r="AN15" s="97">
        <f>J13</f>
        <v>0</v>
      </c>
      <c r="AO15" s="97"/>
      <c r="AP15" s="50" t="b">
        <v>0</v>
      </c>
      <c r="AS15" s="12" t="s">
        <v>42</v>
      </c>
      <c r="AT15" s="79" t="s">
        <v>43</v>
      </c>
      <c r="AU15" s="79"/>
      <c r="AV15" s="79"/>
      <c r="AW15" s="79"/>
      <c r="AX15" s="79"/>
      <c r="AY15" s="79"/>
      <c r="AZ15" s="79" t="s">
        <v>44</v>
      </c>
      <c r="BA15" s="79"/>
      <c r="BB15" s="79"/>
      <c r="BC15" s="79"/>
      <c r="BD15" s="79"/>
      <c r="BE15" s="79"/>
      <c r="BF15" s="79"/>
      <c r="BG15" s="79"/>
      <c r="BH15" s="79"/>
      <c r="BI15" s="79"/>
      <c r="BJ15" s="79"/>
      <c r="BK15" s="79"/>
      <c r="BM15" s="9"/>
      <c r="BN15" s="9"/>
      <c r="BO15" s="9"/>
      <c r="BP15" s="9"/>
      <c r="BQ15" s="9"/>
      <c r="BR15" s="9"/>
      <c r="BS15" s="9"/>
      <c r="BT15" s="9"/>
      <c r="BU15" s="9"/>
      <c r="BV15" s="9"/>
      <c r="BW15" s="9"/>
      <c r="BX15" s="9"/>
      <c r="BY15" s="9"/>
      <c r="BZ15" s="9"/>
      <c r="CA15" s="9"/>
      <c r="CB15" s="9"/>
      <c r="CC15" s="9"/>
      <c r="CD15" s="9"/>
      <c r="CE15" s="9"/>
    </row>
    <row r="16" spans="1:87" ht="16.5" customHeight="1" x14ac:dyDescent="0.3">
      <c r="C16" s="9"/>
      <c r="D16" s="9"/>
      <c r="E16" s="9"/>
      <c r="F16" s="9"/>
      <c r="G16" s="9"/>
      <c r="H16" s="9"/>
      <c r="I16" s="9"/>
      <c r="M16" s="79" t="s">
        <v>74</v>
      </c>
      <c r="N16" s="79"/>
      <c r="O16" s="79"/>
      <c r="P16" s="79" t="s">
        <v>75</v>
      </c>
      <c r="Q16" s="79"/>
      <c r="R16" s="79"/>
      <c r="S16" s="79" t="s">
        <v>33</v>
      </c>
      <c r="T16" s="79"/>
      <c r="U16" s="79"/>
      <c r="Z16" s="116" t="s">
        <v>76</v>
      </c>
      <c r="AA16" s="116"/>
      <c r="AB16" s="116"/>
      <c r="AC16" s="116"/>
      <c r="AD16" s="116"/>
      <c r="AE16" s="116"/>
      <c r="AF16" s="117"/>
      <c r="AG16" s="106">
        <f t="shared" si="1"/>
        <v>0</v>
      </c>
      <c r="AH16" s="106"/>
      <c r="AI16" s="40" t="s">
        <v>49</v>
      </c>
      <c r="AJ16" s="107"/>
      <c r="AK16" s="107"/>
      <c r="AL16" s="107"/>
      <c r="AM16" s="107"/>
      <c r="AN16" s="97">
        <f>J13</f>
        <v>0</v>
      </c>
      <c r="AO16" s="97"/>
      <c r="AP16" s="50" t="b">
        <v>1</v>
      </c>
      <c r="AS16" s="51"/>
      <c r="AT16" s="89"/>
      <c r="AU16" s="89"/>
      <c r="AV16" s="89"/>
      <c r="AW16" s="89"/>
      <c r="AX16" s="89"/>
      <c r="AY16" s="89"/>
      <c r="AZ16" s="89"/>
      <c r="BA16" s="89"/>
      <c r="BB16" s="89"/>
      <c r="BC16" s="89"/>
      <c r="BD16" s="89"/>
      <c r="BE16" s="89"/>
      <c r="BF16" s="89"/>
      <c r="BG16" s="89"/>
      <c r="BH16" s="89"/>
      <c r="BI16" s="89"/>
      <c r="BJ16" s="89"/>
      <c r="BK16" s="89"/>
      <c r="BM16" s="9"/>
      <c r="BN16" s="9"/>
      <c r="BO16" s="9"/>
      <c r="BP16" s="9"/>
      <c r="BQ16" s="9"/>
      <c r="BR16" s="9"/>
      <c r="BS16" s="9"/>
      <c r="BT16" s="9"/>
      <c r="BU16" s="9"/>
      <c r="BV16" s="9"/>
      <c r="BW16" s="9"/>
      <c r="BX16" s="9"/>
      <c r="BY16" s="9"/>
      <c r="BZ16" s="9"/>
      <c r="CA16" s="9"/>
      <c r="CB16" s="9"/>
      <c r="CC16" s="9"/>
      <c r="CD16" s="9"/>
      <c r="CE16" s="9"/>
    </row>
    <row r="17" spans="3:83" ht="16.5" customHeight="1" x14ac:dyDescent="0.3">
      <c r="C17" s="140" t="s">
        <v>77</v>
      </c>
      <c r="D17" s="140"/>
      <c r="E17" s="140"/>
      <c r="F17" s="140"/>
      <c r="G17" s="140"/>
      <c r="H17" s="44"/>
      <c r="I17" s="141">
        <f t="shared" ref="I17:I19" si="2">SUM(M17+P17+S17)</f>
        <v>4</v>
      </c>
      <c r="J17" s="141"/>
      <c r="K17" s="141"/>
      <c r="L17" s="46" t="s">
        <v>49</v>
      </c>
      <c r="M17" s="142">
        <v>2</v>
      </c>
      <c r="N17" s="142"/>
      <c r="O17" s="142"/>
      <c r="P17" s="142"/>
      <c r="Q17" s="142"/>
      <c r="R17" s="142"/>
      <c r="S17" s="128">
        <f>J12</f>
        <v>2</v>
      </c>
      <c r="T17" s="128"/>
      <c r="U17" s="128"/>
      <c r="Z17" s="116" t="s">
        <v>78</v>
      </c>
      <c r="AA17" s="116"/>
      <c r="AB17" s="116"/>
      <c r="AC17" s="116"/>
      <c r="AD17" s="116"/>
      <c r="AE17" s="116"/>
      <c r="AF17" s="117"/>
      <c r="AG17" s="106">
        <f t="shared" si="1"/>
        <v>2</v>
      </c>
      <c r="AH17" s="106"/>
      <c r="AI17" s="40" t="s">
        <v>49</v>
      </c>
      <c r="AJ17" s="107"/>
      <c r="AK17" s="107"/>
      <c r="AL17" s="107"/>
      <c r="AM17" s="107"/>
      <c r="AN17" s="97">
        <f>J14</f>
        <v>2</v>
      </c>
      <c r="AO17" s="97"/>
      <c r="AP17" s="50" t="b">
        <v>1</v>
      </c>
      <c r="AS17" s="51"/>
      <c r="AT17" s="89"/>
      <c r="AU17" s="89"/>
      <c r="AV17" s="89"/>
      <c r="AW17" s="89"/>
      <c r="AX17" s="89"/>
      <c r="AY17" s="89"/>
      <c r="AZ17" s="89"/>
      <c r="BA17" s="89"/>
      <c r="BB17" s="89"/>
      <c r="BC17" s="89"/>
      <c r="BD17" s="89"/>
      <c r="BE17" s="89"/>
      <c r="BF17" s="89"/>
      <c r="BG17" s="89"/>
      <c r="BH17" s="89"/>
      <c r="BI17" s="89"/>
      <c r="BJ17" s="89"/>
      <c r="BK17" s="89"/>
      <c r="BM17" s="9"/>
      <c r="BN17" s="9"/>
      <c r="BO17" s="9"/>
      <c r="BP17" s="9"/>
      <c r="BQ17" s="9"/>
      <c r="BR17" s="9"/>
      <c r="BS17" s="9"/>
      <c r="BT17" s="9"/>
      <c r="BU17" s="9"/>
      <c r="BV17" s="9"/>
      <c r="BW17" s="9"/>
      <c r="BX17" s="9"/>
      <c r="BY17" s="9"/>
      <c r="BZ17" s="9"/>
      <c r="CA17" s="9"/>
      <c r="CB17" s="9"/>
      <c r="CC17" s="9"/>
      <c r="CD17" s="9"/>
      <c r="CE17" s="9"/>
    </row>
    <row r="18" spans="3:83" ht="16.5" customHeight="1" x14ac:dyDescent="0.3">
      <c r="C18" s="140" t="s">
        <v>79</v>
      </c>
      <c r="D18" s="140"/>
      <c r="E18" s="140"/>
      <c r="F18" s="140"/>
      <c r="G18" s="140"/>
      <c r="H18" s="44"/>
      <c r="I18" s="141">
        <f t="shared" si="2"/>
        <v>6</v>
      </c>
      <c r="J18" s="141"/>
      <c r="K18" s="141"/>
      <c r="L18" s="46" t="s">
        <v>49</v>
      </c>
      <c r="M18" s="142">
        <v>2</v>
      </c>
      <c r="N18" s="142"/>
      <c r="O18" s="142"/>
      <c r="P18" s="142"/>
      <c r="Q18" s="142"/>
      <c r="R18" s="142"/>
      <c r="S18" s="128">
        <f>J11</f>
        <v>4</v>
      </c>
      <c r="T18" s="128"/>
      <c r="U18" s="128"/>
      <c r="Z18" s="116" t="s">
        <v>80</v>
      </c>
      <c r="AA18" s="116"/>
      <c r="AB18" s="116"/>
      <c r="AC18" s="116"/>
      <c r="AD18" s="116"/>
      <c r="AE18" s="116"/>
      <c r="AF18" s="117"/>
      <c r="AG18" s="106">
        <f t="shared" si="1"/>
        <v>6</v>
      </c>
      <c r="AH18" s="106"/>
      <c r="AI18" s="40" t="s">
        <v>49</v>
      </c>
      <c r="AJ18" s="107">
        <v>1</v>
      </c>
      <c r="AK18" s="107"/>
      <c r="AL18" s="107"/>
      <c r="AM18" s="107"/>
      <c r="AN18" s="97">
        <f>J14</f>
        <v>2</v>
      </c>
      <c r="AO18" s="97"/>
      <c r="AP18" s="50" t="b">
        <v>1</v>
      </c>
      <c r="AS18" s="51"/>
      <c r="AT18" s="89"/>
      <c r="AU18" s="89"/>
      <c r="AV18" s="89"/>
      <c r="AW18" s="89"/>
      <c r="AX18" s="89"/>
      <c r="AY18" s="89"/>
      <c r="AZ18" s="89"/>
      <c r="BA18" s="89"/>
      <c r="BB18" s="89"/>
      <c r="BC18" s="89"/>
      <c r="BD18" s="89"/>
      <c r="BE18" s="89"/>
      <c r="BF18" s="89"/>
      <c r="BG18" s="89"/>
      <c r="BH18" s="89"/>
      <c r="BI18" s="89"/>
      <c r="BJ18" s="89"/>
      <c r="BK18" s="89"/>
      <c r="BM18" s="9"/>
      <c r="BN18" s="9"/>
      <c r="BO18" s="9"/>
      <c r="BP18" s="9"/>
      <c r="BQ18" s="9"/>
      <c r="BR18" s="9"/>
      <c r="BS18" s="9"/>
      <c r="BT18" s="9"/>
      <c r="BU18" s="9"/>
      <c r="BV18" s="9"/>
      <c r="BW18" s="9"/>
      <c r="BX18" s="9"/>
      <c r="BY18" s="9"/>
      <c r="BZ18" s="9"/>
      <c r="CA18" s="9"/>
      <c r="CB18" s="9"/>
      <c r="CC18" s="9"/>
      <c r="CD18" s="9"/>
      <c r="CE18" s="9"/>
    </row>
    <row r="19" spans="3:83" ht="16.5" customHeight="1" x14ac:dyDescent="0.3">
      <c r="C19" s="140" t="s">
        <v>81</v>
      </c>
      <c r="D19" s="140"/>
      <c r="E19" s="140"/>
      <c r="F19" s="140"/>
      <c r="G19" s="140"/>
      <c r="H19" s="44"/>
      <c r="I19" s="141">
        <f t="shared" si="2"/>
        <v>2</v>
      </c>
      <c r="J19" s="141"/>
      <c r="K19" s="141"/>
      <c r="L19" s="46" t="s">
        <v>49</v>
      </c>
      <c r="M19" s="142">
        <v>0</v>
      </c>
      <c r="N19" s="142"/>
      <c r="O19" s="142"/>
      <c r="P19" s="142"/>
      <c r="Q19" s="142"/>
      <c r="R19" s="142"/>
      <c r="S19" s="128">
        <f>J14</f>
        <v>2</v>
      </c>
      <c r="T19" s="128"/>
      <c r="U19" s="128"/>
      <c r="Z19" s="116" t="s">
        <v>82</v>
      </c>
      <c r="AA19" s="116"/>
      <c r="AB19" s="116"/>
      <c r="AC19" s="116"/>
      <c r="AD19" s="116"/>
      <c r="AE19" s="116"/>
      <c r="AF19" s="117"/>
      <c r="AG19" s="106">
        <f t="shared" si="1"/>
        <v>2</v>
      </c>
      <c r="AH19" s="106"/>
      <c r="AI19" s="40" t="s">
        <v>49</v>
      </c>
      <c r="AJ19" s="107"/>
      <c r="AK19" s="107"/>
      <c r="AL19" s="107"/>
      <c r="AM19" s="107"/>
      <c r="AN19" s="97">
        <f>J14</f>
        <v>2</v>
      </c>
      <c r="AO19" s="97"/>
      <c r="AP19" s="50" t="b">
        <v>0</v>
      </c>
      <c r="AS19" s="51"/>
      <c r="AT19" s="89"/>
      <c r="AU19" s="89"/>
      <c r="AV19" s="89"/>
      <c r="AW19" s="89"/>
      <c r="AX19" s="89"/>
      <c r="AY19" s="89"/>
      <c r="AZ19" s="89"/>
      <c r="BA19" s="89"/>
      <c r="BB19" s="89"/>
      <c r="BC19" s="89"/>
      <c r="BD19" s="89"/>
      <c r="BE19" s="89"/>
      <c r="BF19" s="89"/>
      <c r="BG19" s="89"/>
      <c r="BH19" s="89"/>
      <c r="BI19" s="89"/>
      <c r="BJ19" s="89"/>
      <c r="BK19" s="89"/>
      <c r="BM19" s="9"/>
      <c r="BN19" s="9"/>
      <c r="BO19" s="9"/>
      <c r="BP19" s="9"/>
      <c r="BQ19" s="9"/>
      <c r="BR19" s="9"/>
      <c r="BS19" s="9"/>
      <c r="BT19" s="9"/>
      <c r="BU19" s="9"/>
      <c r="BV19" s="9"/>
      <c r="BW19" s="9"/>
      <c r="BX19" s="9"/>
      <c r="BY19" s="9"/>
      <c r="BZ19" s="9"/>
      <c r="CA19" s="9"/>
      <c r="CB19" s="9"/>
      <c r="CC19" s="9"/>
      <c r="CD19" s="9"/>
      <c r="CE19" s="9"/>
    </row>
    <row r="20" spans="3:83" ht="16.5" customHeight="1" x14ac:dyDescent="0.3">
      <c r="Z20" s="116" t="s">
        <v>83</v>
      </c>
      <c r="AA20" s="116"/>
      <c r="AB20" s="116"/>
      <c r="AC20" s="116"/>
      <c r="AD20" s="116"/>
      <c r="AE20" s="116"/>
      <c r="AF20" s="117"/>
      <c r="AG20" s="106">
        <f t="shared" si="1"/>
        <v>2</v>
      </c>
      <c r="AH20" s="106"/>
      <c r="AI20" s="40" t="s">
        <v>49</v>
      </c>
      <c r="AJ20" s="107"/>
      <c r="AK20" s="107"/>
      <c r="AL20" s="107"/>
      <c r="AM20" s="107"/>
      <c r="AN20" s="97">
        <f>J14</f>
        <v>2</v>
      </c>
      <c r="AO20" s="97"/>
      <c r="AP20" s="50" t="b">
        <v>0</v>
      </c>
      <c r="AS20" s="51"/>
      <c r="AT20" s="89"/>
      <c r="AU20" s="89"/>
      <c r="AV20" s="89"/>
      <c r="AW20" s="89"/>
      <c r="AX20" s="89"/>
      <c r="AY20" s="89"/>
      <c r="AZ20" s="89"/>
      <c r="BA20" s="89"/>
      <c r="BB20" s="89"/>
      <c r="BC20" s="89"/>
      <c r="BD20" s="89"/>
      <c r="BE20" s="89"/>
      <c r="BF20" s="89"/>
      <c r="BG20" s="89"/>
      <c r="BH20" s="89"/>
      <c r="BI20" s="89"/>
      <c r="BJ20" s="89"/>
      <c r="BK20" s="89"/>
      <c r="BM20" s="9"/>
      <c r="BN20" s="9"/>
      <c r="BO20" s="9"/>
      <c r="BP20" s="9"/>
      <c r="BQ20" s="9"/>
      <c r="BR20" s="9"/>
      <c r="BS20" s="9"/>
      <c r="BT20" s="9"/>
      <c r="BU20" s="9"/>
      <c r="BV20" s="9"/>
      <c r="BW20" s="9"/>
      <c r="BX20" s="9"/>
      <c r="BY20" s="9"/>
      <c r="BZ20" s="9"/>
      <c r="CA20" s="9"/>
      <c r="CB20" s="9"/>
      <c r="CC20" s="9"/>
      <c r="CD20" s="9"/>
      <c r="CE20" s="9"/>
    </row>
    <row r="21" spans="3:83" ht="16.5" customHeight="1" x14ac:dyDescent="0.3">
      <c r="C21" s="96" t="s">
        <v>84</v>
      </c>
      <c r="D21" s="96"/>
      <c r="E21" s="96"/>
      <c r="F21" s="96"/>
      <c r="G21" s="96"/>
      <c r="H21" s="96"/>
      <c r="I21" s="96"/>
      <c r="J21" s="96"/>
      <c r="K21" s="96"/>
      <c r="L21" s="96"/>
      <c r="M21" s="96"/>
      <c r="N21" s="96"/>
      <c r="O21" s="96"/>
      <c r="P21" s="96"/>
      <c r="Q21" s="96"/>
      <c r="R21" s="96"/>
      <c r="S21" s="96"/>
      <c r="T21" s="96"/>
      <c r="U21" s="96"/>
      <c r="Z21" s="116" t="s">
        <v>85</v>
      </c>
      <c r="AA21" s="116"/>
      <c r="AB21" s="116"/>
      <c r="AC21" s="116"/>
      <c r="AD21" s="116"/>
      <c r="AE21" s="116"/>
      <c r="AF21" s="117"/>
      <c r="AG21" s="106">
        <f t="shared" si="1"/>
        <v>2</v>
      </c>
      <c r="AH21" s="106"/>
      <c r="AI21" s="40" t="s">
        <v>49</v>
      </c>
      <c r="AJ21" s="107"/>
      <c r="AK21" s="107"/>
      <c r="AL21" s="107"/>
      <c r="AM21" s="107"/>
      <c r="AN21" s="97">
        <f>J14</f>
        <v>2</v>
      </c>
      <c r="AO21" s="97"/>
      <c r="AP21" s="50" t="b">
        <v>1</v>
      </c>
      <c r="AS21" s="51"/>
      <c r="AT21" s="89"/>
      <c r="AU21" s="89"/>
      <c r="AV21" s="89"/>
      <c r="AW21" s="89"/>
      <c r="AX21" s="89"/>
      <c r="AY21" s="89"/>
      <c r="AZ21" s="89"/>
      <c r="BA21" s="89"/>
      <c r="BB21" s="89"/>
      <c r="BC21" s="89"/>
      <c r="BD21" s="89"/>
      <c r="BE21" s="89"/>
      <c r="BF21" s="89"/>
      <c r="BG21" s="89"/>
      <c r="BH21" s="89"/>
      <c r="BI21" s="89"/>
      <c r="BJ21" s="89"/>
      <c r="BK21" s="89"/>
      <c r="BM21" s="9"/>
      <c r="BN21" s="9"/>
      <c r="BO21" s="9"/>
      <c r="BP21" s="9"/>
      <c r="BQ21" s="9"/>
      <c r="BR21" s="9"/>
      <c r="BS21" s="9"/>
      <c r="BT21" s="9"/>
      <c r="BU21" s="9"/>
      <c r="BV21" s="9"/>
      <c r="BW21" s="9"/>
      <c r="BX21" s="9"/>
      <c r="BY21" s="9"/>
      <c r="BZ21" s="9"/>
      <c r="CA21" s="9"/>
      <c r="CB21" s="9"/>
      <c r="CC21" s="9"/>
      <c r="CD21" s="9"/>
      <c r="CE21" s="9"/>
    </row>
    <row r="22" spans="3:83" ht="16.5" customHeight="1" x14ac:dyDescent="0.3">
      <c r="C22" s="9"/>
      <c r="D22" s="9"/>
      <c r="E22" s="9"/>
      <c r="F22" s="9"/>
      <c r="G22" s="9"/>
      <c r="H22" s="9"/>
      <c r="I22" s="9"/>
      <c r="J22" s="9"/>
      <c r="K22" s="9"/>
      <c r="L22" s="9"/>
      <c r="M22" s="9"/>
      <c r="N22" s="9"/>
      <c r="O22" s="9"/>
      <c r="P22" s="9"/>
      <c r="Q22" s="9"/>
      <c r="R22" s="8"/>
      <c r="S22" s="9"/>
      <c r="T22" s="9"/>
      <c r="U22" s="9"/>
      <c r="Z22" s="116" t="s">
        <v>86</v>
      </c>
      <c r="AA22" s="116"/>
      <c r="AB22" s="116"/>
      <c r="AC22" s="116"/>
      <c r="AD22" s="116"/>
      <c r="AE22" s="116"/>
      <c r="AF22" s="117"/>
      <c r="AG22" s="106">
        <f t="shared" si="1"/>
        <v>0</v>
      </c>
      <c r="AH22" s="106"/>
      <c r="AI22" s="40" t="s">
        <v>49</v>
      </c>
      <c r="AJ22" s="107"/>
      <c r="AK22" s="107"/>
      <c r="AL22" s="107"/>
      <c r="AM22" s="107"/>
      <c r="AN22" s="97">
        <f>J15</f>
        <v>0</v>
      </c>
      <c r="AO22" s="97"/>
      <c r="AP22" s="50"/>
      <c r="AS22" s="51"/>
      <c r="AT22" s="89"/>
      <c r="AU22" s="89"/>
      <c r="AV22" s="89"/>
      <c r="AW22" s="89"/>
      <c r="AX22" s="89"/>
      <c r="AY22" s="89"/>
      <c r="AZ22" s="89"/>
      <c r="BA22" s="89"/>
      <c r="BB22" s="89"/>
      <c r="BC22" s="89"/>
      <c r="BD22" s="89"/>
      <c r="BE22" s="89"/>
      <c r="BF22" s="89"/>
      <c r="BG22" s="89"/>
      <c r="BH22" s="89"/>
      <c r="BI22" s="89"/>
      <c r="BJ22" s="89"/>
      <c r="BK22" s="89"/>
      <c r="BM22" s="9"/>
      <c r="BN22" s="9"/>
      <c r="BO22" s="9"/>
      <c r="BP22" s="9"/>
      <c r="BQ22" s="9"/>
      <c r="BR22" s="9"/>
      <c r="BS22" s="9"/>
      <c r="BT22" s="9"/>
      <c r="BU22" s="9"/>
      <c r="BV22" s="9"/>
      <c r="BW22" s="9"/>
      <c r="BX22" s="9"/>
      <c r="BY22" s="9"/>
      <c r="BZ22" s="9"/>
      <c r="CA22" s="9"/>
      <c r="CB22" s="9"/>
      <c r="CC22" s="9"/>
      <c r="CD22" s="9"/>
      <c r="CE22" s="9"/>
    </row>
    <row r="23" spans="3:83" ht="16.5" customHeight="1" x14ac:dyDescent="0.3">
      <c r="C23" s="75" t="s">
        <v>87</v>
      </c>
      <c r="D23" s="75"/>
      <c r="E23" s="76"/>
      <c r="F23" s="131">
        <v>12</v>
      </c>
      <c r="G23" s="131"/>
      <c r="H23" s="131"/>
      <c r="I23" s="131"/>
      <c r="J23" s="131"/>
      <c r="K23" s="47"/>
      <c r="L23" s="75" t="s">
        <v>88</v>
      </c>
      <c r="M23" s="75"/>
      <c r="N23" s="75"/>
      <c r="O23" s="75" t="s">
        <v>89</v>
      </c>
      <c r="P23" s="75"/>
      <c r="Q23" s="75"/>
      <c r="S23" s="75" t="s">
        <v>90</v>
      </c>
      <c r="T23" s="75"/>
      <c r="U23" s="75"/>
      <c r="Z23" s="135" t="s">
        <v>91</v>
      </c>
      <c r="AA23" s="135"/>
      <c r="AB23" s="135"/>
      <c r="AC23" s="135"/>
      <c r="AD23" s="135"/>
      <c r="AE23" s="135"/>
      <c r="AF23" s="136"/>
      <c r="AG23" s="137">
        <f t="shared" si="1"/>
        <v>0</v>
      </c>
      <c r="AH23" s="137"/>
      <c r="AI23" s="40" t="s">
        <v>49</v>
      </c>
      <c r="AJ23" s="138"/>
      <c r="AK23" s="138"/>
      <c r="AL23" s="138"/>
      <c r="AM23" s="138"/>
      <c r="AN23" s="139">
        <f>J15</f>
        <v>0</v>
      </c>
      <c r="AO23" s="139"/>
      <c r="AP23" s="50" t="b">
        <v>0</v>
      </c>
      <c r="AS23" s="51"/>
      <c r="AT23" s="89"/>
      <c r="AU23" s="89"/>
      <c r="AV23" s="89"/>
      <c r="AW23" s="89"/>
      <c r="AX23" s="89"/>
      <c r="AY23" s="89"/>
      <c r="AZ23" s="89"/>
      <c r="BA23" s="89"/>
      <c r="BB23" s="89"/>
      <c r="BC23" s="89"/>
      <c r="BD23" s="89"/>
      <c r="BE23" s="89"/>
      <c r="BF23" s="89"/>
      <c r="BG23" s="89"/>
      <c r="BH23" s="89"/>
      <c r="BI23" s="89"/>
      <c r="BJ23" s="89"/>
      <c r="BK23" s="89"/>
      <c r="BM23" s="9"/>
      <c r="BN23" s="9"/>
      <c r="BO23" s="9"/>
      <c r="BP23" s="9"/>
      <c r="BQ23" s="9"/>
      <c r="BR23" s="9"/>
      <c r="BS23" s="9"/>
      <c r="BT23" s="9"/>
      <c r="BU23" s="9"/>
      <c r="BV23" s="9"/>
      <c r="BW23" s="9"/>
      <c r="BX23" s="9"/>
      <c r="BY23" s="9"/>
      <c r="BZ23" s="9"/>
      <c r="CA23" s="9"/>
      <c r="CB23" s="9"/>
      <c r="CC23" s="9"/>
      <c r="CD23" s="9"/>
      <c r="CE23" s="9"/>
    </row>
    <row r="24" spans="3:83" ht="16.5" customHeight="1" x14ac:dyDescent="0.3">
      <c r="C24" s="75"/>
      <c r="D24" s="75"/>
      <c r="E24" s="76"/>
      <c r="F24" s="131"/>
      <c r="G24" s="131"/>
      <c r="H24" s="131"/>
      <c r="I24" s="131"/>
      <c r="J24" s="131"/>
      <c r="K24" s="47"/>
      <c r="L24" s="132"/>
      <c r="M24" s="132"/>
      <c r="N24" s="133"/>
      <c r="O24" s="132"/>
      <c r="P24" s="132"/>
      <c r="Q24" s="132"/>
      <c r="S24" s="130"/>
      <c r="T24" s="130"/>
      <c r="U24" s="130"/>
      <c r="Z24" s="116" t="s">
        <v>92</v>
      </c>
      <c r="AA24" s="116"/>
      <c r="AB24" s="116"/>
      <c r="AC24" s="116"/>
      <c r="AD24" s="116"/>
      <c r="AE24" s="116"/>
      <c r="AF24" s="116"/>
      <c r="AG24" s="106">
        <f t="shared" si="1"/>
        <v>0</v>
      </c>
      <c r="AH24" s="106"/>
      <c r="AI24" s="40" t="s">
        <v>49</v>
      </c>
      <c r="AJ24" s="107"/>
      <c r="AK24" s="107"/>
      <c r="AL24" s="107"/>
      <c r="AM24" s="107"/>
      <c r="AN24" s="97">
        <f>J15</f>
        <v>0</v>
      </c>
      <c r="AO24" s="97"/>
      <c r="AP24" s="50" t="b">
        <v>0</v>
      </c>
      <c r="AS24" s="51"/>
      <c r="AT24" s="89"/>
      <c r="AU24" s="89"/>
      <c r="AV24" s="89"/>
      <c r="AW24" s="89"/>
      <c r="AX24" s="89"/>
      <c r="AY24" s="89"/>
      <c r="AZ24" s="89"/>
      <c r="BA24" s="89"/>
      <c r="BB24" s="89"/>
      <c r="BC24" s="89"/>
      <c r="BD24" s="89"/>
      <c r="BE24" s="89"/>
      <c r="BF24" s="89"/>
      <c r="BG24" s="89"/>
      <c r="BH24" s="89"/>
      <c r="BI24" s="89"/>
      <c r="BJ24" s="89"/>
      <c r="BK24" s="89"/>
      <c r="BM24" s="9"/>
      <c r="BN24" s="9"/>
      <c r="BO24" s="9"/>
      <c r="BP24" s="9"/>
      <c r="BQ24" s="9"/>
      <c r="BR24" s="9"/>
      <c r="BS24" s="9"/>
      <c r="BT24" s="9"/>
      <c r="BU24" s="9"/>
      <c r="BV24" s="9"/>
      <c r="BW24" s="9"/>
      <c r="BX24" s="9"/>
      <c r="BY24" s="9"/>
      <c r="BZ24" s="9"/>
      <c r="CA24" s="9"/>
      <c r="CB24" s="9"/>
      <c r="CC24" s="9"/>
      <c r="CD24" s="9"/>
      <c r="CE24" s="9"/>
    </row>
    <row r="25" spans="3:83" ht="16.5" customHeight="1" x14ac:dyDescent="0.3">
      <c r="C25" s="75" t="s">
        <v>93</v>
      </c>
      <c r="D25" s="75"/>
      <c r="E25" s="76"/>
      <c r="F25" s="84">
        <v>12</v>
      </c>
      <c r="G25" s="84"/>
      <c r="H25" s="84"/>
      <c r="I25" s="84"/>
      <c r="J25" s="84"/>
      <c r="L25" s="130"/>
      <c r="M25" s="130"/>
      <c r="N25" s="134"/>
      <c r="O25" s="130"/>
      <c r="P25" s="130"/>
      <c r="Q25" s="130"/>
      <c r="S25" s="130"/>
      <c r="T25" s="130"/>
      <c r="U25" s="130"/>
      <c r="Z25" s="116" t="s">
        <v>94</v>
      </c>
      <c r="AA25" s="116"/>
      <c r="AB25" s="116"/>
      <c r="AC25" s="116"/>
      <c r="AD25" s="116"/>
      <c r="AE25" s="116"/>
      <c r="AF25" s="116"/>
      <c r="AG25" s="106">
        <f t="shared" si="1"/>
        <v>4</v>
      </c>
      <c r="AH25" s="106"/>
      <c r="AI25" s="40" t="s">
        <v>49</v>
      </c>
      <c r="AJ25" s="107">
        <v>1</v>
      </c>
      <c r="AK25" s="107"/>
      <c r="AL25" s="107"/>
      <c r="AM25" s="107"/>
      <c r="AN25" s="97">
        <f>J15</f>
        <v>0</v>
      </c>
      <c r="AO25" s="97"/>
      <c r="AP25" s="50" t="b">
        <v>1</v>
      </c>
      <c r="AS25" s="51"/>
      <c r="AT25" s="89"/>
      <c r="AU25" s="89"/>
      <c r="AV25" s="89"/>
      <c r="AW25" s="89"/>
      <c r="AX25" s="89"/>
      <c r="AY25" s="89"/>
      <c r="AZ25" s="89"/>
      <c r="BA25" s="89"/>
      <c r="BB25" s="89"/>
      <c r="BC25" s="89"/>
      <c r="BD25" s="89"/>
      <c r="BE25" s="89"/>
      <c r="BF25" s="89"/>
      <c r="BG25" s="89"/>
      <c r="BH25" s="89"/>
      <c r="BI25" s="89"/>
      <c r="BJ25" s="89"/>
      <c r="BK25" s="89"/>
      <c r="BM25" s="9"/>
      <c r="BN25" s="9"/>
      <c r="BO25" s="9"/>
      <c r="BP25" s="9"/>
      <c r="BQ25" s="9"/>
      <c r="BR25" s="9"/>
      <c r="BS25" s="9"/>
      <c r="BT25" s="9"/>
      <c r="BU25" s="9"/>
      <c r="BV25" s="9"/>
      <c r="BW25" s="9"/>
      <c r="BX25" s="9"/>
      <c r="BY25" s="9"/>
      <c r="BZ25" s="9"/>
      <c r="CA25" s="9"/>
      <c r="CB25" s="9"/>
      <c r="CC25" s="9"/>
      <c r="CD25" s="9"/>
      <c r="CE25" s="9"/>
    </row>
    <row r="26" spans="3:83" ht="16.5" customHeight="1" x14ac:dyDescent="0.3">
      <c r="V26" s="48"/>
      <c r="Z26" s="124" t="s">
        <v>95</v>
      </c>
      <c r="AA26" s="124"/>
      <c r="AB26" s="124"/>
      <c r="AC26" s="124"/>
      <c r="AD26" s="124"/>
      <c r="AE26" s="124"/>
      <c r="AF26" s="125"/>
      <c r="AG26" s="126">
        <f t="shared" si="1"/>
        <v>0</v>
      </c>
      <c r="AH26" s="126"/>
      <c r="AI26" s="40" t="s">
        <v>49</v>
      </c>
      <c r="AJ26" s="98"/>
      <c r="AK26" s="98"/>
      <c r="AL26" s="98"/>
      <c r="AM26" s="98"/>
      <c r="AN26" s="127">
        <f>J15</f>
        <v>0</v>
      </c>
      <c r="AO26" s="127"/>
      <c r="AP26" s="50" t="b">
        <v>1</v>
      </c>
      <c r="AS26" s="52"/>
      <c r="AT26" s="52"/>
      <c r="AU26" s="52"/>
      <c r="BM26" s="9"/>
      <c r="BN26" s="9"/>
      <c r="BO26" s="9"/>
      <c r="BP26" s="9"/>
      <c r="BQ26" s="9"/>
      <c r="BR26" s="9"/>
      <c r="BS26" s="9"/>
      <c r="BT26" s="9"/>
      <c r="BU26" s="9"/>
      <c r="BV26" s="9"/>
      <c r="BW26" s="9"/>
      <c r="BX26" s="9"/>
      <c r="BY26" s="9"/>
      <c r="BZ26" s="9"/>
      <c r="CA26" s="9"/>
      <c r="CB26" s="9"/>
      <c r="CC26" s="9"/>
      <c r="CD26" s="9"/>
      <c r="CE26" s="9"/>
    </row>
    <row r="27" spans="3:83" ht="16.5" customHeight="1" x14ac:dyDescent="0.3">
      <c r="C27" s="72" t="s">
        <v>96</v>
      </c>
      <c r="D27" s="73"/>
      <c r="E27" s="73"/>
      <c r="F27" s="84">
        <v>30</v>
      </c>
      <c r="G27" s="84"/>
      <c r="H27" s="84"/>
      <c r="J27" s="76" t="s">
        <v>97</v>
      </c>
      <c r="K27" s="91"/>
      <c r="L27" s="91"/>
      <c r="M27" s="92"/>
      <c r="N27" s="80"/>
      <c r="O27" s="81"/>
      <c r="P27" s="81"/>
      <c r="Q27" s="81"/>
      <c r="R27" s="81"/>
      <c r="S27" s="81"/>
      <c r="T27" s="81"/>
      <c r="U27" s="82"/>
      <c r="V27" s="48"/>
      <c r="Z27" s="116" t="s">
        <v>98</v>
      </c>
      <c r="AA27" s="116"/>
      <c r="AB27" s="116"/>
      <c r="AC27" s="116"/>
      <c r="AD27" s="116"/>
      <c r="AE27" s="116"/>
      <c r="AF27" s="117"/>
      <c r="AG27" s="106">
        <f t="shared" si="1"/>
        <v>0</v>
      </c>
      <c r="AH27" s="106"/>
      <c r="AI27" s="40" t="s">
        <v>49</v>
      </c>
      <c r="AJ27" s="107"/>
      <c r="AK27" s="107"/>
      <c r="AL27" s="107"/>
      <c r="AM27" s="107"/>
      <c r="AN27" s="97">
        <f>J15</f>
        <v>0</v>
      </c>
      <c r="AO27" s="97"/>
      <c r="AP27" s="50" t="b">
        <v>0</v>
      </c>
      <c r="AS27" s="96" t="s">
        <v>99</v>
      </c>
      <c r="AT27" s="96"/>
      <c r="AU27" s="96"/>
      <c r="AV27" s="96"/>
      <c r="AW27" s="96"/>
      <c r="AX27" s="96"/>
      <c r="AY27" s="96"/>
      <c r="AZ27" s="96"/>
      <c r="BA27" s="96"/>
      <c r="BB27" s="96"/>
      <c r="BC27" s="96"/>
      <c r="BD27" s="96"/>
      <c r="BE27" s="96"/>
      <c r="BF27" s="96"/>
      <c r="BG27" s="96"/>
      <c r="BH27" s="96"/>
      <c r="BI27" s="96"/>
      <c r="BJ27" s="96"/>
      <c r="BK27" s="96"/>
      <c r="BM27" s="9"/>
      <c r="BN27" s="9"/>
      <c r="BO27" s="9"/>
      <c r="BP27" s="9"/>
      <c r="BQ27" s="9"/>
      <c r="BR27" s="9"/>
      <c r="BS27" s="9"/>
      <c r="BT27" s="9"/>
      <c r="BU27" s="9"/>
      <c r="BV27" s="9"/>
      <c r="BW27" s="9"/>
      <c r="BX27" s="9"/>
      <c r="BY27" s="9"/>
      <c r="BZ27" s="9"/>
      <c r="CA27" s="9"/>
      <c r="CB27" s="9"/>
      <c r="CC27" s="9"/>
      <c r="CD27" s="9"/>
      <c r="CE27" s="9"/>
    </row>
    <row r="28" spans="3:83" ht="16.5" customHeight="1" x14ac:dyDescent="0.3">
      <c r="C28" s="75" t="s">
        <v>100</v>
      </c>
      <c r="D28" s="75"/>
      <c r="E28" s="76"/>
      <c r="F28" s="84">
        <v>60</v>
      </c>
      <c r="G28" s="84"/>
      <c r="H28" s="84"/>
      <c r="J28" s="76" t="s">
        <v>101</v>
      </c>
      <c r="K28" s="91"/>
      <c r="L28" s="91"/>
      <c r="M28" s="92"/>
      <c r="N28" s="80"/>
      <c r="O28" s="81"/>
      <c r="P28" s="81"/>
      <c r="Q28" s="81"/>
      <c r="R28" s="81"/>
      <c r="S28" s="81"/>
      <c r="T28" s="81"/>
      <c r="U28" s="82"/>
      <c r="Z28" s="116" t="s">
        <v>102</v>
      </c>
      <c r="AA28" s="116"/>
      <c r="AB28" s="116"/>
      <c r="AC28" s="116"/>
      <c r="AD28" s="116"/>
      <c r="AE28" s="116"/>
      <c r="AF28" s="117"/>
      <c r="AG28" s="106">
        <f t="shared" si="1"/>
        <v>0</v>
      </c>
      <c r="AH28" s="106"/>
      <c r="AI28" s="40" t="s">
        <v>49</v>
      </c>
      <c r="AJ28" s="107"/>
      <c r="AK28" s="107"/>
      <c r="AL28" s="107"/>
      <c r="AM28" s="107"/>
      <c r="AN28" s="97">
        <f>J15</f>
        <v>0</v>
      </c>
      <c r="AO28" s="97"/>
      <c r="AP28" s="50" t="b">
        <v>0</v>
      </c>
      <c r="AS28" s="12" t="s">
        <v>42</v>
      </c>
      <c r="AT28" s="79" t="s">
        <v>43</v>
      </c>
      <c r="AU28" s="79"/>
      <c r="AV28" s="79"/>
      <c r="AW28" s="79"/>
      <c r="AX28" s="79"/>
      <c r="AY28" s="79"/>
      <c r="AZ28" s="79" t="s">
        <v>44</v>
      </c>
      <c r="BA28" s="79"/>
      <c r="BB28" s="79"/>
      <c r="BC28" s="79"/>
      <c r="BD28" s="79"/>
      <c r="BE28" s="79"/>
      <c r="BF28" s="79"/>
      <c r="BG28" s="79"/>
      <c r="BH28" s="79"/>
      <c r="BI28" s="79"/>
      <c r="BJ28" s="79"/>
      <c r="BK28" s="79"/>
      <c r="BM28" s="8"/>
      <c r="BN28" s="8"/>
      <c r="BO28" s="8"/>
      <c r="BP28" s="8"/>
      <c r="BQ28" s="8"/>
      <c r="BR28" s="8"/>
      <c r="BS28" s="8"/>
      <c r="BT28" s="8"/>
      <c r="BU28" s="8"/>
      <c r="BV28" s="8"/>
      <c r="BW28" s="8"/>
      <c r="BX28" s="8"/>
      <c r="BY28" s="8"/>
      <c r="BZ28" s="8"/>
      <c r="CA28" s="8"/>
      <c r="CB28" s="8"/>
      <c r="CC28" s="8"/>
      <c r="CD28" s="8"/>
      <c r="CE28" s="8"/>
    </row>
    <row r="29" spans="3:83" ht="16.5" customHeight="1" x14ac:dyDescent="0.3">
      <c r="I29" s="32"/>
      <c r="J29" s="79" t="s">
        <v>103</v>
      </c>
      <c r="K29" s="79"/>
      <c r="L29" s="79" t="s">
        <v>104</v>
      </c>
      <c r="M29" s="79"/>
      <c r="N29" s="79" t="s">
        <v>105</v>
      </c>
      <c r="O29" s="79"/>
      <c r="P29" s="79" t="s">
        <v>106</v>
      </c>
      <c r="Q29" s="79"/>
      <c r="R29" s="79" t="s">
        <v>75</v>
      </c>
      <c r="S29" s="79"/>
      <c r="T29" s="79" t="s">
        <v>33</v>
      </c>
      <c r="U29" s="79"/>
      <c r="Z29" s="79" t="s">
        <v>107</v>
      </c>
      <c r="AA29" s="79"/>
      <c r="AB29" s="79"/>
      <c r="AC29" s="79"/>
      <c r="AD29" s="79"/>
      <c r="AE29" s="79"/>
      <c r="AF29" s="79"/>
      <c r="AG29" s="111" t="s">
        <v>39</v>
      </c>
      <c r="AH29" s="111"/>
      <c r="AJ29" s="79" t="s">
        <v>40</v>
      </c>
      <c r="AK29" s="79"/>
      <c r="AL29" s="79" t="s">
        <v>41</v>
      </c>
      <c r="AM29" s="79"/>
      <c r="AN29" s="79" t="s">
        <v>33</v>
      </c>
      <c r="AO29" s="79"/>
      <c r="AP29" s="50"/>
      <c r="AS29" s="53">
        <v>1</v>
      </c>
      <c r="AT29" s="89" t="s">
        <v>108</v>
      </c>
      <c r="AU29" s="89"/>
      <c r="AV29" s="89"/>
      <c r="AW29" s="89"/>
      <c r="AX29" s="89"/>
      <c r="AY29" s="89"/>
      <c r="AZ29" s="89" t="s">
        <v>109</v>
      </c>
      <c r="BA29" s="89"/>
      <c r="BB29" s="89"/>
      <c r="BC29" s="89"/>
      <c r="BD29" s="89"/>
      <c r="BE29" s="89"/>
      <c r="BF29" s="89"/>
      <c r="BG29" s="89"/>
      <c r="BH29" s="89"/>
      <c r="BI29" s="89"/>
      <c r="BJ29" s="89"/>
      <c r="BK29" s="89"/>
      <c r="BM29" s="8"/>
      <c r="BN29" s="8"/>
      <c r="BO29" s="8"/>
      <c r="BP29" s="8"/>
      <c r="BQ29" s="8"/>
      <c r="BR29" s="8"/>
      <c r="BS29" s="8"/>
      <c r="BT29" s="8"/>
      <c r="BU29" s="8"/>
      <c r="BV29" s="8"/>
      <c r="BW29" s="8"/>
      <c r="BX29" s="8"/>
      <c r="BY29" s="8"/>
      <c r="BZ29" s="8"/>
      <c r="CA29" s="8"/>
      <c r="CB29" s="8"/>
      <c r="CC29" s="8"/>
      <c r="CD29" s="8"/>
      <c r="CE29" s="8"/>
    </row>
    <row r="30" spans="3:83" ht="16.5" customHeight="1" x14ac:dyDescent="0.3">
      <c r="C30" s="75" t="s">
        <v>110</v>
      </c>
      <c r="D30" s="75"/>
      <c r="E30" s="75"/>
      <c r="F30" s="106">
        <f>SUM(J30:U30)+10+M32</f>
        <v>18</v>
      </c>
      <c r="G30" s="106"/>
      <c r="H30" s="106"/>
      <c r="I30" s="46" t="s">
        <v>49</v>
      </c>
      <c r="J30" s="128">
        <f>物品!AH7</f>
        <v>4</v>
      </c>
      <c r="K30" s="128"/>
      <c r="L30" s="128">
        <f>物品!AH12</f>
        <v>0</v>
      </c>
      <c r="M30" s="128"/>
      <c r="N30" s="129"/>
      <c r="O30" s="129"/>
      <c r="P30" s="129"/>
      <c r="Q30" s="129"/>
      <c r="R30" s="129"/>
      <c r="S30" s="129"/>
      <c r="T30" s="128">
        <f>IF(J11&gt;T32,T32,J11)</f>
        <v>4</v>
      </c>
      <c r="U30" s="128"/>
      <c r="Z30" s="116" t="s">
        <v>111</v>
      </c>
      <c r="AA30" s="116"/>
      <c r="AB30" s="116"/>
      <c r="AC30" s="116"/>
      <c r="AD30" s="116"/>
      <c r="AE30" s="116"/>
      <c r="AF30" s="117"/>
      <c r="AG30" s="106">
        <f t="shared" ref="AG30:AG39" si="3">SUM(AJ30+AL30+AN30)+IF(AP30=TRUE,IF(AJ30&gt;0,3,0),0)</f>
        <v>0</v>
      </c>
      <c r="AH30" s="106"/>
      <c r="AI30" s="40" t="s">
        <v>49</v>
      </c>
      <c r="AJ30" s="107"/>
      <c r="AK30" s="113"/>
      <c r="AL30" s="107"/>
      <c r="AM30" s="113"/>
      <c r="AN30" s="97">
        <f>J13</f>
        <v>0</v>
      </c>
      <c r="AO30" s="97"/>
      <c r="AP30" s="50" t="b">
        <v>0</v>
      </c>
      <c r="AS30" s="53"/>
      <c r="AT30" s="89"/>
      <c r="AU30" s="89"/>
      <c r="AV30" s="89"/>
      <c r="AW30" s="89"/>
      <c r="AX30" s="89"/>
      <c r="AY30" s="89"/>
      <c r="AZ30" s="89"/>
      <c r="BA30" s="89"/>
      <c r="BB30" s="89"/>
      <c r="BC30" s="89"/>
      <c r="BD30" s="89"/>
      <c r="BE30" s="89"/>
      <c r="BF30" s="89"/>
      <c r="BG30" s="89"/>
      <c r="BH30" s="89"/>
      <c r="BI30" s="89"/>
      <c r="BJ30" s="89"/>
      <c r="BK30" s="89"/>
      <c r="BM30" s="8"/>
      <c r="BN30" s="8"/>
      <c r="BO30" s="8"/>
      <c r="BP30" s="8"/>
      <c r="BQ30" s="8"/>
      <c r="BR30" s="8"/>
      <c r="BS30" s="8"/>
      <c r="BT30" s="8"/>
      <c r="BU30" s="8"/>
      <c r="BV30" s="8"/>
      <c r="BW30" s="8"/>
      <c r="BX30" s="8"/>
      <c r="BY30" s="8"/>
      <c r="BZ30" s="8"/>
      <c r="CA30" s="8"/>
      <c r="CB30" s="8"/>
      <c r="CC30" s="8"/>
      <c r="CD30" s="8"/>
      <c r="CE30" s="8"/>
    </row>
    <row r="31" spans="3:83" ht="16.5" customHeight="1" x14ac:dyDescent="0.3">
      <c r="C31" s="75" t="s">
        <v>112</v>
      </c>
      <c r="D31" s="75"/>
      <c r="E31" s="76"/>
      <c r="F31" s="119">
        <f>SUM(P30:U30)+10+M32</f>
        <v>14</v>
      </c>
      <c r="G31" s="120"/>
      <c r="H31" s="121"/>
      <c r="J31" s="9"/>
      <c r="K31" s="9"/>
      <c r="L31" s="9"/>
      <c r="M31" s="9"/>
      <c r="N31" s="9"/>
      <c r="O31" s="9"/>
      <c r="P31" s="9"/>
      <c r="Q31" s="9"/>
      <c r="R31" s="9"/>
      <c r="S31" s="9"/>
      <c r="T31" s="9"/>
      <c r="U31" s="9"/>
      <c r="Z31" s="124" t="s">
        <v>113</v>
      </c>
      <c r="AA31" s="124"/>
      <c r="AB31" s="124"/>
      <c r="AC31" s="124"/>
      <c r="AD31" s="124"/>
      <c r="AE31" s="124"/>
      <c r="AF31" s="125"/>
      <c r="AG31" s="126">
        <f t="shared" si="3"/>
        <v>0</v>
      </c>
      <c r="AH31" s="126"/>
      <c r="AI31" s="40" t="s">
        <v>49</v>
      </c>
      <c r="AJ31" s="98"/>
      <c r="AK31" s="98"/>
      <c r="AL31" s="98"/>
      <c r="AM31" s="98"/>
      <c r="AN31" s="127">
        <f>J13</f>
        <v>0</v>
      </c>
      <c r="AO31" s="127"/>
      <c r="AP31" s="50" t="b">
        <v>1</v>
      </c>
      <c r="AS31" s="53"/>
      <c r="AT31" s="89"/>
      <c r="AU31" s="89"/>
      <c r="AV31" s="89"/>
      <c r="AW31" s="89"/>
      <c r="AX31" s="89"/>
      <c r="AY31" s="89"/>
      <c r="AZ31" s="89"/>
      <c r="BA31" s="89"/>
      <c r="BB31" s="89"/>
      <c r="BC31" s="89"/>
      <c r="BD31" s="89"/>
      <c r="BE31" s="89"/>
      <c r="BF31" s="89"/>
      <c r="BG31" s="89"/>
      <c r="BH31" s="89"/>
      <c r="BI31" s="89"/>
      <c r="BJ31" s="89"/>
      <c r="BK31" s="89"/>
      <c r="BM31" s="8"/>
      <c r="BN31" s="8"/>
      <c r="BO31" s="8"/>
      <c r="BP31" s="8"/>
      <c r="BQ31" s="8"/>
      <c r="BR31" s="8"/>
      <c r="BS31" s="8"/>
      <c r="BT31" s="8"/>
      <c r="BU31" s="8"/>
      <c r="BV31" s="8"/>
      <c r="BW31" s="8"/>
      <c r="BX31" s="8"/>
      <c r="BY31" s="8"/>
      <c r="BZ31" s="8"/>
      <c r="CA31" s="8"/>
      <c r="CB31" s="8"/>
      <c r="CC31" s="8"/>
      <c r="CD31" s="8"/>
      <c r="CE31" s="8"/>
    </row>
    <row r="32" spans="3:83" ht="16.5" customHeight="1" x14ac:dyDescent="0.3">
      <c r="C32" s="75" t="s">
        <v>114</v>
      </c>
      <c r="D32" s="75"/>
      <c r="E32" s="76"/>
      <c r="F32" s="119">
        <f>SUM(J30:Q30)+10+IF(T30&lt;0,T30)</f>
        <v>14</v>
      </c>
      <c r="G32" s="120"/>
      <c r="H32" s="121"/>
      <c r="I32" s="9"/>
      <c r="J32" s="76" t="s">
        <v>115</v>
      </c>
      <c r="K32" s="91"/>
      <c r="L32" s="122" t="s">
        <v>116</v>
      </c>
      <c r="M32" s="122"/>
      <c r="N32" s="8"/>
      <c r="O32" s="75" t="s">
        <v>117</v>
      </c>
      <c r="P32" s="75"/>
      <c r="Q32" s="75"/>
      <c r="R32" s="75"/>
      <c r="S32" s="75"/>
      <c r="T32" s="123">
        <f>IF(物品!AK7="","-",物品!AK7)</f>
        <v>4</v>
      </c>
      <c r="U32" s="90"/>
      <c r="Z32" s="116" t="s">
        <v>118</v>
      </c>
      <c r="AA32" s="116"/>
      <c r="AB32" s="116"/>
      <c r="AC32" s="116"/>
      <c r="AD32" s="116"/>
      <c r="AE32" s="116"/>
      <c r="AF32" s="117"/>
      <c r="AG32" s="106">
        <f t="shared" si="3"/>
        <v>0</v>
      </c>
      <c r="AH32" s="106"/>
      <c r="AI32" s="40" t="s">
        <v>49</v>
      </c>
      <c r="AJ32" s="107"/>
      <c r="AK32" s="107"/>
      <c r="AL32" s="107"/>
      <c r="AM32" s="107"/>
      <c r="AN32" s="97">
        <f>J13</f>
        <v>0</v>
      </c>
      <c r="AO32" s="97"/>
      <c r="AP32" s="50" t="b">
        <v>0</v>
      </c>
      <c r="AS32" s="53"/>
      <c r="AT32" s="89"/>
      <c r="AU32" s="89"/>
      <c r="AV32" s="89"/>
      <c r="AW32" s="89"/>
      <c r="AX32" s="89"/>
      <c r="AY32" s="89"/>
      <c r="AZ32" s="89"/>
      <c r="BA32" s="89"/>
      <c r="BB32" s="89"/>
      <c r="BC32" s="89"/>
      <c r="BD32" s="89"/>
      <c r="BE32" s="89"/>
      <c r="BF32" s="89"/>
      <c r="BG32" s="89"/>
      <c r="BH32" s="89"/>
      <c r="BI32" s="89"/>
      <c r="BJ32" s="89"/>
      <c r="BK32" s="89"/>
      <c r="BM32" s="8"/>
      <c r="BN32" s="8"/>
      <c r="BO32" s="8"/>
      <c r="BP32" s="8"/>
      <c r="BQ32" s="8"/>
      <c r="BR32" s="8"/>
      <c r="BS32" s="8"/>
      <c r="BT32" s="8"/>
      <c r="BU32" s="8"/>
      <c r="BV32" s="8"/>
      <c r="BW32" s="8"/>
      <c r="BX32" s="8"/>
      <c r="BY32" s="8"/>
      <c r="BZ32" s="8"/>
      <c r="CA32" s="8"/>
      <c r="CB32" s="8"/>
      <c r="CC32" s="8"/>
      <c r="CD32" s="8"/>
      <c r="CE32" s="8"/>
    </row>
    <row r="33" spans="3:83" ht="16.5" customHeight="1" x14ac:dyDescent="0.3">
      <c r="C33" s="32"/>
      <c r="D33" s="32"/>
      <c r="E33" s="32"/>
      <c r="F33" s="32"/>
      <c r="G33" s="32"/>
      <c r="H33" s="32"/>
      <c r="I33" s="32"/>
      <c r="J33" s="118" t="s">
        <v>99</v>
      </c>
      <c r="K33" s="118"/>
      <c r="L33" s="118"/>
      <c r="M33" s="118" t="s">
        <v>75</v>
      </c>
      <c r="N33" s="118"/>
      <c r="O33" s="118"/>
      <c r="P33" s="118" t="s">
        <v>33</v>
      </c>
      <c r="Q33" s="118"/>
      <c r="R33" s="118"/>
      <c r="S33" s="32"/>
      <c r="T33" s="32"/>
      <c r="U33" s="32"/>
      <c r="Z33" s="116" t="s">
        <v>119</v>
      </c>
      <c r="AA33" s="116"/>
      <c r="AB33" s="116"/>
      <c r="AC33" s="116"/>
      <c r="AD33" s="116"/>
      <c r="AE33" s="116"/>
      <c r="AF33" s="117"/>
      <c r="AG33" s="106">
        <f t="shared" si="3"/>
        <v>4</v>
      </c>
      <c r="AH33" s="106"/>
      <c r="AI33" s="40" t="s">
        <v>49</v>
      </c>
      <c r="AJ33" s="107">
        <v>1</v>
      </c>
      <c r="AK33" s="107"/>
      <c r="AL33" s="107"/>
      <c r="AM33" s="107"/>
      <c r="AN33" s="97">
        <f>J13</f>
        <v>0</v>
      </c>
      <c r="AO33" s="97"/>
      <c r="AP33" s="50" t="b">
        <v>1</v>
      </c>
      <c r="AS33" s="53"/>
      <c r="AT33" s="89"/>
      <c r="AU33" s="89"/>
      <c r="AV33" s="89"/>
      <c r="AW33" s="89"/>
      <c r="AX33" s="89"/>
      <c r="AY33" s="89"/>
      <c r="AZ33" s="89"/>
      <c r="BA33" s="89"/>
      <c r="BB33" s="89"/>
      <c r="BC33" s="89"/>
      <c r="BD33" s="89"/>
      <c r="BE33" s="89"/>
      <c r="BF33" s="89"/>
      <c r="BG33" s="89"/>
      <c r="BH33" s="89"/>
      <c r="BI33" s="89"/>
      <c r="BJ33" s="89"/>
      <c r="BK33" s="89"/>
      <c r="BM33" s="8"/>
      <c r="BN33" s="8"/>
      <c r="BO33" s="8"/>
      <c r="BP33" s="8"/>
      <c r="BQ33" s="8"/>
      <c r="BR33" s="8"/>
      <c r="BS33" s="8"/>
      <c r="BT33" s="8"/>
      <c r="BU33" s="8"/>
      <c r="BV33" s="8"/>
      <c r="BW33" s="8"/>
      <c r="BX33" s="8"/>
      <c r="BY33" s="8"/>
      <c r="BZ33" s="8"/>
      <c r="CA33" s="8"/>
      <c r="CB33" s="8"/>
      <c r="CC33" s="8"/>
      <c r="CD33" s="8"/>
      <c r="CE33" s="8"/>
    </row>
    <row r="34" spans="3:83" ht="16.5" customHeight="1" x14ac:dyDescent="0.3">
      <c r="C34" s="75" t="s">
        <v>120</v>
      </c>
      <c r="D34" s="75"/>
      <c r="E34" s="76"/>
      <c r="F34" s="112">
        <f t="shared" ref="F34:F38" si="4">SUM(J34:R34)</f>
        <v>4</v>
      </c>
      <c r="G34" s="112"/>
      <c r="H34" s="112"/>
      <c r="I34" s="8"/>
      <c r="J34" s="77"/>
      <c r="K34" s="77"/>
      <c r="L34" s="77"/>
      <c r="M34" s="101"/>
      <c r="N34" s="84"/>
      <c r="O34" s="84"/>
      <c r="P34" s="88">
        <f>J11</f>
        <v>4</v>
      </c>
      <c r="Q34" s="97"/>
      <c r="R34" s="97"/>
      <c r="Z34" s="116" t="s">
        <v>121</v>
      </c>
      <c r="AA34" s="116"/>
      <c r="AB34" s="116"/>
      <c r="AC34" s="116"/>
      <c r="AD34" s="116"/>
      <c r="AE34" s="116"/>
      <c r="AF34" s="117"/>
      <c r="AG34" s="106">
        <f t="shared" si="3"/>
        <v>0</v>
      </c>
      <c r="AH34" s="106"/>
      <c r="AI34" s="40" t="s">
        <v>49</v>
      </c>
      <c r="AJ34" s="107"/>
      <c r="AK34" s="107"/>
      <c r="AL34" s="107"/>
      <c r="AM34" s="107"/>
      <c r="AN34" s="97">
        <f>J13</f>
        <v>0</v>
      </c>
      <c r="AO34" s="97"/>
      <c r="AP34" s="50"/>
      <c r="AS34" s="53"/>
      <c r="AT34" s="89"/>
      <c r="AU34" s="89"/>
      <c r="AV34" s="89"/>
      <c r="AW34" s="89"/>
      <c r="AX34" s="89"/>
      <c r="AY34" s="89"/>
      <c r="AZ34" s="89"/>
      <c r="BA34" s="89"/>
      <c r="BB34" s="89"/>
      <c r="BC34" s="89"/>
      <c r="BD34" s="89"/>
      <c r="BE34" s="89"/>
      <c r="BF34" s="89"/>
      <c r="BG34" s="89"/>
      <c r="BH34" s="89"/>
      <c r="BI34" s="89"/>
      <c r="BJ34" s="89"/>
      <c r="BK34" s="89"/>
      <c r="BM34" s="8"/>
      <c r="BN34" s="8"/>
      <c r="BO34" s="8"/>
      <c r="BP34" s="8"/>
      <c r="BQ34" s="8"/>
      <c r="BR34" s="8"/>
      <c r="BS34" s="8"/>
      <c r="BT34" s="8"/>
      <c r="BU34" s="8"/>
      <c r="BV34" s="8"/>
      <c r="BW34" s="8"/>
      <c r="BX34" s="8"/>
      <c r="BY34" s="8"/>
      <c r="BZ34" s="8"/>
      <c r="CA34" s="8"/>
      <c r="CB34" s="8"/>
      <c r="CC34" s="8"/>
      <c r="CD34" s="8"/>
      <c r="CE34" s="8"/>
    </row>
    <row r="35" spans="3:83" ht="16.5" customHeight="1" x14ac:dyDescent="0.3">
      <c r="F35" s="79"/>
      <c r="G35" s="79"/>
      <c r="H35" s="79"/>
      <c r="J35" s="79" t="s">
        <v>74</v>
      </c>
      <c r="K35" s="79"/>
      <c r="L35" s="79"/>
      <c r="M35" s="79" t="s">
        <v>122</v>
      </c>
      <c r="N35" s="79"/>
      <c r="O35" s="115"/>
      <c r="P35" s="79" t="s">
        <v>123</v>
      </c>
      <c r="Q35" s="79"/>
      <c r="R35" s="79"/>
      <c r="S35" s="79" t="s">
        <v>124</v>
      </c>
      <c r="T35" s="79"/>
      <c r="U35" s="79"/>
      <c r="Z35" s="116" t="s">
        <v>125</v>
      </c>
      <c r="AA35" s="116"/>
      <c r="AB35" s="116"/>
      <c r="AC35" s="116"/>
      <c r="AD35" s="116"/>
      <c r="AE35" s="116"/>
      <c r="AF35" s="117"/>
      <c r="AG35" s="106">
        <f t="shared" si="3"/>
        <v>0</v>
      </c>
      <c r="AH35" s="106"/>
      <c r="AI35" s="40" t="s">
        <v>49</v>
      </c>
      <c r="AJ35" s="107"/>
      <c r="AK35" s="107"/>
      <c r="AL35" s="107"/>
      <c r="AM35" s="107"/>
      <c r="AN35" s="97">
        <f>J13</f>
        <v>0</v>
      </c>
      <c r="AO35" s="97"/>
      <c r="AP35" s="50" t="b">
        <v>0</v>
      </c>
      <c r="AS35" s="53"/>
      <c r="AT35" s="89"/>
      <c r="AU35" s="89"/>
      <c r="AV35" s="89"/>
      <c r="AW35" s="89"/>
      <c r="AX35" s="89"/>
      <c r="AY35" s="89"/>
      <c r="AZ35" s="89"/>
      <c r="BA35" s="89"/>
      <c r="BB35" s="89"/>
      <c r="BC35" s="89"/>
      <c r="BD35" s="89"/>
      <c r="BE35" s="89"/>
      <c r="BF35" s="89"/>
      <c r="BG35" s="89"/>
      <c r="BH35" s="89"/>
      <c r="BI35" s="89"/>
      <c r="BJ35" s="89"/>
      <c r="BK35" s="89"/>
      <c r="BM35" s="8"/>
      <c r="BN35" s="8"/>
      <c r="BO35" s="8"/>
      <c r="BP35" s="8"/>
      <c r="BQ35" s="8"/>
      <c r="BR35" s="8"/>
      <c r="BS35" s="8"/>
      <c r="BT35" s="8"/>
      <c r="BU35" s="8"/>
      <c r="BV35" s="8"/>
      <c r="BW35" s="8"/>
      <c r="BX35" s="8"/>
      <c r="BY35" s="8"/>
      <c r="BZ35" s="8"/>
      <c r="CA35" s="8"/>
      <c r="CB35" s="8"/>
      <c r="CC35" s="8"/>
      <c r="CD35" s="8"/>
      <c r="CE35" s="8"/>
    </row>
    <row r="36" spans="3:83" ht="16.5" customHeight="1" x14ac:dyDescent="0.3">
      <c r="C36" s="76" t="s">
        <v>126</v>
      </c>
      <c r="D36" s="91"/>
      <c r="E36" s="91"/>
      <c r="F36" s="91"/>
      <c r="G36" s="91"/>
      <c r="H36" s="92"/>
      <c r="J36" s="107">
        <v>1</v>
      </c>
      <c r="K36" s="107"/>
      <c r="L36" s="113"/>
      <c r="M36" s="77"/>
      <c r="N36" s="77"/>
      <c r="O36" s="80"/>
      <c r="P36" s="77"/>
      <c r="Q36" s="77"/>
      <c r="R36" s="77"/>
      <c r="S36" s="77"/>
      <c r="T36" s="77"/>
      <c r="U36" s="77"/>
      <c r="Z36" s="116" t="s">
        <v>127</v>
      </c>
      <c r="AA36" s="116"/>
      <c r="AB36" s="116"/>
      <c r="AC36" s="116"/>
      <c r="AD36" s="116"/>
      <c r="AE36" s="116"/>
      <c r="AF36" s="117"/>
      <c r="AG36" s="106">
        <f t="shared" si="3"/>
        <v>4</v>
      </c>
      <c r="AH36" s="106"/>
      <c r="AI36" s="40" t="s">
        <v>49</v>
      </c>
      <c r="AJ36" s="107">
        <v>1</v>
      </c>
      <c r="AK36" s="107"/>
      <c r="AL36" s="107"/>
      <c r="AM36" s="107"/>
      <c r="AN36" s="97">
        <f>J13</f>
        <v>0</v>
      </c>
      <c r="AO36" s="97"/>
      <c r="AP36" s="50" t="b">
        <v>1</v>
      </c>
      <c r="AS36" s="53"/>
      <c r="AT36" s="89"/>
      <c r="AU36" s="89"/>
      <c r="AV36" s="89"/>
      <c r="AW36" s="89"/>
      <c r="AX36" s="89"/>
      <c r="AY36" s="89"/>
      <c r="AZ36" s="89"/>
      <c r="BA36" s="89"/>
      <c r="BB36" s="89"/>
      <c r="BC36" s="89"/>
      <c r="BD36" s="89"/>
      <c r="BE36" s="89"/>
      <c r="BF36" s="89"/>
      <c r="BG36" s="89"/>
      <c r="BH36" s="89"/>
      <c r="BI36" s="89"/>
      <c r="BJ36" s="89"/>
      <c r="BK36" s="89"/>
      <c r="BM36" s="8"/>
      <c r="BN36" s="8"/>
      <c r="BO36" s="8"/>
      <c r="BP36" s="8"/>
      <c r="BQ36" s="8"/>
      <c r="BR36" s="8"/>
      <c r="BS36" s="8"/>
      <c r="BT36" s="8"/>
      <c r="BU36" s="8"/>
      <c r="BV36" s="8"/>
      <c r="BW36" s="8"/>
      <c r="BX36" s="8"/>
      <c r="BY36" s="8"/>
      <c r="BZ36" s="8"/>
      <c r="CA36" s="8"/>
      <c r="CB36" s="8"/>
      <c r="CC36" s="8"/>
      <c r="CD36" s="8"/>
      <c r="CE36" s="8"/>
    </row>
    <row r="37" spans="3:83" ht="16.5" customHeight="1" x14ac:dyDescent="0.3">
      <c r="F37" s="79"/>
      <c r="G37" s="79"/>
      <c r="H37" s="79"/>
      <c r="J37" s="79" t="s">
        <v>75</v>
      </c>
      <c r="K37" s="79"/>
      <c r="L37" s="79"/>
      <c r="M37" s="79" t="s">
        <v>126</v>
      </c>
      <c r="N37" s="79"/>
      <c r="O37" s="115"/>
      <c r="P37" s="79" t="s">
        <v>33</v>
      </c>
      <c r="Q37" s="79"/>
      <c r="R37" s="79"/>
      <c r="S37" s="79" t="s">
        <v>128</v>
      </c>
      <c r="T37" s="79"/>
      <c r="U37" s="79"/>
      <c r="Z37" s="116" t="s">
        <v>129</v>
      </c>
      <c r="AA37" s="116"/>
      <c r="AB37" s="116"/>
      <c r="AC37" s="116"/>
      <c r="AD37" s="116"/>
      <c r="AE37" s="116"/>
      <c r="AF37" s="117"/>
      <c r="AG37" s="106">
        <f t="shared" si="3"/>
        <v>0</v>
      </c>
      <c r="AH37" s="106"/>
      <c r="AI37" s="40" t="s">
        <v>49</v>
      </c>
      <c r="AJ37" s="107"/>
      <c r="AK37" s="107"/>
      <c r="AL37" s="107"/>
      <c r="AM37" s="107"/>
      <c r="AN37" s="97">
        <f>J13</f>
        <v>0</v>
      </c>
      <c r="AO37" s="97"/>
      <c r="AP37" s="50"/>
      <c r="AS37" s="53"/>
      <c r="AT37" s="89"/>
      <c r="AU37" s="89"/>
      <c r="AV37" s="89"/>
      <c r="AW37" s="89"/>
      <c r="AX37" s="89"/>
      <c r="AY37" s="89"/>
      <c r="AZ37" s="89"/>
      <c r="BA37" s="89"/>
      <c r="BB37" s="89"/>
      <c r="BC37" s="89"/>
      <c r="BD37" s="89"/>
      <c r="BE37" s="89"/>
      <c r="BF37" s="89"/>
      <c r="BG37" s="89"/>
      <c r="BH37" s="89"/>
      <c r="BI37" s="89"/>
      <c r="BJ37" s="89"/>
      <c r="BK37" s="89"/>
      <c r="BM37" s="8"/>
      <c r="BN37" s="8"/>
      <c r="BO37" s="8"/>
      <c r="BP37" s="8"/>
      <c r="BQ37" s="8"/>
      <c r="BR37" s="8"/>
      <c r="BS37" s="8"/>
      <c r="BT37" s="8"/>
      <c r="BU37" s="8"/>
      <c r="BV37" s="8"/>
      <c r="BW37" s="8"/>
      <c r="BX37" s="8"/>
      <c r="BY37" s="8"/>
      <c r="BZ37" s="8"/>
      <c r="CA37" s="8"/>
      <c r="CB37" s="8"/>
      <c r="CC37" s="8"/>
      <c r="CD37" s="8"/>
      <c r="CE37" s="8"/>
    </row>
    <row r="38" spans="3:83" ht="16.5" customHeight="1" x14ac:dyDescent="0.3">
      <c r="C38" s="75" t="s">
        <v>130</v>
      </c>
      <c r="D38" s="75"/>
      <c r="E38" s="76"/>
      <c r="F38" s="112">
        <f t="shared" si="4"/>
        <v>5</v>
      </c>
      <c r="G38" s="112"/>
      <c r="H38" s="112"/>
      <c r="J38" s="107"/>
      <c r="K38" s="107"/>
      <c r="L38" s="113"/>
      <c r="M38" s="90">
        <f>J36</f>
        <v>1</v>
      </c>
      <c r="N38" s="90"/>
      <c r="O38" s="114"/>
      <c r="P38" s="90">
        <f>IF(S38="力量",J10,IF(S38="敏捷",J11,0))</f>
        <v>4</v>
      </c>
      <c r="Q38" s="90"/>
      <c r="R38" s="90"/>
      <c r="S38" s="78" t="s">
        <v>64</v>
      </c>
      <c r="T38" s="78"/>
      <c r="U38" s="78"/>
      <c r="Z38" s="116" t="s">
        <v>131</v>
      </c>
      <c r="AA38" s="116"/>
      <c r="AB38" s="116"/>
      <c r="AC38" s="116"/>
      <c r="AD38" s="116"/>
      <c r="AE38" s="116"/>
      <c r="AF38" s="117"/>
      <c r="AG38" s="106">
        <f t="shared" si="3"/>
        <v>0</v>
      </c>
      <c r="AH38" s="106"/>
      <c r="AI38" s="40" t="s">
        <v>49</v>
      </c>
      <c r="AJ38" s="107"/>
      <c r="AK38" s="107"/>
      <c r="AL38" s="107"/>
      <c r="AM38" s="107"/>
      <c r="AN38" s="97">
        <f>J13</f>
        <v>0</v>
      </c>
      <c r="AO38" s="97"/>
      <c r="AP38" s="50" t="b">
        <v>0</v>
      </c>
      <c r="AS38" s="53"/>
      <c r="AT38" s="89"/>
      <c r="AU38" s="89"/>
      <c r="AV38" s="89"/>
      <c r="AW38" s="89"/>
      <c r="AX38" s="89"/>
      <c r="AY38" s="89"/>
      <c r="AZ38" s="89"/>
      <c r="BA38" s="89"/>
      <c r="BB38" s="89"/>
      <c r="BC38" s="89"/>
      <c r="BD38" s="89"/>
      <c r="BE38" s="89"/>
      <c r="BF38" s="89"/>
      <c r="BG38" s="89"/>
      <c r="BH38" s="89"/>
      <c r="BI38" s="89"/>
      <c r="BJ38" s="89"/>
      <c r="BK38" s="89"/>
      <c r="BM38" s="8"/>
      <c r="BN38" s="8"/>
      <c r="BO38" s="8"/>
      <c r="BP38" s="8"/>
      <c r="BQ38" s="8"/>
      <c r="BR38" s="8"/>
      <c r="BS38" s="8"/>
      <c r="BT38" s="8"/>
      <c r="BU38" s="8"/>
      <c r="BV38" s="8"/>
      <c r="BW38" s="8"/>
      <c r="BX38" s="8"/>
      <c r="BY38" s="8"/>
      <c r="BZ38" s="8"/>
      <c r="CA38" s="8"/>
      <c r="CB38" s="8"/>
      <c r="CC38" s="8"/>
      <c r="CD38" s="8"/>
      <c r="CE38" s="8"/>
    </row>
    <row r="39" spans="3:83" ht="16.5" customHeight="1" x14ac:dyDescent="0.3">
      <c r="F39" s="79"/>
      <c r="G39" s="79"/>
      <c r="H39" s="79"/>
      <c r="J39" s="79" t="s">
        <v>75</v>
      </c>
      <c r="K39" s="79"/>
      <c r="L39" s="79"/>
      <c r="M39" s="79" t="s">
        <v>126</v>
      </c>
      <c r="N39" s="79"/>
      <c r="O39" s="115"/>
      <c r="P39" s="79" t="s">
        <v>33</v>
      </c>
      <c r="Q39" s="79"/>
      <c r="R39" s="79"/>
      <c r="Z39" s="116" t="s">
        <v>132</v>
      </c>
      <c r="AA39" s="116"/>
      <c r="AB39" s="116"/>
      <c r="AC39" s="116"/>
      <c r="AD39" s="116"/>
      <c r="AE39" s="116"/>
      <c r="AF39" s="117"/>
      <c r="AG39" s="106">
        <f t="shared" si="3"/>
        <v>0</v>
      </c>
      <c r="AH39" s="106"/>
      <c r="AI39" s="40" t="s">
        <v>49</v>
      </c>
      <c r="AJ39" s="107"/>
      <c r="AK39" s="107"/>
      <c r="AL39" s="107"/>
      <c r="AM39" s="107"/>
      <c r="AN39" s="97">
        <f>J13</f>
        <v>0</v>
      </c>
      <c r="AO39" s="97"/>
      <c r="AP39" s="50" t="b">
        <v>0</v>
      </c>
      <c r="AS39" s="12" t="s">
        <v>42</v>
      </c>
      <c r="AT39" s="79" t="s">
        <v>43</v>
      </c>
      <c r="AU39" s="79"/>
      <c r="AV39" s="79"/>
      <c r="AW39" s="79"/>
      <c r="AX39" s="79"/>
      <c r="AY39" s="79"/>
      <c r="AZ39" s="79" t="s">
        <v>44</v>
      </c>
      <c r="BA39" s="79"/>
      <c r="BB39" s="79"/>
      <c r="BC39" s="79"/>
      <c r="BD39" s="79"/>
      <c r="BE39" s="79"/>
      <c r="BF39" s="79"/>
      <c r="BG39" s="79"/>
      <c r="BH39" s="79"/>
      <c r="BI39" s="79"/>
      <c r="BJ39" s="79"/>
      <c r="BK39" s="79"/>
      <c r="BM39" s="8"/>
      <c r="BN39" s="8"/>
      <c r="BO39" s="8"/>
      <c r="BP39" s="8"/>
      <c r="BQ39" s="8"/>
      <c r="BR39" s="8"/>
      <c r="BS39" s="8"/>
      <c r="BT39" s="8"/>
      <c r="BU39" s="8"/>
      <c r="BV39" s="8"/>
      <c r="BW39" s="8"/>
      <c r="BX39" s="8"/>
      <c r="BY39" s="8"/>
      <c r="BZ39" s="8"/>
      <c r="CA39" s="8"/>
      <c r="CB39" s="8"/>
      <c r="CC39" s="8"/>
      <c r="CD39" s="8"/>
      <c r="CE39" s="8"/>
    </row>
    <row r="40" spans="3:83" ht="16.5" customHeight="1" x14ac:dyDescent="0.3">
      <c r="C40" s="75" t="s">
        <v>133</v>
      </c>
      <c r="D40" s="75"/>
      <c r="E40" s="76"/>
      <c r="F40" s="112">
        <f>SUM(J40:R40)+10</f>
        <v>16</v>
      </c>
      <c r="G40" s="112"/>
      <c r="H40" s="112"/>
      <c r="J40" s="107"/>
      <c r="K40" s="107"/>
      <c r="L40" s="113"/>
      <c r="M40" s="90">
        <f>J36</f>
        <v>1</v>
      </c>
      <c r="N40" s="90"/>
      <c r="O40" s="114"/>
      <c r="P40" s="90">
        <f>J11+J10</f>
        <v>5</v>
      </c>
      <c r="Q40" s="90"/>
      <c r="R40" s="90"/>
      <c r="S40" s="69" t="s">
        <v>134</v>
      </c>
      <c r="T40" s="69"/>
      <c r="U40" s="69"/>
      <c r="Z40" s="79" t="s">
        <v>135</v>
      </c>
      <c r="AA40" s="79"/>
      <c r="AB40" s="79"/>
      <c r="AC40" s="79"/>
      <c r="AD40" s="79"/>
      <c r="AE40" s="79"/>
      <c r="AF40" s="79"/>
      <c r="AG40" s="111" t="s">
        <v>39</v>
      </c>
      <c r="AH40" s="111"/>
      <c r="AJ40" s="79"/>
      <c r="AK40" s="79"/>
      <c r="AL40" s="79" t="s">
        <v>41</v>
      </c>
      <c r="AM40" s="79"/>
      <c r="AN40" s="79" t="s">
        <v>33</v>
      </c>
      <c r="AO40" s="79"/>
      <c r="AP40" s="50"/>
      <c r="AS40" s="53">
        <v>1</v>
      </c>
      <c r="AT40" s="89" t="s">
        <v>136</v>
      </c>
      <c r="AU40" s="89"/>
      <c r="AV40" s="89"/>
      <c r="AW40" s="89"/>
      <c r="AX40" s="89"/>
      <c r="AY40" s="89"/>
      <c r="AZ40" s="89" t="s">
        <v>137</v>
      </c>
      <c r="BA40" s="89"/>
      <c r="BB40" s="89"/>
      <c r="BC40" s="89"/>
      <c r="BD40" s="89"/>
      <c r="BE40" s="89"/>
      <c r="BF40" s="89"/>
      <c r="BG40" s="89"/>
      <c r="BH40" s="89"/>
      <c r="BI40" s="89"/>
      <c r="BJ40" s="89"/>
      <c r="BK40" s="89"/>
      <c r="BM40" s="8"/>
      <c r="BN40" s="8"/>
      <c r="BO40" s="8"/>
      <c r="BP40" s="8"/>
      <c r="BQ40" s="8"/>
      <c r="BR40" s="8"/>
      <c r="BS40" s="8"/>
      <c r="BT40" s="8"/>
      <c r="BU40" s="8"/>
      <c r="BV40" s="8"/>
      <c r="BW40" s="8"/>
      <c r="BX40" s="8"/>
      <c r="BY40" s="8"/>
      <c r="BZ40" s="8"/>
      <c r="CA40" s="8"/>
      <c r="CB40" s="8"/>
      <c r="CC40" s="8"/>
      <c r="CD40" s="8"/>
      <c r="CE40" s="8"/>
    </row>
    <row r="41" spans="3:83" ht="16.5" customHeight="1" x14ac:dyDescent="0.3">
      <c r="Z41" s="104"/>
      <c r="AA41" s="104"/>
      <c r="AB41" s="104"/>
      <c r="AC41" s="104"/>
      <c r="AD41" s="104"/>
      <c r="AE41" s="104"/>
      <c r="AF41" s="105"/>
      <c r="AG41" s="106">
        <f>SUM(AJ41+AL41+AN41)+IF(AP41=TRUE,IF(AJ41&gt;0,3,0),0)</f>
        <v>0</v>
      </c>
      <c r="AH41" s="106"/>
      <c r="AI41" s="40" t="s">
        <v>49</v>
      </c>
      <c r="AJ41" s="107"/>
      <c r="AK41" s="107"/>
      <c r="AL41" s="107"/>
      <c r="AM41" s="107"/>
      <c r="AN41" s="97">
        <f>J13</f>
        <v>0</v>
      </c>
      <c r="AO41" s="97"/>
      <c r="AP41" s="50" t="b">
        <v>1</v>
      </c>
      <c r="AS41" s="53"/>
      <c r="AT41" s="89"/>
      <c r="AU41" s="89"/>
      <c r="AV41" s="89"/>
      <c r="AW41" s="89"/>
      <c r="AX41" s="89"/>
      <c r="AY41" s="89"/>
      <c r="AZ41" s="89"/>
      <c r="BA41" s="89"/>
      <c r="BB41" s="89"/>
      <c r="BC41" s="89"/>
      <c r="BD41" s="89"/>
      <c r="BE41" s="89"/>
      <c r="BF41" s="89"/>
      <c r="BG41" s="89"/>
      <c r="BH41" s="89"/>
      <c r="BI41" s="89"/>
      <c r="BJ41" s="89"/>
      <c r="BK41" s="89"/>
      <c r="BM41" s="8"/>
      <c r="BN41" s="8"/>
      <c r="BO41" s="8"/>
      <c r="BP41" s="8"/>
      <c r="BQ41" s="8"/>
      <c r="BR41" s="8"/>
      <c r="BS41" s="8"/>
      <c r="BT41" s="8"/>
      <c r="BU41" s="8"/>
      <c r="BV41" s="8"/>
      <c r="BW41" s="8"/>
      <c r="BX41" s="8"/>
      <c r="BY41" s="8"/>
      <c r="BZ41" s="8"/>
      <c r="CA41" s="8"/>
      <c r="CB41" s="8"/>
      <c r="CC41" s="8"/>
      <c r="CD41" s="8"/>
      <c r="CE41" s="8"/>
    </row>
    <row r="42" spans="3:83" ht="16.5" customHeight="1" x14ac:dyDescent="0.3">
      <c r="C42" s="96" t="s">
        <v>138</v>
      </c>
      <c r="D42" s="96"/>
      <c r="E42" s="96"/>
      <c r="F42" s="96"/>
      <c r="G42" s="96"/>
      <c r="H42" s="96"/>
      <c r="I42" s="96"/>
      <c r="J42" s="96"/>
      <c r="K42" s="96"/>
      <c r="L42" s="96"/>
      <c r="M42" s="96"/>
      <c r="N42" s="96"/>
      <c r="O42" s="96"/>
      <c r="P42" s="96"/>
      <c r="Q42" s="96"/>
      <c r="R42" s="96"/>
      <c r="S42" s="96"/>
      <c r="T42" s="96"/>
      <c r="U42" s="96"/>
      <c r="Z42" s="104"/>
      <c r="AA42" s="104"/>
      <c r="AB42" s="104"/>
      <c r="AC42" s="104"/>
      <c r="AD42" s="104"/>
      <c r="AE42" s="104"/>
      <c r="AF42" s="105"/>
      <c r="AG42" s="106">
        <f>SUM(AJ42+AL42+AN42)+IF(AP41=TRUE,IF(AJ42&gt;0,3,0),0)</f>
        <v>0</v>
      </c>
      <c r="AH42" s="106"/>
      <c r="AI42" s="40" t="s">
        <v>49</v>
      </c>
      <c r="AJ42" s="107"/>
      <c r="AK42" s="107"/>
      <c r="AL42" s="107"/>
      <c r="AM42" s="107"/>
      <c r="AN42" s="97">
        <f>J13</f>
        <v>0</v>
      </c>
      <c r="AO42" s="97"/>
      <c r="AP42" s="50"/>
      <c r="AS42" s="53"/>
      <c r="AT42" s="89"/>
      <c r="AU42" s="89"/>
      <c r="AV42" s="89"/>
      <c r="AW42" s="89"/>
      <c r="AX42" s="89"/>
      <c r="AY42" s="89"/>
      <c r="AZ42" s="89"/>
      <c r="BA42" s="89"/>
      <c r="BB42" s="89"/>
      <c r="BC42" s="89"/>
      <c r="BD42" s="89"/>
      <c r="BE42" s="89"/>
      <c r="BF42" s="89"/>
      <c r="BG42" s="89"/>
      <c r="BH42" s="89"/>
      <c r="BI42" s="89"/>
      <c r="BJ42" s="89"/>
      <c r="BK42" s="89"/>
      <c r="BM42" s="8"/>
      <c r="BN42" s="8"/>
      <c r="BO42" s="8"/>
      <c r="BP42" s="8"/>
      <c r="BQ42" s="8"/>
      <c r="BR42" s="8"/>
      <c r="BS42" s="8"/>
      <c r="BT42" s="8"/>
      <c r="BU42" s="8"/>
      <c r="BV42" s="8"/>
      <c r="BW42" s="8"/>
      <c r="BX42" s="8"/>
      <c r="BY42" s="8"/>
      <c r="BZ42" s="8"/>
      <c r="CA42" s="8"/>
      <c r="CB42" s="8"/>
      <c r="CC42" s="8"/>
      <c r="CD42" s="8"/>
      <c r="CE42" s="8"/>
    </row>
    <row r="43" spans="3:83" ht="16.5" customHeight="1" x14ac:dyDescent="0.3">
      <c r="C43" s="79" t="s">
        <v>139</v>
      </c>
      <c r="D43" s="79"/>
      <c r="E43" s="79"/>
      <c r="F43" s="79"/>
      <c r="G43" s="79"/>
      <c r="H43" s="79"/>
      <c r="I43" s="79"/>
      <c r="J43" s="79" t="s">
        <v>140</v>
      </c>
      <c r="K43" s="79"/>
      <c r="L43" s="79"/>
      <c r="M43" s="79" t="s">
        <v>141</v>
      </c>
      <c r="N43" s="79"/>
      <c r="O43" s="79"/>
      <c r="P43" s="79" t="s">
        <v>142</v>
      </c>
      <c r="Q43" s="79"/>
      <c r="R43" s="79"/>
      <c r="S43" s="79"/>
      <c r="T43" s="79" t="s">
        <v>143</v>
      </c>
      <c r="U43" s="79"/>
      <c r="Z43" s="104"/>
      <c r="AA43" s="104"/>
      <c r="AB43" s="104"/>
      <c r="AC43" s="104"/>
      <c r="AD43" s="104"/>
      <c r="AE43" s="104"/>
      <c r="AF43" s="105"/>
      <c r="AG43" s="106">
        <f>SUM(AJ43+AL43+AN43)+IF(AP41=TRUE,IF(AJ43&gt;0,3,0),0)</f>
        <v>0</v>
      </c>
      <c r="AH43" s="106"/>
      <c r="AI43" s="40" t="s">
        <v>49</v>
      </c>
      <c r="AJ43" s="107"/>
      <c r="AK43" s="107"/>
      <c r="AL43" s="107"/>
      <c r="AM43" s="107"/>
      <c r="AN43" s="97">
        <f>J13</f>
        <v>0</v>
      </c>
      <c r="AO43" s="97"/>
      <c r="AP43" s="50"/>
      <c r="AS43" s="53"/>
      <c r="AT43" s="89"/>
      <c r="AU43" s="89"/>
      <c r="AV43" s="89"/>
      <c r="AW43" s="89"/>
      <c r="AX43" s="89"/>
      <c r="AY43" s="89"/>
      <c r="AZ43" s="89"/>
      <c r="BA43" s="89"/>
      <c r="BB43" s="89"/>
      <c r="BC43" s="89"/>
      <c r="BD43" s="89"/>
      <c r="BE43" s="89"/>
      <c r="BF43" s="89"/>
      <c r="BG43" s="89"/>
      <c r="BH43" s="89"/>
      <c r="BI43" s="89"/>
      <c r="BJ43" s="89"/>
      <c r="BK43" s="89"/>
      <c r="BM43" s="8"/>
      <c r="BN43" s="8"/>
      <c r="BO43" s="8"/>
      <c r="BP43" s="8"/>
      <c r="BQ43" s="8"/>
      <c r="BR43" s="8"/>
      <c r="BS43" s="8"/>
      <c r="BT43" s="8"/>
      <c r="BU43" s="8"/>
      <c r="BV43" s="8"/>
      <c r="BW43" s="8"/>
      <c r="BX43" s="8"/>
      <c r="BY43" s="8"/>
      <c r="BZ43" s="8"/>
      <c r="CA43" s="8"/>
      <c r="CB43" s="8"/>
      <c r="CC43" s="8"/>
      <c r="CD43" s="8"/>
      <c r="CE43" s="8"/>
    </row>
    <row r="44" spans="3:83" ht="16.5" customHeight="1" x14ac:dyDescent="0.3">
      <c r="C44" s="84" t="s">
        <v>144</v>
      </c>
      <c r="D44" s="84"/>
      <c r="E44" s="84"/>
      <c r="F44" s="84"/>
      <c r="G44" s="84"/>
      <c r="H44" s="84"/>
      <c r="I44" s="84"/>
      <c r="J44" s="84" t="s">
        <v>145</v>
      </c>
      <c r="K44" s="84"/>
      <c r="L44" s="84"/>
      <c r="M44" s="108">
        <f>J36+J11</f>
        <v>5</v>
      </c>
      <c r="N44" s="108"/>
      <c r="O44" s="108"/>
      <c r="P44" s="108">
        <v>20</v>
      </c>
      <c r="Q44" s="108"/>
      <c r="R44" s="108"/>
      <c r="S44" s="108"/>
      <c r="T44" s="109" t="s">
        <v>146</v>
      </c>
      <c r="U44" s="110"/>
      <c r="Z44" s="104"/>
      <c r="AA44" s="104"/>
      <c r="AB44" s="104"/>
      <c r="AC44" s="104"/>
      <c r="AD44" s="104"/>
      <c r="AE44" s="104"/>
      <c r="AF44" s="105"/>
      <c r="AG44" s="106">
        <f>SUM(AJ44+AL44+AN44)+IF(AP41=TRUE,IF(AJ44&gt;0,3,0),0)</f>
        <v>0</v>
      </c>
      <c r="AH44" s="106"/>
      <c r="AI44" s="40" t="s">
        <v>49</v>
      </c>
      <c r="AJ44" s="107"/>
      <c r="AK44" s="107"/>
      <c r="AL44" s="107"/>
      <c r="AM44" s="107"/>
      <c r="AN44" s="97">
        <f>J13</f>
        <v>0</v>
      </c>
      <c r="AO44" s="97"/>
      <c r="AP44" s="50"/>
      <c r="AS44" s="53"/>
      <c r="AT44" s="89"/>
      <c r="AU44" s="89"/>
      <c r="AV44" s="89"/>
      <c r="AW44" s="89"/>
      <c r="AX44" s="89"/>
      <c r="AY44" s="89"/>
      <c r="AZ44" s="89"/>
      <c r="BA44" s="89"/>
      <c r="BB44" s="89"/>
      <c r="BC44" s="89"/>
      <c r="BD44" s="89"/>
      <c r="BE44" s="89"/>
      <c r="BF44" s="89"/>
      <c r="BG44" s="89"/>
      <c r="BH44" s="89"/>
      <c r="BI44" s="89"/>
      <c r="BJ44" s="89"/>
      <c r="BK44" s="89"/>
      <c r="BM44" s="8"/>
      <c r="BN44" s="8"/>
      <c r="BO44" s="8"/>
      <c r="BP44" s="8"/>
      <c r="BQ44" s="8"/>
      <c r="BR44" s="8"/>
      <c r="BS44" s="8"/>
      <c r="BT44" s="8"/>
      <c r="BU44" s="8"/>
      <c r="BV44" s="8"/>
      <c r="BW44" s="8"/>
      <c r="BX44" s="8"/>
      <c r="BY44" s="8"/>
      <c r="BZ44" s="8"/>
      <c r="CA44" s="8"/>
      <c r="CB44" s="8"/>
      <c r="CC44" s="8"/>
      <c r="CD44" s="8"/>
      <c r="CE44" s="8"/>
    </row>
    <row r="45" spans="3:83" ht="16.5" customHeight="1" x14ac:dyDescent="0.3">
      <c r="C45" s="45"/>
      <c r="D45" s="45"/>
      <c r="E45" s="45"/>
      <c r="F45" s="45"/>
      <c r="G45" s="45"/>
      <c r="H45" s="45"/>
      <c r="I45" s="45"/>
      <c r="J45" s="79" t="s">
        <v>147</v>
      </c>
      <c r="K45" s="79"/>
      <c r="L45" s="79"/>
      <c r="M45" s="99" t="s">
        <v>148</v>
      </c>
      <c r="N45" s="100"/>
      <c r="O45" s="100"/>
      <c r="P45" s="100"/>
      <c r="Q45" s="100"/>
      <c r="R45" s="100"/>
      <c r="S45" s="101"/>
      <c r="T45" s="102" t="s">
        <v>149</v>
      </c>
      <c r="U45" s="103"/>
      <c r="Z45" s="79" t="s">
        <v>150</v>
      </c>
      <c r="AA45" s="79"/>
      <c r="AB45" s="79"/>
      <c r="AC45" s="79"/>
      <c r="AD45" s="79"/>
      <c r="AE45" s="79"/>
      <c r="AF45" s="79"/>
      <c r="AG45" s="111" t="s">
        <v>39</v>
      </c>
      <c r="AH45" s="111"/>
      <c r="AJ45" s="79" t="s">
        <v>40</v>
      </c>
      <c r="AK45" s="79"/>
      <c r="AL45" s="79" t="s">
        <v>41</v>
      </c>
      <c r="AM45" s="79"/>
      <c r="AN45" s="79" t="s">
        <v>33</v>
      </c>
      <c r="AO45" s="79"/>
      <c r="AP45" s="50"/>
      <c r="AS45" s="53"/>
      <c r="AT45" s="89"/>
      <c r="AU45" s="89"/>
      <c r="AV45" s="89"/>
      <c r="AW45" s="89"/>
      <c r="AX45" s="89"/>
      <c r="AY45" s="89"/>
      <c r="AZ45" s="89"/>
      <c r="BA45" s="89"/>
      <c r="BB45" s="89"/>
      <c r="BC45" s="89"/>
      <c r="BD45" s="89"/>
      <c r="BE45" s="89"/>
      <c r="BF45" s="89"/>
      <c r="BG45" s="89"/>
      <c r="BH45" s="89"/>
      <c r="BI45" s="89"/>
      <c r="BJ45" s="89"/>
      <c r="BK45" s="89"/>
      <c r="BM45" s="8"/>
      <c r="BN45" s="8"/>
      <c r="BO45" s="8"/>
      <c r="BP45" s="8"/>
      <c r="BQ45" s="8"/>
      <c r="BR45" s="8"/>
      <c r="BS45" s="8"/>
      <c r="BT45" s="8"/>
      <c r="BU45" s="8"/>
      <c r="BV45" s="8"/>
      <c r="BW45" s="8"/>
      <c r="BX45" s="8"/>
      <c r="BY45" s="8"/>
      <c r="BZ45" s="8"/>
      <c r="CA45" s="8"/>
      <c r="CB45" s="8"/>
      <c r="CC45" s="8"/>
      <c r="CD45" s="8"/>
      <c r="CE45" s="8"/>
    </row>
    <row r="46" spans="3:83" ht="16.5" customHeight="1" x14ac:dyDescent="0.3">
      <c r="C46" s="79" t="s">
        <v>139</v>
      </c>
      <c r="D46" s="79"/>
      <c r="E46" s="79"/>
      <c r="F46" s="79"/>
      <c r="G46" s="79"/>
      <c r="H46" s="79"/>
      <c r="I46" s="79"/>
      <c r="J46" s="79" t="s">
        <v>140</v>
      </c>
      <c r="K46" s="79"/>
      <c r="L46" s="79"/>
      <c r="M46" s="79" t="s">
        <v>141</v>
      </c>
      <c r="N46" s="79"/>
      <c r="O46" s="79"/>
      <c r="P46" s="79" t="s">
        <v>142</v>
      </c>
      <c r="Q46" s="79"/>
      <c r="R46" s="79"/>
      <c r="S46" s="79"/>
      <c r="T46" s="79" t="s">
        <v>143</v>
      </c>
      <c r="U46" s="79"/>
      <c r="Z46" s="104"/>
      <c r="AA46" s="104"/>
      <c r="AB46" s="104"/>
      <c r="AC46" s="104"/>
      <c r="AD46" s="104"/>
      <c r="AE46" s="104"/>
      <c r="AF46" s="105"/>
      <c r="AG46" s="106">
        <f>SUM(AJ46+AL46+AN46)+IF(AP46=TRUE,IF(AJ46&gt;0,3,0),0)</f>
        <v>2</v>
      </c>
      <c r="AH46" s="106"/>
      <c r="AI46" s="40" t="s">
        <v>49</v>
      </c>
      <c r="AJ46" s="107"/>
      <c r="AK46" s="107"/>
      <c r="AL46" s="107"/>
      <c r="AM46" s="107"/>
      <c r="AN46" s="97">
        <f>J14</f>
        <v>2</v>
      </c>
      <c r="AO46" s="97"/>
      <c r="AP46" s="50" t="b">
        <v>1</v>
      </c>
      <c r="AS46" s="53"/>
      <c r="AT46" s="89"/>
      <c r="AU46" s="89"/>
      <c r="AV46" s="89"/>
      <c r="AW46" s="89"/>
      <c r="AX46" s="89"/>
      <c r="AY46" s="89"/>
      <c r="AZ46" s="89"/>
      <c r="BA46" s="89"/>
      <c r="BB46" s="89"/>
      <c r="BC46" s="89"/>
      <c r="BD46" s="89"/>
      <c r="BE46" s="89"/>
      <c r="BF46" s="89"/>
      <c r="BG46" s="89"/>
      <c r="BH46" s="89"/>
      <c r="BI46" s="89"/>
      <c r="BJ46" s="89"/>
      <c r="BK46" s="89"/>
      <c r="BM46" s="8"/>
      <c r="BN46" s="8"/>
      <c r="BO46" s="8"/>
      <c r="BP46" s="8"/>
      <c r="BQ46" s="8"/>
      <c r="BR46" s="8"/>
      <c r="BS46" s="8"/>
      <c r="BT46" s="8"/>
      <c r="BU46" s="8"/>
      <c r="BV46" s="8"/>
      <c r="BW46" s="8"/>
      <c r="BX46" s="8"/>
      <c r="BY46" s="8"/>
      <c r="BZ46" s="8"/>
      <c r="CA46" s="8"/>
      <c r="CB46" s="8"/>
      <c r="CC46" s="8"/>
      <c r="CD46" s="8"/>
      <c r="CE46" s="8"/>
    </row>
    <row r="47" spans="3:83" ht="16.5" customHeight="1" x14ac:dyDescent="0.3">
      <c r="C47" s="84"/>
      <c r="D47" s="84"/>
      <c r="E47" s="84"/>
      <c r="F47" s="84"/>
      <c r="G47" s="84"/>
      <c r="H47" s="84"/>
      <c r="I47" s="84"/>
      <c r="J47" s="84"/>
      <c r="K47" s="84"/>
      <c r="L47" s="84"/>
      <c r="M47" s="108"/>
      <c r="N47" s="108"/>
      <c r="O47" s="108"/>
      <c r="P47" s="108"/>
      <c r="Q47" s="108"/>
      <c r="R47" s="108"/>
      <c r="S47" s="108"/>
      <c r="T47" s="109" t="s">
        <v>151</v>
      </c>
      <c r="U47" s="110"/>
      <c r="Z47" s="104"/>
      <c r="AA47" s="104"/>
      <c r="AB47" s="104"/>
      <c r="AC47" s="104"/>
      <c r="AD47" s="104"/>
      <c r="AE47" s="104"/>
      <c r="AF47" s="105"/>
      <c r="AG47" s="106">
        <f>SUM(AJ47+AL47+AN47)+IF(AP46=TRUE,IF(AJ47&gt;0,3,0),0)</f>
        <v>2</v>
      </c>
      <c r="AH47" s="106"/>
      <c r="AI47" s="40" t="s">
        <v>49</v>
      </c>
      <c r="AJ47" s="107"/>
      <c r="AK47" s="107"/>
      <c r="AL47" s="107"/>
      <c r="AM47" s="107"/>
      <c r="AN47" s="97">
        <f>J14</f>
        <v>2</v>
      </c>
      <c r="AO47" s="97"/>
      <c r="AP47" s="50"/>
      <c r="AS47" s="53"/>
      <c r="AT47" s="89"/>
      <c r="AU47" s="89"/>
      <c r="AV47" s="89"/>
      <c r="AW47" s="89"/>
      <c r="AX47" s="89"/>
      <c r="AY47" s="89"/>
      <c r="AZ47" s="89"/>
      <c r="BA47" s="89"/>
      <c r="BB47" s="89"/>
      <c r="BC47" s="89"/>
      <c r="BD47" s="89"/>
      <c r="BE47" s="89"/>
      <c r="BF47" s="89"/>
      <c r="BG47" s="89"/>
      <c r="BH47" s="89"/>
      <c r="BI47" s="89"/>
      <c r="BJ47" s="89"/>
      <c r="BK47" s="89"/>
      <c r="BM47" s="8"/>
      <c r="BN47" s="8"/>
      <c r="BO47" s="8"/>
      <c r="BP47" s="8"/>
      <c r="BQ47" s="8"/>
      <c r="BR47" s="8"/>
      <c r="BS47" s="8"/>
      <c r="BT47" s="8"/>
      <c r="BU47" s="8"/>
      <c r="BV47" s="8"/>
      <c r="BW47" s="8"/>
      <c r="BX47" s="8"/>
      <c r="BY47" s="8"/>
      <c r="BZ47" s="8"/>
      <c r="CA47" s="8"/>
      <c r="CB47" s="8"/>
      <c r="CC47" s="8"/>
      <c r="CD47" s="8"/>
      <c r="CE47" s="8"/>
    </row>
    <row r="48" spans="3:83" ht="16.5" customHeight="1" x14ac:dyDescent="0.3">
      <c r="C48" s="45"/>
      <c r="D48" s="45"/>
      <c r="E48" s="45"/>
      <c r="F48" s="45"/>
      <c r="G48" s="45"/>
      <c r="H48" s="45"/>
      <c r="I48" s="45"/>
      <c r="J48" s="79" t="s">
        <v>147</v>
      </c>
      <c r="K48" s="79"/>
      <c r="L48" s="79"/>
      <c r="M48" s="99"/>
      <c r="N48" s="100"/>
      <c r="O48" s="100"/>
      <c r="P48" s="100"/>
      <c r="Q48" s="100"/>
      <c r="R48" s="100"/>
      <c r="S48" s="101"/>
      <c r="T48" s="102" t="s">
        <v>149</v>
      </c>
      <c r="U48" s="103"/>
      <c r="Z48" s="104"/>
      <c r="AA48" s="104"/>
      <c r="AB48" s="104"/>
      <c r="AC48" s="104"/>
      <c r="AD48" s="104"/>
      <c r="AE48" s="104"/>
      <c r="AF48" s="105"/>
      <c r="AG48" s="106">
        <f>SUM(AJ48+AL48+AN48)+IF(AP46=TRUE,IF(AJ48&gt;0,3,0),0)</f>
        <v>2</v>
      </c>
      <c r="AH48" s="106"/>
      <c r="AI48" s="40" t="s">
        <v>49</v>
      </c>
      <c r="AJ48" s="107"/>
      <c r="AK48" s="107"/>
      <c r="AL48" s="107"/>
      <c r="AM48" s="107"/>
      <c r="AN48" s="97">
        <f>J14</f>
        <v>2</v>
      </c>
      <c r="AO48" s="97"/>
      <c r="AP48" s="50"/>
      <c r="AS48" s="53"/>
      <c r="AT48" s="89"/>
      <c r="AU48" s="89"/>
      <c r="AV48" s="89"/>
      <c r="AW48" s="89"/>
      <c r="AX48" s="89"/>
      <c r="AY48" s="89"/>
      <c r="AZ48" s="89"/>
      <c r="BA48" s="89"/>
      <c r="BB48" s="89"/>
      <c r="BC48" s="89"/>
      <c r="BD48" s="89"/>
      <c r="BE48" s="89"/>
      <c r="BF48" s="89"/>
      <c r="BG48" s="89"/>
      <c r="BH48" s="89"/>
      <c r="BI48" s="89"/>
      <c r="BJ48" s="89"/>
      <c r="BK48" s="89"/>
      <c r="BM48" s="8"/>
      <c r="BN48" s="8"/>
      <c r="BO48" s="8"/>
      <c r="BP48" s="8"/>
      <c r="BQ48" s="8"/>
      <c r="BR48" s="8"/>
      <c r="BS48" s="8"/>
      <c r="BT48" s="8"/>
      <c r="BU48" s="8"/>
      <c r="BV48" s="8"/>
      <c r="BW48" s="8"/>
      <c r="BX48" s="8"/>
      <c r="BY48" s="8"/>
      <c r="BZ48" s="8"/>
      <c r="CA48" s="8"/>
      <c r="CB48" s="8"/>
      <c r="CC48" s="8"/>
      <c r="CD48" s="8"/>
      <c r="CE48" s="8"/>
    </row>
    <row r="49" spans="3:83" ht="16.5" customHeight="1" x14ac:dyDescent="0.3">
      <c r="C49" s="79" t="s">
        <v>139</v>
      </c>
      <c r="D49" s="79"/>
      <c r="E49" s="79"/>
      <c r="F49" s="79"/>
      <c r="G49" s="79"/>
      <c r="H49" s="79"/>
      <c r="I49" s="79"/>
      <c r="J49" s="79" t="s">
        <v>140</v>
      </c>
      <c r="K49" s="79"/>
      <c r="L49" s="79"/>
      <c r="M49" s="79" t="s">
        <v>141</v>
      </c>
      <c r="N49" s="79"/>
      <c r="O49" s="79"/>
      <c r="P49" s="79" t="s">
        <v>142</v>
      </c>
      <c r="Q49" s="79"/>
      <c r="R49" s="79"/>
      <c r="S49" s="79"/>
      <c r="T49" s="79" t="s">
        <v>143</v>
      </c>
      <c r="U49" s="79"/>
      <c r="Z49" s="104"/>
      <c r="AA49" s="104"/>
      <c r="AB49" s="104"/>
      <c r="AC49" s="104"/>
      <c r="AD49" s="104"/>
      <c r="AE49" s="104"/>
      <c r="AF49" s="105"/>
      <c r="AG49" s="106">
        <f>SUM(AJ49+AL49+AN49)+IF(AP46=TRUE,IF(AJ49&gt;0,3,0),0)</f>
        <v>2</v>
      </c>
      <c r="AH49" s="106"/>
      <c r="AI49" s="40" t="s">
        <v>49</v>
      </c>
      <c r="AJ49" s="107"/>
      <c r="AK49" s="107"/>
      <c r="AL49" s="107"/>
      <c r="AM49" s="107"/>
      <c r="AN49" s="97">
        <f>J14</f>
        <v>2</v>
      </c>
      <c r="AO49" s="97"/>
      <c r="AP49" s="50"/>
      <c r="AS49" s="53"/>
      <c r="AT49" s="89"/>
      <c r="AU49" s="89"/>
      <c r="AV49" s="89"/>
      <c r="AW49" s="89"/>
      <c r="AX49" s="89"/>
      <c r="AY49" s="89"/>
      <c r="AZ49" s="89"/>
      <c r="BA49" s="89"/>
      <c r="BB49" s="89"/>
      <c r="BC49" s="89"/>
      <c r="BD49" s="89"/>
      <c r="BE49" s="89"/>
      <c r="BF49" s="89"/>
      <c r="BG49" s="89"/>
      <c r="BH49" s="89"/>
      <c r="BI49" s="89"/>
      <c r="BJ49" s="89"/>
      <c r="BK49" s="89"/>
      <c r="BM49" s="8"/>
      <c r="BN49" s="8"/>
      <c r="BO49" s="8"/>
      <c r="BP49" s="8"/>
      <c r="BQ49" s="8"/>
      <c r="BR49" s="8"/>
      <c r="BS49" s="8"/>
      <c r="BT49" s="8"/>
      <c r="BU49" s="8"/>
      <c r="BV49" s="8"/>
      <c r="BW49" s="8"/>
      <c r="BX49" s="8"/>
      <c r="BY49" s="8"/>
      <c r="BZ49" s="8"/>
      <c r="CA49" s="8"/>
      <c r="CB49" s="8"/>
      <c r="CC49" s="8"/>
      <c r="CD49" s="8"/>
      <c r="CE49" s="8"/>
    </row>
    <row r="50" spans="3:83" ht="16.5" customHeight="1" x14ac:dyDescent="0.3">
      <c r="C50" s="84"/>
      <c r="D50" s="84"/>
      <c r="E50" s="84"/>
      <c r="F50" s="84"/>
      <c r="G50" s="84"/>
      <c r="H50" s="84"/>
      <c r="I50" s="84"/>
      <c r="J50" s="84"/>
      <c r="K50" s="84"/>
      <c r="L50" s="84"/>
      <c r="M50" s="108"/>
      <c r="N50" s="108"/>
      <c r="O50" s="108"/>
      <c r="P50" s="108"/>
      <c r="Q50" s="108"/>
      <c r="R50" s="108"/>
      <c r="S50" s="108"/>
      <c r="T50" s="109" t="s">
        <v>151</v>
      </c>
      <c r="U50" s="110"/>
      <c r="Z50" s="79" t="s">
        <v>152</v>
      </c>
      <c r="AA50" s="79"/>
      <c r="AB50" s="79"/>
      <c r="AC50" s="79"/>
      <c r="AD50" s="79"/>
      <c r="AE50" s="79"/>
      <c r="AF50" s="79"/>
      <c r="AG50" s="111" t="s">
        <v>39</v>
      </c>
      <c r="AH50" s="111"/>
      <c r="AJ50" s="79" t="s">
        <v>40</v>
      </c>
      <c r="AK50" s="79"/>
      <c r="AL50" s="79" t="s">
        <v>41</v>
      </c>
      <c r="AM50" s="79"/>
      <c r="AN50" s="79" t="s">
        <v>33</v>
      </c>
      <c r="AO50" s="79"/>
      <c r="AP50" s="50"/>
      <c r="BM50" s="8"/>
      <c r="BN50" s="8"/>
      <c r="BO50" s="8"/>
      <c r="BP50" s="8"/>
      <c r="BQ50" s="8"/>
      <c r="BR50" s="8"/>
      <c r="BS50" s="8"/>
      <c r="BT50" s="8"/>
      <c r="BU50" s="8"/>
      <c r="BV50" s="8"/>
      <c r="BW50" s="8"/>
      <c r="BX50" s="8"/>
      <c r="BY50" s="8"/>
      <c r="BZ50" s="8"/>
      <c r="CA50" s="8"/>
      <c r="CB50" s="8"/>
      <c r="CC50" s="8"/>
      <c r="CD50" s="8"/>
      <c r="CE50" s="8"/>
    </row>
    <row r="51" spans="3:83" ht="16.5" customHeight="1" x14ac:dyDescent="0.3">
      <c r="C51" s="45"/>
      <c r="D51" s="45"/>
      <c r="E51" s="45"/>
      <c r="F51" s="45"/>
      <c r="G51" s="45"/>
      <c r="H51" s="45"/>
      <c r="I51" s="45"/>
      <c r="J51" s="79" t="s">
        <v>147</v>
      </c>
      <c r="K51" s="79"/>
      <c r="L51" s="79"/>
      <c r="M51" s="99"/>
      <c r="N51" s="100"/>
      <c r="O51" s="100"/>
      <c r="P51" s="100"/>
      <c r="Q51" s="100"/>
      <c r="R51" s="100"/>
      <c r="S51" s="101"/>
      <c r="T51" s="102" t="s">
        <v>153</v>
      </c>
      <c r="U51" s="103"/>
      <c r="Z51" s="104"/>
      <c r="AA51" s="104"/>
      <c r="AB51" s="104"/>
      <c r="AC51" s="104"/>
      <c r="AD51" s="104"/>
      <c r="AE51" s="104"/>
      <c r="AF51" s="105"/>
      <c r="AG51" s="106">
        <f>SUM(AJ51+AL51+AN51)+IF(AP51=TRUE,IF(AJ51&gt;0,3,0),0)</f>
        <v>0</v>
      </c>
      <c r="AH51" s="106"/>
      <c r="AI51" s="40" t="s">
        <v>49</v>
      </c>
      <c r="AJ51" s="107"/>
      <c r="AK51" s="107"/>
      <c r="AL51" s="107"/>
      <c r="AM51" s="107"/>
      <c r="AN51" s="97">
        <f>J15</f>
        <v>0</v>
      </c>
      <c r="AO51" s="97"/>
      <c r="AP51" s="50" t="b">
        <v>0</v>
      </c>
      <c r="AS51" s="96" t="s">
        <v>154</v>
      </c>
      <c r="AT51" s="96"/>
      <c r="AU51" s="96"/>
      <c r="AV51" s="96"/>
      <c r="AW51" s="96"/>
      <c r="AX51" s="96"/>
      <c r="AY51" s="96"/>
      <c r="AZ51" s="96"/>
      <c r="BA51" s="96"/>
      <c r="BB51" s="96"/>
      <c r="BC51" s="96"/>
      <c r="BD51" s="96"/>
      <c r="BE51" s="96"/>
      <c r="BF51" s="96"/>
      <c r="BG51" s="96"/>
      <c r="BH51" s="96"/>
      <c r="BI51" s="96"/>
      <c r="BJ51" s="96"/>
      <c r="BK51" s="96"/>
      <c r="BM51" s="8"/>
      <c r="BN51" s="8"/>
      <c r="BO51" s="8"/>
      <c r="BP51" s="8"/>
      <c r="BQ51" s="8"/>
      <c r="BR51" s="8"/>
      <c r="BS51" s="8"/>
      <c r="BT51" s="8"/>
      <c r="BU51" s="8"/>
      <c r="BV51" s="8"/>
      <c r="BW51" s="8"/>
      <c r="BX51" s="8"/>
      <c r="BY51" s="8"/>
      <c r="BZ51" s="8"/>
      <c r="CA51" s="8"/>
      <c r="CB51" s="8"/>
      <c r="CC51" s="8"/>
      <c r="CD51" s="8"/>
      <c r="CE51" s="8"/>
    </row>
    <row r="52" spans="3:83" ht="16.5" customHeight="1" x14ac:dyDescent="0.3">
      <c r="C52" s="79" t="s">
        <v>139</v>
      </c>
      <c r="D52" s="79"/>
      <c r="E52" s="79"/>
      <c r="F52" s="79"/>
      <c r="G52" s="79"/>
      <c r="H52" s="79"/>
      <c r="I52" s="79"/>
      <c r="J52" s="79" t="s">
        <v>140</v>
      </c>
      <c r="K52" s="79"/>
      <c r="L52" s="79"/>
      <c r="M52" s="79" t="s">
        <v>141</v>
      </c>
      <c r="N52" s="79"/>
      <c r="O52" s="79"/>
      <c r="P52" s="79" t="s">
        <v>142</v>
      </c>
      <c r="Q52" s="79"/>
      <c r="R52" s="79"/>
      <c r="S52" s="79"/>
      <c r="T52" s="79" t="s">
        <v>143</v>
      </c>
      <c r="U52" s="79"/>
      <c r="Z52" s="104"/>
      <c r="AA52" s="104"/>
      <c r="AB52" s="104"/>
      <c r="AC52" s="104"/>
      <c r="AD52" s="104"/>
      <c r="AE52" s="104"/>
      <c r="AF52" s="105"/>
      <c r="AG52" s="106">
        <f>SUM(AJ52+AL52+AN52)+IF(AP51=TRUE,IF(AJ52&gt;0,3,0),0)</f>
        <v>0</v>
      </c>
      <c r="AH52" s="106"/>
      <c r="AI52" s="40" t="s">
        <v>49</v>
      </c>
      <c r="AJ52" s="107"/>
      <c r="AK52" s="107"/>
      <c r="AL52" s="107"/>
      <c r="AM52" s="107"/>
      <c r="AN52" s="97">
        <f>J15</f>
        <v>0</v>
      </c>
      <c r="AO52" s="97"/>
      <c r="AP52" s="50"/>
      <c r="AS52" s="86"/>
      <c r="AT52" s="86"/>
      <c r="AU52" s="86"/>
      <c r="AV52" s="86"/>
      <c r="AW52" s="86"/>
      <c r="AX52" s="86"/>
      <c r="AY52" s="86"/>
      <c r="AZ52" s="86"/>
      <c r="BA52" s="86"/>
      <c r="BB52" s="86"/>
      <c r="BC52" s="86"/>
      <c r="BD52" s="86"/>
      <c r="BE52" s="86"/>
      <c r="BF52" s="86"/>
      <c r="BG52" s="86"/>
      <c r="BH52" s="86"/>
      <c r="BI52" s="86"/>
      <c r="BJ52" s="86"/>
      <c r="BK52" s="86"/>
    </row>
    <row r="53" spans="3:83" ht="16.5" customHeight="1" x14ac:dyDescent="0.3">
      <c r="C53" s="84"/>
      <c r="D53" s="84"/>
      <c r="E53" s="84"/>
      <c r="F53" s="84"/>
      <c r="G53" s="84"/>
      <c r="H53" s="84"/>
      <c r="I53" s="84"/>
      <c r="J53" s="84"/>
      <c r="K53" s="84"/>
      <c r="L53" s="84"/>
      <c r="M53" s="108"/>
      <c r="N53" s="108"/>
      <c r="O53" s="108"/>
      <c r="P53" s="108"/>
      <c r="Q53" s="108"/>
      <c r="R53" s="108"/>
      <c r="S53" s="108"/>
      <c r="T53" s="109" t="s">
        <v>151</v>
      </c>
      <c r="U53" s="110"/>
      <c r="Z53" s="104"/>
      <c r="AA53" s="104"/>
      <c r="AB53" s="104"/>
      <c r="AC53" s="104"/>
      <c r="AD53" s="104"/>
      <c r="AE53" s="104"/>
      <c r="AF53" s="105"/>
      <c r="AG53" s="106">
        <f>SUM(AJ53+AL53+AN53)+IF(AP51=TRUE,IF(AJ53&gt;0,3,0),0)</f>
        <v>0</v>
      </c>
      <c r="AH53" s="106"/>
      <c r="AI53" s="40" t="s">
        <v>49</v>
      </c>
      <c r="AJ53" s="107"/>
      <c r="AK53" s="107"/>
      <c r="AL53" s="107"/>
      <c r="AM53" s="107"/>
      <c r="AN53" s="97">
        <f>J15</f>
        <v>0</v>
      </c>
      <c r="AO53" s="97"/>
      <c r="AP53" s="50"/>
      <c r="AS53" s="86"/>
      <c r="AT53" s="86"/>
      <c r="AU53" s="86"/>
      <c r="AV53" s="86"/>
      <c r="AW53" s="86"/>
      <c r="AX53" s="86"/>
      <c r="AY53" s="86"/>
      <c r="AZ53" s="86"/>
      <c r="BA53" s="86"/>
      <c r="BB53" s="86"/>
      <c r="BC53" s="86"/>
      <c r="BD53" s="86"/>
      <c r="BE53" s="86"/>
      <c r="BF53" s="86"/>
      <c r="BG53" s="86"/>
      <c r="BH53" s="86"/>
      <c r="BI53" s="86"/>
      <c r="BJ53" s="86"/>
      <c r="BK53" s="86"/>
    </row>
    <row r="54" spans="3:83" ht="16.5" customHeight="1" x14ac:dyDescent="0.3">
      <c r="C54" s="45"/>
      <c r="D54" s="45"/>
      <c r="E54" s="45"/>
      <c r="F54" s="45"/>
      <c r="G54" s="45"/>
      <c r="H54" s="45"/>
      <c r="I54" s="45"/>
      <c r="J54" s="79" t="s">
        <v>147</v>
      </c>
      <c r="K54" s="79"/>
      <c r="L54" s="79"/>
      <c r="M54" s="99"/>
      <c r="N54" s="100"/>
      <c r="O54" s="100"/>
      <c r="P54" s="100"/>
      <c r="Q54" s="100"/>
      <c r="R54" s="100"/>
      <c r="S54" s="101"/>
      <c r="T54" s="102" t="s">
        <v>155</v>
      </c>
      <c r="U54" s="103"/>
      <c r="Z54" s="104"/>
      <c r="AA54" s="104"/>
      <c r="AB54" s="104"/>
      <c r="AC54" s="104"/>
      <c r="AD54" s="104"/>
      <c r="AE54" s="104"/>
      <c r="AF54" s="105"/>
      <c r="AG54" s="106">
        <f>SUM(AJ54+AL54+AN54)+IF(AP51=TRUE,IF(AJ54&gt;0,3,0),0)</f>
        <v>0</v>
      </c>
      <c r="AH54" s="106"/>
      <c r="AI54" s="40" t="s">
        <v>49</v>
      </c>
      <c r="AJ54" s="107"/>
      <c r="AK54" s="107"/>
      <c r="AL54" s="107"/>
      <c r="AM54" s="107"/>
      <c r="AN54" s="97">
        <f>J15</f>
        <v>0</v>
      </c>
      <c r="AO54" s="97"/>
      <c r="AP54" s="50"/>
      <c r="AS54" s="86"/>
      <c r="AT54" s="86"/>
      <c r="AU54" s="86"/>
      <c r="AV54" s="86"/>
      <c r="AW54" s="86"/>
      <c r="AX54" s="86"/>
      <c r="AY54" s="86"/>
      <c r="AZ54" s="86"/>
      <c r="BA54" s="86"/>
      <c r="BB54" s="86"/>
      <c r="BC54" s="86"/>
      <c r="BD54" s="86"/>
      <c r="BE54" s="86"/>
      <c r="BF54" s="86"/>
      <c r="BG54" s="86"/>
      <c r="BH54" s="86"/>
      <c r="BI54" s="86"/>
      <c r="BJ54" s="86"/>
      <c r="BK54" s="86"/>
    </row>
    <row r="55" spans="3:83" ht="16.5" customHeight="1" x14ac:dyDescent="0.3">
      <c r="C55" s="38"/>
      <c r="D55" s="38"/>
      <c r="E55" s="38"/>
      <c r="F55" s="38"/>
      <c r="G55" s="38"/>
      <c r="H55" s="38"/>
      <c r="I55" s="38"/>
      <c r="J55" s="38"/>
      <c r="K55" s="38"/>
      <c r="L55" s="38"/>
      <c r="M55" s="38"/>
      <c r="N55" s="38"/>
      <c r="O55" s="38"/>
      <c r="P55" s="38"/>
      <c r="Q55" s="38"/>
      <c r="R55" s="38"/>
      <c r="AS55" s="86"/>
      <c r="AT55" s="86"/>
      <c r="AU55" s="86"/>
      <c r="AV55" s="86"/>
      <c r="AW55" s="86"/>
      <c r="AX55" s="86"/>
      <c r="AY55" s="86"/>
      <c r="AZ55" s="86"/>
      <c r="BA55" s="86"/>
      <c r="BB55" s="86"/>
      <c r="BC55" s="86"/>
      <c r="BD55" s="86"/>
      <c r="BE55" s="86"/>
      <c r="BF55" s="86"/>
      <c r="BG55" s="86"/>
      <c r="BH55" s="86"/>
      <c r="BI55" s="86"/>
      <c r="BJ55" s="86"/>
      <c r="BK55" s="86"/>
    </row>
    <row r="56" spans="3:83" ht="16.5" customHeight="1" x14ac:dyDescent="0.3">
      <c r="C56" s="96" t="s">
        <v>156</v>
      </c>
      <c r="D56" s="96"/>
      <c r="E56" s="96"/>
      <c r="F56" s="96"/>
      <c r="G56" s="96"/>
      <c r="H56" s="96"/>
      <c r="I56" s="96"/>
      <c r="J56" s="96"/>
      <c r="K56" s="96"/>
      <c r="L56" s="96"/>
      <c r="M56" s="96"/>
      <c r="N56" s="96"/>
      <c r="O56" s="96"/>
      <c r="P56" s="96"/>
      <c r="Q56" s="96"/>
      <c r="R56" s="96"/>
      <c r="S56" s="96"/>
      <c r="T56" s="96"/>
      <c r="U56" s="96"/>
      <c r="Z56" s="76" t="s">
        <v>157</v>
      </c>
      <c r="AA56" s="91"/>
      <c r="AB56" s="91"/>
      <c r="AC56" s="91"/>
      <c r="AD56" s="91"/>
      <c r="AE56" s="97">
        <f>SUM(AJ5:AK54)</f>
        <v>7</v>
      </c>
      <c r="AF56" s="97"/>
      <c r="AG56" s="97"/>
      <c r="AI56" s="76" t="s">
        <v>158</v>
      </c>
      <c r="AJ56" s="91"/>
      <c r="AK56" s="91"/>
      <c r="AL56" s="91"/>
      <c r="AM56" s="91"/>
      <c r="AN56" s="97">
        <f>SUM(J5:K8)</f>
        <v>1</v>
      </c>
      <c r="AO56" s="97"/>
      <c r="AS56" s="86"/>
      <c r="AT56" s="86"/>
      <c r="AU56" s="86"/>
      <c r="AV56" s="86"/>
      <c r="AW56" s="86"/>
      <c r="AX56" s="86"/>
      <c r="AY56" s="86"/>
      <c r="AZ56" s="86"/>
      <c r="BA56" s="86"/>
      <c r="BB56" s="86"/>
      <c r="BC56" s="86"/>
      <c r="BD56" s="86"/>
      <c r="BE56" s="86"/>
      <c r="BF56" s="86"/>
      <c r="BG56" s="86"/>
      <c r="BH56" s="86"/>
      <c r="BI56" s="86"/>
      <c r="BJ56" s="86"/>
      <c r="BK56" s="86"/>
    </row>
    <row r="57" spans="3:83" ht="16.5" customHeight="1" x14ac:dyDescent="0.3">
      <c r="C57" s="79" t="s">
        <v>43</v>
      </c>
      <c r="D57" s="79"/>
      <c r="E57" s="79"/>
      <c r="F57" s="79" t="s">
        <v>159</v>
      </c>
      <c r="G57" s="79"/>
      <c r="H57" s="79" t="s">
        <v>160</v>
      </c>
      <c r="I57" s="79"/>
      <c r="K57" s="79" t="s">
        <v>43</v>
      </c>
      <c r="L57" s="79"/>
      <c r="M57" s="79"/>
      <c r="N57" s="79"/>
      <c r="O57" s="79"/>
      <c r="P57" s="79" t="s">
        <v>161</v>
      </c>
      <c r="Q57" s="79"/>
      <c r="R57" s="79" t="s">
        <v>159</v>
      </c>
      <c r="S57" s="79"/>
      <c r="T57" s="79" t="s">
        <v>160</v>
      </c>
      <c r="U57" s="79"/>
      <c r="Z57" s="76" t="s">
        <v>162</v>
      </c>
      <c r="AA57" s="91"/>
      <c r="AB57" s="91"/>
      <c r="AC57" s="91"/>
      <c r="AD57" s="91"/>
      <c r="AE57" s="98">
        <v>7</v>
      </c>
      <c r="AF57" s="98"/>
      <c r="AG57" s="98"/>
      <c r="AI57" s="76" t="s">
        <v>163</v>
      </c>
      <c r="AJ57" s="91"/>
      <c r="AK57" s="91"/>
      <c r="AL57" s="91"/>
      <c r="AM57" s="91"/>
      <c r="AN57" s="97">
        <f>SUM(物品!AN7,物品!AK12)</f>
        <v>2</v>
      </c>
      <c r="AO57" s="97"/>
      <c r="AS57" s="86"/>
      <c r="AT57" s="86"/>
      <c r="AU57" s="86"/>
      <c r="AV57" s="86"/>
      <c r="AW57" s="86"/>
      <c r="AX57" s="86"/>
      <c r="AY57" s="86"/>
      <c r="AZ57" s="86"/>
      <c r="BA57" s="86"/>
      <c r="BB57" s="86"/>
      <c r="BC57" s="86"/>
      <c r="BD57" s="86"/>
      <c r="BE57" s="86"/>
      <c r="BF57" s="86"/>
      <c r="BG57" s="86"/>
      <c r="BH57" s="86"/>
      <c r="BI57" s="86"/>
      <c r="BJ57" s="86"/>
      <c r="BK57" s="86"/>
    </row>
    <row r="58" spans="3:83" ht="16.5" customHeight="1" x14ac:dyDescent="0.3">
      <c r="C58" s="76" t="s">
        <v>164</v>
      </c>
      <c r="D58" s="91"/>
      <c r="E58" s="92"/>
      <c r="F58" s="86">
        <v>40</v>
      </c>
      <c r="G58" s="86"/>
      <c r="H58" s="87">
        <f>SUM(F58*3/20)</f>
        <v>6</v>
      </c>
      <c r="I58" s="88"/>
      <c r="K58" s="93"/>
      <c r="L58" s="94"/>
      <c r="M58" s="94"/>
      <c r="N58" s="94"/>
      <c r="O58" s="95"/>
      <c r="P58" s="89"/>
      <c r="Q58" s="89"/>
      <c r="R58" s="89"/>
      <c r="S58" s="89"/>
      <c r="T58" s="90">
        <f t="shared" ref="T58:T60" si="5">SUM(R58*P58)</f>
        <v>0</v>
      </c>
      <c r="U58" s="90"/>
      <c r="AS58" s="86"/>
      <c r="AT58" s="86"/>
      <c r="AU58" s="86"/>
      <c r="AV58" s="86"/>
      <c r="AW58" s="86"/>
      <c r="AX58" s="86"/>
      <c r="AY58" s="86"/>
      <c r="AZ58" s="86"/>
      <c r="BA58" s="86"/>
      <c r="BB58" s="86"/>
      <c r="BC58" s="86"/>
      <c r="BD58" s="86"/>
      <c r="BE58" s="86"/>
      <c r="BF58" s="86"/>
      <c r="BG58" s="86"/>
      <c r="BH58" s="86"/>
      <c r="BI58" s="86"/>
      <c r="BJ58" s="86"/>
      <c r="BK58" s="86"/>
    </row>
    <row r="59" spans="3:83" ht="16.5" customHeight="1" x14ac:dyDescent="0.3">
      <c r="C59" s="75" t="s">
        <v>165</v>
      </c>
      <c r="D59" s="75"/>
      <c r="E59" s="75"/>
      <c r="F59" s="86"/>
      <c r="G59" s="86"/>
      <c r="H59" s="87">
        <f>SUM(F59/10)</f>
        <v>0</v>
      </c>
      <c r="I59" s="88"/>
      <c r="K59" s="93"/>
      <c r="L59" s="94"/>
      <c r="M59" s="94"/>
      <c r="N59" s="94"/>
      <c r="O59" s="95"/>
      <c r="P59" s="89"/>
      <c r="Q59" s="89"/>
      <c r="R59" s="89"/>
      <c r="S59" s="89"/>
      <c r="T59" s="90">
        <f t="shared" si="5"/>
        <v>0</v>
      </c>
      <c r="U59" s="90"/>
      <c r="X59" s="49"/>
      <c r="Y59" s="49"/>
      <c r="Z59" s="85" t="s">
        <v>166</v>
      </c>
      <c r="AA59" s="85"/>
      <c r="AB59" s="85"/>
      <c r="AC59" s="85"/>
      <c r="AD59" s="85"/>
      <c r="AE59" s="85"/>
      <c r="AF59" s="85"/>
      <c r="AG59" s="85"/>
      <c r="AH59" s="85"/>
      <c r="AI59" s="85"/>
      <c r="AJ59" s="85"/>
      <c r="AK59" s="85"/>
      <c r="AL59" s="85"/>
      <c r="AM59" s="85"/>
      <c r="AN59" s="85"/>
      <c r="AO59" s="85"/>
      <c r="AS59" s="86"/>
      <c r="AT59" s="86"/>
      <c r="AU59" s="86"/>
      <c r="AV59" s="86"/>
      <c r="AW59" s="86"/>
      <c r="AX59" s="86"/>
      <c r="AY59" s="86"/>
      <c r="AZ59" s="86"/>
      <c r="BA59" s="86"/>
      <c r="BB59" s="86"/>
      <c r="BC59" s="86"/>
      <c r="BD59" s="86"/>
      <c r="BE59" s="86"/>
      <c r="BF59" s="86"/>
      <c r="BG59" s="86"/>
      <c r="BH59" s="86"/>
      <c r="BI59" s="86"/>
      <c r="BJ59" s="86"/>
      <c r="BK59" s="86"/>
    </row>
    <row r="60" spans="3:83" ht="16.5" customHeight="1" x14ac:dyDescent="0.3">
      <c r="C60" s="75" t="s">
        <v>167</v>
      </c>
      <c r="D60" s="75"/>
      <c r="E60" s="75"/>
      <c r="F60" s="86"/>
      <c r="G60" s="86"/>
      <c r="H60" s="87">
        <f>SUM(F60*5/10)</f>
        <v>0</v>
      </c>
      <c r="I60" s="88"/>
      <c r="J60" s="38"/>
      <c r="K60" s="89"/>
      <c r="L60" s="89"/>
      <c r="M60" s="89"/>
      <c r="N60" s="89"/>
      <c r="O60" s="89"/>
      <c r="P60" s="89"/>
      <c r="Q60" s="89"/>
      <c r="R60" s="89"/>
      <c r="S60" s="89"/>
      <c r="T60" s="90">
        <f t="shared" si="5"/>
        <v>0</v>
      </c>
      <c r="U60" s="90"/>
      <c r="X60" s="49"/>
      <c r="Y60" s="49"/>
      <c r="Z60" s="85" t="s">
        <v>168</v>
      </c>
      <c r="AA60" s="85"/>
      <c r="AB60" s="85"/>
      <c r="AC60" s="85"/>
      <c r="AD60" s="85"/>
      <c r="AE60" s="85"/>
      <c r="AF60" s="85"/>
      <c r="AG60" s="85"/>
      <c r="AH60" s="85"/>
      <c r="AI60" s="85"/>
      <c r="AJ60" s="85"/>
      <c r="AK60" s="85"/>
      <c r="AL60" s="85"/>
      <c r="AM60" s="85"/>
      <c r="AN60" s="85"/>
      <c r="AO60" s="85"/>
      <c r="AS60" s="86"/>
      <c r="AT60" s="86"/>
      <c r="AU60" s="86"/>
      <c r="AV60" s="86"/>
      <c r="AW60" s="86"/>
      <c r="AX60" s="86"/>
      <c r="AY60" s="86"/>
      <c r="AZ60" s="86"/>
      <c r="BA60" s="86"/>
      <c r="BB60" s="86"/>
      <c r="BC60" s="86"/>
      <c r="BD60" s="86"/>
      <c r="BE60" s="86"/>
      <c r="BF60" s="86"/>
      <c r="BG60" s="86"/>
      <c r="BH60" s="86"/>
      <c r="BI60" s="86"/>
      <c r="BJ60" s="86"/>
      <c r="BK60" s="86"/>
    </row>
    <row r="61" spans="3:83" ht="16.5" customHeight="1" x14ac:dyDescent="0.3">
      <c r="C61" s="9"/>
      <c r="D61" s="9"/>
      <c r="E61" s="9"/>
      <c r="F61" s="9"/>
      <c r="G61" s="9"/>
      <c r="H61" s="9"/>
      <c r="I61" s="9"/>
      <c r="J61" s="9"/>
      <c r="K61" s="9"/>
      <c r="L61" s="9"/>
      <c r="M61" s="9"/>
      <c r="N61" s="9"/>
      <c r="O61" s="9"/>
      <c r="P61" s="9"/>
      <c r="Q61" s="9"/>
      <c r="R61" s="9"/>
      <c r="S61" s="9"/>
      <c r="T61" s="9"/>
      <c r="U61" s="9"/>
    </row>
  </sheetData>
  <sheetProtection selectLockedCells="1"/>
  <mergeCells count="579">
    <mergeCell ref="A1:AQ1"/>
    <mergeCell ref="AS1:BK1"/>
    <mergeCell ref="C3:U3"/>
    <mergeCell ref="W3:AO3"/>
    <mergeCell ref="AS3:AU3"/>
    <mergeCell ref="AV3:AZ3"/>
    <mergeCell ref="BB3:BF3"/>
    <mergeCell ref="BG3:BK3"/>
    <mergeCell ref="J4:K4"/>
    <mergeCell ref="T4:U4"/>
    <mergeCell ref="AG4:AH4"/>
    <mergeCell ref="AJ4:AK4"/>
    <mergeCell ref="AL4:AM4"/>
    <mergeCell ref="AN4:AO4"/>
    <mergeCell ref="AT4:AY4"/>
    <mergeCell ref="AZ4:BK4"/>
    <mergeCell ref="AN5:AO5"/>
    <mergeCell ref="AT5:AY5"/>
    <mergeCell ref="AZ5:BK5"/>
    <mergeCell ref="C6:E6"/>
    <mergeCell ref="F6:I6"/>
    <mergeCell ref="M6:O6"/>
    <mergeCell ref="P6:U6"/>
    <mergeCell ref="Z6:AF6"/>
    <mergeCell ref="AG6:AH6"/>
    <mergeCell ref="AJ6:AK6"/>
    <mergeCell ref="AL6:AM6"/>
    <mergeCell ref="AN6:AO6"/>
    <mergeCell ref="AT6:AY6"/>
    <mergeCell ref="AZ6:BK6"/>
    <mergeCell ref="C5:E5"/>
    <mergeCell ref="F5:I5"/>
    <mergeCell ref="J5:K5"/>
    <mergeCell ref="M5:O5"/>
    <mergeCell ref="P5:U5"/>
    <mergeCell ref="Z5:AF5"/>
    <mergeCell ref="AG5:AH5"/>
    <mergeCell ref="AJ5:AK5"/>
    <mergeCell ref="AL5:AM5"/>
    <mergeCell ref="AZ7:BK7"/>
    <mergeCell ref="C8:E8"/>
    <mergeCell ref="F8:I8"/>
    <mergeCell ref="J8:K8"/>
    <mergeCell ref="Z8:AF8"/>
    <mergeCell ref="AG8:AH8"/>
    <mergeCell ref="AJ8:AK8"/>
    <mergeCell ref="AL8:AM8"/>
    <mergeCell ref="AN8:AO8"/>
    <mergeCell ref="AT8:AY8"/>
    <mergeCell ref="AZ8:BK8"/>
    <mergeCell ref="C7:E7"/>
    <mergeCell ref="F7:I7"/>
    <mergeCell ref="J7:K7"/>
    <mergeCell ref="Z7:AF7"/>
    <mergeCell ref="AG7:AH7"/>
    <mergeCell ref="AJ7:AK7"/>
    <mergeCell ref="AL7:AM7"/>
    <mergeCell ref="AN7:AO7"/>
    <mergeCell ref="AT7:AY7"/>
    <mergeCell ref="J9:K9"/>
    <mergeCell ref="Z9:AF9"/>
    <mergeCell ref="AG9:AH9"/>
    <mergeCell ref="AJ9:AK9"/>
    <mergeCell ref="AL9:AM9"/>
    <mergeCell ref="AN9:AO9"/>
    <mergeCell ref="AT9:AY9"/>
    <mergeCell ref="AZ9:BK9"/>
    <mergeCell ref="C10:E10"/>
    <mergeCell ref="F10:H10"/>
    <mergeCell ref="J10:K10"/>
    <mergeCell ref="Z10:AF10"/>
    <mergeCell ref="AG10:AH10"/>
    <mergeCell ref="AJ10:AK10"/>
    <mergeCell ref="AL10:AM10"/>
    <mergeCell ref="AN10:AO10"/>
    <mergeCell ref="AT10:AY10"/>
    <mergeCell ref="AZ10:BK10"/>
    <mergeCell ref="AZ11:BK11"/>
    <mergeCell ref="C12:E12"/>
    <mergeCell ref="F12:H12"/>
    <mergeCell ref="J12:K12"/>
    <mergeCell ref="Z12:AF12"/>
    <mergeCell ref="AG12:AH12"/>
    <mergeCell ref="AJ12:AK12"/>
    <mergeCell ref="AL12:AM12"/>
    <mergeCell ref="AN12:AO12"/>
    <mergeCell ref="AT12:AY12"/>
    <mergeCell ref="AZ12:BK12"/>
    <mergeCell ref="C11:E11"/>
    <mergeCell ref="F11:H11"/>
    <mergeCell ref="J11:K11"/>
    <mergeCell ref="Z11:AF11"/>
    <mergeCell ref="AG11:AH11"/>
    <mergeCell ref="AJ11:AK11"/>
    <mergeCell ref="AL11:AM11"/>
    <mergeCell ref="AN11:AO11"/>
    <mergeCell ref="AT11:AY11"/>
    <mergeCell ref="AZ13:BK13"/>
    <mergeCell ref="C14:E14"/>
    <mergeCell ref="F14:H14"/>
    <mergeCell ref="J14:K14"/>
    <mergeCell ref="Z14:AF14"/>
    <mergeCell ref="AG14:AH14"/>
    <mergeCell ref="AJ14:AK14"/>
    <mergeCell ref="AL14:AM14"/>
    <mergeCell ref="AN14:AO14"/>
    <mergeCell ref="AT14:AY14"/>
    <mergeCell ref="AZ14:BK14"/>
    <mergeCell ref="C13:E13"/>
    <mergeCell ref="F13:H13"/>
    <mergeCell ref="J13:K13"/>
    <mergeCell ref="Z13:AF13"/>
    <mergeCell ref="AG13:AH13"/>
    <mergeCell ref="AJ13:AK13"/>
    <mergeCell ref="AL13:AM13"/>
    <mergeCell ref="AN13:AO13"/>
    <mergeCell ref="AT13:AY13"/>
    <mergeCell ref="C15:E15"/>
    <mergeCell ref="F15:H15"/>
    <mergeCell ref="J15:K15"/>
    <mergeCell ref="Z15:AF15"/>
    <mergeCell ref="AG15:AH15"/>
    <mergeCell ref="AJ15:AK15"/>
    <mergeCell ref="AL15:AM15"/>
    <mergeCell ref="AN15:AO15"/>
    <mergeCell ref="AT15:AY15"/>
    <mergeCell ref="AZ15:BK15"/>
    <mergeCell ref="M16:O16"/>
    <mergeCell ref="P16:R16"/>
    <mergeCell ref="S16:U16"/>
    <mergeCell ref="Z16:AF16"/>
    <mergeCell ref="AG16:AH16"/>
    <mergeCell ref="AJ16:AK16"/>
    <mergeCell ref="AL16:AM16"/>
    <mergeCell ref="AN16:AO16"/>
    <mergeCell ref="AT16:AY16"/>
    <mergeCell ref="AZ16:BK16"/>
    <mergeCell ref="AN17:AO17"/>
    <mergeCell ref="AT17:AY17"/>
    <mergeCell ref="AZ17:BK17"/>
    <mergeCell ref="C18:G18"/>
    <mergeCell ref="I18:K18"/>
    <mergeCell ref="M18:O18"/>
    <mergeCell ref="P18:R18"/>
    <mergeCell ref="S18:U18"/>
    <mergeCell ref="Z18:AF18"/>
    <mergeCell ref="AG18:AH18"/>
    <mergeCell ref="AJ18:AK18"/>
    <mergeCell ref="AL18:AM18"/>
    <mergeCell ref="AN18:AO18"/>
    <mergeCell ref="AT18:AY18"/>
    <mergeCell ref="AZ18:BK18"/>
    <mergeCell ref="C17:G17"/>
    <mergeCell ref="I17:K17"/>
    <mergeCell ref="M17:O17"/>
    <mergeCell ref="P17:R17"/>
    <mergeCell ref="S17:U17"/>
    <mergeCell ref="Z17:AF17"/>
    <mergeCell ref="AG17:AH17"/>
    <mergeCell ref="AJ17:AK17"/>
    <mergeCell ref="AL17:AM17"/>
    <mergeCell ref="C19:G19"/>
    <mergeCell ref="I19:K19"/>
    <mergeCell ref="M19:O19"/>
    <mergeCell ref="P19:R19"/>
    <mergeCell ref="S19:U19"/>
    <mergeCell ref="Z19:AF19"/>
    <mergeCell ref="AG19:AH19"/>
    <mergeCell ref="AJ19:AK19"/>
    <mergeCell ref="AL19:AM19"/>
    <mergeCell ref="AZ21:BK21"/>
    <mergeCell ref="Z22:AF22"/>
    <mergeCell ref="AG22:AH22"/>
    <mergeCell ref="AJ22:AK22"/>
    <mergeCell ref="AL22:AM22"/>
    <mergeCell ref="AN22:AO22"/>
    <mergeCell ref="AT22:AY22"/>
    <mergeCell ref="AZ22:BK22"/>
    <mergeCell ref="AN19:AO19"/>
    <mergeCell ref="AT19:AY19"/>
    <mergeCell ref="AZ19:BK19"/>
    <mergeCell ref="Z20:AF20"/>
    <mergeCell ref="AG20:AH20"/>
    <mergeCell ref="AJ20:AK20"/>
    <mergeCell ref="AL20:AM20"/>
    <mergeCell ref="AN20:AO20"/>
    <mergeCell ref="AT20:AY20"/>
    <mergeCell ref="AZ20:BK20"/>
    <mergeCell ref="S23:U23"/>
    <mergeCell ref="Z23:AF23"/>
    <mergeCell ref="AG23:AH23"/>
    <mergeCell ref="AJ23:AK23"/>
    <mergeCell ref="AL23:AM23"/>
    <mergeCell ref="AN23:AO23"/>
    <mergeCell ref="AT23:AY23"/>
    <mergeCell ref="C21:U21"/>
    <mergeCell ref="Z21:AF21"/>
    <mergeCell ref="AG21:AH21"/>
    <mergeCell ref="AJ21:AK21"/>
    <mergeCell ref="AL21:AM21"/>
    <mergeCell ref="AN21:AO21"/>
    <mergeCell ref="AT21:AY21"/>
    <mergeCell ref="AZ23:BK23"/>
    <mergeCell ref="Z24:AF24"/>
    <mergeCell ref="AG24:AH24"/>
    <mergeCell ref="AJ24:AK24"/>
    <mergeCell ref="AL24:AM24"/>
    <mergeCell ref="AN24:AO24"/>
    <mergeCell ref="AT24:AY24"/>
    <mergeCell ref="AZ24:BK24"/>
    <mergeCell ref="C25:E25"/>
    <mergeCell ref="F25:J25"/>
    <mergeCell ref="Z25:AF25"/>
    <mergeCell ref="AG25:AH25"/>
    <mergeCell ref="AJ25:AK25"/>
    <mergeCell ref="AL25:AM25"/>
    <mergeCell ref="AN25:AO25"/>
    <mergeCell ref="AT25:AY25"/>
    <mergeCell ref="AZ25:BK25"/>
    <mergeCell ref="C23:E24"/>
    <mergeCell ref="S24:U25"/>
    <mergeCell ref="F23:J24"/>
    <mergeCell ref="L24:N25"/>
    <mergeCell ref="O24:Q25"/>
    <mergeCell ref="L23:N23"/>
    <mergeCell ref="O23:Q23"/>
    <mergeCell ref="Z26:AF26"/>
    <mergeCell ref="AG26:AH26"/>
    <mergeCell ref="AJ26:AK26"/>
    <mergeCell ref="AL26:AM26"/>
    <mergeCell ref="AN26:AO26"/>
    <mergeCell ref="C27:E27"/>
    <mergeCell ref="F27:H27"/>
    <mergeCell ref="J27:M27"/>
    <mergeCell ref="N27:U27"/>
    <mergeCell ref="Z27:AF27"/>
    <mergeCell ref="AG27:AH27"/>
    <mergeCell ref="AJ27:AK27"/>
    <mergeCell ref="AL27:AM27"/>
    <mergeCell ref="AN27:AO27"/>
    <mergeCell ref="T29:U29"/>
    <mergeCell ref="Z29:AF29"/>
    <mergeCell ref="AG29:AH29"/>
    <mergeCell ref="AJ29:AK29"/>
    <mergeCell ref="AS27:BK27"/>
    <mergeCell ref="C28:E28"/>
    <mergeCell ref="F28:H28"/>
    <mergeCell ref="J28:M28"/>
    <mergeCell ref="N28:U28"/>
    <mergeCell ref="Z28:AF28"/>
    <mergeCell ref="AG28:AH28"/>
    <mergeCell ref="AJ28:AK28"/>
    <mergeCell ref="AL28:AM28"/>
    <mergeCell ref="AN28:AO28"/>
    <mergeCell ref="AT28:AY28"/>
    <mergeCell ref="AZ28:BK28"/>
    <mergeCell ref="AL29:AM29"/>
    <mergeCell ref="AN29:AO29"/>
    <mergeCell ref="AT29:AY29"/>
    <mergeCell ref="AZ29:BK29"/>
    <mergeCell ref="C30:E30"/>
    <mergeCell ref="F30:H30"/>
    <mergeCell ref="J30:K30"/>
    <mergeCell ref="L30:M30"/>
    <mergeCell ref="N30:O30"/>
    <mergeCell ref="P30:Q30"/>
    <mergeCell ref="R30:S30"/>
    <mergeCell ref="T30:U30"/>
    <mergeCell ref="Z30:AF30"/>
    <mergeCell ref="AG30:AH30"/>
    <mergeCell ref="AJ30:AK30"/>
    <mergeCell ref="AL30:AM30"/>
    <mergeCell ref="AN30:AO30"/>
    <mergeCell ref="AT30:AY30"/>
    <mergeCell ref="AZ30:BK30"/>
    <mergeCell ref="J29:K29"/>
    <mergeCell ref="L29:M29"/>
    <mergeCell ref="N29:O29"/>
    <mergeCell ref="P29:Q29"/>
    <mergeCell ref="R29:S29"/>
    <mergeCell ref="C31:E31"/>
    <mergeCell ref="F31:H31"/>
    <mergeCell ref="Z31:AF31"/>
    <mergeCell ref="AG31:AH31"/>
    <mergeCell ref="AJ31:AK31"/>
    <mergeCell ref="AL31:AM31"/>
    <mergeCell ref="AN31:AO31"/>
    <mergeCell ref="AT31:AY31"/>
    <mergeCell ref="AZ31:BK31"/>
    <mergeCell ref="C32:E32"/>
    <mergeCell ref="F32:H32"/>
    <mergeCell ref="J32:K32"/>
    <mergeCell ref="L32:M32"/>
    <mergeCell ref="O32:S32"/>
    <mergeCell ref="T32:U32"/>
    <mergeCell ref="Z32:AF32"/>
    <mergeCell ref="AG32:AH32"/>
    <mergeCell ref="AJ32:AK32"/>
    <mergeCell ref="AL32:AM32"/>
    <mergeCell ref="AN32:AO32"/>
    <mergeCell ref="AT32:AY32"/>
    <mergeCell ref="AZ32:BK32"/>
    <mergeCell ref="J33:L33"/>
    <mergeCell ref="M33:O33"/>
    <mergeCell ref="P33:R33"/>
    <mergeCell ref="Z33:AF33"/>
    <mergeCell ref="AG33:AH33"/>
    <mergeCell ref="AJ33:AK33"/>
    <mergeCell ref="AL33:AM33"/>
    <mergeCell ref="AN33:AO33"/>
    <mergeCell ref="AT33:AY33"/>
    <mergeCell ref="AZ33:BK33"/>
    <mergeCell ref="C34:E34"/>
    <mergeCell ref="F34:H34"/>
    <mergeCell ref="J34:L34"/>
    <mergeCell ref="M34:O34"/>
    <mergeCell ref="P34:R34"/>
    <mergeCell ref="Z34:AF34"/>
    <mergeCell ref="AG34:AH34"/>
    <mergeCell ref="AJ34:AK34"/>
    <mergeCell ref="AL34:AM34"/>
    <mergeCell ref="AN34:AO34"/>
    <mergeCell ref="AT34:AY34"/>
    <mergeCell ref="AZ34:BK34"/>
    <mergeCell ref="F35:H35"/>
    <mergeCell ref="J35:L35"/>
    <mergeCell ref="M35:O35"/>
    <mergeCell ref="P35:R35"/>
    <mergeCell ref="S35:U35"/>
    <mergeCell ref="Z35:AF35"/>
    <mergeCell ref="AG35:AH35"/>
    <mergeCell ref="AJ35:AK35"/>
    <mergeCell ref="AL35:AM35"/>
    <mergeCell ref="AN35:AO35"/>
    <mergeCell ref="AT35:AY35"/>
    <mergeCell ref="AZ35:BK35"/>
    <mergeCell ref="AN36:AO36"/>
    <mergeCell ref="AT36:AY36"/>
    <mergeCell ref="AZ36:BK36"/>
    <mergeCell ref="F37:H37"/>
    <mergeCell ref="J37:L37"/>
    <mergeCell ref="M37:O37"/>
    <mergeCell ref="P37:R37"/>
    <mergeCell ref="S37:U37"/>
    <mergeCell ref="Z37:AF37"/>
    <mergeCell ref="AG37:AH37"/>
    <mergeCell ref="AJ37:AK37"/>
    <mergeCell ref="AL37:AM37"/>
    <mergeCell ref="AN37:AO37"/>
    <mergeCell ref="AT37:AY37"/>
    <mergeCell ref="AZ37:BK37"/>
    <mergeCell ref="C36:H36"/>
    <mergeCell ref="J36:L36"/>
    <mergeCell ref="M36:O36"/>
    <mergeCell ref="P36:R36"/>
    <mergeCell ref="S36:U36"/>
    <mergeCell ref="Z36:AF36"/>
    <mergeCell ref="AG36:AH36"/>
    <mergeCell ref="AJ36:AK36"/>
    <mergeCell ref="AL36:AM36"/>
    <mergeCell ref="C38:E38"/>
    <mergeCell ref="F38:H38"/>
    <mergeCell ref="J38:L38"/>
    <mergeCell ref="M38:O38"/>
    <mergeCell ref="P38:R38"/>
    <mergeCell ref="S38:U38"/>
    <mergeCell ref="Z38:AF38"/>
    <mergeCell ref="AG38:AH38"/>
    <mergeCell ref="AJ38:AK38"/>
    <mergeCell ref="AL38:AM38"/>
    <mergeCell ref="AN38:AO38"/>
    <mergeCell ref="AT38:AY38"/>
    <mergeCell ref="AZ38:BK38"/>
    <mergeCell ref="F39:H39"/>
    <mergeCell ref="J39:L39"/>
    <mergeCell ref="M39:O39"/>
    <mergeCell ref="P39:R39"/>
    <mergeCell ref="Z39:AF39"/>
    <mergeCell ref="AG39:AH39"/>
    <mergeCell ref="AJ39:AK39"/>
    <mergeCell ref="AL39:AM39"/>
    <mergeCell ref="AN39:AO39"/>
    <mergeCell ref="AT39:AY39"/>
    <mergeCell ref="AZ39:BK39"/>
    <mergeCell ref="C40:E40"/>
    <mergeCell ref="F40:H40"/>
    <mergeCell ref="J40:L40"/>
    <mergeCell ref="M40:O40"/>
    <mergeCell ref="P40:R40"/>
    <mergeCell ref="S40:U40"/>
    <mergeCell ref="Z40:AF40"/>
    <mergeCell ref="AG40:AH40"/>
    <mergeCell ref="AJ40:AK40"/>
    <mergeCell ref="AL40:AM40"/>
    <mergeCell ref="AN40:AO40"/>
    <mergeCell ref="AT40:AY40"/>
    <mergeCell ref="AZ40:BK40"/>
    <mergeCell ref="Z41:AF41"/>
    <mergeCell ref="AG41:AH41"/>
    <mergeCell ref="AJ41:AK41"/>
    <mergeCell ref="AL41:AM41"/>
    <mergeCell ref="AN41:AO41"/>
    <mergeCell ref="AT41:AY41"/>
    <mergeCell ref="AZ41:BK41"/>
    <mergeCell ref="C42:U42"/>
    <mergeCell ref="Z42:AF42"/>
    <mergeCell ref="AG42:AH42"/>
    <mergeCell ref="AJ42:AK42"/>
    <mergeCell ref="AL42:AM42"/>
    <mergeCell ref="AN42:AO42"/>
    <mergeCell ref="AT42:AY42"/>
    <mergeCell ref="AZ42:BK42"/>
    <mergeCell ref="C43:I43"/>
    <mergeCell ref="J43:L43"/>
    <mergeCell ref="M43:O43"/>
    <mergeCell ref="P43:S43"/>
    <mergeCell ref="T43:U43"/>
    <mergeCell ref="Z43:AF43"/>
    <mergeCell ref="AG43:AH43"/>
    <mergeCell ref="AJ43:AK43"/>
    <mergeCell ref="AL43:AM43"/>
    <mergeCell ref="AN43:AO43"/>
    <mergeCell ref="AT43:AY43"/>
    <mergeCell ref="AZ43:BK43"/>
    <mergeCell ref="C44:I44"/>
    <mergeCell ref="J44:L44"/>
    <mergeCell ref="M44:O44"/>
    <mergeCell ref="P44:S44"/>
    <mergeCell ref="T44:U44"/>
    <mergeCell ref="Z44:AF44"/>
    <mergeCell ref="AG44:AH44"/>
    <mergeCell ref="AJ44:AK44"/>
    <mergeCell ref="AL44:AM44"/>
    <mergeCell ref="AN44:AO44"/>
    <mergeCell ref="AT44:AY44"/>
    <mergeCell ref="AZ44:BK44"/>
    <mergeCell ref="J45:L45"/>
    <mergeCell ref="M45:S45"/>
    <mergeCell ref="T45:U45"/>
    <mergeCell ref="Z45:AF45"/>
    <mergeCell ref="AG45:AH45"/>
    <mergeCell ref="AJ45:AK45"/>
    <mergeCell ref="AL45:AM45"/>
    <mergeCell ref="AN45:AO45"/>
    <mergeCell ref="AT45:AY45"/>
    <mergeCell ref="AZ45:BK45"/>
    <mergeCell ref="AN46:AO46"/>
    <mergeCell ref="AT46:AY46"/>
    <mergeCell ref="AZ46:BK46"/>
    <mergeCell ref="C47:I47"/>
    <mergeCell ref="J47:L47"/>
    <mergeCell ref="M47:O47"/>
    <mergeCell ref="P47:S47"/>
    <mergeCell ref="T47:U47"/>
    <mergeCell ref="Z47:AF47"/>
    <mergeCell ref="AG47:AH47"/>
    <mergeCell ref="AJ47:AK47"/>
    <mergeCell ref="AL47:AM47"/>
    <mergeCell ref="AN47:AO47"/>
    <mergeCell ref="AT47:AY47"/>
    <mergeCell ref="AZ47:BK47"/>
    <mergeCell ref="C46:I46"/>
    <mergeCell ref="J46:L46"/>
    <mergeCell ref="M46:O46"/>
    <mergeCell ref="P46:S46"/>
    <mergeCell ref="T46:U46"/>
    <mergeCell ref="Z46:AF46"/>
    <mergeCell ref="AG46:AH46"/>
    <mergeCell ref="AJ46:AK46"/>
    <mergeCell ref="AL46:AM46"/>
    <mergeCell ref="AZ48:BK48"/>
    <mergeCell ref="C49:I49"/>
    <mergeCell ref="J49:L49"/>
    <mergeCell ref="M49:O49"/>
    <mergeCell ref="P49:S49"/>
    <mergeCell ref="T49:U49"/>
    <mergeCell ref="Z49:AF49"/>
    <mergeCell ref="AG49:AH49"/>
    <mergeCell ref="AJ49:AK49"/>
    <mergeCell ref="AL49:AM49"/>
    <mergeCell ref="AN49:AO49"/>
    <mergeCell ref="AT49:AY49"/>
    <mergeCell ref="AZ49:BK49"/>
    <mergeCell ref="J48:L48"/>
    <mergeCell ref="M48:S48"/>
    <mergeCell ref="T48:U48"/>
    <mergeCell ref="Z48:AF48"/>
    <mergeCell ref="AG48:AH48"/>
    <mergeCell ref="AJ48:AK48"/>
    <mergeCell ref="AL48:AM48"/>
    <mergeCell ref="AN48:AO48"/>
    <mergeCell ref="AT48:AY48"/>
    <mergeCell ref="C50:I50"/>
    <mergeCell ref="J50:L50"/>
    <mergeCell ref="M50:O50"/>
    <mergeCell ref="P50:S50"/>
    <mergeCell ref="T50:U50"/>
    <mergeCell ref="Z50:AF50"/>
    <mergeCell ref="AG50:AH50"/>
    <mergeCell ref="AJ50:AK50"/>
    <mergeCell ref="AL50:AM50"/>
    <mergeCell ref="AN50:AO50"/>
    <mergeCell ref="J51:L51"/>
    <mergeCell ref="M51:S51"/>
    <mergeCell ref="T51:U51"/>
    <mergeCell ref="Z51:AF51"/>
    <mergeCell ref="AG51:AH51"/>
    <mergeCell ref="AJ51:AK51"/>
    <mergeCell ref="AL51:AM51"/>
    <mergeCell ref="AN51:AO51"/>
    <mergeCell ref="AS51:BK51"/>
    <mergeCell ref="C52:I52"/>
    <mergeCell ref="J52:L52"/>
    <mergeCell ref="M52:O52"/>
    <mergeCell ref="P52:S52"/>
    <mergeCell ref="T52:U52"/>
    <mergeCell ref="Z52:AF52"/>
    <mergeCell ref="AG52:AH52"/>
    <mergeCell ref="AJ52:AK52"/>
    <mergeCell ref="AL52:AM52"/>
    <mergeCell ref="AN52:AO52"/>
    <mergeCell ref="AS52:BK60"/>
    <mergeCell ref="C53:I53"/>
    <mergeCell ref="J53:L53"/>
    <mergeCell ref="M53:O53"/>
    <mergeCell ref="P53:S53"/>
    <mergeCell ref="T53:U53"/>
    <mergeCell ref="Z53:AF53"/>
    <mergeCell ref="AG53:AH53"/>
    <mergeCell ref="AJ53:AK53"/>
    <mergeCell ref="AL53:AM53"/>
    <mergeCell ref="AN53:AO53"/>
    <mergeCell ref="J54:L54"/>
    <mergeCell ref="M54:S54"/>
    <mergeCell ref="T54:U54"/>
    <mergeCell ref="Z54:AF54"/>
    <mergeCell ref="AG54:AH54"/>
    <mergeCell ref="AJ54:AK54"/>
    <mergeCell ref="AL54:AM54"/>
    <mergeCell ref="AN54:AO54"/>
    <mergeCell ref="C56:U56"/>
    <mergeCell ref="Z56:AD56"/>
    <mergeCell ref="AE56:AG56"/>
    <mergeCell ref="AI56:AM56"/>
    <mergeCell ref="AN56:AO56"/>
    <mergeCell ref="C57:E57"/>
    <mergeCell ref="F57:G57"/>
    <mergeCell ref="H57:I57"/>
    <mergeCell ref="K57:O57"/>
    <mergeCell ref="P57:Q57"/>
    <mergeCell ref="R57:S57"/>
    <mergeCell ref="T57:U57"/>
    <mergeCell ref="Z57:AD57"/>
    <mergeCell ref="AE57:AG57"/>
    <mergeCell ref="AI57:AM57"/>
    <mergeCell ref="AN57:AO57"/>
    <mergeCell ref="C58:E58"/>
    <mergeCell ref="F58:G58"/>
    <mergeCell ref="H58:I58"/>
    <mergeCell ref="K58:O58"/>
    <mergeCell ref="P58:Q58"/>
    <mergeCell ref="R58:S58"/>
    <mergeCell ref="T58:U58"/>
    <mergeCell ref="C59:E59"/>
    <mergeCell ref="F59:G59"/>
    <mergeCell ref="H59:I59"/>
    <mergeCell ref="K59:O59"/>
    <mergeCell ref="P59:Q59"/>
    <mergeCell ref="R59:S59"/>
    <mergeCell ref="T59:U59"/>
    <mergeCell ref="Z59:AO59"/>
    <mergeCell ref="C60:E60"/>
    <mergeCell ref="F60:G60"/>
    <mergeCell ref="H60:I60"/>
    <mergeCell ref="K60:O60"/>
    <mergeCell ref="P60:Q60"/>
    <mergeCell ref="R60:S60"/>
    <mergeCell ref="T60:U60"/>
    <mergeCell ref="Z60:AO60"/>
  </mergeCells>
  <phoneticPr fontId="30" type="noConversion"/>
  <conditionalFormatting sqref="Z5:AF5">
    <cfRule type="cellIs" dxfId="69" priority="37" operator="equal">
      <formula>$AP$5</formula>
    </cfRule>
    <cfRule type="expression" dxfId="68" priority="36">
      <formula>IF($AP$5=TRUE,1,0)</formula>
    </cfRule>
  </conditionalFormatting>
  <conditionalFormatting sqref="Z6:AF6">
    <cfRule type="expression" priority="35">
      <formula>$AP$6</formula>
    </cfRule>
    <cfRule type="expression" dxfId="67" priority="34">
      <formula>IF($AP$6=TRUE,1,0)</formula>
    </cfRule>
  </conditionalFormatting>
  <conditionalFormatting sqref="Z7:AF7">
    <cfRule type="expression" dxfId="66" priority="33">
      <formula>IF($AP$7=TRUE,1,0)</formula>
    </cfRule>
  </conditionalFormatting>
  <conditionalFormatting sqref="Z8:AF8">
    <cfRule type="expression" dxfId="65" priority="32">
      <formula>IF($AP$8=TRUE,1,0)</formula>
    </cfRule>
  </conditionalFormatting>
  <conditionalFormatting sqref="Z9:AF9">
    <cfRule type="expression" dxfId="64" priority="31">
      <formula>IF($AP$9=TRUE,1,0)</formula>
    </cfRule>
  </conditionalFormatting>
  <conditionalFormatting sqref="Z10:AF10">
    <cfRule type="expression" dxfId="63" priority="30">
      <formula>IF($AP$10=TRUE,1,0)</formula>
    </cfRule>
  </conditionalFormatting>
  <conditionalFormatting sqref="Z11:AF11">
    <cfRule type="expression" dxfId="62" priority="29">
      <formula>IF($AP$11=TRUE,1,0)</formula>
    </cfRule>
  </conditionalFormatting>
  <conditionalFormatting sqref="Z12:AF12">
    <cfRule type="expression" dxfId="61" priority="28">
      <formula>IF($AP$12=TRUE,1,0)</formula>
    </cfRule>
  </conditionalFormatting>
  <conditionalFormatting sqref="Z13:AF13">
    <cfRule type="expression" dxfId="60" priority="26">
      <formula>IF($AP$13=TRUE,1,0)</formula>
    </cfRule>
  </conditionalFormatting>
  <conditionalFormatting sqref="Z14:AF14">
    <cfRule type="expression" dxfId="59" priority="25">
      <formula>IF($AP$14=TRUE,1,0)</formula>
    </cfRule>
  </conditionalFormatting>
  <conditionalFormatting sqref="Z15:AF15">
    <cfRule type="expression" dxfId="58" priority="24">
      <formula>IF($AP$15=TRUE,1,0)</formula>
    </cfRule>
  </conditionalFormatting>
  <conditionalFormatting sqref="Z16:AF16">
    <cfRule type="expression" dxfId="57" priority="23">
      <formula>IF($AP$16=TRUE,1,0)</formula>
    </cfRule>
  </conditionalFormatting>
  <conditionalFormatting sqref="Z17:AF17">
    <cfRule type="expression" dxfId="56" priority="22">
      <formula>IF($AP$17=TRUE,1,0)</formula>
    </cfRule>
  </conditionalFormatting>
  <conditionalFormatting sqref="Z18:AF18">
    <cfRule type="expression" dxfId="55" priority="21">
      <formula>IF($AP$18=TRUE,1,0)</formula>
    </cfRule>
  </conditionalFormatting>
  <conditionalFormatting sqref="Z19:AF19">
    <cfRule type="expression" dxfId="54" priority="20">
      <formula>IF($AP$19=TRUE,1,0)</formula>
    </cfRule>
  </conditionalFormatting>
  <conditionalFormatting sqref="Z20:AF20">
    <cfRule type="expression" dxfId="53" priority="19">
      <formula>IF($AP$20=TRUE,1,0)</formula>
    </cfRule>
  </conditionalFormatting>
  <conditionalFormatting sqref="Z21:AF21">
    <cfRule type="expression" dxfId="52" priority="18">
      <formula>IF($AP$21=TRUE,1,0)</formula>
    </cfRule>
  </conditionalFormatting>
  <conditionalFormatting sqref="Z22:AF22">
    <cfRule type="expression" dxfId="51" priority="17">
      <formula>IF($AP$22=TRUE,1,0)</formula>
    </cfRule>
  </conditionalFormatting>
  <conditionalFormatting sqref="Z23:AF23">
    <cfRule type="expression" dxfId="50" priority="16">
      <formula>IF($AP$23=TRUE,1,0)</formula>
    </cfRule>
  </conditionalFormatting>
  <conditionalFormatting sqref="Z24:AF24">
    <cfRule type="expression" dxfId="49" priority="15">
      <formula>IF($AP$24=TRUE,1,0)</formula>
    </cfRule>
  </conditionalFormatting>
  <conditionalFormatting sqref="Z25:AF25">
    <cfRule type="expression" dxfId="48" priority="14">
      <formula>IF($AP$25=TRUE,1,0)</formula>
    </cfRule>
  </conditionalFormatting>
  <conditionalFormatting sqref="Z26:AF26">
    <cfRule type="expression" dxfId="47" priority="13">
      <formula>IF($AP$26=TRUE,1,0)</formula>
    </cfRule>
  </conditionalFormatting>
  <conditionalFormatting sqref="Z27:AF27">
    <cfRule type="expression" dxfId="46" priority="12">
      <formula>IF($AP$27=TRUE,1,0)</formula>
    </cfRule>
  </conditionalFormatting>
  <conditionalFormatting sqref="Z28:AF28">
    <cfRule type="expression" dxfId="45" priority="11">
      <formula>IF($AP$28=TRUE,1,0)</formula>
    </cfRule>
  </conditionalFormatting>
  <conditionalFormatting sqref="Z30:AF30">
    <cfRule type="expression" dxfId="44" priority="10">
      <formula>IF($AP$30=TRUE,1,0)</formula>
    </cfRule>
  </conditionalFormatting>
  <conditionalFormatting sqref="Z31:AF31">
    <cfRule type="expression" dxfId="43" priority="9">
      <formula>IF($AP$31=TRUE,1,0)</formula>
    </cfRule>
  </conditionalFormatting>
  <conditionalFormatting sqref="Z32:AF32">
    <cfRule type="expression" dxfId="42" priority="8">
      <formula>IF($AP$32=TRUE,1,0)</formula>
    </cfRule>
  </conditionalFormatting>
  <conditionalFormatting sqref="Z33:AF33">
    <cfRule type="expression" dxfId="41" priority="7">
      <formula>IF($AP$33=TRUE,1,0)</formula>
    </cfRule>
  </conditionalFormatting>
  <conditionalFormatting sqref="Z34:AF34">
    <cfRule type="expression" dxfId="40" priority="6">
      <formula>IF($AP$34=TRUE,1,0)</formula>
    </cfRule>
  </conditionalFormatting>
  <conditionalFormatting sqref="Z35:AF35">
    <cfRule type="expression" dxfId="39" priority="5">
      <formula>IF($AP$35=TRUE,1,0)</formula>
    </cfRule>
  </conditionalFormatting>
  <conditionalFormatting sqref="Z36:AF36">
    <cfRule type="expression" dxfId="38" priority="4">
      <formula>IF($AP$36=TRUE,1,0)</formula>
    </cfRule>
  </conditionalFormatting>
  <conditionalFormatting sqref="Z37:AF37">
    <cfRule type="expression" dxfId="37" priority="3">
      <formula>IF($AP$37=TRUE,1,0)</formula>
    </cfRule>
  </conditionalFormatting>
  <conditionalFormatting sqref="Z38:AF38">
    <cfRule type="expression" dxfId="36" priority="2">
      <formula>IF($AP$38=TRUE,1,0)</formula>
    </cfRule>
  </conditionalFormatting>
  <conditionalFormatting sqref="Z39:AF39">
    <cfRule type="expression" dxfId="35" priority="1">
      <formula>IF($AP$39=TRUE,1,0)</formula>
    </cfRule>
  </conditionalFormatting>
  <dataValidations count="6">
    <dataValidation allowBlank="1" showInputMessage="1" showErrorMessage="1" sqref="F5:I5 F6:I6 A7:B7 L7:O7 Q7:V7" xr:uid="{00000000-0002-0000-0100-000000000000}"/>
    <dataValidation type="list" allowBlank="1" showInputMessage="1" showErrorMessage="1" sqref="L32:M32" xr:uid="{00000000-0002-0000-0100-000001000000}">
      <formula1>"超小,小,中,大,超大"</formula1>
    </dataValidation>
    <dataValidation type="list" allowBlank="1" showInputMessage="1" showErrorMessage="1" sqref="S38:U38" xr:uid="{00000000-0002-0000-0100-000002000000}">
      <formula1>"力量,敏捷,其他"</formula1>
    </dataValidation>
    <dataValidation type="list" allowBlank="1" showInputMessage="1" showErrorMessage="1" sqref="T44:U44 T47:U47 T50:U50 T53:U53" xr:uid="{00000000-0002-0000-0100-000003000000}">
      <formula1>"x1,x2,x3,x4,x5"</formula1>
    </dataValidation>
    <dataValidation type="list" allowBlank="1" showInputMessage="1" showErrorMessage="1" sqref="T45:U45 T48:U48 T51:U51 T54:U54" xr:uid="{00000000-0002-0000-0100-000004000000}">
      <formula1>"挥砍,穿刺,钝击,非致命,魔法,穿|砍,穿|钝,穿|砍|钝,钝&amp;穿"</formula1>
    </dataValidation>
    <dataValidation showInputMessage="1" showErrorMessage="1" sqref="F10:H15" xr:uid="{00000000-0002-0000-0100-000005000000}"/>
  </dataValidations>
  <pageMargins left="0.75" right="0.75" top="1" bottom="1" header="0.51180555555555596" footer="0.51180555555555596"/>
  <pageSetup paperSize="9"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defaultSize="0" autoPict="0">
                <anchor moveWithCells="1" sizeWithCells="1">
                  <from>
                    <xdr:col>22</xdr:col>
                    <xdr:colOff>85725</xdr:colOff>
                    <xdr:row>4</xdr:row>
                    <xdr:rowOff>9525</xdr:rowOff>
                  </from>
                  <to>
                    <xdr:col>24</xdr:col>
                    <xdr:colOff>114300</xdr:colOff>
                    <xdr:row>5</xdr:row>
                    <xdr:rowOff>9525</xdr:rowOff>
                  </to>
                </anchor>
              </controlPr>
            </control>
          </mc:Choice>
        </mc:AlternateContent>
        <mc:AlternateContent xmlns:mc="http://schemas.openxmlformats.org/markup-compatibility/2006">
          <mc:Choice Requires="x14">
            <control shapeId="2078" r:id="rId5" name="Check Box 30">
              <controlPr defaultSize="0" autoPict="0">
                <anchor moveWithCells="1" sizeWithCells="1">
                  <from>
                    <xdr:col>22</xdr:col>
                    <xdr:colOff>85725</xdr:colOff>
                    <xdr:row>5</xdr:row>
                    <xdr:rowOff>9525</xdr:rowOff>
                  </from>
                  <to>
                    <xdr:col>24</xdr:col>
                    <xdr:colOff>114300</xdr:colOff>
                    <xdr:row>6</xdr:row>
                    <xdr:rowOff>9525</xdr:rowOff>
                  </to>
                </anchor>
              </controlPr>
            </control>
          </mc:Choice>
        </mc:AlternateContent>
        <mc:AlternateContent xmlns:mc="http://schemas.openxmlformats.org/markup-compatibility/2006">
          <mc:Choice Requires="x14">
            <control shapeId="2079" r:id="rId6" name="Check Box 31">
              <controlPr defaultSize="0" autoPict="0">
                <anchor moveWithCells="1" sizeWithCells="1">
                  <from>
                    <xdr:col>22</xdr:col>
                    <xdr:colOff>85725</xdr:colOff>
                    <xdr:row>6</xdr:row>
                    <xdr:rowOff>9525</xdr:rowOff>
                  </from>
                  <to>
                    <xdr:col>24</xdr:col>
                    <xdr:colOff>114300</xdr:colOff>
                    <xdr:row>7</xdr:row>
                    <xdr:rowOff>9525</xdr:rowOff>
                  </to>
                </anchor>
              </controlPr>
            </control>
          </mc:Choice>
        </mc:AlternateContent>
        <mc:AlternateContent xmlns:mc="http://schemas.openxmlformats.org/markup-compatibility/2006">
          <mc:Choice Requires="x14">
            <control shapeId="2080" r:id="rId7" name="Check Box 32">
              <controlPr defaultSize="0" autoPict="0">
                <anchor moveWithCells="1" sizeWithCells="1">
                  <from>
                    <xdr:col>22</xdr:col>
                    <xdr:colOff>85725</xdr:colOff>
                    <xdr:row>7</xdr:row>
                    <xdr:rowOff>9525</xdr:rowOff>
                  </from>
                  <to>
                    <xdr:col>24</xdr:col>
                    <xdr:colOff>114300</xdr:colOff>
                    <xdr:row>8</xdr:row>
                    <xdr:rowOff>9525</xdr:rowOff>
                  </to>
                </anchor>
              </controlPr>
            </control>
          </mc:Choice>
        </mc:AlternateContent>
        <mc:AlternateContent xmlns:mc="http://schemas.openxmlformats.org/markup-compatibility/2006">
          <mc:Choice Requires="x14">
            <control shapeId="2081" r:id="rId8" name="Check Box 33">
              <controlPr defaultSize="0" autoPict="0">
                <anchor moveWithCells="1" sizeWithCells="1">
                  <from>
                    <xdr:col>22</xdr:col>
                    <xdr:colOff>85725</xdr:colOff>
                    <xdr:row>8</xdr:row>
                    <xdr:rowOff>9525</xdr:rowOff>
                  </from>
                  <to>
                    <xdr:col>24</xdr:col>
                    <xdr:colOff>114300</xdr:colOff>
                    <xdr:row>9</xdr:row>
                    <xdr:rowOff>9525</xdr:rowOff>
                  </to>
                </anchor>
              </controlPr>
            </control>
          </mc:Choice>
        </mc:AlternateContent>
        <mc:AlternateContent xmlns:mc="http://schemas.openxmlformats.org/markup-compatibility/2006">
          <mc:Choice Requires="x14">
            <control shapeId="2082" r:id="rId9" name="Check Box 34">
              <controlPr defaultSize="0" autoPict="0">
                <anchor moveWithCells="1" sizeWithCells="1">
                  <from>
                    <xdr:col>22</xdr:col>
                    <xdr:colOff>85725</xdr:colOff>
                    <xdr:row>9</xdr:row>
                    <xdr:rowOff>9525</xdr:rowOff>
                  </from>
                  <to>
                    <xdr:col>24</xdr:col>
                    <xdr:colOff>114300</xdr:colOff>
                    <xdr:row>10</xdr:row>
                    <xdr:rowOff>9525</xdr:rowOff>
                  </to>
                </anchor>
              </controlPr>
            </control>
          </mc:Choice>
        </mc:AlternateContent>
        <mc:AlternateContent xmlns:mc="http://schemas.openxmlformats.org/markup-compatibility/2006">
          <mc:Choice Requires="x14">
            <control shapeId="2083" r:id="rId10" name="Check Box 35">
              <controlPr defaultSize="0" autoPict="0">
                <anchor moveWithCells="1" sizeWithCells="1">
                  <from>
                    <xdr:col>22</xdr:col>
                    <xdr:colOff>85725</xdr:colOff>
                    <xdr:row>10</xdr:row>
                    <xdr:rowOff>9525</xdr:rowOff>
                  </from>
                  <to>
                    <xdr:col>24</xdr:col>
                    <xdr:colOff>114300</xdr:colOff>
                    <xdr:row>11</xdr:row>
                    <xdr:rowOff>9525</xdr:rowOff>
                  </to>
                </anchor>
              </controlPr>
            </control>
          </mc:Choice>
        </mc:AlternateContent>
        <mc:AlternateContent xmlns:mc="http://schemas.openxmlformats.org/markup-compatibility/2006">
          <mc:Choice Requires="x14">
            <control shapeId="2084" r:id="rId11" name="Check Box 36">
              <controlPr defaultSize="0" autoPict="0">
                <anchor moveWithCells="1" sizeWithCells="1">
                  <from>
                    <xdr:col>22</xdr:col>
                    <xdr:colOff>85725</xdr:colOff>
                    <xdr:row>11</xdr:row>
                    <xdr:rowOff>9525</xdr:rowOff>
                  </from>
                  <to>
                    <xdr:col>24</xdr:col>
                    <xdr:colOff>114300</xdr:colOff>
                    <xdr:row>12</xdr:row>
                    <xdr:rowOff>9525</xdr:rowOff>
                  </to>
                </anchor>
              </controlPr>
            </control>
          </mc:Choice>
        </mc:AlternateContent>
        <mc:AlternateContent xmlns:mc="http://schemas.openxmlformats.org/markup-compatibility/2006">
          <mc:Choice Requires="x14">
            <control shapeId="2085" r:id="rId12" name="Check Box 37">
              <controlPr defaultSize="0" autoPict="0">
                <anchor moveWithCells="1" sizeWithCells="1">
                  <from>
                    <xdr:col>22</xdr:col>
                    <xdr:colOff>85725</xdr:colOff>
                    <xdr:row>12</xdr:row>
                    <xdr:rowOff>9525</xdr:rowOff>
                  </from>
                  <to>
                    <xdr:col>24</xdr:col>
                    <xdr:colOff>114300</xdr:colOff>
                    <xdr:row>13</xdr:row>
                    <xdr:rowOff>9525</xdr:rowOff>
                  </to>
                </anchor>
              </controlPr>
            </control>
          </mc:Choice>
        </mc:AlternateContent>
        <mc:AlternateContent xmlns:mc="http://schemas.openxmlformats.org/markup-compatibility/2006">
          <mc:Choice Requires="x14">
            <control shapeId="2086" r:id="rId13" name="Check Box 38">
              <controlPr defaultSize="0" autoPict="0">
                <anchor moveWithCells="1" sizeWithCells="1">
                  <from>
                    <xdr:col>22</xdr:col>
                    <xdr:colOff>85725</xdr:colOff>
                    <xdr:row>13</xdr:row>
                    <xdr:rowOff>9525</xdr:rowOff>
                  </from>
                  <to>
                    <xdr:col>24</xdr:col>
                    <xdr:colOff>114300</xdr:colOff>
                    <xdr:row>14</xdr:row>
                    <xdr:rowOff>9525</xdr:rowOff>
                  </to>
                </anchor>
              </controlPr>
            </control>
          </mc:Choice>
        </mc:AlternateContent>
        <mc:AlternateContent xmlns:mc="http://schemas.openxmlformats.org/markup-compatibility/2006">
          <mc:Choice Requires="x14">
            <control shapeId="2087" r:id="rId14" name="Check Box 39">
              <controlPr defaultSize="0" autoPict="0">
                <anchor moveWithCells="1" sizeWithCells="1">
                  <from>
                    <xdr:col>22</xdr:col>
                    <xdr:colOff>85725</xdr:colOff>
                    <xdr:row>14</xdr:row>
                    <xdr:rowOff>9525</xdr:rowOff>
                  </from>
                  <to>
                    <xdr:col>24</xdr:col>
                    <xdr:colOff>114300</xdr:colOff>
                    <xdr:row>15</xdr:row>
                    <xdr:rowOff>9525</xdr:rowOff>
                  </to>
                </anchor>
              </controlPr>
            </control>
          </mc:Choice>
        </mc:AlternateContent>
        <mc:AlternateContent xmlns:mc="http://schemas.openxmlformats.org/markup-compatibility/2006">
          <mc:Choice Requires="x14">
            <control shapeId="2088" r:id="rId15" name="Check Box 40">
              <controlPr defaultSize="0" autoPict="0">
                <anchor moveWithCells="1" sizeWithCells="1">
                  <from>
                    <xdr:col>22</xdr:col>
                    <xdr:colOff>85725</xdr:colOff>
                    <xdr:row>15</xdr:row>
                    <xdr:rowOff>9525</xdr:rowOff>
                  </from>
                  <to>
                    <xdr:col>24</xdr:col>
                    <xdr:colOff>114300</xdr:colOff>
                    <xdr:row>16</xdr:row>
                    <xdr:rowOff>9525</xdr:rowOff>
                  </to>
                </anchor>
              </controlPr>
            </control>
          </mc:Choice>
        </mc:AlternateContent>
        <mc:AlternateContent xmlns:mc="http://schemas.openxmlformats.org/markup-compatibility/2006">
          <mc:Choice Requires="x14">
            <control shapeId="2089" r:id="rId16" name="Check Box 41">
              <controlPr defaultSize="0" autoPict="0">
                <anchor moveWithCells="1" sizeWithCells="1">
                  <from>
                    <xdr:col>22</xdr:col>
                    <xdr:colOff>85725</xdr:colOff>
                    <xdr:row>16</xdr:row>
                    <xdr:rowOff>9525</xdr:rowOff>
                  </from>
                  <to>
                    <xdr:col>24</xdr:col>
                    <xdr:colOff>114300</xdr:colOff>
                    <xdr:row>17</xdr:row>
                    <xdr:rowOff>9525</xdr:rowOff>
                  </to>
                </anchor>
              </controlPr>
            </control>
          </mc:Choice>
        </mc:AlternateContent>
        <mc:AlternateContent xmlns:mc="http://schemas.openxmlformats.org/markup-compatibility/2006">
          <mc:Choice Requires="x14">
            <control shapeId="2090" r:id="rId17" name="Check Box 42">
              <controlPr defaultSize="0" autoPict="0">
                <anchor moveWithCells="1" sizeWithCells="1">
                  <from>
                    <xdr:col>22</xdr:col>
                    <xdr:colOff>85725</xdr:colOff>
                    <xdr:row>17</xdr:row>
                    <xdr:rowOff>9525</xdr:rowOff>
                  </from>
                  <to>
                    <xdr:col>24</xdr:col>
                    <xdr:colOff>114300</xdr:colOff>
                    <xdr:row>18</xdr:row>
                    <xdr:rowOff>9525</xdr:rowOff>
                  </to>
                </anchor>
              </controlPr>
            </control>
          </mc:Choice>
        </mc:AlternateContent>
        <mc:AlternateContent xmlns:mc="http://schemas.openxmlformats.org/markup-compatibility/2006">
          <mc:Choice Requires="x14">
            <control shapeId="2091" r:id="rId18" name="Check Box 43">
              <controlPr defaultSize="0" autoPict="0">
                <anchor moveWithCells="1" sizeWithCells="1">
                  <from>
                    <xdr:col>22</xdr:col>
                    <xdr:colOff>85725</xdr:colOff>
                    <xdr:row>17</xdr:row>
                    <xdr:rowOff>209550</xdr:rowOff>
                  </from>
                  <to>
                    <xdr:col>24</xdr:col>
                    <xdr:colOff>114300</xdr:colOff>
                    <xdr:row>19</xdr:row>
                    <xdr:rowOff>0</xdr:rowOff>
                  </to>
                </anchor>
              </controlPr>
            </control>
          </mc:Choice>
        </mc:AlternateContent>
        <mc:AlternateContent xmlns:mc="http://schemas.openxmlformats.org/markup-compatibility/2006">
          <mc:Choice Requires="x14">
            <control shapeId="2092" r:id="rId19" name="Check Box 44">
              <controlPr defaultSize="0" autoPict="0">
                <anchor moveWithCells="1" sizeWithCells="1">
                  <from>
                    <xdr:col>22</xdr:col>
                    <xdr:colOff>85725</xdr:colOff>
                    <xdr:row>19</xdr:row>
                    <xdr:rowOff>9525</xdr:rowOff>
                  </from>
                  <to>
                    <xdr:col>24</xdr:col>
                    <xdr:colOff>114300</xdr:colOff>
                    <xdr:row>20</xdr:row>
                    <xdr:rowOff>9525</xdr:rowOff>
                  </to>
                </anchor>
              </controlPr>
            </control>
          </mc:Choice>
        </mc:AlternateContent>
        <mc:AlternateContent xmlns:mc="http://schemas.openxmlformats.org/markup-compatibility/2006">
          <mc:Choice Requires="x14">
            <control shapeId="2093" r:id="rId20" name="Check Box 45">
              <controlPr defaultSize="0" autoPict="0">
                <anchor moveWithCells="1" sizeWithCells="1">
                  <from>
                    <xdr:col>22</xdr:col>
                    <xdr:colOff>85725</xdr:colOff>
                    <xdr:row>20</xdr:row>
                    <xdr:rowOff>9525</xdr:rowOff>
                  </from>
                  <to>
                    <xdr:col>24</xdr:col>
                    <xdr:colOff>114300</xdr:colOff>
                    <xdr:row>21</xdr:row>
                    <xdr:rowOff>9525</xdr:rowOff>
                  </to>
                </anchor>
              </controlPr>
            </control>
          </mc:Choice>
        </mc:AlternateContent>
        <mc:AlternateContent xmlns:mc="http://schemas.openxmlformats.org/markup-compatibility/2006">
          <mc:Choice Requires="x14">
            <control shapeId="2094" r:id="rId21" name="Check Box 46">
              <controlPr defaultSize="0" autoPict="0">
                <anchor moveWithCells="1" sizeWithCells="1">
                  <from>
                    <xdr:col>22</xdr:col>
                    <xdr:colOff>85725</xdr:colOff>
                    <xdr:row>21</xdr:row>
                    <xdr:rowOff>9525</xdr:rowOff>
                  </from>
                  <to>
                    <xdr:col>24</xdr:col>
                    <xdr:colOff>114300</xdr:colOff>
                    <xdr:row>22</xdr:row>
                    <xdr:rowOff>9525</xdr:rowOff>
                  </to>
                </anchor>
              </controlPr>
            </control>
          </mc:Choice>
        </mc:AlternateContent>
        <mc:AlternateContent xmlns:mc="http://schemas.openxmlformats.org/markup-compatibility/2006">
          <mc:Choice Requires="x14">
            <control shapeId="2095" r:id="rId22" name="Check Box 47">
              <controlPr defaultSize="0" autoPict="0">
                <anchor moveWithCells="1" sizeWithCells="1">
                  <from>
                    <xdr:col>22</xdr:col>
                    <xdr:colOff>85725</xdr:colOff>
                    <xdr:row>22</xdr:row>
                    <xdr:rowOff>0</xdr:rowOff>
                  </from>
                  <to>
                    <xdr:col>24</xdr:col>
                    <xdr:colOff>114300</xdr:colOff>
                    <xdr:row>23</xdr:row>
                    <xdr:rowOff>9525</xdr:rowOff>
                  </to>
                </anchor>
              </controlPr>
            </control>
          </mc:Choice>
        </mc:AlternateContent>
        <mc:AlternateContent xmlns:mc="http://schemas.openxmlformats.org/markup-compatibility/2006">
          <mc:Choice Requires="x14">
            <control shapeId="2096" r:id="rId23" name="Check Box 48">
              <controlPr defaultSize="0" autoPict="0">
                <anchor moveWithCells="1" sizeWithCells="1">
                  <from>
                    <xdr:col>22</xdr:col>
                    <xdr:colOff>85725</xdr:colOff>
                    <xdr:row>23</xdr:row>
                    <xdr:rowOff>9525</xdr:rowOff>
                  </from>
                  <to>
                    <xdr:col>24</xdr:col>
                    <xdr:colOff>114300</xdr:colOff>
                    <xdr:row>23</xdr:row>
                    <xdr:rowOff>9525</xdr:rowOff>
                  </to>
                </anchor>
              </controlPr>
            </control>
          </mc:Choice>
        </mc:AlternateContent>
        <mc:AlternateContent xmlns:mc="http://schemas.openxmlformats.org/markup-compatibility/2006">
          <mc:Choice Requires="x14">
            <control shapeId="2098" r:id="rId24" name="Check Box 50">
              <controlPr defaultSize="0" autoPict="0">
                <anchor moveWithCells="1" sizeWithCells="1">
                  <from>
                    <xdr:col>22</xdr:col>
                    <xdr:colOff>85725</xdr:colOff>
                    <xdr:row>24</xdr:row>
                    <xdr:rowOff>9525</xdr:rowOff>
                  </from>
                  <to>
                    <xdr:col>24</xdr:col>
                    <xdr:colOff>114300</xdr:colOff>
                    <xdr:row>25</xdr:row>
                    <xdr:rowOff>9525</xdr:rowOff>
                  </to>
                </anchor>
              </controlPr>
            </control>
          </mc:Choice>
        </mc:AlternateContent>
        <mc:AlternateContent xmlns:mc="http://schemas.openxmlformats.org/markup-compatibility/2006">
          <mc:Choice Requires="x14">
            <control shapeId="2099" r:id="rId25" name="Check Box 51">
              <controlPr defaultSize="0" autoPict="0">
                <anchor moveWithCells="1" sizeWithCells="1">
                  <from>
                    <xdr:col>22</xdr:col>
                    <xdr:colOff>85725</xdr:colOff>
                    <xdr:row>25</xdr:row>
                    <xdr:rowOff>9525</xdr:rowOff>
                  </from>
                  <to>
                    <xdr:col>24</xdr:col>
                    <xdr:colOff>114300</xdr:colOff>
                    <xdr:row>26</xdr:row>
                    <xdr:rowOff>9525</xdr:rowOff>
                  </to>
                </anchor>
              </controlPr>
            </control>
          </mc:Choice>
        </mc:AlternateContent>
        <mc:AlternateContent xmlns:mc="http://schemas.openxmlformats.org/markup-compatibility/2006">
          <mc:Choice Requires="x14">
            <control shapeId="2100" r:id="rId26" name="Check Box 52">
              <controlPr defaultSize="0" autoPict="0">
                <anchor moveWithCells="1" sizeWithCells="1">
                  <from>
                    <xdr:col>22</xdr:col>
                    <xdr:colOff>85725</xdr:colOff>
                    <xdr:row>26</xdr:row>
                    <xdr:rowOff>9525</xdr:rowOff>
                  </from>
                  <to>
                    <xdr:col>24</xdr:col>
                    <xdr:colOff>114300</xdr:colOff>
                    <xdr:row>27</xdr:row>
                    <xdr:rowOff>9525</xdr:rowOff>
                  </to>
                </anchor>
              </controlPr>
            </control>
          </mc:Choice>
        </mc:AlternateContent>
        <mc:AlternateContent xmlns:mc="http://schemas.openxmlformats.org/markup-compatibility/2006">
          <mc:Choice Requires="x14">
            <control shapeId="2101" r:id="rId27" name="Check Box 53">
              <controlPr defaultSize="0" autoPict="0">
                <anchor moveWithCells="1" sizeWithCells="1">
                  <from>
                    <xdr:col>22</xdr:col>
                    <xdr:colOff>85725</xdr:colOff>
                    <xdr:row>27</xdr:row>
                    <xdr:rowOff>9525</xdr:rowOff>
                  </from>
                  <to>
                    <xdr:col>24</xdr:col>
                    <xdr:colOff>114300</xdr:colOff>
                    <xdr:row>28</xdr:row>
                    <xdr:rowOff>9525</xdr:rowOff>
                  </to>
                </anchor>
              </controlPr>
            </control>
          </mc:Choice>
        </mc:AlternateContent>
        <mc:AlternateContent xmlns:mc="http://schemas.openxmlformats.org/markup-compatibility/2006">
          <mc:Choice Requires="x14">
            <control shapeId="2121" r:id="rId28" name="Check Box 73">
              <controlPr defaultSize="0" autoPict="0">
                <anchor moveWithCells="1" sizeWithCells="1">
                  <from>
                    <xdr:col>22</xdr:col>
                    <xdr:colOff>85725</xdr:colOff>
                    <xdr:row>31</xdr:row>
                    <xdr:rowOff>9525</xdr:rowOff>
                  </from>
                  <to>
                    <xdr:col>24</xdr:col>
                    <xdr:colOff>114300</xdr:colOff>
                    <xdr:row>32</xdr:row>
                    <xdr:rowOff>19050</xdr:rowOff>
                  </to>
                </anchor>
              </controlPr>
            </control>
          </mc:Choice>
        </mc:AlternateContent>
        <mc:AlternateContent xmlns:mc="http://schemas.openxmlformats.org/markup-compatibility/2006">
          <mc:Choice Requires="x14">
            <control shapeId="2122" r:id="rId29" name="Check Box 74">
              <controlPr defaultSize="0" autoPict="0">
                <anchor moveWithCells="1" sizeWithCells="1">
                  <from>
                    <xdr:col>22</xdr:col>
                    <xdr:colOff>85725</xdr:colOff>
                    <xdr:row>30</xdr:row>
                    <xdr:rowOff>9525</xdr:rowOff>
                  </from>
                  <to>
                    <xdr:col>24</xdr:col>
                    <xdr:colOff>114300</xdr:colOff>
                    <xdr:row>31</xdr:row>
                    <xdr:rowOff>9525</xdr:rowOff>
                  </to>
                </anchor>
              </controlPr>
            </control>
          </mc:Choice>
        </mc:AlternateContent>
        <mc:AlternateContent xmlns:mc="http://schemas.openxmlformats.org/markup-compatibility/2006">
          <mc:Choice Requires="x14">
            <control shapeId="2123" r:id="rId30" name="Check Box 75">
              <controlPr defaultSize="0" autoPict="0">
                <anchor moveWithCells="1" sizeWithCells="1">
                  <from>
                    <xdr:col>22</xdr:col>
                    <xdr:colOff>85725</xdr:colOff>
                    <xdr:row>29</xdr:row>
                    <xdr:rowOff>9525</xdr:rowOff>
                  </from>
                  <to>
                    <xdr:col>24</xdr:col>
                    <xdr:colOff>114300</xdr:colOff>
                    <xdr:row>30</xdr:row>
                    <xdr:rowOff>9525</xdr:rowOff>
                  </to>
                </anchor>
              </controlPr>
            </control>
          </mc:Choice>
        </mc:AlternateContent>
        <mc:AlternateContent xmlns:mc="http://schemas.openxmlformats.org/markup-compatibility/2006">
          <mc:Choice Requires="x14">
            <control shapeId="2124" r:id="rId31" name="Check Box 76">
              <controlPr defaultSize="0" autoPict="0">
                <anchor moveWithCells="1" sizeWithCells="1">
                  <from>
                    <xdr:col>22</xdr:col>
                    <xdr:colOff>85725</xdr:colOff>
                    <xdr:row>33</xdr:row>
                    <xdr:rowOff>209550</xdr:rowOff>
                  </from>
                  <to>
                    <xdr:col>24</xdr:col>
                    <xdr:colOff>114300</xdr:colOff>
                    <xdr:row>35</xdr:row>
                    <xdr:rowOff>0</xdr:rowOff>
                  </to>
                </anchor>
              </controlPr>
            </control>
          </mc:Choice>
        </mc:AlternateContent>
        <mc:AlternateContent xmlns:mc="http://schemas.openxmlformats.org/markup-compatibility/2006">
          <mc:Choice Requires="x14">
            <control shapeId="2125" r:id="rId32" name="Check Box 77">
              <controlPr defaultSize="0" autoPict="0">
                <anchor moveWithCells="1" sizeWithCells="1">
                  <from>
                    <xdr:col>22</xdr:col>
                    <xdr:colOff>85725</xdr:colOff>
                    <xdr:row>32</xdr:row>
                    <xdr:rowOff>200025</xdr:rowOff>
                  </from>
                  <to>
                    <xdr:col>24</xdr:col>
                    <xdr:colOff>114300</xdr:colOff>
                    <xdr:row>33</xdr:row>
                    <xdr:rowOff>209550</xdr:rowOff>
                  </to>
                </anchor>
              </controlPr>
            </control>
          </mc:Choice>
        </mc:AlternateContent>
        <mc:AlternateContent xmlns:mc="http://schemas.openxmlformats.org/markup-compatibility/2006">
          <mc:Choice Requires="x14">
            <control shapeId="2126" r:id="rId33" name="Check Box 78">
              <controlPr defaultSize="0" autoPict="0">
                <anchor moveWithCells="1" sizeWithCells="1">
                  <from>
                    <xdr:col>22</xdr:col>
                    <xdr:colOff>85725</xdr:colOff>
                    <xdr:row>31</xdr:row>
                    <xdr:rowOff>200025</xdr:rowOff>
                  </from>
                  <to>
                    <xdr:col>24</xdr:col>
                    <xdr:colOff>114300</xdr:colOff>
                    <xdr:row>32</xdr:row>
                    <xdr:rowOff>209550</xdr:rowOff>
                  </to>
                </anchor>
              </controlPr>
            </control>
          </mc:Choice>
        </mc:AlternateContent>
        <mc:AlternateContent xmlns:mc="http://schemas.openxmlformats.org/markup-compatibility/2006">
          <mc:Choice Requires="x14">
            <control shapeId="2127" r:id="rId34" name="Check Box 79">
              <controlPr defaultSize="0" autoPict="0">
                <anchor moveWithCells="1" sizeWithCells="1">
                  <from>
                    <xdr:col>22</xdr:col>
                    <xdr:colOff>85725</xdr:colOff>
                    <xdr:row>38</xdr:row>
                    <xdr:rowOff>9525</xdr:rowOff>
                  </from>
                  <to>
                    <xdr:col>24</xdr:col>
                    <xdr:colOff>114300</xdr:colOff>
                    <xdr:row>39</xdr:row>
                    <xdr:rowOff>19050</xdr:rowOff>
                  </to>
                </anchor>
              </controlPr>
            </control>
          </mc:Choice>
        </mc:AlternateContent>
        <mc:AlternateContent xmlns:mc="http://schemas.openxmlformats.org/markup-compatibility/2006">
          <mc:Choice Requires="x14">
            <control shapeId="2128" r:id="rId35" name="Check Box 80">
              <controlPr defaultSize="0" autoPict="0">
                <anchor moveWithCells="1" sizeWithCells="1">
                  <from>
                    <xdr:col>22</xdr:col>
                    <xdr:colOff>85725</xdr:colOff>
                    <xdr:row>37</xdr:row>
                    <xdr:rowOff>19050</xdr:rowOff>
                  </from>
                  <to>
                    <xdr:col>24</xdr:col>
                    <xdr:colOff>114300</xdr:colOff>
                    <xdr:row>38</xdr:row>
                    <xdr:rowOff>19050</xdr:rowOff>
                  </to>
                </anchor>
              </controlPr>
            </control>
          </mc:Choice>
        </mc:AlternateContent>
        <mc:AlternateContent xmlns:mc="http://schemas.openxmlformats.org/markup-compatibility/2006">
          <mc:Choice Requires="x14">
            <control shapeId="2129" r:id="rId36" name="Check Box 81">
              <controlPr defaultSize="0" autoPict="0">
                <anchor moveWithCells="1" sizeWithCells="1">
                  <from>
                    <xdr:col>22</xdr:col>
                    <xdr:colOff>85725</xdr:colOff>
                    <xdr:row>34</xdr:row>
                    <xdr:rowOff>209550</xdr:rowOff>
                  </from>
                  <to>
                    <xdr:col>24</xdr:col>
                    <xdr:colOff>114300</xdr:colOff>
                    <xdr:row>36</xdr:row>
                    <xdr:rowOff>0</xdr:rowOff>
                  </to>
                </anchor>
              </controlPr>
            </control>
          </mc:Choice>
        </mc:AlternateContent>
        <mc:AlternateContent xmlns:mc="http://schemas.openxmlformats.org/markup-compatibility/2006">
          <mc:Choice Requires="x14">
            <control shapeId="2132" r:id="rId37" name="Check Box 84">
              <controlPr defaultSize="0" autoPict="0">
                <anchor moveWithCells="1" sizeWithCells="1">
                  <from>
                    <xdr:col>22</xdr:col>
                    <xdr:colOff>85725</xdr:colOff>
                    <xdr:row>36</xdr:row>
                    <xdr:rowOff>9525</xdr:rowOff>
                  </from>
                  <to>
                    <xdr:col>24</xdr:col>
                    <xdr:colOff>114300</xdr:colOff>
                    <xdr:row>37</xdr:row>
                    <xdr:rowOff>9525</xdr:rowOff>
                  </to>
                </anchor>
              </controlPr>
            </control>
          </mc:Choice>
        </mc:AlternateContent>
        <mc:AlternateContent xmlns:mc="http://schemas.openxmlformats.org/markup-compatibility/2006">
          <mc:Choice Requires="x14">
            <control shapeId="2150" r:id="rId38" name="Check Box 102">
              <controlPr defaultSize="0" autoPict="0">
                <anchor moveWithCells="1" sizeWithCells="1">
                  <from>
                    <xdr:col>22</xdr:col>
                    <xdr:colOff>85725</xdr:colOff>
                    <xdr:row>23</xdr:row>
                    <xdr:rowOff>0</xdr:rowOff>
                  </from>
                  <to>
                    <xdr:col>24</xdr:col>
                    <xdr:colOff>114300</xdr:colOff>
                    <xdr:row>24</xdr:row>
                    <xdr:rowOff>9525</xdr:rowOff>
                  </to>
                </anchor>
              </controlPr>
            </control>
          </mc:Choice>
        </mc:AlternateContent>
        <mc:AlternateContent xmlns:mc="http://schemas.openxmlformats.org/markup-compatibility/2006">
          <mc:Choice Requires="x14">
            <control shapeId="2151" r:id="rId39" name="Check Box 103">
              <controlPr defaultSize="0" autoPict="0">
                <anchor moveWithCells="1" sizeWithCells="1">
                  <from>
                    <xdr:col>22</xdr:col>
                    <xdr:colOff>85725</xdr:colOff>
                    <xdr:row>41</xdr:row>
                    <xdr:rowOff>133350</xdr:rowOff>
                  </from>
                  <to>
                    <xdr:col>24</xdr:col>
                    <xdr:colOff>114300</xdr:colOff>
                    <xdr:row>42</xdr:row>
                    <xdr:rowOff>133350</xdr:rowOff>
                  </to>
                </anchor>
              </controlPr>
            </control>
          </mc:Choice>
        </mc:AlternateContent>
        <mc:AlternateContent xmlns:mc="http://schemas.openxmlformats.org/markup-compatibility/2006">
          <mc:Choice Requires="x14">
            <control shapeId="2152" r:id="rId40" name="Check Box 104">
              <controlPr defaultSize="0" autoPict="0">
                <anchor moveWithCells="1" sizeWithCells="1">
                  <from>
                    <xdr:col>22</xdr:col>
                    <xdr:colOff>66675</xdr:colOff>
                    <xdr:row>46</xdr:row>
                    <xdr:rowOff>114300</xdr:rowOff>
                  </from>
                  <to>
                    <xdr:col>24</xdr:col>
                    <xdr:colOff>95250</xdr:colOff>
                    <xdr:row>47</xdr:row>
                    <xdr:rowOff>114300</xdr:rowOff>
                  </to>
                </anchor>
              </controlPr>
            </control>
          </mc:Choice>
        </mc:AlternateContent>
        <mc:AlternateContent xmlns:mc="http://schemas.openxmlformats.org/markup-compatibility/2006">
          <mc:Choice Requires="x14">
            <control shapeId="2153" r:id="rId41" name="Check Box 105">
              <controlPr defaultSize="0" autoPict="0">
                <anchor moveWithCells="1" sizeWithCells="1">
                  <from>
                    <xdr:col>22</xdr:col>
                    <xdr:colOff>76200</xdr:colOff>
                    <xdr:row>51</xdr:row>
                    <xdr:rowOff>104775</xdr:rowOff>
                  </from>
                  <to>
                    <xdr:col>24</xdr:col>
                    <xdr:colOff>104775</xdr:colOff>
                    <xdr:row>52</xdr:row>
                    <xdr:rowOff>104775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249977111117893"/>
  </sheetPr>
  <dimension ref="A1:BI59"/>
  <sheetViews>
    <sheetView showGridLines="0" showRowColHeaders="0" tabSelected="1" workbookViewId="0">
      <selection activeCell="AW7" sqref="AW7"/>
    </sheetView>
  </sheetViews>
  <sheetFormatPr defaultColWidth="2.59765625" defaultRowHeight="13.9" x14ac:dyDescent="0.3"/>
  <cols>
    <col min="1" max="1" width="2.59765625" style="2" customWidth="1"/>
    <col min="2" max="16384" width="2.59765625" style="2"/>
  </cols>
  <sheetData>
    <row r="1" spans="1:61" x14ac:dyDescent="0.3">
      <c r="A1" s="166" t="s">
        <v>0</v>
      </c>
      <c r="B1" s="166"/>
      <c r="C1" s="166"/>
      <c r="D1" s="166"/>
      <c r="E1" s="166"/>
      <c r="F1" s="166"/>
      <c r="G1" s="166"/>
      <c r="H1" s="166"/>
      <c r="I1" s="166"/>
      <c r="J1" s="166"/>
      <c r="K1" s="166"/>
      <c r="L1" s="166"/>
      <c r="M1" s="166"/>
      <c r="N1" s="166"/>
      <c r="O1" s="166"/>
      <c r="P1" s="166"/>
      <c r="Q1" s="166"/>
      <c r="R1" s="166"/>
      <c r="S1" s="166"/>
      <c r="T1" s="166"/>
      <c r="U1" s="166"/>
      <c r="V1" s="166"/>
      <c r="W1" s="166"/>
      <c r="X1" s="166"/>
      <c r="Y1" s="166"/>
      <c r="Z1" s="166"/>
      <c r="AA1" s="166"/>
      <c r="AB1" s="166"/>
      <c r="AC1" s="166"/>
      <c r="AD1" s="166"/>
      <c r="AE1" s="166"/>
      <c r="AF1" s="166"/>
      <c r="AG1" s="166"/>
      <c r="AH1" s="166"/>
      <c r="AI1" s="166"/>
      <c r="AJ1" s="166"/>
      <c r="AK1" s="166"/>
      <c r="AL1" s="166"/>
      <c r="AM1" s="166"/>
      <c r="AN1" s="166"/>
      <c r="AO1" s="166"/>
      <c r="AP1" s="166"/>
      <c r="AQ1" s="166"/>
      <c r="AR1" s="166"/>
      <c r="AS1" s="166"/>
      <c r="AT1" s="166"/>
      <c r="AU1" s="166"/>
      <c r="AV1" s="166"/>
      <c r="AW1" s="166"/>
      <c r="AX1" s="166"/>
      <c r="AY1" s="166"/>
      <c r="AZ1" s="166"/>
      <c r="BA1" s="166"/>
      <c r="BB1" s="166"/>
      <c r="BC1" s="166"/>
      <c r="BD1" s="166"/>
      <c r="BE1" s="166"/>
      <c r="BF1" s="166"/>
      <c r="BG1" s="166"/>
      <c r="BH1" s="166"/>
      <c r="BI1" s="166"/>
    </row>
    <row r="3" spans="1:61" x14ac:dyDescent="0.3">
      <c r="C3" s="151" t="s">
        <v>169</v>
      </c>
      <c r="D3" s="151"/>
      <c r="E3" s="151"/>
      <c r="F3" s="151"/>
      <c r="G3" s="151"/>
      <c r="H3" s="151"/>
      <c r="I3" s="151"/>
      <c r="J3" s="151"/>
      <c r="K3" s="151"/>
      <c r="L3" s="151"/>
      <c r="M3" s="151"/>
      <c r="N3" s="151"/>
      <c r="O3" s="151"/>
      <c r="P3" s="151"/>
      <c r="Q3" s="151"/>
      <c r="R3" s="151"/>
      <c r="S3" s="151"/>
      <c r="T3" s="151"/>
      <c r="U3" s="151"/>
      <c r="V3" s="4"/>
      <c r="W3" s="151" t="s">
        <v>170</v>
      </c>
      <c r="X3" s="151"/>
      <c r="Y3" s="151"/>
      <c r="Z3" s="151"/>
      <c r="AA3" s="151"/>
      <c r="AB3" s="151"/>
      <c r="AC3" s="151"/>
      <c r="AD3" s="151"/>
      <c r="AE3" s="151"/>
      <c r="AF3" s="151"/>
      <c r="AG3" s="151"/>
      <c r="AH3" s="151"/>
      <c r="AI3" s="151"/>
      <c r="AJ3" s="151"/>
      <c r="AK3" s="151"/>
      <c r="AL3" s="151"/>
      <c r="AM3" s="151"/>
      <c r="AN3" s="151"/>
      <c r="AO3" s="151"/>
    </row>
    <row r="4" spans="1:61" x14ac:dyDescent="0.3">
      <c r="C4" s="89" t="s">
        <v>171</v>
      </c>
      <c r="D4" s="89"/>
      <c r="E4" s="89"/>
      <c r="F4" s="89"/>
      <c r="G4" s="89"/>
      <c r="H4" s="89"/>
      <c r="I4" s="89"/>
      <c r="J4" s="89"/>
      <c r="K4" s="89"/>
      <c r="L4" s="89"/>
      <c r="M4" s="89"/>
      <c r="N4" s="89"/>
      <c r="O4" s="89"/>
      <c r="P4" s="89"/>
      <c r="Q4" s="89"/>
      <c r="R4" s="89"/>
      <c r="S4" s="89"/>
      <c r="T4" s="89"/>
      <c r="U4" s="89"/>
      <c r="V4" s="43"/>
      <c r="W4" s="169" t="s">
        <v>43</v>
      </c>
      <c r="X4" s="169"/>
      <c r="Y4" s="169"/>
      <c r="Z4" s="169"/>
      <c r="AA4" s="169"/>
      <c r="AB4" s="169"/>
      <c r="AC4" s="169" t="s">
        <v>172</v>
      </c>
      <c r="AD4" s="169"/>
      <c r="AE4" s="169"/>
      <c r="AF4" s="169"/>
      <c r="AG4" s="169"/>
      <c r="AH4" s="169"/>
      <c r="AI4" s="169"/>
      <c r="AJ4" s="169"/>
      <c r="AK4" s="169"/>
      <c r="AL4" s="169"/>
      <c r="AM4" s="169"/>
      <c r="AN4" s="169"/>
      <c r="AO4" s="173"/>
    </row>
    <row r="5" spans="1:61" x14ac:dyDescent="0.3">
      <c r="C5" s="89"/>
      <c r="D5" s="89"/>
      <c r="E5" s="89"/>
      <c r="F5" s="89"/>
      <c r="G5" s="89"/>
      <c r="H5" s="89"/>
      <c r="I5" s="89"/>
      <c r="J5" s="89"/>
      <c r="K5" s="89"/>
      <c r="L5" s="89"/>
      <c r="M5" s="89"/>
      <c r="N5" s="89"/>
      <c r="O5" s="89"/>
      <c r="P5" s="89"/>
      <c r="Q5" s="89"/>
      <c r="R5" s="89"/>
      <c r="S5" s="89"/>
      <c r="T5" s="89"/>
      <c r="U5" s="89"/>
      <c r="V5" s="43"/>
      <c r="W5" s="170" t="s">
        <v>173</v>
      </c>
      <c r="X5" s="171"/>
      <c r="Y5" s="171"/>
      <c r="Z5" s="171"/>
      <c r="AA5" s="171"/>
      <c r="AB5" s="172"/>
      <c r="AC5" s="170" t="s">
        <v>174</v>
      </c>
      <c r="AD5" s="171"/>
      <c r="AE5" s="171"/>
      <c r="AF5" s="171"/>
      <c r="AG5" s="171"/>
      <c r="AH5" s="171"/>
      <c r="AI5" s="171"/>
      <c r="AJ5" s="171"/>
      <c r="AK5" s="171"/>
      <c r="AL5" s="171"/>
      <c r="AM5" s="171"/>
      <c r="AN5" s="171"/>
      <c r="AO5" s="172"/>
    </row>
    <row r="6" spans="1:61" x14ac:dyDescent="0.3">
      <c r="C6" s="41"/>
      <c r="D6" s="41"/>
      <c r="E6" s="41"/>
      <c r="F6" s="42"/>
      <c r="G6" s="42"/>
      <c r="H6" s="42"/>
      <c r="I6" s="42"/>
      <c r="J6" s="42"/>
      <c r="K6" s="42"/>
      <c r="L6" s="42"/>
      <c r="M6" s="42"/>
      <c r="N6" s="42"/>
      <c r="O6" s="42"/>
      <c r="P6" s="42"/>
      <c r="Q6" s="42"/>
      <c r="R6" s="42"/>
      <c r="S6" s="42"/>
      <c r="T6" s="42"/>
      <c r="U6" s="42"/>
      <c r="V6" s="43"/>
      <c r="W6" s="170" t="s">
        <v>175</v>
      </c>
      <c r="X6" s="171"/>
      <c r="Y6" s="171"/>
      <c r="Z6" s="171"/>
      <c r="AA6" s="171"/>
      <c r="AB6" s="172"/>
      <c r="AC6" s="170" t="s">
        <v>176</v>
      </c>
      <c r="AD6" s="171"/>
      <c r="AE6" s="171"/>
      <c r="AF6" s="171"/>
      <c r="AG6" s="171"/>
      <c r="AH6" s="171"/>
      <c r="AI6" s="171"/>
      <c r="AJ6" s="171"/>
      <c r="AK6" s="171"/>
      <c r="AL6" s="171"/>
      <c r="AM6" s="171"/>
      <c r="AN6" s="171"/>
      <c r="AO6" s="172"/>
    </row>
    <row r="7" spans="1:61" x14ac:dyDescent="0.3">
      <c r="C7" s="151" t="s">
        <v>177</v>
      </c>
      <c r="D7" s="151"/>
      <c r="E7" s="151"/>
      <c r="F7" s="151"/>
      <c r="G7" s="151"/>
      <c r="H7" s="151"/>
      <c r="I7" s="151"/>
      <c r="J7" s="151"/>
      <c r="K7" s="151"/>
      <c r="L7" s="151"/>
      <c r="M7" s="151"/>
      <c r="N7" s="151"/>
      <c r="O7" s="151"/>
      <c r="P7" s="151"/>
      <c r="Q7" s="151"/>
      <c r="R7" s="151"/>
      <c r="S7" s="151"/>
      <c r="T7" s="151"/>
      <c r="U7" s="151"/>
      <c r="V7" s="43"/>
      <c r="W7" s="170" t="s">
        <v>178</v>
      </c>
      <c r="X7" s="171"/>
      <c r="Y7" s="171"/>
      <c r="Z7" s="171"/>
      <c r="AA7" s="171"/>
      <c r="AB7" s="172"/>
      <c r="AC7" s="170" t="s">
        <v>179</v>
      </c>
      <c r="AD7" s="171"/>
      <c r="AE7" s="171"/>
      <c r="AF7" s="171"/>
      <c r="AG7" s="171"/>
      <c r="AH7" s="171"/>
      <c r="AI7" s="171"/>
      <c r="AJ7" s="171"/>
      <c r="AK7" s="171"/>
      <c r="AL7" s="171"/>
      <c r="AM7" s="171"/>
      <c r="AN7" s="171"/>
      <c r="AO7" s="172"/>
    </row>
    <row r="8" spans="1:61" x14ac:dyDescent="0.3">
      <c r="C8" s="169" t="s">
        <v>43</v>
      </c>
      <c r="D8" s="169"/>
      <c r="E8" s="169"/>
      <c r="F8" s="169"/>
      <c r="G8" s="169"/>
      <c r="H8" s="169"/>
      <c r="I8" s="169" t="s">
        <v>172</v>
      </c>
      <c r="J8" s="169"/>
      <c r="K8" s="169"/>
      <c r="L8" s="169"/>
      <c r="M8" s="169"/>
      <c r="N8" s="169"/>
      <c r="O8" s="169"/>
      <c r="P8" s="169"/>
      <c r="Q8" s="169"/>
      <c r="R8" s="169"/>
      <c r="S8" s="169"/>
      <c r="T8" s="169"/>
      <c r="U8" s="169"/>
      <c r="V8" s="43"/>
      <c r="W8" s="170" t="s">
        <v>180</v>
      </c>
      <c r="X8" s="171"/>
      <c r="Y8" s="171"/>
      <c r="Z8" s="171"/>
      <c r="AA8" s="171"/>
      <c r="AB8" s="172"/>
      <c r="AC8" s="170" t="s">
        <v>181</v>
      </c>
      <c r="AD8" s="171"/>
      <c r="AE8" s="171"/>
      <c r="AF8" s="171"/>
      <c r="AG8" s="171"/>
      <c r="AH8" s="171"/>
      <c r="AI8" s="171"/>
      <c r="AJ8" s="171"/>
      <c r="AK8" s="171"/>
      <c r="AL8" s="171"/>
      <c r="AM8" s="171"/>
      <c r="AN8" s="171"/>
      <c r="AO8" s="172"/>
    </row>
    <row r="9" spans="1:61" x14ac:dyDescent="0.3">
      <c r="C9" s="162" t="s">
        <v>182</v>
      </c>
      <c r="D9" s="163"/>
      <c r="E9" s="163"/>
      <c r="F9" s="163"/>
      <c r="G9" s="163"/>
      <c r="H9" s="164"/>
      <c r="I9" s="165" t="s">
        <v>183</v>
      </c>
      <c r="J9" s="163"/>
      <c r="K9" s="163"/>
      <c r="L9" s="163"/>
      <c r="M9" s="163"/>
      <c r="N9" s="163"/>
      <c r="O9" s="163"/>
      <c r="P9" s="163"/>
      <c r="Q9" s="163"/>
      <c r="R9" s="163"/>
      <c r="S9" s="163"/>
      <c r="T9" s="163"/>
      <c r="U9" s="164"/>
      <c r="V9" s="43"/>
      <c r="W9" s="170" t="s">
        <v>184</v>
      </c>
      <c r="X9" s="171"/>
      <c r="Y9" s="171"/>
      <c r="Z9" s="171"/>
      <c r="AA9" s="171"/>
      <c r="AB9" s="172"/>
      <c r="AC9" s="170" t="s">
        <v>185</v>
      </c>
      <c r="AD9" s="171"/>
      <c r="AE9" s="171"/>
      <c r="AF9" s="171"/>
      <c r="AG9" s="171"/>
      <c r="AH9" s="171"/>
      <c r="AI9" s="171"/>
      <c r="AJ9" s="171"/>
      <c r="AK9" s="171"/>
      <c r="AL9" s="171"/>
      <c r="AM9" s="171"/>
      <c r="AN9" s="171"/>
      <c r="AO9" s="172"/>
    </row>
    <row r="10" spans="1:61" x14ac:dyDescent="0.3">
      <c r="C10" s="362" t="s">
        <v>405</v>
      </c>
      <c r="D10" s="163"/>
      <c r="E10" s="163"/>
      <c r="F10" s="163"/>
      <c r="G10" s="163"/>
      <c r="H10" s="164"/>
      <c r="I10" s="361" t="s">
        <v>404</v>
      </c>
      <c r="J10" s="163"/>
      <c r="K10" s="163"/>
      <c r="L10" s="163"/>
      <c r="M10" s="163"/>
      <c r="N10" s="163"/>
      <c r="O10" s="163"/>
      <c r="P10" s="163"/>
      <c r="Q10" s="163"/>
      <c r="R10" s="163"/>
      <c r="S10" s="163"/>
      <c r="T10" s="163"/>
      <c r="U10" s="164"/>
      <c r="V10" s="43"/>
      <c r="W10" s="170" t="s">
        <v>186</v>
      </c>
      <c r="X10" s="171"/>
      <c r="Y10" s="171"/>
      <c r="Z10" s="171"/>
      <c r="AA10" s="171"/>
      <c r="AB10" s="172"/>
      <c r="AC10" s="170" t="s">
        <v>187</v>
      </c>
      <c r="AD10" s="171"/>
      <c r="AE10" s="171"/>
      <c r="AF10" s="171"/>
      <c r="AG10" s="171"/>
      <c r="AH10" s="171"/>
      <c r="AI10" s="171"/>
      <c r="AJ10" s="171"/>
      <c r="AK10" s="171"/>
      <c r="AL10" s="171"/>
      <c r="AM10" s="171"/>
      <c r="AN10" s="171"/>
      <c r="AO10" s="172"/>
    </row>
    <row r="11" spans="1:61" x14ac:dyDescent="0.3">
      <c r="C11" s="162"/>
      <c r="D11" s="163"/>
      <c r="E11" s="163"/>
      <c r="F11" s="163"/>
      <c r="G11" s="163"/>
      <c r="H11" s="164"/>
      <c r="I11" s="162"/>
      <c r="J11" s="163"/>
      <c r="K11" s="163"/>
      <c r="L11" s="163"/>
      <c r="M11" s="163"/>
      <c r="N11" s="163"/>
      <c r="O11" s="163"/>
      <c r="P11" s="163"/>
      <c r="Q11" s="163"/>
      <c r="R11" s="163"/>
      <c r="S11" s="163"/>
      <c r="T11" s="163"/>
      <c r="U11" s="164"/>
      <c r="V11" s="43"/>
      <c r="W11" s="162"/>
      <c r="X11" s="163"/>
      <c r="Y11" s="163"/>
      <c r="Z11" s="163"/>
      <c r="AA11" s="163"/>
      <c r="AB11" s="164"/>
      <c r="AC11" s="162"/>
      <c r="AD11" s="163"/>
      <c r="AE11" s="163"/>
      <c r="AF11" s="163"/>
      <c r="AG11" s="163"/>
      <c r="AH11" s="163"/>
      <c r="AI11" s="163"/>
      <c r="AJ11" s="163"/>
      <c r="AK11" s="163"/>
      <c r="AL11" s="163"/>
      <c r="AM11" s="163"/>
      <c r="AN11" s="163"/>
      <c r="AO11" s="164"/>
    </row>
    <row r="12" spans="1:61" x14ac:dyDescent="0.3">
      <c r="C12" s="162"/>
      <c r="D12" s="163"/>
      <c r="E12" s="163"/>
      <c r="F12" s="163"/>
      <c r="G12" s="163"/>
      <c r="H12" s="164"/>
      <c r="I12" s="162"/>
      <c r="J12" s="163"/>
      <c r="K12" s="163"/>
      <c r="L12" s="163"/>
      <c r="M12" s="163"/>
      <c r="N12" s="163"/>
      <c r="O12" s="163"/>
      <c r="P12" s="163"/>
      <c r="Q12" s="163"/>
      <c r="R12" s="163"/>
      <c r="S12" s="163"/>
      <c r="T12" s="163"/>
      <c r="U12" s="164"/>
      <c r="V12" s="43"/>
      <c r="W12" s="162"/>
      <c r="X12" s="163"/>
      <c r="Y12" s="163"/>
      <c r="Z12" s="163"/>
      <c r="AA12" s="163"/>
      <c r="AB12" s="164"/>
      <c r="AC12" s="162"/>
      <c r="AD12" s="163"/>
      <c r="AE12" s="163"/>
      <c r="AF12" s="163"/>
      <c r="AG12" s="163"/>
      <c r="AH12" s="163"/>
      <c r="AI12" s="163"/>
      <c r="AJ12" s="163"/>
      <c r="AK12" s="163"/>
      <c r="AL12" s="163"/>
      <c r="AM12" s="163"/>
      <c r="AN12" s="163"/>
      <c r="AO12" s="164"/>
    </row>
    <row r="13" spans="1:61" x14ac:dyDescent="0.3">
      <c r="C13" s="162"/>
      <c r="D13" s="163"/>
      <c r="E13" s="163"/>
      <c r="F13" s="163"/>
      <c r="G13" s="163"/>
      <c r="H13" s="164"/>
      <c r="I13" s="162"/>
      <c r="J13" s="163"/>
      <c r="K13" s="163"/>
      <c r="L13" s="163"/>
      <c r="M13" s="163"/>
      <c r="N13" s="163"/>
      <c r="O13" s="163"/>
      <c r="P13" s="163"/>
      <c r="Q13" s="163"/>
      <c r="R13" s="163"/>
      <c r="S13" s="163"/>
      <c r="T13" s="163"/>
      <c r="U13" s="164"/>
      <c r="V13" s="43"/>
      <c r="W13" s="162"/>
      <c r="X13" s="163"/>
      <c r="Y13" s="163"/>
      <c r="Z13" s="163"/>
      <c r="AA13" s="163"/>
      <c r="AB13" s="164"/>
      <c r="AC13" s="162"/>
      <c r="AD13" s="163"/>
      <c r="AE13" s="163"/>
      <c r="AF13" s="163"/>
      <c r="AG13" s="163"/>
      <c r="AH13" s="163"/>
      <c r="AI13" s="163"/>
      <c r="AJ13" s="163"/>
      <c r="AK13" s="163"/>
      <c r="AL13" s="163"/>
      <c r="AM13" s="163"/>
      <c r="AN13" s="163"/>
      <c r="AO13" s="164"/>
    </row>
    <row r="14" spans="1:61" x14ac:dyDescent="0.3">
      <c r="C14" s="162"/>
      <c r="D14" s="163"/>
      <c r="E14" s="163"/>
      <c r="F14" s="163"/>
      <c r="G14" s="163"/>
      <c r="H14" s="164"/>
      <c r="I14" s="162"/>
      <c r="J14" s="163"/>
      <c r="K14" s="163"/>
      <c r="L14" s="163"/>
      <c r="M14" s="163"/>
      <c r="N14" s="163"/>
      <c r="O14" s="163"/>
      <c r="P14" s="163"/>
      <c r="Q14" s="163"/>
      <c r="R14" s="163"/>
      <c r="S14" s="163"/>
      <c r="T14" s="163"/>
      <c r="U14" s="164"/>
      <c r="V14" s="43"/>
      <c r="W14" s="162"/>
      <c r="X14" s="163"/>
      <c r="Y14" s="163"/>
      <c r="Z14" s="163"/>
      <c r="AA14" s="163"/>
      <c r="AB14" s="164"/>
      <c r="AC14" s="162"/>
      <c r="AD14" s="163"/>
      <c r="AE14" s="163"/>
      <c r="AF14" s="163"/>
      <c r="AG14" s="163"/>
      <c r="AH14" s="163"/>
      <c r="AI14" s="163"/>
      <c r="AJ14" s="163"/>
      <c r="AK14" s="163"/>
      <c r="AL14" s="163"/>
      <c r="AM14" s="163"/>
      <c r="AN14" s="163"/>
      <c r="AO14" s="164"/>
    </row>
    <row r="15" spans="1:61" x14ac:dyDescent="0.3">
      <c r="C15" s="162"/>
      <c r="D15" s="163"/>
      <c r="E15" s="163"/>
      <c r="F15" s="163"/>
      <c r="G15" s="163"/>
      <c r="H15" s="164"/>
      <c r="I15" s="162"/>
      <c r="J15" s="163"/>
      <c r="K15" s="163"/>
      <c r="L15" s="163"/>
      <c r="M15" s="163"/>
      <c r="N15" s="163"/>
      <c r="O15" s="163"/>
      <c r="P15" s="163"/>
      <c r="Q15" s="163"/>
      <c r="R15" s="163"/>
      <c r="S15" s="163"/>
      <c r="T15" s="163"/>
      <c r="U15" s="164"/>
      <c r="V15" s="43"/>
      <c r="W15" s="162"/>
      <c r="X15" s="163"/>
      <c r="Y15" s="163"/>
      <c r="Z15" s="163"/>
      <c r="AA15" s="163"/>
      <c r="AB15" s="164"/>
      <c r="AC15" s="162"/>
      <c r="AD15" s="163"/>
      <c r="AE15" s="163"/>
      <c r="AF15" s="163"/>
      <c r="AG15" s="163"/>
      <c r="AH15" s="163"/>
      <c r="AI15" s="163"/>
      <c r="AJ15" s="163"/>
      <c r="AK15" s="163"/>
      <c r="AL15" s="163"/>
      <c r="AM15" s="163"/>
      <c r="AN15" s="163"/>
      <c r="AO15" s="164"/>
    </row>
    <row r="16" spans="1:61" x14ac:dyDescent="0.3">
      <c r="C16" s="162"/>
      <c r="D16" s="163"/>
      <c r="E16" s="163"/>
      <c r="F16" s="163"/>
      <c r="G16" s="163"/>
      <c r="H16" s="164"/>
      <c r="I16" s="162"/>
      <c r="J16" s="163"/>
      <c r="K16" s="163"/>
      <c r="L16" s="163"/>
      <c r="M16" s="163"/>
      <c r="N16" s="163"/>
      <c r="O16" s="163"/>
      <c r="P16" s="163"/>
      <c r="Q16" s="163"/>
      <c r="R16" s="163"/>
      <c r="S16" s="163"/>
      <c r="T16" s="163"/>
      <c r="U16" s="164"/>
      <c r="V16" s="43"/>
      <c r="W16" s="162"/>
      <c r="X16" s="163"/>
      <c r="Y16" s="163"/>
      <c r="Z16" s="163"/>
      <c r="AA16" s="163"/>
      <c r="AB16" s="164"/>
      <c r="AC16" s="162"/>
      <c r="AD16" s="163"/>
      <c r="AE16" s="163"/>
      <c r="AF16" s="163"/>
      <c r="AG16" s="163"/>
      <c r="AH16" s="163"/>
      <c r="AI16" s="163"/>
      <c r="AJ16" s="163"/>
      <c r="AK16" s="163"/>
      <c r="AL16" s="163"/>
      <c r="AM16" s="163"/>
      <c r="AN16" s="163"/>
      <c r="AO16" s="164"/>
    </row>
    <row r="17" spans="2:61" x14ac:dyDescent="0.3">
      <c r="C17" s="162"/>
      <c r="D17" s="163"/>
      <c r="E17" s="163"/>
      <c r="F17" s="163"/>
      <c r="G17" s="163"/>
      <c r="H17" s="164"/>
      <c r="I17" s="162"/>
      <c r="J17" s="163"/>
      <c r="K17" s="163"/>
      <c r="L17" s="163"/>
      <c r="M17" s="163"/>
      <c r="N17" s="163"/>
      <c r="O17" s="163"/>
      <c r="P17" s="163"/>
      <c r="Q17" s="163"/>
      <c r="R17" s="163"/>
      <c r="S17" s="163"/>
      <c r="T17" s="163"/>
      <c r="U17" s="164"/>
      <c r="V17" s="43"/>
      <c r="W17" s="162"/>
      <c r="X17" s="163"/>
      <c r="Y17" s="163"/>
      <c r="Z17" s="163"/>
      <c r="AA17" s="163"/>
      <c r="AB17" s="164"/>
      <c r="AC17" s="162"/>
      <c r="AD17" s="163"/>
      <c r="AE17" s="163"/>
      <c r="AF17" s="163"/>
      <c r="AG17" s="163"/>
      <c r="AH17" s="163"/>
      <c r="AI17" s="163"/>
      <c r="AJ17" s="163"/>
      <c r="AK17" s="163"/>
      <c r="AL17" s="163"/>
      <c r="AM17" s="163"/>
      <c r="AN17" s="163"/>
      <c r="AO17" s="164"/>
    </row>
    <row r="18" spans="2:61" x14ac:dyDescent="0.3">
      <c r="C18" s="162"/>
      <c r="D18" s="163"/>
      <c r="E18" s="163"/>
      <c r="F18" s="163"/>
      <c r="G18" s="163"/>
      <c r="H18" s="164"/>
      <c r="I18" s="162"/>
      <c r="J18" s="163"/>
      <c r="K18" s="163"/>
      <c r="L18" s="163"/>
      <c r="M18" s="163"/>
      <c r="N18" s="163"/>
      <c r="O18" s="163"/>
      <c r="P18" s="163"/>
      <c r="Q18" s="163"/>
      <c r="R18" s="163"/>
      <c r="S18" s="163"/>
      <c r="T18" s="163"/>
      <c r="U18" s="164"/>
      <c r="V18" s="43"/>
      <c r="W18" s="162"/>
      <c r="X18" s="163"/>
      <c r="Y18" s="163"/>
      <c r="Z18" s="163"/>
      <c r="AA18" s="163"/>
      <c r="AB18" s="164"/>
      <c r="AC18" s="162"/>
      <c r="AD18" s="163"/>
      <c r="AE18" s="163"/>
      <c r="AF18" s="163"/>
      <c r="AG18" s="163"/>
      <c r="AH18" s="163"/>
      <c r="AI18" s="163"/>
      <c r="AJ18" s="163"/>
      <c r="AK18" s="163"/>
      <c r="AL18" s="163"/>
      <c r="AM18" s="163"/>
      <c r="AN18" s="163"/>
      <c r="AO18" s="164"/>
    </row>
    <row r="19" spans="2:61" x14ac:dyDescent="0.3">
      <c r="C19" s="43"/>
      <c r="D19" s="43"/>
      <c r="E19" s="43"/>
      <c r="F19" s="43"/>
      <c r="G19" s="43"/>
      <c r="H19" s="43"/>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row>
    <row r="20" spans="2:61" x14ac:dyDescent="0.3">
      <c r="C20" s="166" t="s">
        <v>188</v>
      </c>
      <c r="D20" s="166"/>
      <c r="E20" s="166"/>
      <c r="F20" s="166"/>
      <c r="G20" s="166"/>
      <c r="H20" s="166"/>
      <c r="I20" s="166"/>
      <c r="J20" s="166"/>
      <c r="K20" s="166"/>
      <c r="L20" s="166"/>
      <c r="M20" s="166"/>
      <c r="N20" s="166"/>
      <c r="O20" s="166"/>
      <c r="P20" s="166"/>
      <c r="Q20" s="166"/>
      <c r="R20" s="167" t="str">
        <f>主状态!F5</f>
        <v>游侠</v>
      </c>
      <c r="S20" s="167"/>
      <c r="T20" s="167"/>
      <c r="U20" s="167"/>
      <c r="V20" s="43"/>
      <c r="W20" s="166" t="s">
        <v>189</v>
      </c>
      <c r="X20" s="166"/>
      <c r="Y20" s="166"/>
      <c r="Z20" s="166"/>
      <c r="AA20" s="166"/>
      <c r="AB20" s="166"/>
      <c r="AC20" s="166"/>
      <c r="AD20" s="166"/>
      <c r="AE20" s="166"/>
      <c r="AF20" s="166"/>
      <c r="AG20" s="166"/>
      <c r="AH20" s="166"/>
      <c r="AI20" s="166"/>
      <c r="AJ20" s="166"/>
      <c r="AK20" s="166"/>
      <c r="AL20" s="167">
        <f>主状态!F6</f>
        <v>0</v>
      </c>
      <c r="AM20" s="167"/>
      <c r="AN20" s="167"/>
      <c r="AO20" s="167"/>
      <c r="AQ20" s="166" t="s">
        <v>190</v>
      </c>
      <c r="AR20" s="166"/>
      <c r="AS20" s="166"/>
      <c r="AT20" s="166"/>
      <c r="AU20" s="166"/>
      <c r="AV20" s="166"/>
      <c r="AW20" s="166"/>
      <c r="AX20" s="166"/>
      <c r="AY20" s="166"/>
      <c r="AZ20" s="166"/>
      <c r="BA20" s="166"/>
      <c r="BB20" s="166"/>
      <c r="BC20" s="166"/>
      <c r="BD20" s="166"/>
      <c r="BE20" s="166"/>
      <c r="BF20" s="167" t="s">
        <v>191</v>
      </c>
      <c r="BG20" s="167"/>
      <c r="BH20" s="167"/>
      <c r="BI20" s="167"/>
    </row>
    <row r="21" spans="2:61" x14ac:dyDescent="0.3">
      <c r="B21" s="168" t="s">
        <v>192</v>
      </c>
      <c r="C21" s="168"/>
      <c r="D21" s="169" t="s">
        <v>43</v>
      </c>
      <c r="E21" s="169"/>
      <c r="F21" s="169"/>
      <c r="G21" s="169"/>
      <c r="H21" s="169"/>
      <c r="I21" s="169"/>
      <c r="J21" s="169" t="s">
        <v>172</v>
      </c>
      <c r="K21" s="169"/>
      <c r="L21" s="169"/>
      <c r="M21" s="169"/>
      <c r="N21" s="169"/>
      <c r="O21" s="169"/>
      <c r="P21" s="169"/>
      <c r="Q21" s="169"/>
      <c r="R21" s="169"/>
      <c r="S21" s="169"/>
      <c r="T21" s="169"/>
      <c r="U21" s="169"/>
      <c r="V21" s="168" t="s">
        <v>192</v>
      </c>
      <c r="W21" s="168"/>
      <c r="X21" s="169" t="s">
        <v>43</v>
      </c>
      <c r="Y21" s="169"/>
      <c r="Z21" s="169"/>
      <c r="AA21" s="169"/>
      <c r="AB21" s="169"/>
      <c r="AC21" s="169"/>
      <c r="AD21" s="169" t="s">
        <v>172</v>
      </c>
      <c r="AE21" s="169"/>
      <c r="AF21" s="169"/>
      <c r="AG21" s="169"/>
      <c r="AH21" s="169"/>
      <c r="AI21" s="169"/>
      <c r="AJ21" s="169"/>
      <c r="AK21" s="169"/>
      <c r="AL21" s="169"/>
      <c r="AM21" s="169"/>
      <c r="AN21" s="169"/>
      <c r="AO21" s="169"/>
      <c r="AP21" s="168" t="s">
        <v>192</v>
      </c>
      <c r="AQ21" s="168"/>
      <c r="AR21" s="169" t="s">
        <v>43</v>
      </c>
      <c r="AS21" s="169"/>
      <c r="AT21" s="169"/>
      <c r="AU21" s="169"/>
      <c r="AV21" s="169"/>
      <c r="AW21" s="169"/>
      <c r="AX21" s="169" t="s">
        <v>172</v>
      </c>
      <c r="AY21" s="169"/>
      <c r="AZ21" s="169"/>
      <c r="BA21" s="169"/>
      <c r="BB21" s="169"/>
      <c r="BC21" s="169"/>
      <c r="BD21" s="169"/>
      <c r="BE21" s="169"/>
      <c r="BF21" s="169"/>
      <c r="BG21" s="169"/>
      <c r="BH21" s="169"/>
      <c r="BI21" s="169"/>
    </row>
    <row r="22" spans="2:61" x14ac:dyDescent="0.3">
      <c r="C22" s="3">
        <v>1</v>
      </c>
      <c r="D22" s="162" t="s">
        <v>193</v>
      </c>
      <c r="E22" s="163"/>
      <c r="F22" s="163"/>
      <c r="G22" s="163"/>
      <c r="H22" s="163"/>
      <c r="I22" s="164"/>
      <c r="J22" s="165" t="s">
        <v>194</v>
      </c>
      <c r="K22" s="163"/>
      <c r="L22" s="163"/>
      <c r="M22" s="163"/>
      <c r="N22" s="163"/>
      <c r="O22" s="163"/>
      <c r="P22" s="163"/>
      <c r="Q22" s="163"/>
      <c r="R22" s="163"/>
      <c r="S22" s="163"/>
      <c r="T22" s="163"/>
      <c r="U22" s="164"/>
      <c r="W22" s="3"/>
      <c r="X22" s="162"/>
      <c r="Y22" s="163"/>
      <c r="Z22" s="163"/>
      <c r="AA22" s="163"/>
      <c r="AB22" s="163"/>
      <c r="AC22" s="164"/>
      <c r="AD22" s="161"/>
      <c r="AE22" s="153"/>
      <c r="AF22" s="153"/>
      <c r="AG22" s="153"/>
      <c r="AH22" s="153"/>
      <c r="AI22" s="153"/>
      <c r="AJ22" s="153"/>
      <c r="AK22" s="153"/>
      <c r="AL22" s="153"/>
      <c r="AM22" s="153"/>
      <c r="AN22" s="153"/>
      <c r="AO22" s="154"/>
      <c r="AQ22" s="3"/>
      <c r="AR22" s="162"/>
      <c r="AS22" s="163"/>
      <c r="AT22" s="163"/>
      <c r="AU22" s="163"/>
      <c r="AV22" s="163"/>
      <c r="AW22" s="164"/>
      <c r="AX22" s="162"/>
      <c r="AY22" s="163"/>
      <c r="AZ22" s="163"/>
      <c r="BA22" s="163"/>
      <c r="BB22" s="163"/>
      <c r="BC22" s="163"/>
      <c r="BD22" s="163"/>
      <c r="BE22" s="163"/>
      <c r="BF22" s="163"/>
      <c r="BG22" s="163"/>
      <c r="BH22" s="163"/>
      <c r="BI22" s="164"/>
    </row>
    <row r="23" spans="2:61" x14ac:dyDescent="0.3">
      <c r="C23" s="3">
        <v>1</v>
      </c>
      <c r="D23" s="162" t="s">
        <v>195</v>
      </c>
      <c r="E23" s="163"/>
      <c r="F23" s="163"/>
      <c r="G23" s="163"/>
      <c r="H23" s="163"/>
      <c r="I23" s="164"/>
      <c r="J23" s="162" t="s">
        <v>196</v>
      </c>
      <c r="K23" s="163"/>
      <c r="L23" s="163"/>
      <c r="M23" s="163"/>
      <c r="N23" s="163"/>
      <c r="O23" s="163"/>
      <c r="P23" s="163"/>
      <c r="Q23" s="163"/>
      <c r="R23" s="163"/>
      <c r="S23" s="163"/>
      <c r="T23" s="163"/>
      <c r="U23" s="164"/>
      <c r="W23" s="3"/>
      <c r="X23" s="162"/>
      <c r="Y23" s="163"/>
      <c r="Z23" s="163"/>
      <c r="AA23" s="163"/>
      <c r="AB23" s="163"/>
      <c r="AC23" s="164"/>
      <c r="AD23" s="158"/>
      <c r="AE23" s="159"/>
      <c r="AF23" s="159"/>
      <c r="AG23" s="159"/>
      <c r="AH23" s="159"/>
      <c r="AI23" s="159"/>
      <c r="AJ23" s="159"/>
      <c r="AK23" s="159"/>
      <c r="AL23" s="159"/>
      <c r="AM23" s="159"/>
      <c r="AN23" s="159"/>
      <c r="AO23" s="160"/>
      <c r="AQ23" s="3"/>
      <c r="AR23" s="162"/>
      <c r="AS23" s="163"/>
      <c r="AT23" s="163"/>
      <c r="AU23" s="163"/>
      <c r="AV23" s="163"/>
      <c r="AW23" s="164"/>
      <c r="AX23" s="162"/>
      <c r="AY23" s="163"/>
      <c r="AZ23" s="163"/>
      <c r="BA23" s="163"/>
      <c r="BB23" s="163"/>
      <c r="BC23" s="163"/>
      <c r="BD23" s="163"/>
      <c r="BE23" s="163"/>
      <c r="BF23" s="163"/>
      <c r="BG23" s="163"/>
      <c r="BH23" s="163"/>
      <c r="BI23" s="164"/>
    </row>
    <row r="24" spans="2:61" x14ac:dyDescent="0.3">
      <c r="C24" s="3">
        <v>1</v>
      </c>
      <c r="D24" s="162" t="s">
        <v>36</v>
      </c>
      <c r="E24" s="163"/>
      <c r="F24" s="163"/>
      <c r="G24" s="163"/>
      <c r="H24" s="163"/>
      <c r="I24" s="164"/>
      <c r="J24" s="162" t="s">
        <v>197</v>
      </c>
      <c r="K24" s="163"/>
      <c r="L24" s="163"/>
      <c r="M24" s="163"/>
      <c r="N24" s="163"/>
      <c r="O24" s="163"/>
      <c r="P24" s="163"/>
      <c r="Q24" s="163"/>
      <c r="R24" s="163"/>
      <c r="S24" s="163"/>
      <c r="T24" s="163"/>
      <c r="U24" s="164"/>
      <c r="W24" s="3"/>
      <c r="X24" s="162"/>
      <c r="Y24" s="163"/>
      <c r="Z24" s="163"/>
      <c r="AA24" s="163"/>
      <c r="AB24" s="163"/>
      <c r="AC24" s="164"/>
      <c r="AD24" s="162"/>
      <c r="AE24" s="163"/>
      <c r="AF24" s="163"/>
      <c r="AG24" s="163"/>
      <c r="AH24" s="163"/>
      <c r="AI24" s="163"/>
      <c r="AJ24" s="163"/>
      <c r="AK24" s="163"/>
      <c r="AL24" s="163"/>
      <c r="AM24" s="163"/>
      <c r="AN24" s="163"/>
      <c r="AO24" s="164"/>
      <c r="AQ24" s="3"/>
      <c r="AR24" s="162"/>
      <c r="AS24" s="163"/>
      <c r="AT24" s="163"/>
      <c r="AU24" s="163"/>
      <c r="AV24" s="163"/>
      <c r="AW24" s="164"/>
      <c r="AX24" s="162"/>
      <c r="AY24" s="163"/>
      <c r="AZ24" s="163"/>
      <c r="BA24" s="163"/>
      <c r="BB24" s="163"/>
      <c r="BC24" s="163"/>
      <c r="BD24" s="163"/>
      <c r="BE24" s="163"/>
      <c r="BF24" s="163"/>
      <c r="BG24" s="163"/>
      <c r="BH24" s="163"/>
      <c r="BI24" s="164"/>
    </row>
    <row r="25" spans="2:61" x14ac:dyDescent="0.3">
      <c r="C25" s="3">
        <v>1</v>
      </c>
      <c r="D25" s="162" t="s">
        <v>193</v>
      </c>
      <c r="E25" s="163"/>
      <c r="F25" s="163"/>
      <c r="G25" s="163"/>
      <c r="H25" s="163"/>
      <c r="I25" s="164"/>
      <c r="J25" s="162" t="s">
        <v>198</v>
      </c>
      <c r="K25" s="163"/>
      <c r="L25" s="163"/>
      <c r="M25" s="163"/>
      <c r="N25" s="163"/>
      <c r="O25" s="163"/>
      <c r="P25" s="163"/>
      <c r="Q25" s="163"/>
      <c r="R25" s="163"/>
      <c r="S25" s="163"/>
      <c r="T25" s="163"/>
      <c r="U25" s="164"/>
      <c r="W25" s="3"/>
      <c r="X25" s="162"/>
      <c r="Y25" s="163"/>
      <c r="Z25" s="163"/>
      <c r="AA25" s="163"/>
      <c r="AB25" s="163"/>
      <c r="AC25" s="164"/>
      <c r="AD25" s="162"/>
      <c r="AE25" s="163"/>
      <c r="AF25" s="163"/>
      <c r="AG25" s="163"/>
      <c r="AH25" s="163"/>
      <c r="AI25" s="163"/>
      <c r="AJ25" s="163"/>
      <c r="AK25" s="163"/>
      <c r="AL25" s="163"/>
      <c r="AM25" s="163"/>
      <c r="AN25" s="163"/>
      <c r="AO25" s="164"/>
      <c r="AQ25" s="3"/>
      <c r="AR25" s="162"/>
      <c r="AS25" s="163"/>
      <c r="AT25" s="163"/>
      <c r="AU25" s="163"/>
      <c r="AV25" s="163"/>
      <c r="AW25" s="164"/>
      <c r="AX25" s="162"/>
      <c r="AY25" s="163"/>
      <c r="AZ25" s="163"/>
      <c r="BA25" s="163"/>
      <c r="BB25" s="163"/>
      <c r="BC25" s="163"/>
      <c r="BD25" s="163"/>
      <c r="BE25" s="163"/>
      <c r="BF25" s="163"/>
      <c r="BG25" s="163"/>
      <c r="BH25" s="163"/>
      <c r="BI25" s="164"/>
    </row>
    <row r="26" spans="2:61" x14ac:dyDescent="0.3">
      <c r="C26" s="3">
        <v>1</v>
      </c>
      <c r="D26" s="162" t="s">
        <v>199</v>
      </c>
      <c r="E26" s="163"/>
      <c r="F26" s="163"/>
      <c r="G26" s="163"/>
      <c r="H26" s="163"/>
      <c r="I26" s="164"/>
      <c r="J26" s="162" t="s">
        <v>200</v>
      </c>
      <c r="K26" s="163"/>
      <c r="L26" s="163"/>
      <c r="M26" s="163"/>
      <c r="N26" s="163"/>
      <c r="O26" s="163"/>
      <c r="P26" s="163"/>
      <c r="Q26" s="163"/>
      <c r="R26" s="163"/>
      <c r="S26" s="163"/>
      <c r="T26" s="163"/>
      <c r="U26" s="164"/>
      <c r="W26" s="3"/>
      <c r="X26" s="162"/>
      <c r="Y26" s="163"/>
      <c r="Z26" s="163"/>
      <c r="AA26" s="163"/>
      <c r="AB26" s="163"/>
      <c r="AC26" s="164"/>
      <c r="AD26" s="162"/>
      <c r="AE26" s="163"/>
      <c r="AF26" s="163"/>
      <c r="AG26" s="163"/>
      <c r="AH26" s="163"/>
      <c r="AI26" s="163"/>
      <c r="AJ26" s="163"/>
      <c r="AK26" s="163"/>
      <c r="AL26" s="163"/>
      <c r="AM26" s="163"/>
      <c r="AN26" s="163"/>
      <c r="AO26" s="164"/>
      <c r="AQ26" s="3"/>
      <c r="AR26" s="162"/>
      <c r="AS26" s="163"/>
      <c r="AT26" s="163"/>
      <c r="AU26" s="163"/>
      <c r="AV26" s="163"/>
      <c r="AW26" s="164"/>
      <c r="AX26" s="162"/>
      <c r="AY26" s="163"/>
      <c r="AZ26" s="163"/>
      <c r="BA26" s="163"/>
      <c r="BB26" s="163"/>
      <c r="BC26" s="163"/>
      <c r="BD26" s="163"/>
      <c r="BE26" s="163"/>
      <c r="BF26" s="163"/>
      <c r="BG26" s="163"/>
      <c r="BH26" s="163"/>
      <c r="BI26" s="164"/>
    </row>
    <row r="27" spans="2:61" x14ac:dyDescent="0.3">
      <c r="C27" s="3">
        <v>1</v>
      </c>
      <c r="D27" s="162" t="s">
        <v>201</v>
      </c>
      <c r="E27" s="163"/>
      <c r="F27" s="163"/>
      <c r="G27" s="163"/>
      <c r="H27" s="163"/>
      <c r="I27" s="164"/>
      <c r="J27" s="165" t="s">
        <v>202</v>
      </c>
      <c r="K27" s="163"/>
      <c r="L27" s="163"/>
      <c r="M27" s="163"/>
      <c r="N27" s="163"/>
      <c r="O27" s="163"/>
      <c r="P27" s="163"/>
      <c r="Q27" s="163"/>
      <c r="R27" s="163"/>
      <c r="S27" s="163"/>
      <c r="T27" s="163"/>
      <c r="U27" s="164"/>
      <c r="W27" s="3"/>
      <c r="X27" s="162"/>
      <c r="Y27" s="163"/>
      <c r="Z27" s="163"/>
      <c r="AA27" s="163"/>
      <c r="AB27" s="163"/>
      <c r="AC27" s="164"/>
      <c r="AD27" s="165"/>
      <c r="AE27" s="163"/>
      <c r="AF27" s="163"/>
      <c r="AG27" s="163"/>
      <c r="AH27" s="163"/>
      <c r="AI27" s="163"/>
      <c r="AJ27" s="163"/>
      <c r="AK27" s="163"/>
      <c r="AL27" s="163"/>
      <c r="AM27" s="163"/>
      <c r="AN27" s="163"/>
      <c r="AO27" s="164"/>
      <c r="AQ27" s="3"/>
      <c r="AR27" s="162"/>
      <c r="AS27" s="163"/>
      <c r="AT27" s="163"/>
      <c r="AU27" s="163"/>
      <c r="AV27" s="163"/>
      <c r="AW27" s="164"/>
      <c r="AX27" s="162"/>
      <c r="AY27" s="163"/>
      <c r="AZ27" s="163"/>
      <c r="BA27" s="163"/>
      <c r="BB27" s="163"/>
      <c r="BC27" s="163"/>
      <c r="BD27" s="163"/>
      <c r="BE27" s="163"/>
      <c r="BF27" s="163"/>
      <c r="BG27" s="163"/>
      <c r="BH27" s="163"/>
      <c r="BI27" s="164"/>
    </row>
    <row r="28" spans="2:61" x14ac:dyDescent="0.3">
      <c r="C28" s="3"/>
      <c r="D28" s="162"/>
      <c r="E28" s="163"/>
      <c r="F28" s="163"/>
      <c r="G28" s="163"/>
      <c r="H28" s="163"/>
      <c r="I28" s="164"/>
      <c r="J28" s="162"/>
      <c r="K28" s="163"/>
      <c r="L28" s="163"/>
      <c r="M28" s="163"/>
      <c r="N28" s="163"/>
      <c r="O28" s="163"/>
      <c r="P28" s="163"/>
      <c r="Q28" s="163"/>
      <c r="R28" s="163"/>
      <c r="S28" s="163"/>
      <c r="T28" s="163"/>
      <c r="U28" s="164"/>
      <c r="W28" s="3"/>
      <c r="X28" s="162"/>
      <c r="Y28" s="163"/>
      <c r="Z28" s="163"/>
      <c r="AA28" s="163"/>
      <c r="AB28" s="163"/>
      <c r="AC28" s="164"/>
      <c r="AD28" s="162"/>
      <c r="AE28" s="163"/>
      <c r="AF28" s="163"/>
      <c r="AG28" s="163"/>
      <c r="AH28" s="163"/>
      <c r="AI28" s="163"/>
      <c r="AJ28" s="163"/>
      <c r="AK28" s="163"/>
      <c r="AL28" s="163"/>
      <c r="AM28" s="163"/>
      <c r="AN28" s="163"/>
      <c r="AO28" s="164"/>
      <c r="AQ28" s="3"/>
      <c r="AR28" s="162"/>
      <c r="AS28" s="163"/>
      <c r="AT28" s="163"/>
      <c r="AU28" s="163"/>
      <c r="AV28" s="163"/>
      <c r="AW28" s="164"/>
      <c r="AX28" s="162"/>
      <c r="AY28" s="163"/>
      <c r="AZ28" s="163"/>
      <c r="BA28" s="163"/>
      <c r="BB28" s="163"/>
      <c r="BC28" s="163"/>
      <c r="BD28" s="163"/>
      <c r="BE28" s="163"/>
      <c r="BF28" s="163"/>
      <c r="BG28" s="163"/>
      <c r="BH28" s="163"/>
      <c r="BI28" s="164"/>
    </row>
    <row r="29" spans="2:61" x14ac:dyDescent="0.3">
      <c r="C29" s="3"/>
      <c r="D29" s="162"/>
      <c r="E29" s="163"/>
      <c r="F29" s="163"/>
      <c r="G29" s="163"/>
      <c r="H29" s="163"/>
      <c r="I29" s="164"/>
      <c r="J29" s="162"/>
      <c r="K29" s="163"/>
      <c r="L29" s="163"/>
      <c r="M29" s="163"/>
      <c r="N29" s="163"/>
      <c r="O29" s="163"/>
      <c r="P29" s="163"/>
      <c r="Q29" s="163"/>
      <c r="R29" s="163"/>
      <c r="S29" s="163"/>
      <c r="T29" s="163"/>
      <c r="U29" s="164"/>
      <c r="W29" s="3"/>
      <c r="X29" s="162"/>
      <c r="Y29" s="163"/>
      <c r="Z29" s="163"/>
      <c r="AA29" s="163"/>
      <c r="AB29" s="163"/>
      <c r="AC29" s="164"/>
      <c r="AD29" s="162"/>
      <c r="AE29" s="163"/>
      <c r="AF29" s="163"/>
      <c r="AG29" s="163"/>
      <c r="AH29" s="163"/>
      <c r="AI29" s="163"/>
      <c r="AJ29" s="163"/>
      <c r="AK29" s="163"/>
      <c r="AL29" s="163"/>
      <c r="AM29" s="163"/>
      <c r="AN29" s="163"/>
      <c r="AO29" s="164"/>
      <c r="AQ29" s="3"/>
      <c r="AR29" s="162"/>
      <c r="AS29" s="163"/>
      <c r="AT29" s="163"/>
      <c r="AU29" s="163"/>
      <c r="AV29" s="163"/>
      <c r="AW29" s="164"/>
      <c r="AX29" s="162"/>
      <c r="AY29" s="163"/>
      <c r="AZ29" s="163"/>
      <c r="BA29" s="163"/>
      <c r="BB29" s="163"/>
      <c r="BC29" s="163"/>
      <c r="BD29" s="163"/>
      <c r="BE29" s="163"/>
      <c r="BF29" s="163"/>
      <c r="BG29" s="163"/>
      <c r="BH29" s="163"/>
      <c r="BI29" s="164"/>
    </row>
    <row r="30" spans="2:61" x14ac:dyDescent="0.3">
      <c r="C30" s="3"/>
      <c r="D30" s="162"/>
      <c r="E30" s="163"/>
      <c r="F30" s="163"/>
      <c r="G30" s="163"/>
      <c r="H30" s="163"/>
      <c r="I30" s="164"/>
      <c r="J30" s="162"/>
      <c r="K30" s="163"/>
      <c r="L30" s="163"/>
      <c r="M30" s="163"/>
      <c r="N30" s="163"/>
      <c r="O30" s="163"/>
      <c r="P30" s="163"/>
      <c r="Q30" s="163"/>
      <c r="R30" s="163"/>
      <c r="S30" s="163"/>
      <c r="T30" s="163"/>
      <c r="U30" s="164"/>
      <c r="W30" s="3"/>
      <c r="X30" s="162"/>
      <c r="Y30" s="163"/>
      <c r="Z30" s="163"/>
      <c r="AA30" s="163"/>
      <c r="AB30" s="163"/>
      <c r="AC30" s="164"/>
      <c r="AD30" s="162"/>
      <c r="AE30" s="163"/>
      <c r="AF30" s="163"/>
      <c r="AG30" s="163"/>
      <c r="AH30" s="163"/>
      <c r="AI30" s="163"/>
      <c r="AJ30" s="163"/>
      <c r="AK30" s="163"/>
      <c r="AL30" s="163"/>
      <c r="AM30" s="163"/>
      <c r="AN30" s="163"/>
      <c r="AO30" s="164"/>
      <c r="AQ30" s="3"/>
      <c r="AR30" s="162"/>
      <c r="AS30" s="163"/>
      <c r="AT30" s="163"/>
      <c r="AU30" s="163"/>
      <c r="AV30" s="163"/>
      <c r="AW30" s="164"/>
      <c r="AX30" s="162"/>
      <c r="AY30" s="163"/>
      <c r="AZ30" s="163"/>
      <c r="BA30" s="163"/>
      <c r="BB30" s="163"/>
      <c r="BC30" s="163"/>
      <c r="BD30" s="163"/>
      <c r="BE30" s="163"/>
      <c r="BF30" s="163"/>
      <c r="BG30" s="163"/>
      <c r="BH30" s="163"/>
      <c r="BI30" s="164"/>
    </row>
    <row r="31" spans="2:61" x14ac:dyDescent="0.3">
      <c r="C31" s="3"/>
      <c r="D31" s="162"/>
      <c r="E31" s="163"/>
      <c r="F31" s="163"/>
      <c r="G31" s="163"/>
      <c r="H31" s="163"/>
      <c r="I31" s="164"/>
      <c r="J31" s="162"/>
      <c r="K31" s="163"/>
      <c r="L31" s="163"/>
      <c r="M31" s="163"/>
      <c r="N31" s="163"/>
      <c r="O31" s="163"/>
      <c r="P31" s="163"/>
      <c r="Q31" s="163"/>
      <c r="R31" s="163"/>
      <c r="S31" s="163"/>
      <c r="T31" s="163"/>
      <c r="U31" s="164"/>
      <c r="W31" s="3"/>
      <c r="X31" s="162"/>
      <c r="Y31" s="163"/>
      <c r="Z31" s="163"/>
      <c r="AA31" s="163"/>
      <c r="AB31" s="163"/>
      <c r="AC31" s="164"/>
      <c r="AD31" s="162"/>
      <c r="AE31" s="163"/>
      <c r="AF31" s="163"/>
      <c r="AG31" s="163"/>
      <c r="AH31" s="163"/>
      <c r="AI31" s="163"/>
      <c r="AJ31" s="163"/>
      <c r="AK31" s="163"/>
      <c r="AL31" s="163"/>
      <c r="AM31" s="163"/>
      <c r="AN31" s="163"/>
      <c r="AO31" s="164"/>
      <c r="AQ31" s="3"/>
      <c r="AR31" s="162"/>
      <c r="AS31" s="163"/>
      <c r="AT31" s="163"/>
      <c r="AU31" s="163"/>
      <c r="AV31" s="163"/>
      <c r="AW31" s="164"/>
      <c r="AX31" s="162"/>
      <c r="AY31" s="163"/>
      <c r="AZ31" s="163"/>
      <c r="BA31" s="163"/>
      <c r="BB31" s="163"/>
      <c r="BC31" s="163"/>
      <c r="BD31" s="163"/>
      <c r="BE31" s="163"/>
      <c r="BF31" s="163"/>
      <c r="BG31" s="163"/>
      <c r="BH31" s="163"/>
      <c r="BI31" s="164"/>
    </row>
    <row r="32" spans="2:61" x14ac:dyDescent="0.3">
      <c r="C32" s="3"/>
      <c r="D32" s="162"/>
      <c r="E32" s="163"/>
      <c r="F32" s="163"/>
      <c r="G32" s="163"/>
      <c r="H32" s="163"/>
      <c r="I32" s="164"/>
      <c r="J32" s="162"/>
      <c r="K32" s="163"/>
      <c r="L32" s="163"/>
      <c r="M32" s="163"/>
      <c r="N32" s="163"/>
      <c r="O32" s="163"/>
      <c r="P32" s="163"/>
      <c r="Q32" s="163"/>
      <c r="R32" s="163"/>
      <c r="S32" s="163"/>
      <c r="T32" s="163"/>
      <c r="U32" s="164"/>
      <c r="W32" s="3"/>
      <c r="X32" s="162"/>
      <c r="Y32" s="163"/>
      <c r="Z32" s="163"/>
      <c r="AA32" s="163"/>
      <c r="AB32" s="163"/>
      <c r="AC32" s="164"/>
      <c r="AD32" s="162"/>
      <c r="AE32" s="163"/>
      <c r="AF32" s="163"/>
      <c r="AG32" s="163"/>
      <c r="AH32" s="163"/>
      <c r="AI32" s="163"/>
      <c r="AJ32" s="163"/>
      <c r="AK32" s="163"/>
      <c r="AL32" s="163"/>
      <c r="AM32" s="163"/>
      <c r="AN32" s="163"/>
      <c r="AO32" s="164"/>
      <c r="AQ32" s="3"/>
      <c r="AR32" s="162"/>
      <c r="AS32" s="163"/>
      <c r="AT32" s="163"/>
      <c r="AU32" s="163"/>
      <c r="AV32" s="163"/>
      <c r="AW32" s="164"/>
      <c r="AX32" s="162"/>
      <c r="AY32" s="163"/>
      <c r="AZ32" s="163"/>
      <c r="BA32" s="163"/>
      <c r="BB32" s="163"/>
      <c r="BC32" s="163"/>
      <c r="BD32" s="163"/>
      <c r="BE32" s="163"/>
      <c r="BF32" s="163"/>
      <c r="BG32" s="163"/>
      <c r="BH32" s="163"/>
      <c r="BI32" s="164"/>
    </row>
    <row r="33" spans="3:61" x14ac:dyDescent="0.3">
      <c r="C33" s="3"/>
      <c r="D33" s="162"/>
      <c r="E33" s="163"/>
      <c r="F33" s="163"/>
      <c r="G33" s="163"/>
      <c r="H33" s="163"/>
      <c r="I33" s="164"/>
      <c r="J33" s="162"/>
      <c r="K33" s="163"/>
      <c r="L33" s="163"/>
      <c r="M33" s="163"/>
      <c r="N33" s="163"/>
      <c r="O33" s="163"/>
      <c r="P33" s="163"/>
      <c r="Q33" s="163"/>
      <c r="R33" s="163"/>
      <c r="S33" s="163"/>
      <c r="T33" s="163"/>
      <c r="U33" s="164"/>
      <c r="W33" s="3"/>
      <c r="X33" s="162"/>
      <c r="Y33" s="163"/>
      <c r="Z33" s="163"/>
      <c r="AA33" s="163"/>
      <c r="AB33" s="163"/>
      <c r="AC33" s="164"/>
      <c r="AD33" s="162"/>
      <c r="AE33" s="163"/>
      <c r="AF33" s="163"/>
      <c r="AG33" s="163"/>
      <c r="AH33" s="163"/>
      <c r="AI33" s="163"/>
      <c r="AJ33" s="163"/>
      <c r="AK33" s="163"/>
      <c r="AL33" s="163"/>
      <c r="AM33" s="163"/>
      <c r="AN33" s="163"/>
      <c r="AO33" s="164"/>
      <c r="AQ33" s="3"/>
      <c r="AR33" s="162"/>
      <c r="AS33" s="163"/>
      <c r="AT33" s="163"/>
      <c r="AU33" s="163"/>
      <c r="AV33" s="163"/>
      <c r="AW33" s="164"/>
      <c r="AX33" s="162"/>
      <c r="AY33" s="163"/>
      <c r="AZ33" s="163"/>
      <c r="BA33" s="163"/>
      <c r="BB33" s="163"/>
      <c r="BC33" s="163"/>
      <c r="BD33" s="163"/>
      <c r="BE33" s="163"/>
      <c r="BF33" s="163"/>
      <c r="BG33" s="163"/>
      <c r="BH33" s="163"/>
      <c r="BI33" s="164"/>
    </row>
    <row r="34" spans="3:61" x14ac:dyDescent="0.3">
      <c r="C34" s="3"/>
      <c r="D34" s="162"/>
      <c r="E34" s="163"/>
      <c r="F34" s="163"/>
      <c r="G34" s="163"/>
      <c r="H34" s="163"/>
      <c r="I34" s="164"/>
      <c r="J34" s="162"/>
      <c r="K34" s="163"/>
      <c r="L34" s="163"/>
      <c r="M34" s="163"/>
      <c r="N34" s="163"/>
      <c r="O34" s="163"/>
      <c r="P34" s="163"/>
      <c r="Q34" s="163"/>
      <c r="R34" s="163"/>
      <c r="S34" s="163"/>
      <c r="T34" s="163"/>
      <c r="U34" s="164"/>
      <c r="W34" s="3"/>
      <c r="X34" s="162"/>
      <c r="Y34" s="163"/>
      <c r="Z34" s="163"/>
      <c r="AA34" s="163"/>
      <c r="AB34" s="163"/>
      <c r="AC34" s="164"/>
      <c r="AD34" s="162"/>
      <c r="AE34" s="163"/>
      <c r="AF34" s="163"/>
      <c r="AG34" s="163"/>
      <c r="AH34" s="163"/>
      <c r="AI34" s="163"/>
      <c r="AJ34" s="163"/>
      <c r="AK34" s="163"/>
      <c r="AL34" s="163"/>
      <c r="AM34" s="163"/>
      <c r="AN34" s="163"/>
      <c r="AO34" s="164"/>
      <c r="AQ34" s="3"/>
      <c r="AR34" s="162"/>
      <c r="AS34" s="163"/>
      <c r="AT34" s="163"/>
      <c r="AU34" s="163"/>
      <c r="AV34" s="163"/>
      <c r="AW34" s="164"/>
      <c r="AX34" s="162"/>
      <c r="AY34" s="163"/>
      <c r="AZ34" s="163"/>
      <c r="BA34" s="163"/>
      <c r="BB34" s="163"/>
      <c r="BC34" s="163"/>
      <c r="BD34" s="163"/>
      <c r="BE34" s="163"/>
      <c r="BF34" s="163"/>
      <c r="BG34" s="163"/>
      <c r="BH34" s="163"/>
      <c r="BI34" s="164"/>
    </row>
    <row r="35" spans="3:61" x14ac:dyDescent="0.3">
      <c r="C35" s="3"/>
      <c r="D35" s="162"/>
      <c r="E35" s="163"/>
      <c r="F35" s="163"/>
      <c r="G35" s="163"/>
      <c r="H35" s="163"/>
      <c r="I35" s="164"/>
      <c r="J35" s="162"/>
      <c r="K35" s="163"/>
      <c r="L35" s="163"/>
      <c r="M35" s="163"/>
      <c r="N35" s="163"/>
      <c r="O35" s="163"/>
      <c r="P35" s="163"/>
      <c r="Q35" s="163"/>
      <c r="R35" s="163"/>
      <c r="S35" s="163"/>
      <c r="T35" s="163"/>
      <c r="U35" s="164"/>
      <c r="W35" s="3"/>
      <c r="X35" s="162"/>
      <c r="Y35" s="163"/>
      <c r="Z35" s="163"/>
      <c r="AA35" s="163"/>
      <c r="AB35" s="163"/>
      <c r="AC35" s="164"/>
      <c r="AD35" s="162"/>
      <c r="AE35" s="163"/>
      <c r="AF35" s="163"/>
      <c r="AG35" s="163"/>
      <c r="AH35" s="163"/>
      <c r="AI35" s="163"/>
      <c r="AJ35" s="163"/>
      <c r="AK35" s="163"/>
      <c r="AL35" s="163"/>
      <c r="AM35" s="163"/>
      <c r="AN35" s="163"/>
      <c r="AO35" s="164"/>
      <c r="AQ35" s="3"/>
      <c r="AR35" s="162"/>
      <c r="AS35" s="163"/>
      <c r="AT35" s="163"/>
      <c r="AU35" s="163"/>
      <c r="AV35" s="163"/>
      <c r="AW35" s="164"/>
      <c r="AX35" s="162"/>
      <c r="AY35" s="163"/>
      <c r="AZ35" s="163"/>
      <c r="BA35" s="163"/>
      <c r="BB35" s="163"/>
      <c r="BC35" s="163"/>
      <c r="BD35" s="163"/>
      <c r="BE35" s="163"/>
      <c r="BF35" s="163"/>
      <c r="BG35" s="163"/>
      <c r="BH35" s="163"/>
      <c r="BI35" s="164"/>
    </row>
    <row r="36" spans="3:61" x14ac:dyDescent="0.3">
      <c r="C36" s="3"/>
      <c r="D36" s="162"/>
      <c r="E36" s="163"/>
      <c r="F36" s="163"/>
      <c r="G36" s="163"/>
      <c r="H36" s="163"/>
      <c r="I36" s="164"/>
      <c r="J36" s="162"/>
      <c r="K36" s="163"/>
      <c r="L36" s="163"/>
      <c r="M36" s="163"/>
      <c r="N36" s="163"/>
      <c r="O36" s="163"/>
      <c r="P36" s="163"/>
      <c r="Q36" s="163"/>
      <c r="R36" s="163"/>
      <c r="S36" s="163"/>
      <c r="T36" s="163"/>
      <c r="U36" s="164"/>
      <c r="W36" s="3"/>
      <c r="X36" s="162"/>
      <c r="Y36" s="163"/>
      <c r="Z36" s="163"/>
      <c r="AA36" s="163"/>
      <c r="AB36" s="163"/>
      <c r="AC36" s="164"/>
      <c r="AD36" s="162"/>
      <c r="AE36" s="163"/>
      <c r="AF36" s="163"/>
      <c r="AG36" s="163"/>
      <c r="AH36" s="163"/>
      <c r="AI36" s="163"/>
      <c r="AJ36" s="163"/>
      <c r="AK36" s="163"/>
      <c r="AL36" s="163"/>
      <c r="AM36" s="163"/>
      <c r="AN36" s="163"/>
      <c r="AO36" s="164"/>
      <c r="AQ36" s="3"/>
      <c r="AR36" s="162"/>
      <c r="AS36" s="163"/>
      <c r="AT36" s="163"/>
      <c r="AU36" s="163"/>
      <c r="AV36" s="163"/>
      <c r="AW36" s="164"/>
      <c r="AX36" s="162"/>
      <c r="AY36" s="163"/>
      <c r="AZ36" s="163"/>
      <c r="BA36" s="163"/>
      <c r="BB36" s="163"/>
      <c r="BC36" s="163"/>
      <c r="BD36" s="163"/>
      <c r="BE36" s="163"/>
      <c r="BF36" s="163"/>
      <c r="BG36" s="163"/>
      <c r="BH36" s="163"/>
      <c r="BI36" s="164"/>
    </row>
    <row r="37" spans="3:61" x14ac:dyDescent="0.3">
      <c r="C37" s="3"/>
      <c r="D37" s="162"/>
      <c r="E37" s="163"/>
      <c r="F37" s="163"/>
      <c r="G37" s="163"/>
      <c r="H37" s="163"/>
      <c r="I37" s="164"/>
      <c r="J37" s="162"/>
      <c r="K37" s="163"/>
      <c r="L37" s="163"/>
      <c r="M37" s="163"/>
      <c r="N37" s="163"/>
      <c r="O37" s="163"/>
      <c r="P37" s="163"/>
      <c r="Q37" s="163"/>
      <c r="R37" s="163"/>
      <c r="S37" s="163"/>
      <c r="T37" s="163"/>
      <c r="U37" s="164"/>
      <c r="W37" s="3"/>
      <c r="X37" s="162"/>
      <c r="Y37" s="163"/>
      <c r="Z37" s="163"/>
      <c r="AA37" s="163"/>
      <c r="AB37" s="163"/>
      <c r="AC37" s="164"/>
      <c r="AD37" s="162"/>
      <c r="AE37" s="163"/>
      <c r="AF37" s="163"/>
      <c r="AG37" s="163"/>
      <c r="AH37" s="163"/>
      <c r="AI37" s="163"/>
      <c r="AJ37" s="163"/>
      <c r="AK37" s="163"/>
      <c r="AL37" s="163"/>
      <c r="AM37" s="163"/>
      <c r="AN37" s="163"/>
      <c r="AO37" s="164"/>
      <c r="AQ37" s="3"/>
      <c r="AR37" s="162"/>
      <c r="AS37" s="163"/>
      <c r="AT37" s="163"/>
      <c r="AU37" s="163"/>
      <c r="AV37" s="163"/>
      <c r="AW37" s="164"/>
      <c r="AX37" s="162"/>
      <c r="AY37" s="163"/>
      <c r="AZ37" s="163"/>
      <c r="BA37" s="163"/>
      <c r="BB37" s="163"/>
      <c r="BC37" s="163"/>
      <c r="BD37" s="163"/>
      <c r="BE37" s="163"/>
      <c r="BF37" s="163"/>
      <c r="BG37" s="163"/>
      <c r="BH37" s="163"/>
      <c r="BI37" s="164"/>
    </row>
    <row r="38" spans="3:61" x14ac:dyDescent="0.3">
      <c r="C38" s="3"/>
      <c r="D38" s="162"/>
      <c r="E38" s="163"/>
      <c r="F38" s="163"/>
      <c r="G38" s="163"/>
      <c r="H38" s="163"/>
      <c r="I38" s="164"/>
      <c r="J38" s="162"/>
      <c r="K38" s="163"/>
      <c r="L38" s="163"/>
      <c r="M38" s="163"/>
      <c r="N38" s="163"/>
      <c r="O38" s="163"/>
      <c r="P38" s="163"/>
      <c r="Q38" s="163"/>
      <c r="R38" s="163"/>
      <c r="S38" s="163"/>
      <c r="T38" s="163"/>
      <c r="U38" s="164"/>
      <c r="W38" s="3"/>
      <c r="X38" s="162"/>
      <c r="Y38" s="163"/>
      <c r="Z38" s="163"/>
      <c r="AA38" s="163"/>
      <c r="AB38" s="163"/>
      <c r="AC38" s="164"/>
      <c r="AD38" s="162"/>
      <c r="AE38" s="163"/>
      <c r="AF38" s="163"/>
      <c r="AG38" s="163"/>
      <c r="AH38" s="163"/>
      <c r="AI38" s="163"/>
      <c r="AJ38" s="163"/>
      <c r="AK38" s="163"/>
      <c r="AL38" s="163"/>
      <c r="AM38" s="163"/>
      <c r="AN38" s="163"/>
      <c r="AO38" s="164"/>
      <c r="AQ38" s="3"/>
      <c r="AR38" s="162"/>
      <c r="AS38" s="163"/>
      <c r="AT38" s="163"/>
      <c r="AU38" s="163"/>
      <c r="AV38" s="163"/>
      <c r="AW38" s="164"/>
      <c r="AX38" s="162"/>
      <c r="AY38" s="163"/>
      <c r="AZ38" s="163"/>
      <c r="BA38" s="163"/>
      <c r="BB38" s="163"/>
      <c r="BC38" s="163"/>
      <c r="BD38" s="163"/>
      <c r="BE38" s="163"/>
      <c r="BF38" s="163"/>
      <c r="BG38" s="163"/>
      <c r="BH38" s="163"/>
      <c r="BI38" s="164"/>
    </row>
    <row r="39" spans="3:61" x14ac:dyDescent="0.3">
      <c r="C39" s="3"/>
      <c r="D39" s="162"/>
      <c r="E39" s="163"/>
      <c r="F39" s="163"/>
      <c r="G39" s="163"/>
      <c r="H39" s="163"/>
      <c r="I39" s="164"/>
      <c r="J39" s="162"/>
      <c r="K39" s="163"/>
      <c r="L39" s="163"/>
      <c r="M39" s="163"/>
      <c r="N39" s="163"/>
      <c r="O39" s="163"/>
      <c r="P39" s="163"/>
      <c r="Q39" s="163"/>
      <c r="R39" s="163"/>
      <c r="S39" s="163"/>
      <c r="T39" s="163"/>
      <c r="U39" s="164"/>
      <c r="W39" s="3"/>
      <c r="X39" s="162"/>
      <c r="Y39" s="163"/>
      <c r="Z39" s="163"/>
      <c r="AA39" s="163"/>
      <c r="AB39" s="163"/>
      <c r="AC39" s="164"/>
      <c r="AD39" s="162"/>
      <c r="AE39" s="163"/>
      <c r="AF39" s="163"/>
      <c r="AG39" s="163"/>
      <c r="AH39" s="163"/>
      <c r="AI39" s="163"/>
      <c r="AJ39" s="163"/>
      <c r="AK39" s="163"/>
      <c r="AL39" s="163"/>
      <c r="AM39" s="163"/>
      <c r="AN39" s="163"/>
      <c r="AO39" s="164"/>
      <c r="AQ39" s="3"/>
      <c r="AR39" s="162"/>
      <c r="AS39" s="163"/>
      <c r="AT39" s="163"/>
      <c r="AU39" s="163"/>
      <c r="AV39" s="163"/>
      <c r="AW39" s="164"/>
      <c r="AX39" s="162"/>
      <c r="AY39" s="163"/>
      <c r="AZ39" s="163"/>
      <c r="BA39" s="163"/>
      <c r="BB39" s="163"/>
      <c r="BC39" s="163"/>
      <c r="BD39" s="163"/>
      <c r="BE39" s="163"/>
      <c r="BF39" s="163"/>
      <c r="BG39" s="163"/>
      <c r="BH39" s="163"/>
      <c r="BI39" s="164"/>
    </row>
    <row r="40" spans="3:61" x14ac:dyDescent="0.3">
      <c r="C40" s="3"/>
      <c r="D40" s="162"/>
      <c r="E40" s="163"/>
      <c r="F40" s="163"/>
      <c r="G40" s="163"/>
      <c r="H40" s="163"/>
      <c r="I40" s="164"/>
      <c r="J40" s="162"/>
      <c r="K40" s="163"/>
      <c r="L40" s="163"/>
      <c r="M40" s="163"/>
      <c r="N40" s="163"/>
      <c r="O40" s="163"/>
      <c r="P40" s="163"/>
      <c r="Q40" s="163"/>
      <c r="R40" s="163"/>
      <c r="S40" s="163"/>
      <c r="T40" s="163"/>
      <c r="U40" s="164"/>
      <c r="W40" s="3"/>
      <c r="X40" s="162"/>
      <c r="Y40" s="163"/>
      <c r="Z40" s="163"/>
      <c r="AA40" s="163"/>
      <c r="AB40" s="163"/>
      <c r="AC40" s="164"/>
      <c r="AD40" s="162"/>
      <c r="AE40" s="163"/>
      <c r="AF40" s="163"/>
      <c r="AG40" s="163"/>
      <c r="AH40" s="163"/>
      <c r="AI40" s="163"/>
      <c r="AJ40" s="163"/>
      <c r="AK40" s="163"/>
      <c r="AL40" s="163"/>
      <c r="AM40" s="163"/>
      <c r="AN40" s="163"/>
      <c r="AO40" s="164"/>
      <c r="AQ40" s="3"/>
      <c r="AR40" s="162"/>
      <c r="AS40" s="163"/>
      <c r="AT40" s="163"/>
      <c r="AU40" s="163"/>
      <c r="AV40" s="163"/>
      <c r="AW40" s="164"/>
      <c r="AX40" s="162"/>
      <c r="AY40" s="163"/>
      <c r="AZ40" s="163"/>
      <c r="BA40" s="163"/>
      <c r="BB40" s="163"/>
      <c r="BC40" s="163"/>
      <c r="BD40" s="163"/>
      <c r="BE40" s="163"/>
      <c r="BF40" s="163"/>
      <c r="BG40" s="163"/>
      <c r="BH40" s="163"/>
      <c r="BI40" s="164"/>
    </row>
    <row r="41" spans="3:61" x14ac:dyDescent="0.3">
      <c r="C41" s="3"/>
      <c r="D41" s="162"/>
      <c r="E41" s="163"/>
      <c r="F41" s="163"/>
      <c r="G41" s="163"/>
      <c r="H41" s="163"/>
      <c r="I41" s="164"/>
      <c r="J41" s="162"/>
      <c r="K41" s="163"/>
      <c r="L41" s="163"/>
      <c r="M41" s="163"/>
      <c r="N41" s="163"/>
      <c r="O41" s="163"/>
      <c r="P41" s="163"/>
      <c r="Q41" s="163"/>
      <c r="R41" s="163"/>
      <c r="S41" s="163"/>
      <c r="T41" s="163"/>
      <c r="U41" s="164"/>
      <c r="W41" s="3"/>
      <c r="X41" s="162"/>
      <c r="Y41" s="163"/>
      <c r="Z41" s="163"/>
      <c r="AA41" s="163"/>
      <c r="AB41" s="163"/>
      <c r="AC41" s="164"/>
      <c r="AD41" s="162"/>
      <c r="AE41" s="163"/>
      <c r="AF41" s="163"/>
      <c r="AG41" s="163"/>
      <c r="AH41" s="163"/>
      <c r="AI41" s="163"/>
      <c r="AJ41" s="163"/>
      <c r="AK41" s="163"/>
      <c r="AL41" s="163"/>
      <c r="AM41" s="163"/>
      <c r="AN41" s="163"/>
      <c r="AO41" s="164"/>
      <c r="AQ41" s="3"/>
      <c r="AR41" s="162"/>
      <c r="AS41" s="163"/>
      <c r="AT41" s="163"/>
      <c r="AU41" s="163"/>
      <c r="AV41" s="163"/>
      <c r="AW41" s="164"/>
      <c r="AX41" s="162"/>
      <c r="AY41" s="163"/>
      <c r="AZ41" s="163"/>
      <c r="BA41" s="163"/>
      <c r="BB41" s="163"/>
      <c r="BC41" s="163"/>
      <c r="BD41" s="163"/>
      <c r="BE41" s="163"/>
      <c r="BF41" s="163"/>
      <c r="BG41" s="163"/>
      <c r="BH41" s="163"/>
      <c r="BI41" s="164"/>
    </row>
    <row r="43" spans="3:61" x14ac:dyDescent="0.3">
      <c r="C43" s="151" t="s">
        <v>203</v>
      </c>
      <c r="D43" s="151"/>
      <c r="E43" s="151"/>
      <c r="F43" s="151"/>
      <c r="G43" s="151"/>
      <c r="H43" s="151"/>
      <c r="I43" s="151"/>
      <c r="J43" s="151"/>
      <c r="K43" s="151"/>
      <c r="L43" s="151"/>
      <c r="M43" s="151"/>
      <c r="N43" s="151"/>
      <c r="O43" s="151"/>
      <c r="P43" s="151"/>
      <c r="Q43" s="151"/>
      <c r="R43" s="151"/>
      <c r="S43" s="151"/>
      <c r="T43" s="151"/>
      <c r="U43" s="151"/>
      <c r="V43" s="43"/>
      <c r="W43" s="151" t="s">
        <v>204</v>
      </c>
      <c r="X43" s="151"/>
      <c r="Y43" s="151"/>
      <c r="Z43" s="151"/>
      <c r="AA43" s="151"/>
      <c r="AB43" s="151"/>
      <c r="AC43" s="151"/>
      <c r="AD43" s="151"/>
      <c r="AE43" s="151"/>
      <c r="AF43" s="151"/>
      <c r="AG43" s="151"/>
      <c r="AH43" s="151"/>
      <c r="AI43" s="151"/>
      <c r="AJ43" s="151"/>
      <c r="AK43" s="151"/>
      <c r="AL43" s="151"/>
      <c r="AM43" s="151"/>
      <c r="AN43" s="151"/>
      <c r="AO43" s="151"/>
      <c r="AQ43" s="151" t="s">
        <v>205</v>
      </c>
      <c r="AR43" s="151"/>
      <c r="AS43" s="151"/>
      <c r="AT43" s="151"/>
      <c r="AU43" s="151"/>
      <c r="AV43" s="151"/>
      <c r="AW43" s="151"/>
      <c r="AX43" s="151"/>
      <c r="AY43" s="151"/>
      <c r="AZ43" s="151"/>
      <c r="BA43" s="151"/>
      <c r="BB43" s="151"/>
      <c r="BC43" s="151"/>
      <c r="BD43" s="151"/>
      <c r="BE43" s="151"/>
      <c r="BF43" s="151"/>
      <c r="BG43" s="151"/>
      <c r="BH43" s="151"/>
      <c r="BI43" s="151"/>
    </row>
    <row r="44" spans="3:61" x14ac:dyDescent="0.3">
      <c r="C44" s="152"/>
      <c r="D44" s="153"/>
      <c r="E44" s="153"/>
      <c r="F44" s="153"/>
      <c r="G44" s="153"/>
      <c r="H44" s="153"/>
      <c r="I44" s="153"/>
      <c r="J44" s="153"/>
      <c r="K44" s="153"/>
      <c r="L44" s="153"/>
      <c r="M44" s="153"/>
      <c r="N44" s="153"/>
      <c r="O44" s="153"/>
      <c r="P44" s="153"/>
      <c r="Q44" s="153"/>
      <c r="R44" s="153"/>
      <c r="S44" s="153"/>
      <c r="T44" s="153"/>
      <c r="U44" s="154"/>
      <c r="V44" s="43"/>
      <c r="W44" s="152"/>
      <c r="X44" s="153"/>
      <c r="Y44" s="153"/>
      <c r="Z44" s="153"/>
      <c r="AA44" s="153"/>
      <c r="AB44" s="153"/>
      <c r="AC44" s="153"/>
      <c r="AD44" s="153"/>
      <c r="AE44" s="153"/>
      <c r="AF44" s="153"/>
      <c r="AG44" s="153"/>
      <c r="AH44" s="153"/>
      <c r="AI44" s="153"/>
      <c r="AJ44" s="153"/>
      <c r="AK44" s="153"/>
      <c r="AL44" s="153"/>
      <c r="AM44" s="153"/>
      <c r="AN44" s="153"/>
      <c r="AO44" s="154"/>
      <c r="AQ44" s="152"/>
      <c r="AR44" s="153"/>
      <c r="AS44" s="153"/>
      <c r="AT44" s="153"/>
      <c r="AU44" s="153"/>
      <c r="AV44" s="153"/>
      <c r="AW44" s="153"/>
      <c r="AX44" s="153"/>
      <c r="AY44" s="153"/>
      <c r="AZ44" s="153"/>
      <c r="BA44" s="153"/>
      <c r="BB44" s="153"/>
      <c r="BC44" s="153"/>
      <c r="BD44" s="153"/>
      <c r="BE44" s="153"/>
      <c r="BF44" s="153"/>
      <c r="BG44" s="153"/>
      <c r="BH44" s="153"/>
      <c r="BI44" s="154"/>
    </row>
    <row r="45" spans="3:61" x14ac:dyDescent="0.3">
      <c r="C45" s="155"/>
      <c r="D45" s="156"/>
      <c r="E45" s="156"/>
      <c r="F45" s="156"/>
      <c r="G45" s="156"/>
      <c r="H45" s="156"/>
      <c r="I45" s="156"/>
      <c r="J45" s="156"/>
      <c r="K45" s="156"/>
      <c r="L45" s="156"/>
      <c r="M45" s="156"/>
      <c r="N45" s="156"/>
      <c r="O45" s="156"/>
      <c r="P45" s="156"/>
      <c r="Q45" s="156"/>
      <c r="R45" s="156"/>
      <c r="S45" s="156"/>
      <c r="T45" s="156"/>
      <c r="U45" s="157"/>
      <c r="V45" s="43"/>
      <c r="W45" s="155"/>
      <c r="X45" s="156"/>
      <c r="Y45" s="156"/>
      <c r="Z45" s="156"/>
      <c r="AA45" s="156"/>
      <c r="AB45" s="156"/>
      <c r="AC45" s="156"/>
      <c r="AD45" s="156"/>
      <c r="AE45" s="156"/>
      <c r="AF45" s="156"/>
      <c r="AG45" s="156"/>
      <c r="AH45" s="156"/>
      <c r="AI45" s="156"/>
      <c r="AJ45" s="156"/>
      <c r="AK45" s="156"/>
      <c r="AL45" s="156"/>
      <c r="AM45" s="156"/>
      <c r="AN45" s="156"/>
      <c r="AO45" s="157"/>
      <c r="AQ45" s="155"/>
      <c r="AR45" s="156"/>
      <c r="AS45" s="156"/>
      <c r="AT45" s="156"/>
      <c r="AU45" s="156"/>
      <c r="AV45" s="156"/>
      <c r="AW45" s="156"/>
      <c r="AX45" s="156"/>
      <c r="AY45" s="156"/>
      <c r="AZ45" s="156"/>
      <c r="BA45" s="156"/>
      <c r="BB45" s="156"/>
      <c r="BC45" s="156"/>
      <c r="BD45" s="156"/>
      <c r="BE45" s="156"/>
      <c r="BF45" s="156"/>
      <c r="BG45" s="156"/>
      <c r="BH45" s="156"/>
      <c r="BI45" s="157"/>
    </row>
    <row r="46" spans="3:61" x14ac:dyDescent="0.3">
      <c r="C46" s="155"/>
      <c r="D46" s="156"/>
      <c r="E46" s="156"/>
      <c r="F46" s="156"/>
      <c r="G46" s="156"/>
      <c r="H46" s="156"/>
      <c r="I46" s="156"/>
      <c r="J46" s="156"/>
      <c r="K46" s="156"/>
      <c r="L46" s="156"/>
      <c r="M46" s="156"/>
      <c r="N46" s="156"/>
      <c r="O46" s="156"/>
      <c r="P46" s="156"/>
      <c r="Q46" s="156"/>
      <c r="R46" s="156"/>
      <c r="S46" s="156"/>
      <c r="T46" s="156"/>
      <c r="U46" s="157"/>
      <c r="V46" s="43"/>
      <c r="W46" s="155"/>
      <c r="X46" s="156"/>
      <c r="Y46" s="156"/>
      <c r="Z46" s="156"/>
      <c r="AA46" s="156"/>
      <c r="AB46" s="156"/>
      <c r="AC46" s="156"/>
      <c r="AD46" s="156"/>
      <c r="AE46" s="156"/>
      <c r="AF46" s="156"/>
      <c r="AG46" s="156"/>
      <c r="AH46" s="156"/>
      <c r="AI46" s="156"/>
      <c r="AJ46" s="156"/>
      <c r="AK46" s="156"/>
      <c r="AL46" s="156"/>
      <c r="AM46" s="156"/>
      <c r="AN46" s="156"/>
      <c r="AO46" s="157"/>
      <c r="AQ46" s="155"/>
      <c r="AR46" s="156"/>
      <c r="AS46" s="156"/>
      <c r="AT46" s="156"/>
      <c r="AU46" s="156"/>
      <c r="AV46" s="156"/>
      <c r="AW46" s="156"/>
      <c r="AX46" s="156"/>
      <c r="AY46" s="156"/>
      <c r="AZ46" s="156"/>
      <c r="BA46" s="156"/>
      <c r="BB46" s="156"/>
      <c r="BC46" s="156"/>
      <c r="BD46" s="156"/>
      <c r="BE46" s="156"/>
      <c r="BF46" s="156"/>
      <c r="BG46" s="156"/>
      <c r="BH46" s="156"/>
      <c r="BI46" s="157"/>
    </row>
    <row r="47" spans="3:61" x14ac:dyDescent="0.3">
      <c r="C47" s="155"/>
      <c r="D47" s="156"/>
      <c r="E47" s="156"/>
      <c r="F47" s="156"/>
      <c r="G47" s="156"/>
      <c r="H47" s="156"/>
      <c r="I47" s="156"/>
      <c r="J47" s="156"/>
      <c r="K47" s="156"/>
      <c r="L47" s="156"/>
      <c r="M47" s="156"/>
      <c r="N47" s="156"/>
      <c r="O47" s="156"/>
      <c r="P47" s="156"/>
      <c r="Q47" s="156"/>
      <c r="R47" s="156"/>
      <c r="S47" s="156"/>
      <c r="T47" s="156"/>
      <c r="U47" s="157"/>
      <c r="V47" s="43"/>
      <c r="W47" s="155"/>
      <c r="X47" s="156"/>
      <c r="Y47" s="156"/>
      <c r="Z47" s="156"/>
      <c r="AA47" s="156"/>
      <c r="AB47" s="156"/>
      <c r="AC47" s="156"/>
      <c r="AD47" s="156"/>
      <c r="AE47" s="156"/>
      <c r="AF47" s="156"/>
      <c r="AG47" s="156"/>
      <c r="AH47" s="156"/>
      <c r="AI47" s="156"/>
      <c r="AJ47" s="156"/>
      <c r="AK47" s="156"/>
      <c r="AL47" s="156"/>
      <c r="AM47" s="156"/>
      <c r="AN47" s="156"/>
      <c r="AO47" s="157"/>
      <c r="AQ47" s="155"/>
      <c r="AR47" s="156"/>
      <c r="AS47" s="156"/>
      <c r="AT47" s="156"/>
      <c r="AU47" s="156"/>
      <c r="AV47" s="156"/>
      <c r="AW47" s="156"/>
      <c r="AX47" s="156"/>
      <c r="AY47" s="156"/>
      <c r="AZ47" s="156"/>
      <c r="BA47" s="156"/>
      <c r="BB47" s="156"/>
      <c r="BC47" s="156"/>
      <c r="BD47" s="156"/>
      <c r="BE47" s="156"/>
      <c r="BF47" s="156"/>
      <c r="BG47" s="156"/>
      <c r="BH47" s="156"/>
      <c r="BI47" s="157"/>
    </row>
    <row r="48" spans="3:61" x14ac:dyDescent="0.3">
      <c r="C48" s="155"/>
      <c r="D48" s="156"/>
      <c r="E48" s="156"/>
      <c r="F48" s="156"/>
      <c r="G48" s="156"/>
      <c r="H48" s="156"/>
      <c r="I48" s="156"/>
      <c r="J48" s="156"/>
      <c r="K48" s="156"/>
      <c r="L48" s="156"/>
      <c r="M48" s="156"/>
      <c r="N48" s="156"/>
      <c r="O48" s="156"/>
      <c r="P48" s="156"/>
      <c r="Q48" s="156"/>
      <c r="R48" s="156"/>
      <c r="S48" s="156"/>
      <c r="T48" s="156"/>
      <c r="U48" s="157"/>
      <c r="V48" s="43"/>
      <c r="W48" s="155"/>
      <c r="X48" s="156"/>
      <c r="Y48" s="156"/>
      <c r="Z48" s="156"/>
      <c r="AA48" s="156"/>
      <c r="AB48" s="156"/>
      <c r="AC48" s="156"/>
      <c r="AD48" s="156"/>
      <c r="AE48" s="156"/>
      <c r="AF48" s="156"/>
      <c r="AG48" s="156"/>
      <c r="AH48" s="156"/>
      <c r="AI48" s="156"/>
      <c r="AJ48" s="156"/>
      <c r="AK48" s="156"/>
      <c r="AL48" s="156"/>
      <c r="AM48" s="156"/>
      <c r="AN48" s="156"/>
      <c r="AO48" s="157"/>
      <c r="AQ48" s="155"/>
      <c r="AR48" s="156"/>
      <c r="AS48" s="156"/>
      <c r="AT48" s="156"/>
      <c r="AU48" s="156"/>
      <c r="AV48" s="156"/>
      <c r="AW48" s="156"/>
      <c r="AX48" s="156"/>
      <c r="AY48" s="156"/>
      <c r="AZ48" s="156"/>
      <c r="BA48" s="156"/>
      <c r="BB48" s="156"/>
      <c r="BC48" s="156"/>
      <c r="BD48" s="156"/>
      <c r="BE48" s="156"/>
      <c r="BF48" s="156"/>
      <c r="BG48" s="156"/>
      <c r="BH48" s="156"/>
      <c r="BI48" s="157"/>
    </row>
    <row r="49" spans="3:61" x14ac:dyDescent="0.3">
      <c r="C49" s="155"/>
      <c r="D49" s="156"/>
      <c r="E49" s="156"/>
      <c r="F49" s="156"/>
      <c r="G49" s="156"/>
      <c r="H49" s="156"/>
      <c r="I49" s="156"/>
      <c r="J49" s="156"/>
      <c r="K49" s="156"/>
      <c r="L49" s="156"/>
      <c r="M49" s="156"/>
      <c r="N49" s="156"/>
      <c r="O49" s="156"/>
      <c r="P49" s="156"/>
      <c r="Q49" s="156"/>
      <c r="R49" s="156"/>
      <c r="S49" s="156"/>
      <c r="T49" s="156"/>
      <c r="U49" s="157"/>
      <c r="V49" s="43"/>
      <c r="W49" s="155"/>
      <c r="X49" s="156"/>
      <c r="Y49" s="156"/>
      <c r="Z49" s="156"/>
      <c r="AA49" s="156"/>
      <c r="AB49" s="156"/>
      <c r="AC49" s="156"/>
      <c r="AD49" s="156"/>
      <c r="AE49" s="156"/>
      <c r="AF49" s="156"/>
      <c r="AG49" s="156"/>
      <c r="AH49" s="156"/>
      <c r="AI49" s="156"/>
      <c r="AJ49" s="156"/>
      <c r="AK49" s="156"/>
      <c r="AL49" s="156"/>
      <c r="AM49" s="156"/>
      <c r="AN49" s="156"/>
      <c r="AO49" s="157"/>
      <c r="AQ49" s="155"/>
      <c r="AR49" s="156"/>
      <c r="AS49" s="156"/>
      <c r="AT49" s="156"/>
      <c r="AU49" s="156"/>
      <c r="AV49" s="156"/>
      <c r="AW49" s="156"/>
      <c r="AX49" s="156"/>
      <c r="AY49" s="156"/>
      <c r="AZ49" s="156"/>
      <c r="BA49" s="156"/>
      <c r="BB49" s="156"/>
      <c r="BC49" s="156"/>
      <c r="BD49" s="156"/>
      <c r="BE49" s="156"/>
      <c r="BF49" s="156"/>
      <c r="BG49" s="156"/>
      <c r="BH49" s="156"/>
      <c r="BI49" s="157"/>
    </row>
    <row r="50" spans="3:61" x14ac:dyDescent="0.3">
      <c r="C50" s="155"/>
      <c r="D50" s="156"/>
      <c r="E50" s="156"/>
      <c r="F50" s="156"/>
      <c r="G50" s="156"/>
      <c r="H50" s="156"/>
      <c r="I50" s="156"/>
      <c r="J50" s="156"/>
      <c r="K50" s="156"/>
      <c r="L50" s="156"/>
      <c r="M50" s="156"/>
      <c r="N50" s="156"/>
      <c r="O50" s="156"/>
      <c r="P50" s="156"/>
      <c r="Q50" s="156"/>
      <c r="R50" s="156"/>
      <c r="S50" s="156"/>
      <c r="T50" s="156"/>
      <c r="U50" s="157"/>
      <c r="V50" s="43"/>
      <c r="W50" s="155"/>
      <c r="X50" s="156"/>
      <c r="Y50" s="156"/>
      <c r="Z50" s="156"/>
      <c r="AA50" s="156"/>
      <c r="AB50" s="156"/>
      <c r="AC50" s="156"/>
      <c r="AD50" s="156"/>
      <c r="AE50" s="156"/>
      <c r="AF50" s="156"/>
      <c r="AG50" s="156"/>
      <c r="AH50" s="156"/>
      <c r="AI50" s="156"/>
      <c r="AJ50" s="156"/>
      <c r="AK50" s="156"/>
      <c r="AL50" s="156"/>
      <c r="AM50" s="156"/>
      <c r="AN50" s="156"/>
      <c r="AO50" s="157"/>
      <c r="AQ50" s="155"/>
      <c r="AR50" s="156"/>
      <c r="AS50" s="156"/>
      <c r="AT50" s="156"/>
      <c r="AU50" s="156"/>
      <c r="AV50" s="156"/>
      <c r="AW50" s="156"/>
      <c r="AX50" s="156"/>
      <c r="AY50" s="156"/>
      <c r="AZ50" s="156"/>
      <c r="BA50" s="156"/>
      <c r="BB50" s="156"/>
      <c r="BC50" s="156"/>
      <c r="BD50" s="156"/>
      <c r="BE50" s="156"/>
      <c r="BF50" s="156"/>
      <c r="BG50" s="156"/>
      <c r="BH50" s="156"/>
      <c r="BI50" s="157"/>
    </row>
    <row r="51" spans="3:61" x14ac:dyDescent="0.3">
      <c r="C51" s="155"/>
      <c r="D51" s="156"/>
      <c r="E51" s="156"/>
      <c r="F51" s="156"/>
      <c r="G51" s="156"/>
      <c r="H51" s="156"/>
      <c r="I51" s="156"/>
      <c r="J51" s="156"/>
      <c r="K51" s="156"/>
      <c r="L51" s="156"/>
      <c r="M51" s="156"/>
      <c r="N51" s="156"/>
      <c r="O51" s="156"/>
      <c r="P51" s="156"/>
      <c r="Q51" s="156"/>
      <c r="R51" s="156"/>
      <c r="S51" s="156"/>
      <c r="T51" s="156"/>
      <c r="U51" s="157"/>
      <c r="V51" s="43"/>
      <c r="W51" s="155"/>
      <c r="X51" s="156"/>
      <c r="Y51" s="156"/>
      <c r="Z51" s="156"/>
      <c r="AA51" s="156"/>
      <c r="AB51" s="156"/>
      <c r="AC51" s="156"/>
      <c r="AD51" s="156"/>
      <c r="AE51" s="156"/>
      <c r="AF51" s="156"/>
      <c r="AG51" s="156"/>
      <c r="AH51" s="156"/>
      <c r="AI51" s="156"/>
      <c r="AJ51" s="156"/>
      <c r="AK51" s="156"/>
      <c r="AL51" s="156"/>
      <c r="AM51" s="156"/>
      <c r="AN51" s="156"/>
      <c r="AO51" s="157"/>
      <c r="AQ51" s="155"/>
      <c r="AR51" s="156"/>
      <c r="AS51" s="156"/>
      <c r="AT51" s="156"/>
      <c r="AU51" s="156"/>
      <c r="AV51" s="156"/>
      <c r="AW51" s="156"/>
      <c r="AX51" s="156"/>
      <c r="AY51" s="156"/>
      <c r="AZ51" s="156"/>
      <c r="BA51" s="156"/>
      <c r="BB51" s="156"/>
      <c r="BC51" s="156"/>
      <c r="BD51" s="156"/>
      <c r="BE51" s="156"/>
      <c r="BF51" s="156"/>
      <c r="BG51" s="156"/>
      <c r="BH51" s="156"/>
      <c r="BI51" s="157"/>
    </row>
    <row r="52" spans="3:61" x14ac:dyDescent="0.3">
      <c r="C52" s="155"/>
      <c r="D52" s="156"/>
      <c r="E52" s="156"/>
      <c r="F52" s="156"/>
      <c r="G52" s="156"/>
      <c r="H52" s="156"/>
      <c r="I52" s="156"/>
      <c r="J52" s="156"/>
      <c r="K52" s="156"/>
      <c r="L52" s="156"/>
      <c r="M52" s="156"/>
      <c r="N52" s="156"/>
      <c r="O52" s="156"/>
      <c r="P52" s="156"/>
      <c r="Q52" s="156"/>
      <c r="R52" s="156"/>
      <c r="S52" s="156"/>
      <c r="T52" s="156"/>
      <c r="U52" s="157"/>
      <c r="V52" s="43"/>
      <c r="W52" s="155"/>
      <c r="X52" s="156"/>
      <c r="Y52" s="156"/>
      <c r="Z52" s="156"/>
      <c r="AA52" s="156"/>
      <c r="AB52" s="156"/>
      <c r="AC52" s="156"/>
      <c r="AD52" s="156"/>
      <c r="AE52" s="156"/>
      <c r="AF52" s="156"/>
      <c r="AG52" s="156"/>
      <c r="AH52" s="156"/>
      <c r="AI52" s="156"/>
      <c r="AJ52" s="156"/>
      <c r="AK52" s="156"/>
      <c r="AL52" s="156"/>
      <c r="AM52" s="156"/>
      <c r="AN52" s="156"/>
      <c r="AO52" s="157"/>
      <c r="AQ52" s="155"/>
      <c r="AR52" s="156"/>
      <c r="AS52" s="156"/>
      <c r="AT52" s="156"/>
      <c r="AU52" s="156"/>
      <c r="AV52" s="156"/>
      <c r="AW52" s="156"/>
      <c r="AX52" s="156"/>
      <c r="AY52" s="156"/>
      <c r="AZ52" s="156"/>
      <c r="BA52" s="156"/>
      <c r="BB52" s="156"/>
      <c r="BC52" s="156"/>
      <c r="BD52" s="156"/>
      <c r="BE52" s="156"/>
      <c r="BF52" s="156"/>
      <c r="BG52" s="156"/>
      <c r="BH52" s="156"/>
      <c r="BI52" s="157"/>
    </row>
    <row r="53" spans="3:61" x14ac:dyDescent="0.3">
      <c r="C53" s="155"/>
      <c r="D53" s="156"/>
      <c r="E53" s="156"/>
      <c r="F53" s="156"/>
      <c r="G53" s="156"/>
      <c r="H53" s="156"/>
      <c r="I53" s="156"/>
      <c r="J53" s="156"/>
      <c r="K53" s="156"/>
      <c r="L53" s="156"/>
      <c r="M53" s="156"/>
      <c r="N53" s="156"/>
      <c r="O53" s="156"/>
      <c r="P53" s="156"/>
      <c r="Q53" s="156"/>
      <c r="R53" s="156"/>
      <c r="S53" s="156"/>
      <c r="T53" s="156"/>
      <c r="U53" s="157"/>
      <c r="V53" s="43"/>
      <c r="W53" s="155"/>
      <c r="X53" s="156"/>
      <c r="Y53" s="156"/>
      <c r="Z53" s="156"/>
      <c r="AA53" s="156"/>
      <c r="AB53" s="156"/>
      <c r="AC53" s="156"/>
      <c r="AD53" s="156"/>
      <c r="AE53" s="156"/>
      <c r="AF53" s="156"/>
      <c r="AG53" s="156"/>
      <c r="AH53" s="156"/>
      <c r="AI53" s="156"/>
      <c r="AJ53" s="156"/>
      <c r="AK53" s="156"/>
      <c r="AL53" s="156"/>
      <c r="AM53" s="156"/>
      <c r="AN53" s="156"/>
      <c r="AO53" s="157"/>
      <c r="AQ53" s="155"/>
      <c r="AR53" s="156"/>
      <c r="AS53" s="156"/>
      <c r="AT53" s="156"/>
      <c r="AU53" s="156"/>
      <c r="AV53" s="156"/>
      <c r="AW53" s="156"/>
      <c r="AX53" s="156"/>
      <c r="AY53" s="156"/>
      <c r="AZ53" s="156"/>
      <c r="BA53" s="156"/>
      <c r="BB53" s="156"/>
      <c r="BC53" s="156"/>
      <c r="BD53" s="156"/>
      <c r="BE53" s="156"/>
      <c r="BF53" s="156"/>
      <c r="BG53" s="156"/>
      <c r="BH53" s="156"/>
      <c r="BI53" s="157"/>
    </row>
    <row r="54" spans="3:61" x14ac:dyDescent="0.3">
      <c r="C54" s="155"/>
      <c r="D54" s="156"/>
      <c r="E54" s="156"/>
      <c r="F54" s="156"/>
      <c r="G54" s="156"/>
      <c r="H54" s="156"/>
      <c r="I54" s="156"/>
      <c r="J54" s="156"/>
      <c r="K54" s="156"/>
      <c r="L54" s="156"/>
      <c r="M54" s="156"/>
      <c r="N54" s="156"/>
      <c r="O54" s="156"/>
      <c r="P54" s="156"/>
      <c r="Q54" s="156"/>
      <c r="R54" s="156"/>
      <c r="S54" s="156"/>
      <c r="T54" s="156"/>
      <c r="U54" s="157"/>
      <c r="V54" s="43"/>
      <c r="W54" s="155"/>
      <c r="X54" s="156"/>
      <c r="Y54" s="156"/>
      <c r="Z54" s="156"/>
      <c r="AA54" s="156"/>
      <c r="AB54" s="156"/>
      <c r="AC54" s="156"/>
      <c r="AD54" s="156"/>
      <c r="AE54" s="156"/>
      <c r="AF54" s="156"/>
      <c r="AG54" s="156"/>
      <c r="AH54" s="156"/>
      <c r="AI54" s="156"/>
      <c r="AJ54" s="156"/>
      <c r="AK54" s="156"/>
      <c r="AL54" s="156"/>
      <c r="AM54" s="156"/>
      <c r="AN54" s="156"/>
      <c r="AO54" s="157"/>
      <c r="AQ54" s="155"/>
      <c r="AR54" s="156"/>
      <c r="AS54" s="156"/>
      <c r="AT54" s="156"/>
      <c r="AU54" s="156"/>
      <c r="AV54" s="156"/>
      <c r="AW54" s="156"/>
      <c r="AX54" s="156"/>
      <c r="AY54" s="156"/>
      <c r="AZ54" s="156"/>
      <c r="BA54" s="156"/>
      <c r="BB54" s="156"/>
      <c r="BC54" s="156"/>
      <c r="BD54" s="156"/>
      <c r="BE54" s="156"/>
      <c r="BF54" s="156"/>
      <c r="BG54" s="156"/>
      <c r="BH54" s="156"/>
      <c r="BI54" s="157"/>
    </row>
    <row r="55" spans="3:61" x14ac:dyDescent="0.3">
      <c r="C55" s="155"/>
      <c r="D55" s="156"/>
      <c r="E55" s="156"/>
      <c r="F55" s="156"/>
      <c r="G55" s="156"/>
      <c r="H55" s="156"/>
      <c r="I55" s="156"/>
      <c r="J55" s="156"/>
      <c r="K55" s="156"/>
      <c r="L55" s="156"/>
      <c r="M55" s="156"/>
      <c r="N55" s="156"/>
      <c r="O55" s="156"/>
      <c r="P55" s="156"/>
      <c r="Q55" s="156"/>
      <c r="R55" s="156"/>
      <c r="S55" s="156"/>
      <c r="T55" s="156"/>
      <c r="U55" s="157"/>
      <c r="V55" s="43"/>
      <c r="W55" s="155"/>
      <c r="X55" s="156"/>
      <c r="Y55" s="156"/>
      <c r="Z55" s="156"/>
      <c r="AA55" s="156"/>
      <c r="AB55" s="156"/>
      <c r="AC55" s="156"/>
      <c r="AD55" s="156"/>
      <c r="AE55" s="156"/>
      <c r="AF55" s="156"/>
      <c r="AG55" s="156"/>
      <c r="AH55" s="156"/>
      <c r="AI55" s="156"/>
      <c r="AJ55" s="156"/>
      <c r="AK55" s="156"/>
      <c r="AL55" s="156"/>
      <c r="AM55" s="156"/>
      <c r="AN55" s="156"/>
      <c r="AO55" s="157"/>
      <c r="AQ55" s="155"/>
      <c r="AR55" s="156"/>
      <c r="AS55" s="156"/>
      <c r="AT55" s="156"/>
      <c r="AU55" s="156"/>
      <c r="AV55" s="156"/>
      <c r="AW55" s="156"/>
      <c r="AX55" s="156"/>
      <c r="AY55" s="156"/>
      <c r="AZ55" s="156"/>
      <c r="BA55" s="156"/>
      <c r="BB55" s="156"/>
      <c r="BC55" s="156"/>
      <c r="BD55" s="156"/>
      <c r="BE55" s="156"/>
      <c r="BF55" s="156"/>
      <c r="BG55" s="156"/>
      <c r="BH55" s="156"/>
      <c r="BI55" s="157"/>
    </row>
    <row r="56" spans="3:61" x14ac:dyDescent="0.3">
      <c r="C56" s="155"/>
      <c r="D56" s="156"/>
      <c r="E56" s="156"/>
      <c r="F56" s="156"/>
      <c r="G56" s="156"/>
      <c r="H56" s="156"/>
      <c r="I56" s="156"/>
      <c r="J56" s="156"/>
      <c r="K56" s="156"/>
      <c r="L56" s="156"/>
      <c r="M56" s="156"/>
      <c r="N56" s="156"/>
      <c r="O56" s="156"/>
      <c r="P56" s="156"/>
      <c r="Q56" s="156"/>
      <c r="R56" s="156"/>
      <c r="S56" s="156"/>
      <c r="T56" s="156"/>
      <c r="U56" s="157"/>
      <c r="V56" s="43"/>
      <c r="W56" s="155"/>
      <c r="X56" s="156"/>
      <c r="Y56" s="156"/>
      <c r="Z56" s="156"/>
      <c r="AA56" s="156"/>
      <c r="AB56" s="156"/>
      <c r="AC56" s="156"/>
      <c r="AD56" s="156"/>
      <c r="AE56" s="156"/>
      <c r="AF56" s="156"/>
      <c r="AG56" s="156"/>
      <c r="AH56" s="156"/>
      <c r="AI56" s="156"/>
      <c r="AJ56" s="156"/>
      <c r="AK56" s="156"/>
      <c r="AL56" s="156"/>
      <c r="AM56" s="156"/>
      <c r="AN56" s="156"/>
      <c r="AO56" s="157"/>
      <c r="AQ56" s="155"/>
      <c r="AR56" s="156"/>
      <c r="AS56" s="156"/>
      <c r="AT56" s="156"/>
      <c r="AU56" s="156"/>
      <c r="AV56" s="156"/>
      <c r="AW56" s="156"/>
      <c r="AX56" s="156"/>
      <c r="AY56" s="156"/>
      <c r="AZ56" s="156"/>
      <c r="BA56" s="156"/>
      <c r="BB56" s="156"/>
      <c r="BC56" s="156"/>
      <c r="BD56" s="156"/>
      <c r="BE56" s="156"/>
      <c r="BF56" s="156"/>
      <c r="BG56" s="156"/>
      <c r="BH56" s="156"/>
      <c r="BI56" s="157"/>
    </row>
    <row r="57" spans="3:61" x14ac:dyDescent="0.3">
      <c r="C57" s="155"/>
      <c r="D57" s="156"/>
      <c r="E57" s="156"/>
      <c r="F57" s="156"/>
      <c r="G57" s="156"/>
      <c r="H57" s="156"/>
      <c r="I57" s="156"/>
      <c r="J57" s="156"/>
      <c r="K57" s="156"/>
      <c r="L57" s="156"/>
      <c r="M57" s="156"/>
      <c r="N57" s="156"/>
      <c r="O57" s="156"/>
      <c r="P57" s="156"/>
      <c r="Q57" s="156"/>
      <c r="R57" s="156"/>
      <c r="S57" s="156"/>
      <c r="T57" s="156"/>
      <c r="U57" s="157"/>
      <c r="V57" s="43"/>
      <c r="W57" s="155"/>
      <c r="X57" s="156"/>
      <c r="Y57" s="156"/>
      <c r="Z57" s="156"/>
      <c r="AA57" s="156"/>
      <c r="AB57" s="156"/>
      <c r="AC57" s="156"/>
      <c r="AD57" s="156"/>
      <c r="AE57" s="156"/>
      <c r="AF57" s="156"/>
      <c r="AG57" s="156"/>
      <c r="AH57" s="156"/>
      <c r="AI57" s="156"/>
      <c r="AJ57" s="156"/>
      <c r="AK57" s="156"/>
      <c r="AL57" s="156"/>
      <c r="AM57" s="156"/>
      <c r="AN57" s="156"/>
      <c r="AO57" s="157"/>
      <c r="AQ57" s="155"/>
      <c r="AR57" s="156"/>
      <c r="AS57" s="156"/>
      <c r="AT57" s="156"/>
      <c r="AU57" s="156"/>
      <c r="AV57" s="156"/>
      <c r="AW57" s="156"/>
      <c r="AX57" s="156"/>
      <c r="AY57" s="156"/>
      <c r="AZ57" s="156"/>
      <c r="BA57" s="156"/>
      <c r="BB57" s="156"/>
      <c r="BC57" s="156"/>
      <c r="BD57" s="156"/>
      <c r="BE57" s="156"/>
      <c r="BF57" s="156"/>
      <c r="BG57" s="156"/>
      <c r="BH57" s="156"/>
      <c r="BI57" s="157"/>
    </row>
    <row r="58" spans="3:61" x14ac:dyDescent="0.3">
      <c r="C58" s="155"/>
      <c r="D58" s="156"/>
      <c r="E58" s="156"/>
      <c r="F58" s="156"/>
      <c r="G58" s="156"/>
      <c r="H58" s="156"/>
      <c r="I58" s="156"/>
      <c r="J58" s="156"/>
      <c r="K58" s="156"/>
      <c r="L58" s="156"/>
      <c r="M58" s="156"/>
      <c r="N58" s="156"/>
      <c r="O58" s="156"/>
      <c r="P58" s="156"/>
      <c r="Q58" s="156"/>
      <c r="R58" s="156"/>
      <c r="S58" s="156"/>
      <c r="T58" s="156"/>
      <c r="U58" s="157"/>
      <c r="V58" s="43"/>
      <c r="W58" s="155"/>
      <c r="X58" s="156"/>
      <c r="Y58" s="156"/>
      <c r="Z58" s="156"/>
      <c r="AA58" s="156"/>
      <c r="AB58" s="156"/>
      <c r="AC58" s="156"/>
      <c r="AD58" s="156"/>
      <c r="AE58" s="156"/>
      <c r="AF58" s="156"/>
      <c r="AG58" s="156"/>
      <c r="AH58" s="156"/>
      <c r="AI58" s="156"/>
      <c r="AJ58" s="156"/>
      <c r="AK58" s="156"/>
      <c r="AL58" s="156"/>
      <c r="AM58" s="156"/>
      <c r="AN58" s="156"/>
      <c r="AO58" s="157"/>
      <c r="AQ58" s="155"/>
      <c r="AR58" s="156"/>
      <c r="AS58" s="156"/>
      <c r="AT58" s="156"/>
      <c r="AU58" s="156"/>
      <c r="AV58" s="156"/>
      <c r="AW58" s="156"/>
      <c r="AX58" s="156"/>
      <c r="AY58" s="156"/>
      <c r="AZ58" s="156"/>
      <c r="BA58" s="156"/>
      <c r="BB58" s="156"/>
      <c r="BC58" s="156"/>
      <c r="BD58" s="156"/>
      <c r="BE58" s="156"/>
      <c r="BF58" s="156"/>
      <c r="BG58" s="156"/>
      <c r="BH58" s="156"/>
      <c r="BI58" s="157"/>
    </row>
    <row r="59" spans="3:61" x14ac:dyDescent="0.3">
      <c r="C59" s="158"/>
      <c r="D59" s="159"/>
      <c r="E59" s="159"/>
      <c r="F59" s="159"/>
      <c r="G59" s="159"/>
      <c r="H59" s="159"/>
      <c r="I59" s="159"/>
      <c r="J59" s="159"/>
      <c r="K59" s="159"/>
      <c r="L59" s="159"/>
      <c r="M59" s="159"/>
      <c r="N59" s="159"/>
      <c r="O59" s="159"/>
      <c r="P59" s="159"/>
      <c r="Q59" s="159"/>
      <c r="R59" s="159"/>
      <c r="S59" s="159"/>
      <c r="T59" s="159"/>
      <c r="U59" s="160"/>
      <c r="V59" s="43"/>
      <c r="W59" s="158"/>
      <c r="X59" s="159"/>
      <c r="Y59" s="159"/>
      <c r="Z59" s="159"/>
      <c r="AA59" s="159"/>
      <c r="AB59" s="159"/>
      <c r="AC59" s="159"/>
      <c r="AD59" s="159"/>
      <c r="AE59" s="159"/>
      <c r="AF59" s="159"/>
      <c r="AG59" s="159"/>
      <c r="AH59" s="159"/>
      <c r="AI59" s="159"/>
      <c r="AJ59" s="159"/>
      <c r="AK59" s="159"/>
      <c r="AL59" s="159"/>
      <c r="AM59" s="159"/>
      <c r="AN59" s="159"/>
      <c r="AO59" s="160"/>
      <c r="AQ59" s="158"/>
      <c r="AR59" s="159"/>
      <c r="AS59" s="159"/>
      <c r="AT59" s="159"/>
      <c r="AU59" s="159"/>
      <c r="AV59" s="159"/>
      <c r="AW59" s="159"/>
      <c r="AX59" s="159"/>
      <c r="AY59" s="159"/>
      <c r="AZ59" s="159"/>
      <c r="BA59" s="159"/>
      <c r="BB59" s="159"/>
      <c r="BC59" s="159"/>
      <c r="BD59" s="159"/>
      <c r="BE59" s="159"/>
      <c r="BF59" s="159"/>
      <c r="BG59" s="159"/>
      <c r="BH59" s="159"/>
      <c r="BI59" s="160"/>
    </row>
  </sheetData>
  <mergeCells count="197">
    <mergeCell ref="A1:BI1"/>
    <mergeCell ref="C3:U3"/>
    <mergeCell ref="W3:AO3"/>
    <mergeCell ref="W4:AB4"/>
    <mergeCell ref="AC4:AO4"/>
    <mergeCell ref="W5:AB5"/>
    <mergeCell ref="AC5:AO5"/>
    <mergeCell ref="W6:AB6"/>
    <mergeCell ref="AC6:AO6"/>
    <mergeCell ref="C7:U7"/>
    <mergeCell ref="W7:AB7"/>
    <mergeCell ref="AC7:AO7"/>
    <mergeCell ref="C8:H8"/>
    <mergeCell ref="I8:U8"/>
    <mergeCell ref="W8:AB8"/>
    <mergeCell ref="AC8:AO8"/>
    <mergeCell ref="C9:H9"/>
    <mergeCell ref="I9:U9"/>
    <mergeCell ref="W9:AB9"/>
    <mergeCell ref="AC9:AO9"/>
    <mergeCell ref="C10:H10"/>
    <mergeCell ref="I10:U10"/>
    <mergeCell ref="W10:AB10"/>
    <mergeCell ref="AC10:AO10"/>
    <mergeCell ref="C11:H11"/>
    <mergeCell ref="I11:U11"/>
    <mergeCell ref="W11:AB11"/>
    <mergeCell ref="AC11:AO11"/>
    <mergeCell ref="C12:H12"/>
    <mergeCell ref="I12:U12"/>
    <mergeCell ref="W12:AB12"/>
    <mergeCell ref="AC12:AO12"/>
    <mergeCell ref="C13:H13"/>
    <mergeCell ref="I13:U13"/>
    <mergeCell ref="W13:AB13"/>
    <mergeCell ref="AC13:AO13"/>
    <mergeCell ref="C14:H14"/>
    <mergeCell ref="I14:U14"/>
    <mergeCell ref="W14:AB14"/>
    <mergeCell ref="AC14:AO14"/>
    <mergeCell ref="C15:H15"/>
    <mergeCell ref="I15:U15"/>
    <mergeCell ref="W15:AB15"/>
    <mergeCell ref="AC15:AO15"/>
    <mergeCell ref="C16:H16"/>
    <mergeCell ref="I16:U16"/>
    <mergeCell ref="W16:AB16"/>
    <mergeCell ref="AC16:AO16"/>
    <mergeCell ref="C17:H17"/>
    <mergeCell ref="I17:U17"/>
    <mergeCell ref="W17:AB17"/>
    <mergeCell ref="AC17:AO17"/>
    <mergeCell ref="C18:H18"/>
    <mergeCell ref="I18:U18"/>
    <mergeCell ref="W18:AB18"/>
    <mergeCell ref="AC18:AO18"/>
    <mergeCell ref="C20:Q20"/>
    <mergeCell ref="R20:U20"/>
    <mergeCell ref="W20:AK20"/>
    <mergeCell ref="AL20:AO20"/>
    <mergeCell ref="AQ20:BE20"/>
    <mergeCell ref="BF20:BI20"/>
    <mergeCell ref="B21:C21"/>
    <mergeCell ref="D21:I21"/>
    <mergeCell ref="J21:U21"/>
    <mergeCell ref="V21:W21"/>
    <mergeCell ref="X21:AC21"/>
    <mergeCell ref="AD21:AO21"/>
    <mergeCell ref="AP21:AQ21"/>
    <mergeCell ref="AR21:AW21"/>
    <mergeCell ref="AX21:BI21"/>
    <mergeCell ref="D22:I22"/>
    <mergeCell ref="J22:U22"/>
    <mergeCell ref="X22:AC22"/>
    <mergeCell ref="AR22:AW22"/>
    <mergeCell ref="AX22:BI22"/>
    <mergeCell ref="D23:I23"/>
    <mergeCell ref="J23:U23"/>
    <mergeCell ref="X23:AC23"/>
    <mergeCell ref="AR23:AW23"/>
    <mergeCell ref="AX23:BI23"/>
    <mergeCell ref="D24:I24"/>
    <mergeCell ref="J24:U24"/>
    <mergeCell ref="X24:AC24"/>
    <mergeCell ref="AD24:AO24"/>
    <mergeCell ref="AR24:AW24"/>
    <mergeCell ref="AX24:BI24"/>
    <mergeCell ref="D25:I25"/>
    <mergeCell ref="J25:U25"/>
    <mergeCell ref="X25:AC25"/>
    <mergeCell ref="AD25:AO25"/>
    <mergeCell ref="AR25:AW25"/>
    <mergeCell ref="AX25:BI25"/>
    <mergeCell ref="D26:I26"/>
    <mergeCell ref="J26:U26"/>
    <mergeCell ref="X26:AC26"/>
    <mergeCell ref="AD26:AO26"/>
    <mergeCell ref="AR26:AW26"/>
    <mergeCell ref="AX26:BI26"/>
    <mergeCell ref="D27:I27"/>
    <mergeCell ref="J27:U27"/>
    <mergeCell ref="X27:AC27"/>
    <mergeCell ref="AD27:AO27"/>
    <mergeCell ref="AR27:AW27"/>
    <mergeCell ref="AX27:BI27"/>
    <mergeCell ref="D28:I28"/>
    <mergeCell ref="J28:U28"/>
    <mergeCell ref="X28:AC28"/>
    <mergeCell ref="AD28:AO28"/>
    <mergeCell ref="AR28:AW28"/>
    <mergeCell ref="AX28:BI28"/>
    <mergeCell ref="D29:I29"/>
    <mergeCell ref="J29:U29"/>
    <mergeCell ref="X29:AC29"/>
    <mergeCell ref="AD29:AO29"/>
    <mergeCell ref="AR29:AW29"/>
    <mergeCell ref="AX29:BI29"/>
    <mergeCell ref="D30:I30"/>
    <mergeCell ref="J30:U30"/>
    <mergeCell ref="X30:AC30"/>
    <mergeCell ref="AD30:AO30"/>
    <mergeCell ref="AR30:AW30"/>
    <mergeCell ref="AX30:BI30"/>
    <mergeCell ref="D31:I31"/>
    <mergeCell ref="J31:U31"/>
    <mergeCell ref="X31:AC31"/>
    <mergeCell ref="AD31:AO31"/>
    <mergeCell ref="AR31:AW31"/>
    <mergeCell ref="AX31:BI31"/>
    <mergeCell ref="D32:I32"/>
    <mergeCell ref="J32:U32"/>
    <mergeCell ref="X32:AC32"/>
    <mergeCell ref="AD32:AO32"/>
    <mergeCell ref="AR32:AW32"/>
    <mergeCell ref="AX32:BI32"/>
    <mergeCell ref="D33:I33"/>
    <mergeCell ref="J33:U33"/>
    <mergeCell ref="X33:AC33"/>
    <mergeCell ref="AD33:AO33"/>
    <mergeCell ref="AR33:AW33"/>
    <mergeCell ref="AX33:BI33"/>
    <mergeCell ref="D34:I34"/>
    <mergeCell ref="J34:U34"/>
    <mergeCell ref="X34:AC34"/>
    <mergeCell ref="AD34:AO34"/>
    <mergeCell ref="AR34:AW34"/>
    <mergeCell ref="AX34:BI34"/>
    <mergeCell ref="D35:I35"/>
    <mergeCell ref="J35:U35"/>
    <mergeCell ref="X35:AC35"/>
    <mergeCell ref="AD35:AO35"/>
    <mergeCell ref="AR35:AW35"/>
    <mergeCell ref="AX35:BI35"/>
    <mergeCell ref="AR38:AW38"/>
    <mergeCell ref="AX38:BI38"/>
    <mergeCell ref="D39:I39"/>
    <mergeCell ref="J39:U39"/>
    <mergeCell ref="X39:AC39"/>
    <mergeCell ref="AD39:AO39"/>
    <mergeCell ref="AR39:AW39"/>
    <mergeCell ref="AX39:BI39"/>
    <mergeCell ref="D36:I36"/>
    <mergeCell ref="J36:U36"/>
    <mergeCell ref="X36:AC36"/>
    <mergeCell ref="AD36:AO36"/>
    <mergeCell ref="AR36:AW36"/>
    <mergeCell ref="AX36:BI36"/>
    <mergeCell ref="D37:I37"/>
    <mergeCell ref="J37:U37"/>
    <mergeCell ref="X37:AC37"/>
    <mergeCell ref="AD37:AO37"/>
    <mergeCell ref="AR37:AW37"/>
    <mergeCell ref="AX37:BI37"/>
    <mergeCell ref="C43:U43"/>
    <mergeCell ref="W43:AO43"/>
    <mergeCell ref="AQ43:BI43"/>
    <mergeCell ref="AQ44:BI59"/>
    <mergeCell ref="C44:U59"/>
    <mergeCell ref="W44:AO59"/>
    <mergeCell ref="AD22:AO23"/>
    <mergeCell ref="C4:U5"/>
    <mergeCell ref="D40:I40"/>
    <mergeCell ref="J40:U40"/>
    <mergeCell ref="X40:AC40"/>
    <mergeCell ref="AD40:AO40"/>
    <mergeCell ref="AR40:AW40"/>
    <mergeCell ref="AX40:BI40"/>
    <mergeCell ref="D41:I41"/>
    <mergeCell ref="J41:U41"/>
    <mergeCell ref="X41:AC41"/>
    <mergeCell ref="AD41:AO41"/>
    <mergeCell ref="AR41:AW41"/>
    <mergeCell ref="AX41:BI41"/>
    <mergeCell ref="D38:I38"/>
    <mergeCell ref="J38:U38"/>
    <mergeCell ref="X38:AC38"/>
    <mergeCell ref="AD38:AO38"/>
  </mergeCells>
  <phoneticPr fontId="30" type="noConversion"/>
  <conditionalFormatting sqref="J75">
    <cfRule type="iconSet" priority="1">
      <iconSet iconSet="3ArrowsGray">
        <cfvo type="percent" val="0"/>
        <cfvo type="percent" val="33"/>
        <cfvo type="percent" val="67"/>
      </iconSet>
    </cfRule>
  </conditionalFormatting>
  <pageMargins left="0.75" right="0.75" top="1" bottom="1" header="0.51180555555555596" footer="0.51180555555555596"/>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Sheet2!$B$3:$B$21</xm:f>
          </x14:formula1>
          <xm:sqref>BF20:BI20 BZ20:CC20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499984740745262"/>
  </sheetPr>
  <dimension ref="A1:CE101"/>
  <sheetViews>
    <sheetView showGridLines="0" showRowColHeaders="0" topLeftCell="T46" workbookViewId="0">
      <selection activeCell="C31" sqref="C31:G31"/>
    </sheetView>
  </sheetViews>
  <sheetFormatPr defaultColWidth="2.59765625" defaultRowHeight="16.5" customHeight="1" x14ac:dyDescent="0.3"/>
  <cols>
    <col min="1" max="1" width="2.59765625" style="7" customWidth="1"/>
    <col min="2" max="16384" width="2.59765625" style="7"/>
  </cols>
  <sheetData>
    <row r="1" spans="1:83" ht="16.5" customHeight="1" x14ac:dyDescent="0.3">
      <c r="A1" s="229" t="s">
        <v>0</v>
      </c>
      <c r="B1" s="229"/>
      <c r="C1" s="229"/>
      <c r="D1" s="229"/>
      <c r="E1" s="229"/>
      <c r="F1" s="229"/>
      <c r="G1" s="229"/>
      <c r="H1" s="229"/>
      <c r="I1" s="229"/>
      <c r="J1" s="229"/>
      <c r="K1" s="229"/>
      <c r="L1" s="229"/>
      <c r="M1" s="229"/>
      <c r="N1" s="229"/>
      <c r="O1" s="229"/>
      <c r="P1" s="229"/>
      <c r="Q1" s="229"/>
      <c r="R1" s="229"/>
      <c r="S1" s="229"/>
      <c r="T1" s="229"/>
      <c r="U1" s="229"/>
      <c r="V1" s="229"/>
      <c r="W1" s="229"/>
      <c r="X1" s="229"/>
      <c r="Y1" s="229"/>
      <c r="Z1" s="229"/>
      <c r="AA1" s="229"/>
      <c r="AB1" s="229"/>
      <c r="AC1" s="229"/>
      <c r="AD1" s="229"/>
      <c r="AE1" s="229"/>
      <c r="AF1" s="229"/>
      <c r="AG1" s="229"/>
      <c r="AH1" s="229"/>
      <c r="AI1" s="229"/>
      <c r="AJ1" s="229"/>
      <c r="AK1" s="229"/>
      <c r="AL1" s="229"/>
      <c r="AM1" s="229"/>
      <c r="AN1" s="229"/>
      <c r="AO1" s="229"/>
      <c r="AP1" s="229"/>
      <c r="AQ1" s="229"/>
      <c r="AR1" s="229"/>
      <c r="AS1" s="229"/>
      <c r="AT1" s="229"/>
      <c r="AU1" s="229"/>
      <c r="AV1" s="229"/>
      <c r="AW1" s="229"/>
      <c r="AX1" s="229"/>
      <c r="AY1" s="229"/>
      <c r="AZ1" s="229"/>
      <c r="BA1" s="229"/>
      <c r="BB1" s="229"/>
      <c r="BC1" s="229"/>
      <c r="BD1" s="229"/>
      <c r="BE1" s="229"/>
      <c r="BF1" s="229"/>
      <c r="BG1" s="229"/>
      <c r="BH1" s="229"/>
      <c r="BI1" s="229"/>
      <c r="BJ1" s="229"/>
      <c r="BK1" s="229"/>
      <c r="BL1" s="229"/>
      <c r="BM1" s="229"/>
      <c r="BN1" s="229"/>
      <c r="BO1" s="229"/>
      <c r="BP1" s="229"/>
      <c r="BQ1" s="229"/>
      <c r="BR1" s="229"/>
      <c r="BS1" s="229"/>
      <c r="BT1" s="229"/>
      <c r="BU1" s="229"/>
      <c r="BV1" s="229"/>
      <c r="BW1" s="229"/>
      <c r="BX1" s="229"/>
      <c r="BY1" s="229"/>
      <c r="BZ1" s="229"/>
      <c r="CA1" s="229"/>
      <c r="CB1" s="229"/>
      <c r="CC1" s="229"/>
      <c r="CD1" s="229"/>
      <c r="CE1" s="229"/>
    </row>
    <row r="3" spans="1:83" ht="16.5" customHeight="1" x14ac:dyDescent="0.3">
      <c r="C3" s="96" t="s">
        <v>139</v>
      </c>
      <c r="D3" s="96"/>
      <c r="E3" s="96"/>
      <c r="F3" s="96"/>
      <c r="G3" s="96"/>
      <c r="H3" s="96"/>
      <c r="I3" s="96"/>
      <c r="J3" s="96"/>
      <c r="K3" s="96"/>
      <c r="L3" s="96"/>
      <c r="M3" s="96"/>
      <c r="N3" s="96"/>
      <c r="O3" s="96"/>
      <c r="P3" s="96"/>
      <c r="Q3" s="96"/>
      <c r="R3" s="96"/>
      <c r="S3" s="96"/>
      <c r="T3" s="96"/>
      <c r="AD3" s="9"/>
      <c r="AE3" s="96" t="s">
        <v>206</v>
      </c>
      <c r="AF3" s="96"/>
      <c r="AG3" s="96"/>
      <c r="AH3" s="96"/>
      <c r="AI3" s="96"/>
      <c r="AJ3" s="96"/>
      <c r="AK3" s="96"/>
      <c r="AL3" s="96"/>
      <c r="AM3" s="96"/>
      <c r="AN3" s="96"/>
      <c r="AO3" s="96"/>
      <c r="AP3" s="96"/>
      <c r="AQ3" s="96"/>
      <c r="AR3" s="96"/>
      <c r="AS3" s="96"/>
      <c r="AT3" s="96"/>
      <c r="AU3" s="96"/>
      <c r="AV3" s="96"/>
      <c r="AX3" s="217" t="s">
        <v>75</v>
      </c>
      <c r="AY3" s="217"/>
      <c r="AZ3" s="217"/>
      <c r="BA3" s="184"/>
      <c r="BB3" s="185"/>
      <c r="BC3" s="185"/>
      <c r="BD3" s="185"/>
      <c r="BE3" s="185"/>
      <c r="BF3" s="185"/>
      <c r="BG3" s="212" t="s">
        <v>161</v>
      </c>
      <c r="BH3" s="213"/>
      <c r="BI3" s="214"/>
      <c r="BJ3" s="218"/>
      <c r="BK3" s="219"/>
      <c r="BL3" s="220"/>
      <c r="BM3" s="215" t="s">
        <v>207</v>
      </c>
      <c r="BN3" s="188"/>
      <c r="BO3" s="216"/>
      <c r="BQ3" s="96" t="s">
        <v>208</v>
      </c>
      <c r="BR3" s="96"/>
      <c r="BS3" s="96"/>
      <c r="BT3" s="96"/>
      <c r="BU3" s="96"/>
      <c r="BV3" s="96"/>
      <c r="BW3" s="96"/>
      <c r="BX3" s="96"/>
      <c r="BY3" s="96"/>
      <c r="BZ3" s="96"/>
      <c r="CA3" s="96"/>
      <c r="CB3" s="96"/>
      <c r="CC3" s="96"/>
      <c r="CD3" s="96"/>
      <c r="CE3" s="96"/>
    </row>
    <row r="4" spans="1:83" ht="16.5" customHeight="1" x14ac:dyDescent="0.3">
      <c r="M4" s="9"/>
      <c r="N4" s="9"/>
      <c r="O4" s="79" t="s">
        <v>209</v>
      </c>
      <c r="P4" s="79"/>
      <c r="Q4" s="79"/>
      <c r="AT4" s="79" t="s">
        <v>209</v>
      </c>
      <c r="AU4" s="79"/>
      <c r="AV4" s="79"/>
      <c r="AX4" s="223" t="s">
        <v>210</v>
      </c>
      <c r="AY4" s="223"/>
      <c r="AZ4" s="212"/>
      <c r="BA4" s="84"/>
      <c r="BB4" s="84"/>
      <c r="BC4" s="84"/>
      <c r="BD4" s="84"/>
      <c r="BE4" s="84"/>
      <c r="BF4" s="84"/>
      <c r="BG4" s="84"/>
      <c r="BH4" s="84"/>
      <c r="BI4" s="84"/>
      <c r="BJ4" s="84"/>
      <c r="BK4" s="84"/>
      <c r="BL4" s="84"/>
      <c r="BM4" s="84"/>
      <c r="BN4" s="84"/>
      <c r="BO4" s="84"/>
      <c r="BQ4" s="79" t="s">
        <v>62</v>
      </c>
      <c r="BR4" s="79"/>
      <c r="BS4" s="79" t="s">
        <v>211</v>
      </c>
      <c r="BT4" s="79"/>
      <c r="BU4" s="79" t="s">
        <v>212</v>
      </c>
      <c r="BV4" s="79"/>
      <c r="BW4" s="79" t="s">
        <v>213</v>
      </c>
      <c r="BX4" s="79"/>
      <c r="BZ4" s="79" t="s">
        <v>115</v>
      </c>
      <c r="CA4" s="79"/>
      <c r="CB4" s="79" t="s">
        <v>214</v>
      </c>
      <c r="CC4" s="79"/>
      <c r="CD4" s="79" t="s">
        <v>215</v>
      </c>
      <c r="CE4" s="79"/>
    </row>
    <row r="5" spans="1:83" ht="16.5" customHeight="1" x14ac:dyDescent="0.3">
      <c r="C5" s="71" t="s">
        <v>139</v>
      </c>
      <c r="D5" s="71"/>
      <c r="E5" s="72"/>
      <c r="F5" s="184" t="s">
        <v>144</v>
      </c>
      <c r="G5" s="185"/>
      <c r="H5" s="185"/>
      <c r="I5" s="185"/>
      <c r="J5" s="185"/>
      <c r="K5" s="185"/>
      <c r="L5" s="185"/>
      <c r="M5" s="185"/>
      <c r="N5" s="185"/>
      <c r="O5" s="225" t="s">
        <v>216</v>
      </c>
      <c r="P5" s="225"/>
      <c r="Q5" s="225"/>
      <c r="AH5" s="71" t="s">
        <v>103</v>
      </c>
      <c r="AI5" s="71"/>
      <c r="AJ5" s="72"/>
      <c r="AK5" s="184" t="s">
        <v>217</v>
      </c>
      <c r="AL5" s="185"/>
      <c r="AM5" s="185"/>
      <c r="AN5" s="185"/>
      <c r="AO5" s="185"/>
      <c r="AP5" s="185"/>
      <c r="AQ5" s="185"/>
      <c r="AR5" s="185"/>
      <c r="AS5" s="185"/>
      <c r="AT5" s="217" t="s">
        <v>218</v>
      </c>
      <c r="AU5" s="217"/>
      <c r="AV5" s="217"/>
      <c r="AX5" s="217" t="s">
        <v>75</v>
      </c>
      <c r="AY5" s="217"/>
      <c r="AZ5" s="217"/>
      <c r="BA5" s="184"/>
      <c r="BB5" s="185"/>
      <c r="BC5" s="185"/>
      <c r="BD5" s="185"/>
      <c r="BE5" s="185"/>
      <c r="BF5" s="185"/>
      <c r="BG5" s="212" t="s">
        <v>161</v>
      </c>
      <c r="BH5" s="213"/>
      <c r="BI5" s="214"/>
      <c r="BJ5" s="218"/>
      <c r="BK5" s="219"/>
      <c r="BL5" s="220"/>
      <c r="BM5" s="221" t="s">
        <v>207</v>
      </c>
      <c r="BN5" s="187"/>
      <c r="BO5" s="222"/>
      <c r="BQ5" s="198">
        <v>1</v>
      </c>
      <c r="BR5" s="198"/>
      <c r="BS5" s="97">
        <v>4</v>
      </c>
      <c r="BT5" s="97"/>
      <c r="BU5" s="97">
        <v>7</v>
      </c>
      <c r="BV5" s="97"/>
      <c r="BW5" s="97">
        <v>10</v>
      </c>
      <c r="BX5" s="97"/>
      <c r="BZ5" s="198" t="s">
        <v>219</v>
      </c>
      <c r="CA5" s="198"/>
      <c r="CB5" s="192" t="s">
        <v>220</v>
      </c>
      <c r="CC5" s="97"/>
      <c r="CD5" s="192" t="s">
        <v>221</v>
      </c>
      <c r="CE5" s="97"/>
    </row>
    <row r="6" spans="1:83" ht="16.5" customHeight="1" x14ac:dyDescent="0.3">
      <c r="C6" s="223" t="s">
        <v>147</v>
      </c>
      <c r="D6" s="223"/>
      <c r="E6" s="212"/>
      <c r="F6" s="223" t="s">
        <v>222</v>
      </c>
      <c r="G6" s="223"/>
      <c r="H6" s="223"/>
      <c r="I6" s="223" t="s">
        <v>140</v>
      </c>
      <c r="J6" s="223"/>
      <c r="K6" s="223"/>
      <c r="L6" s="223" t="s">
        <v>223</v>
      </c>
      <c r="M6" s="223"/>
      <c r="N6" s="223"/>
      <c r="O6" s="226" t="s">
        <v>161</v>
      </c>
      <c r="P6" s="226"/>
      <c r="Q6" s="226"/>
      <c r="R6" s="215" t="s">
        <v>207</v>
      </c>
      <c r="S6" s="188"/>
      <c r="T6" s="216"/>
      <c r="AE6" s="215" t="s">
        <v>207</v>
      </c>
      <c r="AF6" s="188"/>
      <c r="AG6" s="216"/>
      <c r="AH6" s="223" t="s">
        <v>110</v>
      </c>
      <c r="AI6" s="223"/>
      <c r="AJ6" s="212"/>
      <c r="AK6" s="223" t="s">
        <v>224</v>
      </c>
      <c r="AL6" s="223"/>
      <c r="AM6" s="223"/>
      <c r="AN6" s="223" t="s">
        <v>225</v>
      </c>
      <c r="AO6" s="223"/>
      <c r="AP6" s="223"/>
      <c r="AQ6" s="223" t="s">
        <v>226</v>
      </c>
      <c r="AR6" s="223"/>
      <c r="AS6" s="228"/>
      <c r="AT6" s="226" t="s">
        <v>161</v>
      </c>
      <c r="AU6" s="226"/>
      <c r="AV6" s="226"/>
      <c r="AX6" s="223" t="s">
        <v>210</v>
      </c>
      <c r="AY6" s="223"/>
      <c r="AZ6" s="212"/>
      <c r="BA6" s="84"/>
      <c r="BB6" s="84"/>
      <c r="BC6" s="84"/>
      <c r="BD6" s="84"/>
      <c r="BE6" s="84"/>
      <c r="BF6" s="84"/>
      <c r="BG6" s="84"/>
      <c r="BH6" s="84"/>
      <c r="BI6" s="84"/>
      <c r="BJ6" s="84"/>
      <c r="BK6" s="84"/>
      <c r="BL6" s="84"/>
      <c r="BM6" s="84"/>
      <c r="BN6" s="84"/>
      <c r="BO6" s="84"/>
      <c r="BQ6" s="198">
        <v>2</v>
      </c>
      <c r="BR6" s="198"/>
      <c r="BS6" s="97">
        <v>7</v>
      </c>
      <c r="BT6" s="97"/>
      <c r="BU6" s="97">
        <v>14</v>
      </c>
      <c r="BV6" s="97"/>
      <c r="BW6" s="97">
        <v>20</v>
      </c>
      <c r="BX6" s="97"/>
      <c r="BZ6" s="198" t="s">
        <v>227</v>
      </c>
      <c r="CA6" s="198"/>
      <c r="CB6" s="192" t="s">
        <v>221</v>
      </c>
      <c r="CC6" s="97"/>
      <c r="CD6" s="192" t="s">
        <v>228</v>
      </c>
      <c r="CE6" s="97"/>
    </row>
    <row r="7" spans="1:83" ht="16.5" customHeight="1" x14ac:dyDescent="0.3">
      <c r="A7" s="8"/>
      <c r="B7" s="8"/>
      <c r="C7" s="224" t="s">
        <v>148</v>
      </c>
      <c r="D7" s="224"/>
      <c r="E7" s="54"/>
      <c r="F7" s="108" t="s">
        <v>229</v>
      </c>
      <c r="G7" s="108"/>
      <c r="H7" s="108"/>
      <c r="I7" s="108">
        <v>100</v>
      </c>
      <c r="J7" s="108"/>
      <c r="K7" s="108"/>
      <c r="L7" s="108" t="s">
        <v>230</v>
      </c>
      <c r="M7" s="108"/>
      <c r="N7" s="108"/>
      <c r="O7" s="108">
        <v>3</v>
      </c>
      <c r="P7" s="108"/>
      <c r="Q7" s="108"/>
      <c r="R7" s="84">
        <v>75</v>
      </c>
      <c r="S7" s="84"/>
      <c r="T7" s="84"/>
      <c r="U7" s="8"/>
      <c r="V7" s="8"/>
      <c r="W7" s="8"/>
      <c r="X7" s="8"/>
      <c r="Y7" s="8"/>
      <c r="Z7" s="8"/>
      <c r="AA7" s="8"/>
      <c r="AB7" s="8"/>
      <c r="AC7" s="8"/>
      <c r="AD7" s="8"/>
      <c r="AE7" s="84">
        <v>100</v>
      </c>
      <c r="AF7" s="84"/>
      <c r="AG7" s="84"/>
      <c r="AH7" s="224">
        <v>4</v>
      </c>
      <c r="AI7" s="224"/>
      <c r="AJ7" s="54"/>
      <c r="AK7" s="108">
        <v>4</v>
      </c>
      <c r="AL7" s="108"/>
      <c r="AM7" s="108"/>
      <c r="AN7" s="55">
        <v>2</v>
      </c>
      <c r="AO7" s="55"/>
      <c r="AP7" s="56"/>
      <c r="AQ7" s="184">
        <v>20</v>
      </c>
      <c r="AR7" s="185"/>
      <c r="AS7" s="33" t="s">
        <v>231</v>
      </c>
      <c r="AT7" s="186">
        <v>25</v>
      </c>
      <c r="AU7" s="108"/>
      <c r="AV7" s="108"/>
      <c r="AX7" s="217" t="s">
        <v>75</v>
      </c>
      <c r="AY7" s="217"/>
      <c r="AZ7" s="217"/>
      <c r="BA7" s="184"/>
      <c r="BB7" s="185"/>
      <c r="BC7" s="185"/>
      <c r="BD7" s="185"/>
      <c r="BE7" s="185"/>
      <c r="BF7" s="185"/>
      <c r="BG7" s="212" t="s">
        <v>161</v>
      </c>
      <c r="BH7" s="213"/>
      <c r="BI7" s="214"/>
      <c r="BJ7" s="218"/>
      <c r="BK7" s="219"/>
      <c r="BL7" s="220"/>
      <c r="BM7" s="221" t="s">
        <v>207</v>
      </c>
      <c r="BN7" s="187"/>
      <c r="BO7" s="222"/>
      <c r="BQ7" s="198">
        <v>3</v>
      </c>
      <c r="BR7" s="198"/>
      <c r="BS7" s="97">
        <v>11</v>
      </c>
      <c r="BT7" s="97"/>
      <c r="BU7" s="97">
        <v>21</v>
      </c>
      <c r="BV7" s="97"/>
      <c r="BW7" s="97">
        <v>30</v>
      </c>
      <c r="BX7" s="97"/>
      <c r="BZ7" s="198" t="s">
        <v>232</v>
      </c>
      <c r="CA7" s="198"/>
      <c r="CB7" s="227" t="s">
        <v>228</v>
      </c>
      <c r="CC7" s="97"/>
      <c r="CD7" s="192" t="s">
        <v>233</v>
      </c>
      <c r="CE7" s="97"/>
    </row>
    <row r="8" spans="1:83" ht="16.5" customHeight="1" x14ac:dyDescent="0.3">
      <c r="C8" s="223" t="s">
        <v>210</v>
      </c>
      <c r="D8" s="223"/>
      <c r="E8" s="212"/>
      <c r="F8" s="99"/>
      <c r="G8" s="100"/>
      <c r="H8" s="100"/>
      <c r="I8" s="100"/>
      <c r="J8" s="100"/>
      <c r="K8" s="100"/>
      <c r="L8" s="100"/>
      <c r="M8" s="100"/>
      <c r="N8" s="100"/>
      <c r="O8" s="100"/>
      <c r="P8" s="100"/>
      <c r="Q8" s="100"/>
      <c r="R8" s="100"/>
      <c r="S8" s="100"/>
      <c r="T8" s="101"/>
      <c r="U8" s="8"/>
      <c r="V8" s="8"/>
      <c r="W8" s="8"/>
      <c r="X8" s="8"/>
      <c r="Y8" s="8"/>
      <c r="Z8" s="8"/>
      <c r="AA8" s="8"/>
      <c r="AB8" s="8"/>
      <c r="AE8" s="223" t="s">
        <v>210</v>
      </c>
      <c r="AF8" s="223"/>
      <c r="AG8" s="212"/>
      <c r="AH8" s="99"/>
      <c r="AI8" s="100"/>
      <c r="AJ8" s="100"/>
      <c r="AK8" s="100"/>
      <c r="AL8" s="100"/>
      <c r="AM8" s="100"/>
      <c r="AN8" s="100"/>
      <c r="AO8" s="100"/>
      <c r="AP8" s="100"/>
      <c r="AQ8" s="100"/>
      <c r="AR8" s="100"/>
      <c r="AS8" s="100"/>
      <c r="AT8" s="100"/>
      <c r="AU8" s="100"/>
      <c r="AV8" s="101"/>
      <c r="AX8" s="223" t="s">
        <v>210</v>
      </c>
      <c r="AY8" s="223"/>
      <c r="AZ8" s="212"/>
      <c r="BA8" s="84"/>
      <c r="BB8" s="84"/>
      <c r="BC8" s="84"/>
      <c r="BD8" s="84"/>
      <c r="BE8" s="84"/>
      <c r="BF8" s="84"/>
      <c r="BG8" s="84"/>
      <c r="BH8" s="84"/>
      <c r="BI8" s="84"/>
      <c r="BJ8" s="84"/>
      <c r="BK8" s="84"/>
      <c r="BL8" s="84"/>
      <c r="BM8" s="84"/>
      <c r="BN8" s="84"/>
      <c r="BO8" s="84"/>
      <c r="BQ8" s="198">
        <v>4</v>
      </c>
      <c r="BR8" s="198"/>
      <c r="BS8" s="97">
        <v>14</v>
      </c>
      <c r="BT8" s="97"/>
      <c r="BU8" s="97">
        <v>27</v>
      </c>
      <c r="BV8" s="97"/>
      <c r="BW8" s="97">
        <v>40</v>
      </c>
      <c r="BX8" s="97"/>
      <c r="BZ8" s="198" t="s">
        <v>234</v>
      </c>
      <c r="CA8" s="198"/>
      <c r="CB8" s="192" t="s">
        <v>233</v>
      </c>
      <c r="CC8" s="97"/>
      <c r="CD8" s="97" t="s">
        <v>151</v>
      </c>
      <c r="CE8" s="97"/>
    </row>
    <row r="9" spans="1:83" ht="16.5" customHeight="1" x14ac:dyDescent="0.3">
      <c r="M9" s="9"/>
      <c r="N9" s="9"/>
      <c r="O9" s="79" t="s">
        <v>209</v>
      </c>
      <c r="P9" s="79"/>
      <c r="Q9" s="79"/>
      <c r="U9" s="8"/>
      <c r="V9" s="8"/>
      <c r="W9" s="8"/>
      <c r="X9" s="8"/>
      <c r="Y9" s="8"/>
      <c r="Z9" s="8"/>
      <c r="AA9" s="8"/>
      <c r="AB9" s="8"/>
      <c r="AX9" s="217" t="s">
        <v>75</v>
      </c>
      <c r="AY9" s="217"/>
      <c r="AZ9" s="217"/>
      <c r="BA9" s="184"/>
      <c r="BB9" s="185"/>
      <c r="BC9" s="185"/>
      <c r="BD9" s="185"/>
      <c r="BE9" s="185"/>
      <c r="BF9" s="185"/>
      <c r="BG9" s="212" t="s">
        <v>161</v>
      </c>
      <c r="BH9" s="213"/>
      <c r="BI9" s="214"/>
      <c r="BJ9" s="218"/>
      <c r="BK9" s="219"/>
      <c r="BL9" s="220"/>
      <c r="BM9" s="221" t="s">
        <v>207</v>
      </c>
      <c r="BN9" s="187"/>
      <c r="BO9" s="222"/>
      <c r="BQ9" s="198">
        <v>5</v>
      </c>
      <c r="BR9" s="198"/>
      <c r="BS9" s="97">
        <v>17</v>
      </c>
      <c r="BT9" s="97"/>
      <c r="BU9" s="97">
        <v>34</v>
      </c>
      <c r="BV9" s="97"/>
      <c r="BW9" s="97">
        <v>50</v>
      </c>
      <c r="BX9" s="97"/>
      <c r="BZ9" s="198" t="s">
        <v>235</v>
      </c>
      <c r="CA9" s="198"/>
      <c r="CB9" s="97" t="s">
        <v>151</v>
      </c>
      <c r="CC9" s="97"/>
      <c r="CD9" s="97" t="s">
        <v>236</v>
      </c>
      <c r="CE9" s="97"/>
    </row>
    <row r="10" spans="1:83" ht="16.5" customHeight="1" x14ac:dyDescent="0.3">
      <c r="C10" s="71" t="s">
        <v>139</v>
      </c>
      <c r="D10" s="71"/>
      <c r="E10" s="72"/>
      <c r="F10" s="184"/>
      <c r="G10" s="185"/>
      <c r="H10" s="185"/>
      <c r="I10" s="185"/>
      <c r="J10" s="185"/>
      <c r="K10" s="185"/>
      <c r="L10" s="185"/>
      <c r="M10" s="185"/>
      <c r="N10" s="185"/>
      <c r="O10" s="225" t="s">
        <v>237</v>
      </c>
      <c r="P10" s="225"/>
      <c r="Q10" s="225"/>
      <c r="U10" s="9"/>
      <c r="V10" s="9"/>
      <c r="W10" s="9"/>
      <c r="X10" s="9"/>
      <c r="Y10" s="9"/>
      <c r="Z10" s="9"/>
      <c r="AA10" s="9"/>
      <c r="AB10" s="9"/>
      <c r="AH10" s="71" t="s">
        <v>104</v>
      </c>
      <c r="AI10" s="71"/>
      <c r="AJ10" s="72"/>
      <c r="AK10" s="108"/>
      <c r="AL10" s="108"/>
      <c r="AM10" s="108"/>
      <c r="AN10" s="108"/>
      <c r="AO10" s="108"/>
      <c r="AP10" s="108"/>
      <c r="AQ10" s="108"/>
      <c r="AR10" s="108"/>
      <c r="AS10" s="108"/>
      <c r="AT10" s="108"/>
      <c r="AU10" s="108"/>
      <c r="AV10" s="108"/>
      <c r="AX10" s="223" t="s">
        <v>210</v>
      </c>
      <c r="AY10" s="223"/>
      <c r="AZ10" s="212"/>
      <c r="BA10" s="84"/>
      <c r="BB10" s="84"/>
      <c r="BC10" s="84"/>
      <c r="BD10" s="84"/>
      <c r="BE10" s="84"/>
      <c r="BF10" s="84"/>
      <c r="BG10" s="84"/>
      <c r="BH10" s="84"/>
      <c r="BI10" s="84"/>
      <c r="BJ10" s="84"/>
      <c r="BK10" s="84"/>
      <c r="BL10" s="84"/>
      <c r="BM10" s="84"/>
      <c r="BN10" s="84"/>
      <c r="BO10" s="84"/>
      <c r="BQ10" s="198">
        <v>6</v>
      </c>
      <c r="BR10" s="198"/>
      <c r="BS10" s="97">
        <v>21</v>
      </c>
      <c r="BT10" s="97"/>
      <c r="BU10" s="97">
        <v>41</v>
      </c>
      <c r="BV10" s="97"/>
      <c r="BW10" s="97">
        <v>60</v>
      </c>
      <c r="BX10" s="97"/>
      <c r="BZ10" s="198" t="s">
        <v>238</v>
      </c>
      <c r="CA10" s="198"/>
      <c r="CB10" s="97" t="s">
        <v>239</v>
      </c>
      <c r="CC10" s="97"/>
      <c r="CD10" s="97" t="s">
        <v>146</v>
      </c>
      <c r="CE10" s="97"/>
    </row>
    <row r="11" spans="1:83" ht="16.5" customHeight="1" x14ac:dyDescent="0.3">
      <c r="C11" s="223" t="s">
        <v>147</v>
      </c>
      <c r="D11" s="223"/>
      <c r="E11" s="212"/>
      <c r="F11" s="223" t="s">
        <v>222</v>
      </c>
      <c r="G11" s="223"/>
      <c r="H11" s="223"/>
      <c r="I11" s="223" t="s">
        <v>140</v>
      </c>
      <c r="J11" s="223"/>
      <c r="K11" s="223"/>
      <c r="L11" s="223" t="s">
        <v>223</v>
      </c>
      <c r="M11" s="223"/>
      <c r="N11" s="223"/>
      <c r="O11" s="226" t="s">
        <v>161</v>
      </c>
      <c r="P11" s="226"/>
      <c r="Q11" s="226"/>
      <c r="R11" s="215" t="s">
        <v>207</v>
      </c>
      <c r="S11" s="188"/>
      <c r="T11" s="216"/>
      <c r="AE11" s="215" t="s">
        <v>207</v>
      </c>
      <c r="AF11" s="188"/>
      <c r="AG11" s="216"/>
      <c r="AH11" s="223" t="s">
        <v>110</v>
      </c>
      <c r="AI11" s="223"/>
      <c r="AJ11" s="212"/>
      <c r="AK11" s="223" t="s">
        <v>225</v>
      </c>
      <c r="AL11" s="223"/>
      <c r="AM11" s="223"/>
      <c r="AN11" s="223"/>
      <c r="AO11" s="223" t="s">
        <v>226</v>
      </c>
      <c r="AP11" s="223"/>
      <c r="AQ11" s="223"/>
      <c r="AR11" s="223"/>
      <c r="AS11" s="223" t="s">
        <v>161</v>
      </c>
      <c r="AT11" s="223"/>
      <c r="AU11" s="223"/>
      <c r="AV11" s="223"/>
      <c r="AX11" s="217" t="s">
        <v>75</v>
      </c>
      <c r="AY11" s="217"/>
      <c r="AZ11" s="217"/>
      <c r="BA11" s="184"/>
      <c r="BB11" s="185"/>
      <c r="BC11" s="185"/>
      <c r="BD11" s="185"/>
      <c r="BE11" s="185"/>
      <c r="BF11" s="185"/>
      <c r="BG11" s="212" t="s">
        <v>161</v>
      </c>
      <c r="BH11" s="213"/>
      <c r="BI11" s="214"/>
      <c r="BJ11" s="218"/>
      <c r="BK11" s="219"/>
      <c r="BL11" s="220"/>
      <c r="BM11" s="221" t="s">
        <v>207</v>
      </c>
      <c r="BN11" s="187"/>
      <c r="BO11" s="222"/>
      <c r="BQ11" s="198">
        <v>7</v>
      </c>
      <c r="BR11" s="198"/>
      <c r="BS11" s="97">
        <v>24</v>
      </c>
      <c r="BT11" s="97"/>
      <c r="BU11" s="97">
        <v>47</v>
      </c>
      <c r="BV11" s="97"/>
      <c r="BW11" s="97">
        <v>70</v>
      </c>
      <c r="BX11" s="97"/>
      <c r="BZ11" s="198" t="s">
        <v>240</v>
      </c>
      <c r="CA11" s="198"/>
      <c r="CB11" s="97" t="s">
        <v>241</v>
      </c>
      <c r="CC11" s="97"/>
      <c r="CD11" s="97" t="s">
        <v>242</v>
      </c>
      <c r="CE11" s="97"/>
    </row>
    <row r="12" spans="1:83" ht="16.5" customHeight="1" x14ac:dyDescent="0.3">
      <c r="C12" s="224"/>
      <c r="D12" s="224"/>
      <c r="E12" s="54"/>
      <c r="F12" s="108"/>
      <c r="G12" s="108"/>
      <c r="H12" s="108"/>
      <c r="I12" s="108"/>
      <c r="J12" s="108"/>
      <c r="K12" s="108"/>
      <c r="L12" s="108"/>
      <c r="M12" s="108"/>
      <c r="N12" s="108"/>
      <c r="O12" s="108"/>
      <c r="P12" s="108"/>
      <c r="Q12" s="108"/>
      <c r="R12" s="84"/>
      <c r="S12" s="84"/>
      <c r="T12" s="84"/>
      <c r="AE12" s="84"/>
      <c r="AF12" s="84"/>
      <c r="AG12" s="84"/>
      <c r="AH12" s="224"/>
      <c r="AI12" s="224"/>
      <c r="AJ12" s="54"/>
      <c r="AK12" s="84"/>
      <c r="AL12" s="84"/>
      <c r="AM12" s="84"/>
      <c r="AN12" s="84"/>
      <c r="AO12" s="99"/>
      <c r="AP12" s="100"/>
      <c r="AQ12" s="100"/>
      <c r="AR12" s="34" t="s">
        <v>231</v>
      </c>
      <c r="AS12" s="84"/>
      <c r="AT12" s="84"/>
      <c r="AU12" s="84"/>
      <c r="AV12" s="84"/>
      <c r="AX12" s="223" t="s">
        <v>210</v>
      </c>
      <c r="AY12" s="223"/>
      <c r="AZ12" s="212"/>
      <c r="BA12" s="84"/>
      <c r="BB12" s="84"/>
      <c r="BC12" s="84"/>
      <c r="BD12" s="84"/>
      <c r="BE12" s="84"/>
      <c r="BF12" s="84"/>
      <c r="BG12" s="84"/>
      <c r="BH12" s="84"/>
      <c r="BI12" s="84"/>
      <c r="BJ12" s="84"/>
      <c r="BK12" s="84"/>
      <c r="BL12" s="84"/>
      <c r="BM12" s="84"/>
      <c r="BN12" s="84"/>
      <c r="BO12" s="84"/>
      <c r="BQ12" s="198">
        <v>8</v>
      </c>
      <c r="BR12" s="198"/>
      <c r="BS12" s="97">
        <v>27</v>
      </c>
      <c r="BT12" s="97"/>
      <c r="BU12" s="97">
        <v>54</v>
      </c>
      <c r="BV12" s="97"/>
      <c r="BW12" s="97">
        <v>80</v>
      </c>
      <c r="BX12" s="97"/>
      <c r="BZ12" s="198" t="s">
        <v>243</v>
      </c>
      <c r="CA12" s="198"/>
      <c r="CB12" s="97" t="s">
        <v>244</v>
      </c>
      <c r="CC12" s="97"/>
      <c r="CD12" s="97" t="s">
        <v>245</v>
      </c>
      <c r="CE12" s="97"/>
    </row>
    <row r="13" spans="1:83" ht="16.5" customHeight="1" x14ac:dyDescent="0.3">
      <c r="C13" s="223" t="s">
        <v>210</v>
      </c>
      <c r="D13" s="223"/>
      <c r="E13" s="212"/>
      <c r="F13" s="99"/>
      <c r="G13" s="100"/>
      <c r="H13" s="100"/>
      <c r="I13" s="100"/>
      <c r="J13" s="100"/>
      <c r="K13" s="100"/>
      <c r="L13" s="100"/>
      <c r="M13" s="100"/>
      <c r="N13" s="100"/>
      <c r="O13" s="100"/>
      <c r="P13" s="100"/>
      <c r="Q13" s="100"/>
      <c r="R13" s="100"/>
      <c r="S13" s="100"/>
      <c r="T13" s="101"/>
      <c r="AE13" s="212" t="s">
        <v>210</v>
      </c>
      <c r="AF13" s="213"/>
      <c r="AG13" s="214"/>
      <c r="AH13" s="99"/>
      <c r="AI13" s="100"/>
      <c r="AJ13" s="100"/>
      <c r="AK13" s="100"/>
      <c r="AL13" s="100"/>
      <c r="AM13" s="100"/>
      <c r="AN13" s="100"/>
      <c r="AO13" s="100"/>
      <c r="AP13" s="100"/>
      <c r="AQ13" s="100"/>
      <c r="AR13" s="100"/>
      <c r="AS13" s="100"/>
      <c r="AT13" s="100"/>
      <c r="AU13" s="100"/>
      <c r="AV13" s="101"/>
      <c r="AX13" s="217" t="s">
        <v>75</v>
      </c>
      <c r="AY13" s="217"/>
      <c r="AZ13" s="217"/>
      <c r="BA13" s="184"/>
      <c r="BB13" s="185"/>
      <c r="BC13" s="185"/>
      <c r="BD13" s="185"/>
      <c r="BE13" s="185"/>
      <c r="BF13" s="185"/>
      <c r="BG13" s="212" t="s">
        <v>161</v>
      </c>
      <c r="BH13" s="213"/>
      <c r="BI13" s="214"/>
      <c r="BJ13" s="218"/>
      <c r="BK13" s="219"/>
      <c r="BL13" s="220"/>
      <c r="BM13" s="221" t="s">
        <v>207</v>
      </c>
      <c r="BN13" s="187"/>
      <c r="BO13" s="222"/>
      <c r="BQ13" s="198">
        <v>9</v>
      </c>
      <c r="BR13" s="198"/>
      <c r="BS13" s="97">
        <v>31</v>
      </c>
      <c r="BT13" s="97"/>
      <c r="BU13" s="97">
        <v>61</v>
      </c>
      <c r="BV13" s="97"/>
      <c r="BW13" s="97">
        <v>90</v>
      </c>
      <c r="BX13" s="97"/>
      <c r="BZ13" s="198" t="s">
        <v>246</v>
      </c>
      <c r="CA13" s="198"/>
      <c r="CB13" s="97" t="s">
        <v>247</v>
      </c>
      <c r="CC13" s="97"/>
      <c r="CD13" s="97" t="s">
        <v>248</v>
      </c>
      <c r="CE13" s="97"/>
    </row>
    <row r="14" spans="1:83" ht="16.5" customHeight="1" x14ac:dyDescent="0.3">
      <c r="M14" s="9"/>
      <c r="N14" s="9"/>
      <c r="O14" s="79" t="s">
        <v>209</v>
      </c>
      <c r="P14" s="79"/>
      <c r="Q14" s="79"/>
      <c r="U14" s="8"/>
      <c r="V14" s="8"/>
      <c r="W14" s="8"/>
      <c r="X14" s="8"/>
      <c r="Y14" s="8"/>
      <c r="Z14" s="8"/>
      <c r="AA14" s="8"/>
      <c r="AB14" s="8"/>
      <c r="AX14" s="223" t="s">
        <v>210</v>
      </c>
      <c r="AY14" s="223"/>
      <c r="AZ14" s="212"/>
      <c r="BA14" s="84"/>
      <c r="BB14" s="84"/>
      <c r="BC14" s="84"/>
      <c r="BD14" s="84"/>
      <c r="BE14" s="84"/>
      <c r="BF14" s="84"/>
      <c r="BG14" s="84"/>
      <c r="BH14" s="84"/>
      <c r="BI14" s="84"/>
      <c r="BJ14" s="84"/>
      <c r="BK14" s="84"/>
      <c r="BL14" s="84"/>
      <c r="BM14" s="84"/>
      <c r="BN14" s="84"/>
      <c r="BO14" s="84"/>
      <c r="BQ14" s="198">
        <v>10</v>
      </c>
      <c r="BR14" s="198"/>
      <c r="BS14" s="97">
        <v>34</v>
      </c>
      <c r="BT14" s="97"/>
      <c r="BU14" s="97">
        <v>67</v>
      </c>
      <c r="BV14" s="97"/>
      <c r="BW14" s="97">
        <v>100</v>
      </c>
      <c r="BX14" s="97"/>
    </row>
    <row r="15" spans="1:83" ht="16.5" customHeight="1" x14ac:dyDescent="0.3">
      <c r="C15" s="71" t="s">
        <v>139</v>
      </c>
      <c r="D15" s="71"/>
      <c r="E15" s="72"/>
      <c r="F15" s="184"/>
      <c r="G15" s="185"/>
      <c r="H15" s="185"/>
      <c r="I15" s="185"/>
      <c r="J15" s="185"/>
      <c r="K15" s="185"/>
      <c r="L15" s="185"/>
      <c r="M15" s="185"/>
      <c r="N15" s="185"/>
      <c r="O15" s="225" t="s">
        <v>237</v>
      </c>
      <c r="P15" s="225"/>
      <c r="Q15" s="225"/>
      <c r="AE15" s="215" t="s">
        <v>207</v>
      </c>
      <c r="AF15" s="188"/>
      <c r="AG15" s="216"/>
      <c r="AH15" s="206" t="s">
        <v>75</v>
      </c>
      <c r="AI15" s="207"/>
      <c r="AJ15" s="208"/>
      <c r="AK15" s="99"/>
      <c r="AL15" s="100"/>
      <c r="AM15" s="100"/>
      <c r="AN15" s="100"/>
      <c r="AO15" s="100"/>
      <c r="AP15" s="101"/>
      <c r="AQ15" s="212" t="s">
        <v>161</v>
      </c>
      <c r="AR15" s="213"/>
      <c r="AS15" s="214"/>
      <c r="AT15" s="218"/>
      <c r="AU15" s="219"/>
      <c r="AV15" s="220"/>
      <c r="AX15" s="217" t="s">
        <v>75</v>
      </c>
      <c r="AY15" s="217"/>
      <c r="AZ15" s="217"/>
      <c r="BA15" s="184"/>
      <c r="BB15" s="185"/>
      <c r="BC15" s="185"/>
      <c r="BD15" s="185"/>
      <c r="BE15" s="185"/>
      <c r="BF15" s="185"/>
      <c r="BG15" s="212" t="s">
        <v>161</v>
      </c>
      <c r="BH15" s="213"/>
      <c r="BI15" s="214"/>
      <c r="BJ15" s="218"/>
      <c r="BK15" s="219"/>
      <c r="BL15" s="220"/>
      <c r="BM15" s="221" t="s">
        <v>207</v>
      </c>
      <c r="BN15" s="187"/>
      <c r="BO15" s="222"/>
      <c r="BQ15" s="198">
        <v>11</v>
      </c>
      <c r="BR15" s="198"/>
      <c r="BS15" s="97">
        <v>39</v>
      </c>
      <c r="BT15" s="97"/>
      <c r="BU15" s="97">
        <v>77</v>
      </c>
      <c r="BV15" s="97"/>
      <c r="BW15" s="97">
        <v>115</v>
      </c>
      <c r="BX15" s="97"/>
    </row>
    <row r="16" spans="1:83" ht="16.5" customHeight="1" x14ac:dyDescent="0.3">
      <c r="C16" s="223" t="s">
        <v>147</v>
      </c>
      <c r="D16" s="223"/>
      <c r="E16" s="212"/>
      <c r="F16" s="223" t="s">
        <v>222</v>
      </c>
      <c r="G16" s="223"/>
      <c r="H16" s="223"/>
      <c r="I16" s="223" t="s">
        <v>140</v>
      </c>
      <c r="J16" s="223"/>
      <c r="K16" s="223"/>
      <c r="L16" s="223" t="s">
        <v>223</v>
      </c>
      <c r="M16" s="223"/>
      <c r="N16" s="223"/>
      <c r="O16" s="226" t="s">
        <v>161</v>
      </c>
      <c r="P16" s="226"/>
      <c r="Q16" s="226"/>
      <c r="R16" s="215" t="s">
        <v>207</v>
      </c>
      <c r="S16" s="188"/>
      <c r="T16" s="216"/>
      <c r="U16" s="9"/>
      <c r="V16" s="9"/>
      <c r="W16" s="9"/>
      <c r="X16" s="9"/>
      <c r="Y16" s="9"/>
      <c r="Z16" s="9"/>
      <c r="AA16" s="9"/>
      <c r="AB16" s="9"/>
      <c r="AE16" s="108"/>
      <c r="AF16" s="108"/>
      <c r="AG16" s="108"/>
      <c r="AH16" s="212" t="s">
        <v>210</v>
      </c>
      <c r="AI16" s="213"/>
      <c r="AJ16" s="214"/>
      <c r="AK16" s="99"/>
      <c r="AL16" s="100"/>
      <c r="AM16" s="100"/>
      <c r="AN16" s="100"/>
      <c r="AO16" s="100"/>
      <c r="AP16" s="100"/>
      <c r="AQ16" s="100"/>
      <c r="AR16" s="100"/>
      <c r="AS16" s="100"/>
      <c r="AT16" s="100"/>
      <c r="AU16" s="100"/>
      <c r="AV16" s="101"/>
      <c r="AX16" s="223" t="s">
        <v>210</v>
      </c>
      <c r="AY16" s="223"/>
      <c r="AZ16" s="212"/>
      <c r="BA16" s="84"/>
      <c r="BB16" s="84"/>
      <c r="BC16" s="84"/>
      <c r="BD16" s="84"/>
      <c r="BE16" s="84"/>
      <c r="BF16" s="84"/>
      <c r="BG16" s="84"/>
      <c r="BH16" s="84"/>
      <c r="BI16" s="84"/>
      <c r="BJ16" s="84"/>
      <c r="BK16" s="84"/>
      <c r="BL16" s="84"/>
      <c r="BM16" s="84"/>
      <c r="BN16" s="84"/>
      <c r="BO16" s="84"/>
      <c r="BQ16" s="198">
        <v>12</v>
      </c>
      <c r="BR16" s="198"/>
      <c r="BS16" s="97">
        <v>44</v>
      </c>
      <c r="BT16" s="97"/>
      <c r="BU16" s="97">
        <v>87</v>
      </c>
      <c r="BV16" s="97"/>
      <c r="BW16" s="97">
        <v>130</v>
      </c>
      <c r="BX16" s="97"/>
    </row>
    <row r="17" spans="3:76" ht="16.5" customHeight="1" x14ac:dyDescent="0.3">
      <c r="C17" s="224"/>
      <c r="D17" s="224"/>
      <c r="E17" s="54"/>
      <c r="F17" s="108"/>
      <c r="G17" s="108"/>
      <c r="H17" s="108"/>
      <c r="I17" s="108"/>
      <c r="J17" s="108"/>
      <c r="K17" s="108"/>
      <c r="L17" s="108"/>
      <c r="M17" s="108"/>
      <c r="N17" s="108"/>
      <c r="O17" s="108"/>
      <c r="P17" s="108"/>
      <c r="Q17" s="108"/>
      <c r="R17" s="84"/>
      <c r="S17" s="84"/>
      <c r="T17" s="84"/>
      <c r="U17" s="32"/>
      <c r="V17" s="32"/>
      <c r="W17" s="32"/>
      <c r="X17" s="32"/>
      <c r="Y17" s="32"/>
      <c r="Z17" s="32"/>
      <c r="AA17" s="32"/>
      <c r="AB17" s="32"/>
      <c r="AE17" s="215" t="s">
        <v>207</v>
      </c>
      <c r="AF17" s="188"/>
      <c r="AG17" s="216"/>
      <c r="AH17" s="217" t="s">
        <v>75</v>
      </c>
      <c r="AI17" s="217"/>
      <c r="AJ17" s="217"/>
      <c r="AK17" s="184"/>
      <c r="AL17" s="185"/>
      <c r="AM17" s="185"/>
      <c r="AN17" s="185"/>
      <c r="AO17" s="185"/>
      <c r="AP17" s="185"/>
      <c r="AQ17" s="212" t="s">
        <v>161</v>
      </c>
      <c r="AR17" s="213"/>
      <c r="AS17" s="214"/>
      <c r="AT17" s="218"/>
      <c r="AU17" s="219"/>
      <c r="AV17" s="220"/>
      <c r="AX17" s="217" t="s">
        <v>75</v>
      </c>
      <c r="AY17" s="217"/>
      <c r="AZ17" s="217"/>
      <c r="BA17" s="184"/>
      <c r="BB17" s="185"/>
      <c r="BC17" s="185"/>
      <c r="BD17" s="185"/>
      <c r="BE17" s="185"/>
      <c r="BF17" s="185"/>
      <c r="BG17" s="212" t="s">
        <v>161</v>
      </c>
      <c r="BH17" s="213"/>
      <c r="BI17" s="214"/>
      <c r="BJ17" s="218"/>
      <c r="BK17" s="219"/>
      <c r="BL17" s="220"/>
      <c r="BM17" s="221" t="s">
        <v>207</v>
      </c>
      <c r="BN17" s="187"/>
      <c r="BO17" s="222"/>
      <c r="BQ17" s="198">
        <v>13</v>
      </c>
      <c r="BR17" s="198"/>
      <c r="BS17" s="97">
        <v>51</v>
      </c>
      <c r="BT17" s="97"/>
      <c r="BU17" s="97">
        <v>101</v>
      </c>
      <c r="BV17" s="97"/>
      <c r="BW17" s="97">
        <v>150</v>
      </c>
      <c r="BX17" s="97"/>
    </row>
    <row r="18" spans="3:76" ht="16.5" customHeight="1" x14ac:dyDescent="0.3">
      <c r="C18" s="223" t="s">
        <v>210</v>
      </c>
      <c r="D18" s="223"/>
      <c r="E18" s="212"/>
      <c r="F18" s="99"/>
      <c r="G18" s="100"/>
      <c r="H18" s="100"/>
      <c r="I18" s="100"/>
      <c r="J18" s="100"/>
      <c r="K18" s="100"/>
      <c r="L18" s="100"/>
      <c r="M18" s="100"/>
      <c r="N18" s="100"/>
      <c r="O18" s="100"/>
      <c r="P18" s="100"/>
      <c r="Q18" s="100"/>
      <c r="R18" s="100"/>
      <c r="S18" s="100"/>
      <c r="T18" s="101"/>
      <c r="U18" s="32"/>
      <c r="V18" s="32"/>
      <c r="W18" s="32"/>
      <c r="X18" s="32"/>
      <c r="Y18" s="32"/>
      <c r="Z18" s="32"/>
      <c r="AA18" s="32"/>
      <c r="AB18" s="32"/>
      <c r="AE18" s="108"/>
      <c r="AF18" s="108"/>
      <c r="AG18" s="108"/>
      <c r="AH18" s="223" t="s">
        <v>210</v>
      </c>
      <c r="AI18" s="223"/>
      <c r="AJ18" s="212"/>
      <c r="AK18" s="84"/>
      <c r="AL18" s="84"/>
      <c r="AM18" s="84"/>
      <c r="AN18" s="84"/>
      <c r="AO18" s="84"/>
      <c r="AP18" s="84"/>
      <c r="AQ18" s="84"/>
      <c r="AR18" s="84"/>
      <c r="AS18" s="84"/>
      <c r="AT18" s="84"/>
      <c r="AU18" s="84"/>
      <c r="AV18" s="84"/>
      <c r="AX18" s="223" t="s">
        <v>210</v>
      </c>
      <c r="AY18" s="223"/>
      <c r="AZ18" s="212"/>
      <c r="BA18" s="84"/>
      <c r="BB18" s="84"/>
      <c r="BC18" s="84"/>
      <c r="BD18" s="84"/>
      <c r="BE18" s="84"/>
      <c r="BF18" s="84"/>
      <c r="BG18" s="84"/>
      <c r="BH18" s="84"/>
      <c r="BI18" s="84"/>
      <c r="BJ18" s="84"/>
      <c r="BK18" s="84"/>
      <c r="BL18" s="84"/>
      <c r="BM18" s="84"/>
      <c r="BN18" s="84"/>
      <c r="BO18" s="84"/>
      <c r="BQ18" s="198">
        <v>14</v>
      </c>
      <c r="BR18" s="198"/>
      <c r="BS18" s="97">
        <v>59</v>
      </c>
      <c r="BT18" s="97"/>
      <c r="BU18" s="97">
        <v>117</v>
      </c>
      <c r="BV18" s="97"/>
      <c r="BW18" s="97">
        <v>175</v>
      </c>
      <c r="BX18" s="97"/>
    </row>
    <row r="19" spans="3:76" ht="16.5" customHeight="1" x14ac:dyDescent="0.3">
      <c r="M19" s="9"/>
      <c r="N19" s="9"/>
      <c r="O19" s="187" t="s">
        <v>209</v>
      </c>
      <c r="P19" s="187"/>
      <c r="Q19" s="187"/>
      <c r="U19" s="32"/>
      <c r="V19" s="32"/>
      <c r="W19" s="32"/>
      <c r="X19" s="32"/>
      <c r="Y19" s="32"/>
      <c r="Z19" s="32"/>
      <c r="AA19" s="32"/>
      <c r="AB19" s="32"/>
      <c r="AE19" s="215" t="s">
        <v>207</v>
      </c>
      <c r="AF19" s="188"/>
      <c r="AG19" s="216"/>
      <c r="AH19" s="217" t="s">
        <v>75</v>
      </c>
      <c r="AI19" s="217"/>
      <c r="AJ19" s="217"/>
      <c r="AK19" s="184"/>
      <c r="AL19" s="185"/>
      <c r="AM19" s="185"/>
      <c r="AN19" s="185"/>
      <c r="AO19" s="185"/>
      <c r="AP19" s="185"/>
      <c r="AQ19" s="212" t="s">
        <v>161</v>
      </c>
      <c r="AR19" s="213"/>
      <c r="AS19" s="214"/>
      <c r="AT19" s="218"/>
      <c r="AU19" s="219"/>
      <c r="AV19" s="220"/>
      <c r="AX19" s="217" t="s">
        <v>75</v>
      </c>
      <c r="AY19" s="217"/>
      <c r="AZ19" s="217"/>
      <c r="BA19" s="184"/>
      <c r="BB19" s="185"/>
      <c r="BC19" s="185"/>
      <c r="BD19" s="185"/>
      <c r="BE19" s="185"/>
      <c r="BF19" s="185"/>
      <c r="BG19" s="212" t="s">
        <v>161</v>
      </c>
      <c r="BH19" s="213"/>
      <c r="BI19" s="214"/>
      <c r="BJ19" s="218"/>
      <c r="BK19" s="219"/>
      <c r="BL19" s="220"/>
      <c r="BM19" s="221" t="s">
        <v>207</v>
      </c>
      <c r="BN19" s="187"/>
      <c r="BO19" s="222"/>
      <c r="BQ19" s="198">
        <v>15</v>
      </c>
      <c r="BR19" s="198"/>
      <c r="BS19" s="97">
        <v>67</v>
      </c>
      <c r="BT19" s="97"/>
      <c r="BU19" s="97">
        <v>134</v>
      </c>
      <c r="BV19" s="97"/>
      <c r="BW19" s="97">
        <v>200</v>
      </c>
      <c r="BX19" s="97"/>
    </row>
    <row r="20" spans="3:76" ht="16.5" customHeight="1" x14ac:dyDescent="0.3">
      <c r="C20" s="71" t="s">
        <v>139</v>
      </c>
      <c r="D20" s="71"/>
      <c r="E20" s="72"/>
      <c r="F20" s="184"/>
      <c r="G20" s="185"/>
      <c r="H20" s="185"/>
      <c r="I20" s="185"/>
      <c r="J20" s="185"/>
      <c r="K20" s="185"/>
      <c r="L20" s="185"/>
      <c r="M20" s="185"/>
      <c r="N20" s="185"/>
      <c r="O20" s="225" t="s">
        <v>216</v>
      </c>
      <c r="P20" s="225"/>
      <c r="Q20" s="225"/>
      <c r="AE20" s="108"/>
      <c r="AF20" s="108"/>
      <c r="AG20" s="108"/>
      <c r="AH20" s="223" t="s">
        <v>210</v>
      </c>
      <c r="AI20" s="223"/>
      <c r="AJ20" s="212"/>
      <c r="AK20" s="84"/>
      <c r="AL20" s="84"/>
      <c r="AM20" s="84"/>
      <c r="AN20" s="84"/>
      <c r="AO20" s="84"/>
      <c r="AP20" s="84"/>
      <c r="AQ20" s="84"/>
      <c r="AR20" s="84"/>
      <c r="AS20" s="84"/>
      <c r="AT20" s="84"/>
      <c r="AU20" s="84"/>
      <c r="AV20" s="84"/>
      <c r="AX20" s="223" t="s">
        <v>210</v>
      </c>
      <c r="AY20" s="223"/>
      <c r="AZ20" s="212"/>
      <c r="BA20" s="84"/>
      <c r="BB20" s="84"/>
      <c r="BC20" s="84"/>
      <c r="BD20" s="84"/>
      <c r="BE20" s="84"/>
      <c r="BF20" s="84"/>
      <c r="BG20" s="84"/>
      <c r="BH20" s="84"/>
      <c r="BI20" s="84"/>
      <c r="BJ20" s="84"/>
      <c r="BK20" s="84"/>
      <c r="BL20" s="84"/>
      <c r="BM20" s="84"/>
      <c r="BN20" s="84"/>
      <c r="BO20" s="84"/>
      <c r="BQ20" s="198">
        <v>16</v>
      </c>
      <c r="BR20" s="198"/>
      <c r="BS20" s="97">
        <v>77</v>
      </c>
      <c r="BT20" s="97"/>
      <c r="BU20" s="97">
        <v>154</v>
      </c>
      <c r="BV20" s="97"/>
      <c r="BW20" s="97">
        <v>230</v>
      </c>
      <c r="BX20" s="97"/>
    </row>
    <row r="21" spans="3:76" ht="16.5" customHeight="1" x14ac:dyDescent="0.3">
      <c r="C21" s="223" t="s">
        <v>147</v>
      </c>
      <c r="D21" s="223"/>
      <c r="E21" s="212"/>
      <c r="F21" s="223" t="s">
        <v>222</v>
      </c>
      <c r="G21" s="223"/>
      <c r="H21" s="223"/>
      <c r="I21" s="223" t="s">
        <v>140</v>
      </c>
      <c r="J21" s="223"/>
      <c r="K21" s="223"/>
      <c r="L21" s="223" t="s">
        <v>223</v>
      </c>
      <c r="M21" s="223"/>
      <c r="N21" s="223"/>
      <c r="O21" s="226" t="s">
        <v>161</v>
      </c>
      <c r="P21" s="226"/>
      <c r="Q21" s="226"/>
      <c r="R21" s="215" t="s">
        <v>207</v>
      </c>
      <c r="S21" s="188"/>
      <c r="T21" s="216"/>
      <c r="U21" s="9"/>
      <c r="V21" s="9"/>
      <c r="W21" s="9"/>
      <c r="X21" s="9"/>
      <c r="Y21" s="9"/>
      <c r="Z21" s="9"/>
      <c r="AA21" s="9"/>
      <c r="AB21" s="9"/>
      <c r="AE21" s="215" t="s">
        <v>207</v>
      </c>
      <c r="AF21" s="188"/>
      <c r="AG21" s="216"/>
      <c r="AH21" s="217" t="s">
        <v>75</v>
      </c>
      <c r="AI21" s="217"/>
      <c r="AJ21" s="217"/>
      <c r="AK21" s="184"/>
      <c r="AL21" s="185"/>
      <c r="AM21" s="185"/>
      <c r="AN21" s="185"/>
      <c r="AO21" s="185"/>
      <c r="AP21" s="185"/>
      <c r="AQ21" s="212" t="s">
        <v>161</v>
      </c>
      <c r="AR21" s="213"/>
      <c r="AS21" s="214"/>
      <c r="AT21" s="218"/>
      <c r="AU21" s="219"/>
      <c r="AV21" s="220"/>
      <c r="AX21" s="217" t="s">
        <v>75</v>
      </c>
      <c r="AY21" s="217"/>
      <c r="AZ21" s="217"/>
      <c r="BA21" s="184"/>
      <c r="BB21" s="185"/>
      <c r="BC21" s="185"/>
      <c r="BD21" s="185"/>
      <c r="BE21" s="185"/>
      <c r="BF21" s="185"/>
      <c r="BG21" s="212" t="s">
        <v>161</v>
      </c>
      <c r="BH21" s="213"/>
      <c r="BI21" s="214"/>
      <c r="BJ21" s="218"/>
      <c r="BK21" s="219"/>
      <c r="BL21" s="220"/>
      <c r="BM21" s="221" t="s">
        <v>207</v>
      </c>
      <c r="BN21" s="187"/>
      <c r="BO21" s="222"/>
      <c r="BQ21" s="198">
        <v>17</v>
      </c>
      <c r="BR21" s="198"/>
      <c r="BS21" s="97">
        <v>87</v>
      </c>
      <c r="BT21" s="97"/>
      <c r="BU21" s="97">
        <v>174</v>
      </c>
      <c r="BV21" s="97"/>
      <c r="BW21" s="97">
        <v>260</v>
      </c>
      <c r="BX21" s="97"/>
    </row>
    <row r="22" spans="3:76" ht="16.5" customHeight="1" x14ac:dyDescent="0.3">
      <c r="C22" s="224"/>
      <c r="D22" s="224"/>
      <c r="E22" s="54"/>
      <c r="F22" s="108"/>
      <c r="G22" s="108"/>
      <c r="H22" s="108"/>
      <c r="I22" s="108"/>
      <c r="J22" s="108"/>
      <c r="K22" s="108"/>
      <c r="L22" s="108"/>
      <c r="M22" s="108"/>
      <c r="N22" s="108"/>
      <c r="O22" s="108"/>
      <c r="P22" s="108"/>
      <c r="Q22" s="108"/>
      <c r="R22" s="84"/>
      <c r="S22" s="84"/>
      <c r="T22" s="84"/>
      <c r="U22" s="32"/>
      <c r="V22" s="32"/>
      <c r="W22" s="32"/>
      <c r="X22" s="32"/>
      <c r="Y22" s="32"/>
      <c r="Z22" s="32"/>
      <c r="AA22" s="32"/>
      <c r="AB22" s="32"/>
      <c r="AE22" s="108"/>
      <c r="AF22" s="108"/>
      <c r="AG22" s="108"/>
      <c r="AH22" s="223" t="s">
        <v>210</v>
      </c>
      <c r="AI22" s="223"/>
      <c r="AJ22" s="212"/>
      <c r="AK22" s="84"/>
      <c r="AL22" s="84"/>
      <c r="AM22" s="84"/>
      <c r="AN22" s="84"/>
      <c r="AO22" s="84"/>
      <c r="AP22" s="84"/>
      <c r="AQ22" s="84"/>
      <c r="AR22" s="84"/>
      <c r="AS22" s="84"/>
      <c r="AT22" s="84"/>
      <c r="AU22" s="84"/>
      <c r="AV22" s="84"/>
      <c r="AX22" s="223" t="s">
        <v>210</v>
      </c>
      <c r="AY22" s="223"/>
      <c r="AZ22" s="212"/>
      <c r="BA22" s="84"/>
      <c r="BB22" s="84"/>
      <c r="BC22" s="84"/>
      <c r="BD22" s="84"/>
      <c r="BE22" s="84"/>
      <c r="BF22" s="84"/>
      <c r="BG22" s="84"/>
      <c r="BH22" s="84"/>
      <c r="BI22" s="84"/>
      <c r="BJ22" s="84"/>
      <c r="BK22" s="84"/>
      <c r="BL22" s="84"/>
      <c r="BM22" s="84"/>
      <c r="BN22" s="84"/>
      <c r="BO22" s="84"/>
      <c r="BQ22" s="198">
        <v>18</v>
      </c>
      <c r="BR22" s="198"/>
      <c r="BS22" s="97">
        <v>101</v>
      </c>
      <c r="BT22" s="97"/>
      <c r="BU22" s="97">
        <v>201</v>
      </c>
      <c r="BV22" s="97"/>
      <c r="BW22" s="97">
        <v>300</v>
      </c>
      <c r="BX22" s="97"/>
    </row>
    <row r="23" spans="3:76" ht="16.5" customHeight="1" x14ac:dyDescent="0.3">
      <c r="C23" s="212" t="s">
        <v>210</v>
      </c>
      <c r="D23" s="213"/>
      <c r="E23" s="214"/>
      <c r="F23" s="99"/>
      <c r="G23" s="100"/>
      <c r="H23" s="100"/>
      <c r="I23" s="100"/>
      <c r="J23" s="100"/>
      <c r="K23" s="100"/>
      <c r="L23" s="100"/>
      <c r="M23" s="100"/>
      <c r="N23" s="100"/>
      <c r="O23" s="100"/>
      <c r="P23" s="100"/>
      <c r="Q23" s="100"/>
      <c r="R23" s="100"/>
      <c r="S23" s="100"/>
      <c r="T23" s="101"/>
      <c r="U23" s="32"/>
      <c r="V23" s="32"/>
      <c r="W23" s="32"/>
      <c r="X23" s="32"/>
      <c r="Y23" s="32"/>
      <c r="Z23" s="32"/>
      <c r="AA23" s="32"/>
      <c r="AB23" s="32"/>
      <c r="AE23" s="215" t="s">
        <v>207</v>
      </c>
      <c r="AF23" s="188"/>
      <c r="AG23" s="216"/>
      <c r="AH23" s="217" t="s">
        <v>75</v>
      </c>
      <c r="AI23" s="217"/>
      <c r="AJ23" s="217"/>
      <c r="AK23" s="184"/>
      <c r="AL23" s="185"/>
      <c r="AM23" s="185"/>
      <c r="AN23" s="185"/>
      <c r="AO23" s="185"/>
      <c r="AP23" s="185"/>
      <c r="AQ23" s="212" t="s">
        <v>161</v>
      </c>
      <c r="AR23" s="213"/>
      <c r="AS23" s="214"/>
      <c r="AT23" s="218"/>
      <c r="AU23" s="219"/>
      <c r="AV23" s="220"/>
      <c r="AX23" s="217" t="s">
        <v>75</v>
      </c>
      <c r="AY23" s="217"/>
      <c r="AZ23" s="217"/>
      <c r="BA23" s="184"/>
      <c r="BB23" s="185"/>
      <c r="BC23" s="185"/>
      <c r="BD23" s="185"/>
      <c r="BE23" s="185"/>
      <c r="BF23" s="185"/>
      <c r="BG23" s="212" t="s">
        <v>161</v>
      </c>
      <c r="BH23" s="213"/>
      <c r="BI23" s="214"/>
      <c r="BJ23" s="218"/>
      <c r="BK23" s="219"/>
      <c r="BL23" s="220"/>
      <c r="BM23" s="221" t="s">
        <v>207</v>
      </c>
      <c r="BN23" s="187"/>
      <c r="BO23" s="222"/>
      <c r="BQ23" s="198">
        <v>19</v>
      </c>
      <c r="BR23" s="198"/>
      <c r="BS23" s="97">
        <v>117</v>
      </c>
      <c r="BT23" s="97"/>
      <c r="BU23" s="97">
        <v>234</v>
      </c>
      <c r="BV23" s="97"/>
      <c r="BW23" s="97">
        <v>350</v>
      </c>
      <c r="BX23" s="97"/>
    </row>
    <row r="24" spans="3:76" ht="16.5" customHeight="1" x14ac:dyDescent="0.3">
      <c r="C24" s="11"/>
      <c r="D24" s="11"/>
      <c r="E24" s="11"/>
      <c r="F24" s="11"/>
      <c r="G24" s="11"/>
      <c r="H24" s="11"/>
      <c r="I24" s="11"/>
      <c r="J24" s="11"/>
      <c r="K24" s="11"/>
      <c r="L24" s="11"/>
      <c r="M24" s="11"/>
      <c r="N24" s="11"/>
      <c r="O24" s="11"/>
      <c r="P24" s="11"/>
      <c r="Q24" s="11"/>
      <c r="R24" s="11"/>
      <c r="S24" s="11"/>
      <c r="T24" s="11"/>
      <c r="U24" s="11"/>
      <c r="V24" s="11"/>
      <c r="W24" s="11"/>
      <c r="X24" s="11"/>
      <c r="Y24" s="11"/>
      <c r="Z24" s="11"/>
      <c r="AA24" s="32"/>
      <c r="AB24" s="32"/>
      <c r="AE24" s="84"/>
      <c r="AF24" s="84"/>
      <c r="AG24" s="84"/>
      <c r="AH24" s="223" t="s">
        <v>210</v>
      </c>
      <c r="AI24" s="223"/>
      <c r="AJ24" s="223"/>
      <c r="AK24" s="84"/>
      <c r="AL24" s="84"/>
      <c r="AM24" s="84"/>
      <c r="AN24" s="84"/>
      <c r="AO24" s="84"/>
      <c r="AP24" s="84"/>
      <c r="AQ24" s="84"/>
      <c r="AR24" s="84"/>
      <c r="AS24" s="84"/>
      <c r="AT24" s="84"/>
      <c r="AU24" s="84"/>
      <c r="AV24" s="84"/>
      <c r="AX24" s="223" t="s">
        <v>210</v>
      </c>
      <c r="AY24" s="223"/>
      <c r="AZ24" s="212"/>
      <c r="BA24" s="84"/>
      <c r="BB24" s="84"/>
      <c r="BC24" s="84"/>
      <c r="BD24" s="84"/>
      <c r="BE24" s="84"/>
      <c r="BF24" s="84"/>
      <c r="BG24" s="84"/>
      <c r="BH24" s="84"/>
      <c r="BI24" s="84"/>
      <c r="BJ24" s="84"/>
      <c r="BK24" s="84"/>
      <c r="BL24" s="84"/>
      <c r="BM24" s="84"/>
      <c r="BN24" s="84"/>
      <c r="BO24" s="84"/>
      <c r="BQ24" s="198">
        <v>20</v>
      </c>
      <c r="BR24" s="198"/>
      <c r="BS24" s="97">
        <v>134</v>
      </c>
      <c r="BT24" s="97"/>
      <c r="BU24" s="97">
        <v>267</v>
      </c>
      <c r="BV24" s="97"/>
      <c r="BW24" s="97">
        <v>400</v>
      </c>
      <c r="BX24" s="97"/>
    </row>
    <row r="25" spans="3:76" ht="16.5" customHeight="1" x14ac:dyDescent="0.3">
      <c r="BQ25" s="198">
        <v>21</v>
      </c>
      <c r="BR25" s="198"/>
      <c r="BS25" s="97">
        <v>154</v>
      </c>
      <c r="BT25" s="97"/>
      <c r="BU25" s="97">
        <v>307</v>
      </c>
      <c r="BV25" s="97"/>
      <c r="BW25" s="97">
        <v>460</v>
      </c>
      <c r="BX25" s="97"/>
    </row>
    <row r="26" spans="3:76" ht="16.5" customHeight="1" x14ac:dyDescent="0.3">
      <c r="C26" s="96" t="s">
        <v>249</v>
      </c>
      <c r="D26" s="96"/>
      <c r="E26" s="96"/>
      <c r="F26" s="96"/>
      <c r="G26" s="96"/>
      <c r="H26" s="96"/>
      <c r="I26" s="96"/>
      <c r="J26" s="96"/>
      <c r="K26" s="96"/>
      <c r="L26" s="96"/>
      <c r="M26" s="96"/>
      <c r="N26" s="96"/>
      <c r="O26" s="96"/>
      <c r="P26" s="96"/>
      <c r="Q26" s="96"/>
      <c r="R26" s="96"/>
      <c r="S26" s="96"/>
      <c r="T26" s="96"/>
      <c r="U26" s="96"/>
      <c r="V26" s="96"/>
      <c r="W26" s="96"/>
      <c r="X26" s="96"/>
      <c r="Y26" s="96"/>
      <c r="Z26" s="96"/>
      <c r="AA26" s="96"/>
      <c r="AB26" s="96"/>
      <c r="AC26" s="96"/>
      <c r="AD26" s="96"/>
      <c r="AE26" s="96"/>
      <c r="AF26" s="96"/>
      <c r="AH26" s="96" t="s">
        <v>250</v>
      </c>
      <c r="AI26" s="96"/>
      <c r="AJ26" s="96"/>
      <c r="AK26" s="96"/>
      <c r="AL26" s="96"/>
      <c r="AM26" s="96"/>
      <c r="AN26" s="96"/>
      <c r="AO26" s="96"/>
      <c r="AP26" s="96"/>
      <c r="AQ26" s="96"/>
      <c r="AR26" s="96"/>
      <c r="AS26" s="96"/>
      <c r="AT26" s="96"/>
      <c r="AU26" s="96"/>
      <c r="AV26" s="96"/>
      <c r="AX26" s="96" t="s">
        <v>251</v>
      </c>
      <c r="AY26" s="96"/>
      <c r="AZ26" s="96"/>
      <c r="BA26" s="96"/>
      <c r="BB26" s="96"/>
      <c r="BC26" s="96"/>
      <c r="BD26" s="96"/>
      <c r="BE26" s="96"/>
      <c r="BF26" s="96"/>
      <c r="BG26" s="96"/>
      <c r="BH26" s="96"/>
      <c r="BI26" s="96"/>
      <c r="BJ26" s="96"/>
      <c r="BK26" s="96"/>
      <c r="BL26" s="96"/>
      <c r="BM26" s="96"/>
      <c r="BN26" s="96"/>
      <c r="BO26" s="96"/>
      <c r="BQ26" s="198">
        <v>22</v>
      </c>
      <c r="BR26" s="198"/>
      <c r="BS26" s="97">
        <v>174</v>
      </c>
      <c r="BT26" s="97"/>
      <c r="BU26" s="97">
        <v>347</v>
      </c>
      <c r="BV26" s="97"/>
      <c r="BW26" s="97">
        <v>520</v>
      </c>
      <c r="BX26" s="97"/>
    </row>
    <row r="27" spans="3:76" ht="16.5" customHeight="1" x14ac:dyDescent="0.3">
      <c r="C27" s="187" t="s">
        <v>252</v>
      </c>
      <c r="D27" s="187"/>
      <c r="E27" s="187"/>
      <c r="F27" s="187"/>
      <c r="G27" s="187"/>
      <c r="H27" s="187" t="s">
        <v>159</v>
      </c>
      <c r="I27" s="187"/>
      <c r="J27" s="187" t="s">
        <v>253</v>
      </c>
      <c r="K27" s="187"/>
      <c r="L27" s="187" t="s">
        <v>254</v>
      </c>
      <c r="M27" s="187"/>
      <c r="N27" s="187" t="s">
        <v>255</v>
      </c>
      <c r="O27" s="187"/>
      <c r="P27" s="187" t="s">
        <v>160</v>
      </c>
      <c r="Q27" s="187"/>
      <c r="R27" s="187" t="s">
        <v>252</v>
      </c>
      <c r="S27" s="187"/>
      <c r="T27" s="187"/>
      <c r="U27" s="187"/>
      <c r="V27" s="187"/>
      <c r="W27" s="187" t="s">
        <v>159</v>
      </c>
      <c r="X27" s="187"/>
      <c r="Y27" s="187" t="s">
        <v>253</v>
      </c>
      <c r="Z27" s="187"/>
      <c r="AA27" s="187" t="s">
        <v>254</v>
      </c>
      <c r="AB27" s="187"/>
      <c r="AC27" s="187" t="s">
        <v>255</v>
      </c>
      <c r="AD27" s="187"/>
      <c r="AE27" s="187" t="s">
        <v>160</v>
      </c>
      <c r="AF27" s="187"/>
      <c r="BQ27" s="198">
        <v>23</v>
      </c>
      <c r="BR27" s="198"/>
      <c r="BS27" s="97">
        <v>201</v>
      </c>
      <c r="BT27" s="97"/>
      <c r="BU27" s="97">
        <v>401</v>
      </c>
      <c r="BV27" s="97"/>
      <c r="BW27" s="97">
        <v>600</v>
      </c>
      <c r="BX27" s="97"/>
    </row>
    <row r="28" spans="3:76" ht="16.5" customHeight="1" x14ac:dyDescent="0.3">
      <c r="C28" s="99" t="s">
        <v>256</v>
      </c>
      <c r="D28" s="100"/>
      <c r="E28" s="100"/>
      <c r="F28" s="100"/>
      <c r="G28" s="101"/>
      <c r="H28" s="99">
        <v>1</v>
      </c>
      <c r="I28" s="101"/>
      <c r="J28" s="99">
        <v>9</v>
      </c>
      <c r="K28" s="101"/>
      <c r="L28" s="99">
        <v>28</v>
      </c>
      <c r="M28" s="101"/>
      <c r="N28" s="87">
        <f>SUM(H28*J28)</f>
        <v>9</v>
      </c>
      <c r="O28" s="88"/>
      <c r="P28" s="87">
        <f>SUM(L28*H28)</f>
        <v>28</v>
      </c>
      <c r="Q28" s="88"/>
      <c r="R28" s="99"/>
      <c r="S28" s="100"/>
      <c r="T28" s="100"/>
      <c r="U28" s="100"/>
      <c r="V28" s="101"/>
      <c r="W28" s="99"/>
      <c r="X28" s="101"/>
      <c r="Y28" s="99"/>
      <c r="Z28" s="101"/>
      <c r="AA28" s="99"/>
      <c r="AB28" s="101"/>
      <c r="AC28" s="87">
        <f>SUM(W28*Y28)</f>
        <v>0</v>
      </c>
      <c r="AD28" s="88"/>
      <c r="AE28" s="87">
        <f>SUM(AA28*W28)</f>
        <v>0</v>
      </c>
      <c r="AF28" s="88"/>
      <c r="AH28" s="75" t="s">
        <v>211</v>
      </c>
      <c r="AI28" s="75"/>
      <c r="AJ28" s="76"/>
      <c r="AK28" s="147">
        <v>58</v>
      </c>
      <c r="AL28" s="148"/>
      <c r="AM28" s="149"/>
      <c r="AO28" s="75" t="s">
        <v>62</v>
      </c>
      <c r="AP28" s="75"/>
      <c r="AQ28" s="76"/>
      <c r="AR28" s="119">
        <f>主状态!F10</f>
        <v>12</v>
      </c>
      <c r="AS28" s="120"/>
      <c r="AT28" s="120"/>
      <c r="AU28" s="121"/>
      <c r="AX28" s="76" t="s">
        <v>209</v>
      </c>
      <c r="AY28" s="91"/>
      <c r="AZ28" s="91"/>
      <c r="BA28" s="92"/>
      <c r="BB28" s="206"/>
      <c r="BC28" s="207"/>
      <c r="BD28" s="207"/>
      <c r="BE28" s="208"/>
      <c r="BF28" s="76" t="s">
        <v>257</v>
      </c>
      <c r="BG28" s="91"/>
      <c r="BH28" s="91"/>
      <c r="BI28" s="92"/>
      <c r="BJ28" s="147"/>
      <c r="BK28" s="148"/>
      <c r="BL28" s="148"/>
      <c r="BM28" s="149"/>
      <c r="BQ28" s="198">
        <v>24</v>
      </c>
      <c r="BR28" s="198"/>
      <c r="BS28" s="97">
        <v>234</v>
      </c>
      <c r="BT28" s="97"/>
      <c r="BU28" s="97">
        <v>467</v>
      </c>
      <c r="BV28" s="97"/>
      <c r="BW28" s="97">
        <v>700</v>
      </c>
      <c r="BX28" s="97"/>
    </row>
    <row r="29" spans="3:76" ht="16.5" customHeight="1" x14ac:dyDescent="0.3">
      <c r="C29" s="99" t="s">
        <v>258</v>
      </c>
      <c r="D29" s="100"/>
      <c r="E29" s="100"/>
      <c r="F29" s="100"/>
      <c r="G29" s="101"/>
      <c r="H29" s="99">
        <v>1</v>
      </c>
      <c r="I29" s="101"/>
      <c r="J29" s="99">
        <v>0.8</v>
      </c>
      <c r="K29" s="101"/>
      <c r="L29" s="99">
        <v>1</v>
      </c>
      <c r="M29" s="101"/>
      <c r="N29" s="87">
        <f t="shared" ref="N29:N49" si="0">SUM(H29*J29)</f>
        <v>0.8</v>
      </c>
      <c r="O29" s="88"/>
      <c r="P29" s="87">
        <f t="shared" ref="P29:P49" si="1">SUM(L29*H29)</f>
        <v>1</v>
      </c>
      <c r="Q29" s="88"/>
      <c r="R29" s="99"/>
      <c r="S29" s="100"/>
      <c r="T29" s="100"/>
      <c r="U29" s="100"/>
      <c r="V29" s="101"/>
      <c r="W29" s="99"/>
      <c r="X29" s="101"/>
      <c r="Y29" s="99"/>
      <c r="Z29" s="101"/>
      <c r="AA29" s="99"/>
      <c r="AB29" s="101"/>
      <c r="AC29" s="87">
        <f t="shared" ref="AC29:AC49" si="2">SUM(W29*Y29)</f>
        <v>0</v>
      </c>
      <c r="AD29" s="88"/>
      <c r="AE29" s="87">
        <f t="shared" ref="AE29:AE49" si="3">SUM(AA29*W29)</f>
        <v>0</v>
      </c>
      <c r="AF29" s="88"/>
      <c r="AH29" s="75" t="s">
        <v>212</v>
      </c>
      <c r="AI29" s="75"/>
      <c r="AJ29" s="76"/>
      <c r="AK29" s="147">
        <v>116</v>
      </c>
      <c r="AL29" s="148"/>
      <c r="AM29" s="149"/>
      <c r="AU29" s="79" t="s">
        <v>161</v>
      </c>
      <c r="AV29" s="79"/>
      <c r="AW29" s="79"/>
      <c r="AX29" s="195" t="s">
        <v>259</v>
      </c>
      <c r="AY29" s="196"/>
      <c r="AZ29" s="196"/>
      <c r="BA29" s="196"/>
      <c r="BB29" s="195" t="s">
        <v>115</v>
      </c>
      <c r="BC29" s="196"/>
      <c r="BD29" s="196"/>
      <c r="BE29" s="197"/>
      <c r="BF29" s="202" t="s">
        <v>62</v>
      </c>
      <c r="BG29" s="203"/>
      <c r="BH29" s="202" t="s">
        <v>211</v>
      </c>
      <c r="BI29" s="203"/>
      <c r="BJ29" s="202" t="s">
        <v>212</v>
      </c>
      <c r="BK29" s="203"/>
      <c r="BL29" s="211" t="s">
        <v>213</v>
      </c>
      <c r="BM29" s="211"/>
      <c r="BN29" s="211" t="s">
        <v>260</v>
      </c>
      <c r="BO29" s="211"/>
      <c r="BQ29" s="198">
        <v>25</v>
      </c>
      <c r="BR29" s="198"/>
      <c r="BS29" s="97">
        <v>267</v>
      </c>
      <c r="BT29" s="97"/>
      <c r="BU29" s="97">
        <v>534</v>
      </c>
      <c r="BV29" s="97"/>
      <c r="BW29" s="97">
        <v>800</v>
      </c>
      <c r="BX29" s="97"/>
    </row>
    <row r="30" spans="3:76" ht="16.5" customHeight="1" x14ac:dyDescent="0.3">
      <c r="C30" s="99" t="s">
        <v>261</v>
      </c>
      <c r="D30" s="100"/>
      <c r="E30" s="100"/>
      <c r="F30" s="100"/>
      <c r="G30" s="101"/>
      <c r="H30" s="99">
        <v>1</v>
      </c>
      <c r="I30" s="101"/>
      <c r="J30" s="99">
        <v>10</v>
      </c>
      <c r="K30" s="101"/>
      <c r="L30" s="99">
        <v>8</v>
      </c>
      <c r="M30" s="101"/>
      <c r="N30" s="87">
        <f t="shared" si="0"/>
        <v>10</v>
      </c>
      <c r="O30" s="88"/>
      <c r="P30" s="87">
        <f t="shared" si="1"/>
        <v>8</v>
      </c>
      <c r="Q30" s="88"/>
      <c r="R30" s="99"/>
      <c r="S30" s="100"/>
      <c r="T30" s="100"/>
      <c r="U30" s="100"/>
      <c r="V30" s="101"/>
      <c r="W30" s="99"/>
      <c r="X30" s="101"/>
      <c r="Y30" s="99"/>
      <c r="Z30" s="101"/>
      <c r="AA30" s="99"/>
      <c r="AB30" s="101"/>
      <c r="AC30" s="87">
        <f t="shared" si="2"/>
        <v>0</v>
      </c>
      <c r="AD30" s="88"/>
      <c r="AE30" s="87">
        <f t="shared" si="3"/>
        <v>0</v>
      </c>
      <c r="AF30" s="88"/>
      <c r="AH30" s="75" t="s">
        <v>213</v>
      </c>
      <c r="AI30" s="75"/>
      <c r="AJ30" s="76"/>
      <c r="AK30" s="147">
        <v>175</v>
      </c>
      <c r="AL30" s="148"/>
      <c r="AM30" s="149"/>
      <c r="AO30" s="75" t="s">
        <v>262</v>
      </c>
      <c r="AP30" s="75"/>
      <c r="AQ30" s="75"/>
      <c r="AR30" s="204"/>
      <c r="AS30" s="204"/>
      <c r="AT30" s="205"/>
      <c r="AU30" s="35" t="s">
        <v>263</v>
      </c>
      <c r="AV30" s="36">
        <f t="shared" ref="AV30:AV33" si="4">SUM(AR30/50)</f>
        <v>0</v>
      </c>
      <c r="AX30" s="147"/>
      <c r="AY30" s="148"/>
      <c r="AZ30" s="148"/>
      <c r="BA30" s="149"/>
      <c r="BB30" s="147" t="s">
        <v>264</v>
      </c>
      <c r="BC30" s="148"/>
      <c r="BD30" s="148"/>
      <c r="BE30" s="149"/>
      <c r="BF30" s="99">
        <v>15</v>
      </c>
      <c r="BG30" s="101"/>
      <c r="BH30" s="99">
        <v>201</v>
      </c>
      <c r="BI30" s="101"/>
      <c r="BJ30" s="99">
        <v>402</v>
      </c>
      <c r="BK30" s="101"/>
      <c r="BL30" s="99">
        <v>600</v>
      </c>
      <c r="BM30" s="101"/>
      <c r="BN30" s="189" t="str">
        <f>IF(BJ32&lt;BH30,"轻载",IF(BJ32&lt;BJ30,"中载",IF(BJ32&lt;BL30,"重载","超重")))</f>
        <v>轻载</v>
      </c>
      <c r="BO30" s="191"/>
      <c r="BQ30" s="198">
        <v>26</v>
      </c>
      <c r="BR30" s="198"/>
      <c r="BS30" s="97">
        <v>307</v>
      </c>
      <c r="BT30" s="97"/>
      <c r="BU30" s="97">
        <v>614</v>
      </c>
      <c r="BV30" s="97"/>
      <c r="BW30" s="97">
        <v>920</v>
      </c>
      <c r="BX30" s="97"/>
    </row>
    <row r="31" spans="3:76" ht="16.5" customHeight="1" x14ac:dyDescent="0.3">
      <c r="C31" s="99" t="s">
        <v>265</v>
      </c>
      <c r="D31" s="100"/>
      <c r="E31" s="100"/>
      <c r="F31" s="100"/>
      <c r="G31" s="101"/>
      <c r="H31" s="99">
        <v>2</v>
      </c>
      <c r="I31" s="101"/>
      <c r="J31" s="99">
        <v>50</v>
      </c>
      <c r="K31" s="101"/>
      <c r="L31" s="99">
        <v>1</v>
      </c>
      <c r="M31" s="101"/>
      <c r="N31" s="87">
        <f t="shared" si="0"/>
        <v>100</v>
      </c>
      <c r="O31" s="88"/>
      <c r="P31" s="87">
        <f t="shared" si="1"/>
        <v>2</v>
      </c>
      <c r="Q31" s="88"/>
      <c r="R31" s="99"/>
      <c r="S31" s="100"/>
      <c r="T31" s="100"/>
      <c r="U31" s="100"/>
      <c r="V31" s="101"/>
      <c r="W31" s="99"/>
      <c r="X31" s="101"/>
      <c r="Y31" s="99"/>
      <c r="Z31" s="101"/>
      <c r="AA31" s="99"/>
      <c r="AB31" s="101"/>
      <c r="AC31" s="87">
        <f t="shared" si="2"/>
        <v>0</v>
      </c>
      <c r="AD31" s="88"/>
      <c r="AE31" s="87">
        <f t="shared" si="3"/>
        <v>0</v>
      </c>
      <c r="AF31" s="88"/>
      <c r="AO31" s="75" t="s">
        <v>266</v>
      </c>
      <c r="AP31" s="75"/>
      <c r="AQ31" s="75"/>
      <c r="AR31" s="204"/>
      <c r="AS31" s="204"/>
      <c r="AT31" s="205"/>
      <c r="AU31" s="35" t="s">
        <v>267</v>
      </c>
      <c r="AV31" s="36">
        <f t="shared" si="4"/>
        <v>0</v>
      </c>
      <c r="AX31" s="195" t="s">
        <v>268</v>
      </c>
      <c r="AY31" s="196"/>
      <c r="AZ31" s="196"/>
      <c r="BA31" s="197"/>
      <c r="BB31" s="195" t="s">
        <v>269</v>
      </c>
      <c r="BC31" s="196"/>
      <c r="BD31" s="196"/>
      <c r="BE31" s="197"/>
      <c r="BF31" s="195" t="s">
        <v>270</v>
      </c>
      <c r="BG31" s="196"/>
      <c r="BH31" s="196"/>
      <c r="BI31" s="197"/>
      <c r="BJ31" s="195" t="s">
        <v>271</v>
      </c>
      <c r="BK31" s="196"/>
      <c r="BL31" s="196"/>
      <c r="BM31" s="197"/>
      <c r="BN31" s="202" t="s">
        <v>96</v>
      </c>
      <c r="BO31" s="203"/>
      <c r="BQ31" s="198">
        <v>27</v>
      </c>
      <c r="BR31" s="198"/>
      <c r="BS31" s="97">
        <v>347</v>
      </c>
      <c r="BT31" s="97"/>
      <c r="BU31" s="97">
        <v>694</v>
      </c>
      <c r="BV31" s="97"/>
      <c r="BW31" s="97">
        <v>1040</v>
      </c>
      <c r="BX31" s="97"/>
    </row>
    <row r="32" spans="3:76" ht="16.5" customHeight="1" x14ac:dyDescent="0.3">
      <c r="C32" s="99"/>
      <c r="D32" s="100"/>
      <c r="E32" s="100"/>
      <c r="F32" s="100"/>
      <c r="G32" s="101"/>
      <c r="H32" s="99"/>
      <c r="I32" s="101"/>
      <c r="J32" s="99"/>
      <c r="K32" s="101"/>
      <c r="L32" s="99"/>
      <c r="M32" s="101"/>
      <c r="N32" s="87">
        <f t="shared" si="0"/>
        <v>0</v>
      </c>
      <c r="O32" s="88"/>
      <c r="P32" s="87">
        <f t="shared" si="1"/>
        <v>0</v>
      </c>
      <c r="Q32" s="88"/>
      <c r="R32" s="99"/>
      <c r="S32" s="100"/>
      <c r="T32" s="100"/>
      <c r="U32" s="100"/>
      <c r="V32" s="101"/>
      <c r="W32" s="99"/>
      <c r="X32" s="101"/>
      <c r="Y32" s="99"/>
      <c r="Z32" s="101"/>
      <c r="AA32" s="99"/>
      <c r="AB32" s="101"/>
      <c r="AC32" s="87">
        <f t="shared" si="2"/>
        <v>0</v>
      </c>
      <c r="AD32" s="88"/>
      <c r="AE32" s="87">
        <f t="shared" si="3"/>
        <v>0</v>
      </c>
      <c r="AF32" s="88"/>
      <c r="AH32" s="75" t="s">
        <v>272</v>
      </c>
      <c r="AI32" s="75"/>
      <c r="AJ32" s="76"/>
      <c r="AK32" s="106">
        <f>SUM(O7,O12,O17,O22,AT7,AS12,AT15,AT17,AT19,AT21,AT23,BJ23,BJ21,BJ19,BJ17,BJ15)+SUM(主状态!T58:U60,主状态!H58:I60)+SUM(BJ13,BJ11,BJ9,BJ7,BJ5,BJ3)</f>
        <v>34</v>
      </c>
      <c r="AL32" s="106"/>
      <c r="AM32" s="106"/>
      <c r="AO32" s="75" t="s">
        <v>273</v>
      </c>
      <c r="AP32" s="75"/>
      <c r="AQ32" s="75"/>
      <c r="AR32" s="204"/>
      <c r="AS32" s="204"/>
      <c r="AT32" s="205"/>
      <c r="AU32" s="35" t="s">
        <v>274</v>
      </c>
      <c r="AV32" s="36">
        <f t="shared" si="4"/>
        <v>0</v>
      </c>
      <c r="AX32" s="206" t="s">
        <v>275</v>
      </c>
      <c r="AY32" s="207"/>
      <c r="AZ32" s="207"/>
      <c r="BA32" s="208"/>
      <c r="BB32" s="113"/>
      <c r="BC32" s="209"/>
      <c r="BD32" s="209"/>
      <c r="BE32" s="210"/>
      <c r="BF32" s="189">
        <f>SUM(BN35:BO67)</f>
        <v>0</v>
      </c>
      <c r="BG32" s="190"/>
      <c r="BH32" s="190"/>
      <c r="BI32" s="191"/>
      <c r="BJ32" s="189">
        <f>IF(AX32="是",BB32+BF32+AK37,BF32)</f>
        <v>73</v>
      </c>
      <c r="BK32" s="190"/>
      <c r="BL32" s="190"/>
      <c r="BM32" s="191"/>
      <c r="BN32" s="99"/>
      <c r="BO32" s="101"/>
      <c r="BQ32" s="198">
        <v>28</v>
      </c>
      <c r="BR32" s="198"/>
      <c r="BS32" s="97">
        <v>401</v>
      </c>
      <c r="BT32" s="97"/>
      <c r="BU32" s="97">
        <v>801</v>
      </c>
      <c r="BV32" s="97"/>
      <c r="BW32" s="97">
        <v>1200</v>
      </c>
      <c r="BX32" s="97"/>
    </row>
    <row r="33" spans="3:76" ht="16.5" customHeight="1" x14ac:dyDescent="0.3">
      <c r="C33" s="99"/>
      <c r="D33" s="100"/>
      <c r="E33" s="100"/>
      <c r="F33" s="100"/>
      <c r="G33" s="101"/>
      <c r="H33" s="99"/>
      <c r="I33" s="101"/>
      <c r="J33" s="99"/>
      <c r="K33" s="101"/>
      <c r="L33" s="99"/>
      <c r="M33" s="101"/>
      <c r="N33" s="87">
        <f t="shared" si="0"/>
        <v>0</v>
      </c>
      <c r="O33" s="88"/>
      <c r="P33" s="87">
        <f t="shared" si="1"/>
        <v>0</v>
      </c>
      <c r="Q33" s="88"/>
      <c r="R33" s="99"/>
      <c r="S33" s="100"/>
      <c r="T33" s="100"/>
      <c r="U33" s="100"/>
      <c r="V33" s="101"/>
      <c r="W33" s="99"/>
      <c r="X33" s="101"/>
      <c r="Y33" s="99"/>
      <c r="Z33" s="101"/>
      <c r="AA33" s="99"/>
      <c r="AB33" s="101"/>
      <c r="AC33" s="87">
        <f t="shared" si="2"/>
        <v>0</v>
      </c>
      <c r="AD33" s="88"/>
      <c r="AE33" s="87">
        <f t="shared" si="3"/>
        <v>0</v>
      </c>
      <c r="AF33" s="88"/>
      <c r="AH33" s="75" t="s">
        <v>276</v>
      </c>
      <c r="AI33" s="75"/>
      <c r="AJ33" s="76"/>
      <c r="AK33" s="106">
        <f>SUM(AE51:AF73)+SUM(P28:Q49,AE28:AF49)+H101</f>
        <v>39</v>
      </c>
      <c r="AL33" s="106"/>
      <c r="AM33" s="106"/>
      <c r="AO33" s="75" t="s">
        <v>277</v>
      </c>
      <c r="AP33" s="75"/>
      <c r="AQ33" s="75"/>
      <c r="AR33" s="200"/>
      <c r="AS33" s="200"/>
      <c r="AT33" s="201"/>
      <c r="AU33" s="35" t="s">
        <v>278</v>
      </c>
      <c r="AV33" s="36">
        <f t="shared" si="4"/>
        <v>0</v>
      </c>
      <c r="AX33" s="195" t="s">
        <v>279</v>
      </c>
      <c r="AY33" s="196"/>
      <c r="AZ33" s="196"/>
      <c r="BA33" s="197"/>
      <c r="BB33" s="147"/>
      <c r="BC33" s="148"/>
      <c r="BD33" s="148"/>
      <c r="BE33" s="149"/>
      <c r="BF33" s="195" t="s">
        <v>280</v>
      </c>
      <c r="BG33" s="196"/>
      <c r="BH33" s="196"/>
      <c r="BI33" s="197"/>
      <c r="BJ33" s="119">
        <f>SUM(BL35:BM67,BB33)</f>
        <v>0</v>
      </c>
      <c r="BK33" s="120"/>
      <c r="BL33" s="120"/>
      <c r="BM33" s="120"/>
      <c r="BN33" s="120"/>
      <c r="BO33" s="37" t="s">
        <v>281</v>
      </c>
      <c r="BQ33" s="198">
        <v>29</v>
      </c>
      <c r="BR33" s="198"/>
      <c r="BS33" s="97">
        <v>467</v>
      </c>
      <c r="BT33" s="97"/>
      <c r="BU33" s="97">
        <v>934</v>
      </c>
      <c r="BV33" s="97"/>
      <c r="BW33" s="97">
        <v>1400</v>
      </c>
      <c r="BX33" s="97"/>
    </row>
    <row r="34" spans="3:76" ht="16.5" customHeight="1" x14ac:dyDescent="0.3">
      <c r="C34" s="99"/>
      <c r="D34" s="100"/>
      <c r="E34" s="100"/>
      <c r="F34" s="100"/>
      <c r="G34" s="101"/>
      <c r="H34" s="99"/>
      <c r="I34" s="101"/>
      <c r="J34" s="99"/>
      <c r="K34" s="101"/>
      <c r="L34" s="99"/>
      <c r="M34" s="101"/>
      <c r="N34" s="87">
        <f t="shared" si="0"/>
        <v>0</v>
      </c>
      <c r="O34" s="88"/>
      <c r="P34" s="87">
        <f t="shared" si="1"/>
        <v>0</v>
      </c>
      <c r="Q34" s="88"/>
      <c r="R34" s="99"/>
      <c r="S34" s="100"/>
      <c r="T34" s="100"/>
      <c r="U34" s="100"/>
      <c r="V34" s="101"/>
      <c r="W34" s="99"/>
      <c r="X34" s="101"/>
      <c r="Y34" s="99"/>
      <c r="Z34" s="101"/>
      <c r="AA34" s="99"/>
      <c r="AB34" s="101"/>
      <c r="AC34" s="87">
        <f t="shared" si="2"/>
        <v>0</v>
      </c>
      <c r="AD34" s="88"/>
      <c r="AE34" s="87">
        <f t="shared" si="3"/>
        <v>0</v>
      </c>
      <c r="AF34" s="88"/>
      <c r="AH34" s="75" t="s">
        <v>282</v>
      </c>
      <c r="AI34" s="75"/>
      <c r="AJ34" s="76"/>
      <c r="AK34" s="106">
        <f>SUM(AV30:AV33)</f>
        <v>0</v>
      </c>
      <c r="AL34" s="106"/>
      <c r="AM34" s="106"/>
      <c r="AO34" s="75" t="s">
        <v>283</v>
      </c>
      <c r="AP34" s="75"/>
      <c r="AQ34" s="76"/>
      <c r="AR34" s="193">
        <f>SUM(AR30*10,AR31,AR32*0.1,AR33*0.01)</f>
        <v>0</v>
      </c>
      <c r="AS34" s="194"/>
      <c r="AT34" s="194"/>
      <c r="AU34" s="37" t="s">
        <v>281</v>
      </c>
      <c r="AX34" s="79" t="s">
        <v>252</v>
      </c>
      <c r="AY34" s="79"/>
      <c r="AZ34" s="79"/>
      <c r="BA34" s="79"/>
      <c r="BB34" s="79"/>
      <c r="BC34" s="79"/>
      <c r="BD34" s="79"/>
      <c r="BE34" s="79"/>
      <c r="BF34" s="187" t="s">
        <v>159</v>
      </c>
      <c r="BG34" s="187"/>
      <c r="BH34" s="187" t="s">
        <v>253</v>
      </c>
      <c r="BI34" s="187"/>
      <c r="BJ34" s="187" t="s">
        <v>254</v>
      </c>
      <c r="BK34" s="187"/>
      <c r="BL34" s="187" t="s">
        <v>255</v>
      </c>
      <c r="BM34" s="187"/>
      <c r="BN34" s="187" t="s">
        <v>160</v>
      </c>
      <c r="BO34" s="187"/>
      <c r="BQ34" s="199" t="s">
        <v>284</v>
      </c>
      <c r="BR34" s="198"/>
      <c r="BS34" s="192" t="s">
        <v>241</v>
      </c>
      <c r="BT34" s="97"/>
      <c r="BU34" s="192" t="s">
        <v>241</v>
      </c>
      <c r="BV34" s="97"/>
      <c r="BW34" s="192" t="s">
        <v>241</v>
      </c>
      <c r="BX34" s="97"/>
    </row>
    <row r="35" spans="3:76" ht="16.5" customHeight="1" x14ac:dyDescent="0.3">
      <c r="C35" s="99"/>
      <c r="D35" s="100"/>
      <c r="E35" s="100"/>
      <c r="F35" s="100"/>
      <c r="G35" s="101"/>
      <c r="H35" s="99"/>
      <c r="I35" s="101"/>
      <c r="J35" s="99"/>
      <c r="K35" s="101"/>
      <c r="L35" s="99"/>
      <c r="M35" s="101"/>
      <c r="N35" s="87">
        <f t="shared" si="0"/>
        <v>0</v>
      </c>
      <c r="O35" s="88"/>
      <c r="P35" s="87">
        <f t="shared" si="1"/>
        <v>0</v>
      </c>
      <c r="Q35" s="88"/>
      <c r="R35" s="99"/>
      <c r="S35" s="100"/>
      <c r="T35" s="100"/>
      <c r="U35" s="100"/>
      <c r="V35" s="101"/>
      <c r="W35" s="99"/>
      <c r="X35" s="101"/>
      <c r="Y35" s="99"/>
      <c r="Z35" s="101"/>
      <c r="AA35" s="99"/>
      <c r="AB35" s="101"/>
      <c r="AC35" s="87">
        <f t="shared" si="2"/>
        <v>0</v>
      </c>
      <c r="AD35" s="88"/>
      <c r="AE35" s="87">
        <f t="shared" si="3"/>
        <v>0</v>
      </c>
      <c r="AF35" s="88"/>
      <c r="AH35" s="75" t="s">
        <v>285</v>
      </c>
      <c r="AI35" s="75"/>
      <c r="AJ35" s="76"/>
      <c r="AK35" s="99"/>
      <c r="AL35" s="100"/>
      <c r="AM35" s="101"/>
      <c r="AO35" s="75" t="s">
        <v>286</v>
      </c>
      <c r="AP35" s="75"/>
      <c r="AQ35" s="76"/>
      <c r="AR35" s="193">
        <f>SUM(N28:O49,AC28:AD49,AC51:AD73,N77:O98,AC77:AD98,AN52,AN67,AN82,R7,R12,R17,R22,AE7,AE12,AE16,AE18,AE20,AE22,AE24,BM4,BM6,BM8,BM10,BM12,BM14,BM16,BM18,BM20,BM22,BM24,BJ33)</f>
        <v>294.8</v>
      </c>
      <c r="AS35" s="194"/>
      <c r="AT35" s="194"/>
      <c r="AU35" s="37" t="s">
        <v>281</v>
      </c>
      <c r="AX35" s="147"/>
      <c r="AY35" s="148"/>
      <c r="AZ35" s="148"/>
      <c r="BA35" s="148"/>
      <c r="BB35" s="148"/>
      <c r="BC35" s="148"/>
      <c r="BD35" s="148"/>
      <c r="BE35" s="149"/>
      <c r="BF35" s="99"/>
      <c r="BG35" s="101"/>
      <c r="BH35" s="99"/>
      <c r="BI35" s="101"/>
      <c r="BJ35" s="99"/>
      <c r="BK35" s="101"/>
      <c r="BL35" s="87">
        <f t="shared" ref="BL35:BL56" si="5">SUM(BF35*BH35)</f>
        <v>0</v>
      </c>
      <c r="BM35" s="88"/>
      <c r="BN35" s="87">
        <f t="shared" ref="BN35:BN56" si="6">SUM(BJ35*BF35)</f>
        <v>0</v>
      </c>
      <c r="BO35" s="88"/>
    </row>
    <row r="36" spans="3:76" ht="16.5" customHeight="1" x14ac:dyDescent="0.3">
      <c r="C36" s="99"/>
      <c r="D36" s="100"/>
      <c r="E36" s="100"/>
      <c r="F36" s="100"/>
      <c r="G36" s="101"/>
      <c r="H36" s="99"/>
      <c r="I36" s="101"/>
      <c r="J36" s="99"/>
      <c r="K36" s="101"/>
      <c r="L36" s="99"/>
      <c r="M36" s="101"/>
      <c r="N36" s="87">
        <f t="shared" si="0"/>
        <v>0</v>
      </c>
      <c r="O36" s="88"/>
      <c r="P36" s="87">
        <f t="shared" si="1"/>
        <v>0</v>
      </c>
      <c r="Q36" s="88"/>
      <c r="R36" s="99"/>
      <c r="S36" s="100"/>
      <c r="T36" s="100"/>
      <c r="U36" s="100"/>
      <c r="V36" s="101"/>
      <c r="W36" s="99"/>
      <c r="X36" s="101"/>
      <c r="Y36" s="99"/>
      <c r="Z36" s="101"/>
      <c r="AA36" s="99"/>
      <c r="AB36" s="101"/>
      <c r="AC36" s="87">
        <f t="shared" si="2"/>
        <v>0</v>
      </c>
      <c r="AD36" s="88"/>
      <c r="AE36" s="87">
        <f t="shared" si="3"/>
        <v>0</v>
      </c>
      <c r="AF36" s="88"/>
      <c r="AX36" s="147"/>
      <c r="AY36" s="148"/>
      <c r="AZ36" s="148"/>
      <c r="BA36" s="148"/>
      <c r="BB36" s="148"/>
      <c r="BC36" s="148"/>
      <c r="BD36" s="148"/>
      <c r="BE36" s="149"/>
      <c r="BF36" s="99"/>
      <c r="BG36" s="101"/>
      <c r="BH36" s="99"/>
      <c r="BI36" s="101"/>
      <c r="BJ36" s="99"/>
      <c r="BK36" s="101"/>
      <c r="BL36" s="87">
        <f t="shared" si="5"/>
        <v>0</v>
      </c>
      <c r="BM36" s="88"/>
      <c r="BN36" s="87">
        <f t="shared" si="6"/>
        <v>0</v>
      </c>
      <c r="BO36" s="88"/>
    </row>
    <row r="37" spans="3:76" ht="16.5" customHeight="1" x14ac:dyDescent="0.3">
      <c r="C37" s="99"/>
      <c r="D37" s="100"/>
      <c r="E37" s="100"/>
      <c r="F37" s="100"/>
      <c r="G37" s="101"/>
      <c r="H37" s="99"/>
      <c r="I37" s="101"/>
      <c r="J37" s="99"/>
      <c r="K37" s="101"/>
      <c r="L37" s="99"/>
      <c r="M37" s="101"/>
      <c r="N37" s="87">
        <f t="shared" ref="N37:N38" si="7">SUM(H37*J37)</f>
        <v>0</v>
      </c>
      <c r="O37" s="88"/>
      <c r="P37" s="87">
        <f t="shared" ref="P37:P38" si="8">SUM(L37*H37)</f>
        <v>0</v>
      </c>
      <c r="Q37" s="88"/>
      <c r="R37" s="99"/>
      <c r="S37" s="100"/>
      <c r="T37" s="100"/>
      <c r="U37" s="100"/>
      <c r="V37" s="101"/>
      <c r="W37" s="99"/>
      <c r="X37" s="101"/>
      <c r="Y37" s="99"/>
      <c r="Z37" s="101"/>
      <c r="AA37" s="99"/>
      <c r="AB37" s="101"/>
      <c r="AC37" s="87">
        <f t="shared" ref="AC37:AC38" si="9">SUM(W37*Y37)</f>
        <v>0</v>
      </c>
      <c r="AD37" s="88"/>
      <c r="AE37" s="87">
        <f t="shared" ref="AE37:AE38" si="10">SUM(AA37*W37)</f>
        <v>0</v>
      </c>
      <c r="AF37" s="88"/>
      <c r="AH37" s="75" t="s">
        <v>271</v>
      </c>
      <c r="AI37" s="75"/>
      <c r="AJ37" s="76"/>
      <c r="AK37" s="106">
        <f>SUM(AK32:AM34)-AK35</f>
        <v>73</v>
      </c>
      <c r="AL37" s="106"/>
      <c r="AM37" s="106"/>
      <c r="AN37" s="106"/>
      <c r="AO37" s="106"/>
      <c r="AQ37" s="75" t="s">
        <v>287</v>
      </c>
      <c r="AR37" s="75"/>
      <c r="AS37" s="76"/>
      <c r="AT37" s="189" t="str">
        <f>IF(AK37&lt;AK28,"轻载",IF(AK37&lt;AK29,"中载","重载"))</f>
        <v>中载</v>
      </c>
      <c r="AU37" s="190"/>
      <c r="AV37" s="191"/>
      <c r="AX37" s="147"/>
      <c r="AY37" s="148"/>
      <c r="AZ37" s="148"/>
      <c r="BA37" s="148"/>
      <c r="BB37" s="148"/>
      <c r="BC37" s="148"/>
      <c r="BD37" s="148"/>
      <c r="BE37" s="149"/>
      <c r="BF37" s="99"/>
      <c r="BG37" s="101"/>
      <c r="BH37" s="99"/>
      <c r="BI37" s="101"/>
      <c r="BJ37" s="99"/>
      <c r="BK37" s="101"/>
      <c r="BL37" s="87">
        <f t="shared" si="5"/>
        <v>0</v>
      </c>
      <c r="BM37" s="88"/>
      <c r="BN37" s="87">
        <f t="shared" si="6"/>
        <v>0</v>
      </c>
      <c r="BO37" s="88"/>
    </row>
    <row r="38" spans="3:76" ht="16.5" customHeight="1" x14ac:dyDescent="0.3">
      <c r="C38" s="99"/>
      <c r="D38" s="100"/>
      <c r="E38" s="100"/>
      <c r="F38" s="100"/>
      <c r="G38" s="101"/>
      <c r="H38" s="99"/>
      <c r="I38" s="101"/>
      <c r="J38" s="99"/>
      <c r="K38" s="101"/>
      <c r="L38" s="99"/>
      <c r="M38" s="101"/>
      <c r="N38" s="87">
        <f t="shared" si="7"/>
        <v>0</v>
      </c>
      <c r="O38" s="88"/>
      <c r="P38" s="87">
        <f t="shared" si="8"/>
        <v>0</v>
      </c>
      <c r="Q38" s="88"/>
      <c r="R38" s="99"/>
      <c r="S38" s="100"/>
      <c r="T38" s="100"/>
      <c r="U38" s="100"/>
      <c r="V38" s="101"/>
      <c r="W38" s="99"/>
      <c r="X38" s="101"/>
      <c r="Y38" s="99"/>
      <c r="Z38" s="101"/>
      <c r="AA38" s="99"/>
      <c r="AB38" s="101"/>
      <c r="AC38" s="87">
        <f t="shared" si="9"/>
        <v>0</v>
      </c>
      <c r="AD38" s="88"/>
      <c r="AE38" s="87">
        <f t="shared" si="10"/>
        <v>0</v>
      </c>
      <c r="AF38" s="88"/>
      <c r="AX38" s="147"/>
      <c r="AY38" s="148"/>
      <c r="AZ38" s="148"/>
      <c r="BA38" s="148"/>
      <c r="BB38" s="148"/>
      <c r="BC38" s="148"/>
      <c r="BD38" s="148"/>
      <c r="BE38" s="149"/>
      <c r="BF38" s="99"/>
      <c r="BG38" s="101"/>
      <c r="BH38" s="99"/>
      <c r="BI38" s="101"/>
      <c r="BJ38" s="99"/>
      <c r="BK38" s="101"/>
      <c r="BL38" s="87">
        <f t="shared" si="5"/>
        <v>0</v>
      </c>
      <c r="BM38" s="88"/>
      <c r="BN38" s="87">
        <f t="shared" si="6"/>
        <v>0</v>
      </c>
      <c r="BO38" s="88"/>
    </row>
    <row r="39" spans="3:76" ht="16.5" customHeight="1" x14ac:dyDescent="0.3">
      <c r="C39" s="99"/>
      <c r="D39" s="100"/>
      <c r="E39" s="100"/>
      <c r="F39" s="100"/>
      <c r="G39" s="101"/>
      <c r="H39" s="99"/>
      <c r="I39" s="101"/>
      <c r="J39" s="99"/>
      <c r="K39" s="101"/>
      <c r="L39" s="99"/>
      <c r="M39" s="101"/>
      <c r="N39" s="87">
        <f t="shared" si="0"/>
        <v>0</v>
      </c>
      <c r="O39" s="88"/>
      <c r="P39" s="87">
        <f t="shared" si="1"/>
        <v>0</v>
      </c>
      <c r="Q39" s="88"/>
      <c r="R39" s="99"/>
      <c r="S39" s="100"/>
      <c r="T39" s="100"/>
      <c r="U39" s="100"/>
      <c r="V39" s="101"/>
      <c r="W39" s="99"/>
      <c r="X39" s="101"/>
      <c r="Y39" s="99"/>
      <c r="Z39" s="101"/>
      <c r="AA39" s="99"/>
      <c r="AB39" s="101"/>
      <c r="AC39" s="87">
        <f t="shared" si="2"/>
        <v>0</v>
      </c>
      <c r="AD39" s="88"/>
      <c r="AE39" s="87">
        <f t="shared" si="3"/>
        <v>0</v>
      </c>
      <c r="AF39" s="88"/>
      <c r="AH39" s="96" t="s">
        <v>288</v>
      </c>
      <c r="AI39" s="96"/>
      <c r="AJ39" s="96"/>
      <c r="AK39" s="96"/>
      <c r="AL39" s="96"/>
      <c r="AM39" s="96"/>
      <c r="AN39" s="96"/>
      <c r="AO39" s="96"/>
      <c r="AP39" s="96"/>
      <c r="AQ39" s="96"/>
      <c r="AR39" s="96"/>
      <c r="AS39" s="96"/>
      <c r="AT39" s="96"/>
      <c r="AU39" s="96"/>
      <c r="AV39" s="96"/>
      <c r="AX39" s="147"/>
      <c r="AY39" s="148"/>
      <c r="AZ39" s="148"/>
      <c r="BA39" s="148"/>
      <c r="BB39" s="148"/>
      <c r="BC39" s="148"/>
      <c r="BD39" s="148"/>
      <c r="BE39" s="149"/>
      <c r="BF39" s="99"/>
      <c r="BG39" s="101"/>
      <c r="BH39" s="99"/>
      <c r="BI39" s="101"/>
      <c r="BJ39" s="99"/>
      <c r="BK39" s="101"/>
      <c r="BL39" s="87">
        <f t="shared" si="5"/>
        <v>0</v>
      </c>
      <c r="BM39" s="88"/>
      <c r="BN39" s="87">
        <f t="shared" si="6"/>
        <v>0</v>
      </c>
      <c r="BO39" s="88"/>
    </row>
    <row r="40" spans="3:76" ht="16.5" customHeight="1" x14ac:dyDescent="0.3">
      <c r="C40" s="99"/>
      <c r="D40" s="100"/>
      <c r="E40" s="100"/>
      <c r="F40" s="100"/>
      <c r="G40" s="101"/>
      <c r="H40" s="99"/>
      <c r="I40" s="101"/>
      <c r="J40" s="99"/>
      <c r="K40" s="101"/>
      <c r="L40" s="99"/>
      <c r="M40" s="101"/>
      <c r="N40" s="87">
        <f t="shared" si="0"/>
        <v>0</v>
      </c>
      <c r="O40" s="88"/>
      <c r="P40" s="87">
        <f t="shared" si="1"/>
        <v>0</v>
      </c>
      <c r="Q40" s="88"/>
      <c r="R40" s="99"/>
      <c r="S40" s="100"/>
      <c r="T40" s="100"/>
      <c r="U40" s="100"/>
      <c r="V40" s="101"/>
      <c r="W40" s="99"/>
      <c r="X40" s="101"/>
      <c r="Y40" s="99"/>
      <c r="Z40" s="101"/>
      <c r="AA40" s="99"/>
      <c r="AB40" s="101"/>
      <c r="AC40" s="87">
        <f t="shared" si="2"/>
        <v>0</v>
      </c>
      <c r="AD40" s="88"/>
      <c r="AE40" s="87">
        <f t="shared" si="3"/>
        <v>0</v>
      </c>
      <c r="AF40" s="88"/>
      <c r="AH40" s="79" t="s">
        <v>252</v>
      </c>
      <c r="AI40" s="79"/>
      <c r="AJ40" s="79"/>
      <c r="AK40" s="79"/>
      <c r="AL40" s="79"/>
      <c r="AM40" s="12" t="s">
        <v>289</v>
      </c>
      <c r="AN40" s="12" t="s">
        <v>290</v>
      </c>
      <c r="AO40" s="38"/>
      <c r="AP40" s="79" t="s">
        <v>252</v>
      </c>
      <c r="AQ40" s="79"/>
      <c r="AR40" s="79"/>
      <c r="AS40" s="79"/>
      <c r="AT40" s="79"/>
      <c r="AU40" s="12" t="s">
        <v>289</v>
      </c>
      <c r="AV40" s="12" t="s">
        <v>290</v>
      </c>
      <c r="AX40" s="147"/>
      <c r="AY40" s="148"/>
      <c r="AZ40" s="148"/>
      <c r="BA40" s="148"/>
      <c r="BB40" s="148"/>
      <c r="BC40" s="148"/>
      <c r="BD40" s="148"/>
      <c r="BE40" s="149"/>
      <c r="BF40" s="99"/>
      <c r="BG40" s="101"/>
      <c r="BH40" s="99"/>
      <c r="BI40" s="101"/>
      <c r="BJ40" s="99"/>
      <c r="BK40" s="101"/>
      <c r="BL40" s="87">
        <f t="shared" si="5"/>
        <v>0</v>
      </c>
      <c r="BM40" s="88"/>
      <c r="BN40" s="87">
        <f t="shared" si="6"/>
        <v>0</v>
      </c>
      <c r="BO40" s="88"/>
    </row>
    <row r="41" spans="3:76" ht="16.5" customHeight="1" x14ac:dyDescent="0.3">
      <c r="C41" s="99"/>
      <c r="D41" s="100"/>
      <c r="E41" s="100"/>
      <c r="F41" s="100"/>
      <c r="G41" s="101"/>
      <c r="H41" s="99"/>
      <c r="I41" s="101"/>
      <c r="J41" s="99"/>
      <c r="K41" s="101"/>
      <c r="L41" s="99"/>
      <c r="M41" s="101"/>
      <c r="N41" s="87">
        <f t="shared" si="0"/>
        <v>0</v>
      </c>
      <c r="O41" s="88"/>
      <c r="P41" s="87">
        <f t="shared" si="1"/>
        <v>0</v>
      </c>
      <c r="Q41" s="88"/>
      <c r="R41" s="99"/>
      <c r="S41" s="100"/>
      <c r="T41" s="100"/>
      <c r="U41" s="100"/>
      <c r="V41" s="101"/>
      <c r="W41" s="99"/>
      <c r="X41" s="101"/>
      <c r="Y41" s="99"/>
      <c r="Z41" s="101"/>
      <c r="AA41" s="99"/>
      <c r="AB41" s="101"/>
      <c r="AC41" s="87">
        <f t="shared" si="2"/>
        <v>0</v>
      </c>
      <c r="AD41" s="88"/>
      <c r="AE41" s="87">
        <f t="shared" si="3"/>
        <v>0</v>
      </c>
      <c r="AF41" s="88"/>
      <c r="AH41" s="99"/>
      <c r="AI41" s="100"/>
      <c r="AJ41" s="100"/>
      <c r="AK41" s="100"/>
      <c r="AL41" s="101"/>
      <c r="AM41" s="31"/>
      <c r="AN41" s="31"/>
      <c r="AO41" s="39"/>
      <c r="AP41" s="99"/>
      <c r="AQ41" s="100"/>
      <c r="AR41" s="100"/>
      <c r="AS41" s="100"/>
      <c r="AT41" s="101"/>
      <c r="AU41" s="31"/>
      <c r="AV41" s="31"/>
      <c r="AX41" s="147"/>
      <c r="AY41" s="148"/>
      <c r="AZ41" s="148"/>
      <c r="BA41" s="148"/>
      <c r="BB41" s="148"/>
      <c r="BC41" s="148"/>
      <c r="BD41" s="148"/>
      <c r="BE41" s="149"/>
      <c r="BF41" s="99"/>
      <c r="BG41" s="101"/>
      <c r="BH41" s="99"/>
      <c r="BI41" s="101"/>
      <c r="BJ41" s="99"/>
      <c r="BK41" s="101"/>
      <c r="BL41" s="87">
        <f t="shared" si="5"/>
        <v>0</v>
      </c>
      <c r="BM41" s="88"/>
      <c r="BN41" s="87">
        <f t="shared" si="6"/>
        <v>0</v>
      </c>
      <c r="BO41" s="88"/>
    </row>
    <row r="42" spans="3:76" ht="16.5" customHeight="1" x14ac:dyDescent="0.3">
      <c r="C42" s="99"/>
      <c r="D42" s="100"/>
      <c r="E42" s="100"/>
      <c r="F42" s="100"/>
      <c r="G42" s="101"/>
      <c r="H42" s="99"/>
      <c r="I42" s="101"/>
      <c r="J42" s="99"/>
      <c r="K42" s="101"/>
      <c r="L42" s="99"/>
      <c r="M42" s="101"/>
      <c r="N42" s="87">
        <f t="shared" si="0"/>
        <v>0</v>
      </c>
      <c r="O42" s="88"/>
      <c r="P42" s="87">
        <f t="shared" si="1"/>
        <v>0</v>
      </c>
      <c r="Q42" s="88"/>
      <c r="R42" s="99"/>
      <c r="S42" s="100"/>
      <c r="T42" s="100"/>
      <c r="U42" s="100"/>
      <c r="V42" s="101"/>
      <c r="W42" s="99"/>
      <c r="X42" s="101"/>
      <c r="Y42" s="99"/>
      <c r="Z42" s="101"/>
      <c r="AA42" s="99"/>
      <c r="AB42" s="101"/>
      <c r="AC42" s="87">
        <f t="shared" si="2"/>
        <v>0</v>
      </c>
      <c r="AD42" s="88"/>
      <c r="AE42" s="87">
        <f t="shared" si="3"/>
        <v>0</v>
      </c>
      <c r="AF42" s="88"/>
      <c r="AH42" s="99"/>
      <c r="AI42" s="100"/>
      <c r="AJ42" s="100"/>
      <c r="AK42" s="100"/>
      <c r="AL42" s="101"/>
      <c r="AM42" s="31"/>
      <c r="AN42" s="31"/>
      <c r="AO42" s="39"/>
      <c r="AP42" s="99"/>
      <c r="AQ42" s="100"/>
      <c r="AR42" s="100"/>
      <c r="AS42" s="100"/>
      <c r="AT42" s="101"/>
      <c r="AU42" s="31"/>
      <c r="AV42" s="31"/>
      <c r="AX42" s="147"/>
      <c r="AY42" s="148"/>
      <c r="AZ42" s="148"/>
      <c r="BA42" s="148"/>
      <c r="BB42" s="148"/>
      <c r="BC42" s="148"/>
      <c r="BD42" s="148"/>
      <c r="BE42" s="149"/>
      <c r="BF42" s="99"/>
      <c r="BG42" s="101"/>
      <c r="BH42" s="99"/>
      <c r="BI42" s="101"/>
      <c r="BJ42" s="99"/>
      <c r="BK42" s="101"/>
      <c r="BL42" s="87">
        <f t="shared" si="5"/>
        <v>0</v>
      </c>
      <c r="BM42" s="88"/>
      <c r="BN42" s="87">
        <f t="shared" si="6"/>
        <v>0</v>
      </c>
      <c r="BO42" s="88"/>
    </row>
    <row r="43" spans="3:76" ht="16.5" customHeight="1" x14ac:dyDescent="0.3">
      <c r="C43" s="99"/>
      <c r="D43" s="100"/>
      <c r="E43" s="100"/>
      <c r="F43" s="100"/>
      <c r="G43" s="101"/>
      <c r="H43" s="99"/>
      <c r="I43" s="101"/>
      <c r="J43" s="99"/>
      <c r="K43" s="101"/>
      <c r="L43" s="99"/>
      <c r="M43" s="101"/>
      <c r="N43" s="87">
        <f t="shared" si="0"/>
        <v>0</v>
      </c>
      <c r="O43" s="88"/>
      <c r="P43" s="87">
        <f t="shared" si="1"/>
        <v>0</v>
      </c>
      <c r="Q43" s="88"/>
      <c r="R43" s="99"/>
      <c r="S43" s="100"/>
      <c r="T43" s="100"/>
      <c r="U43" s="100"/>
      <c r="V43" s="101"/>
      <c r="W43" s="99"/>
      <c r="X43" s="101"/>
      <c r="Y43" s="99"/>
      <c r="Z43" s="101"/>
      <c r="AA43" s="99"/>
      <c r="AB43" s="101"/>
      <c r="AC43" s="87">
        <f t="shared" si="2"/>
        <v>0</v>
      </c>
      <c r="AD43" s="88"/>
      <c r="AE43" s="87">
        <f t="shared" si="3"/>
        <v>0</v>
      </c>
      <c r="AF43" s="88"/>
      <c r="AH43" s="99"/>
      <c r="AI43" s="100"/>
      <c r="AJ43" s="100"/>
      <c r="AK43" s="100"/>
      <c r="AL43" s="101"/>
      <c r="AM43" s="31"/>
      <c r="AN43" s="31"/>
      <c r="AO43" s="39"/>
      <c r="AP43" s="99"/>
      <c r="AQ43" s="100"/>
      <c r="AR43" s="100"/>
      <c r="AS43" s="100"/>
      <c r="AT43" s="101"/>
      <c r="AU43" s="31"/>
      <c r="AV43" s="31"/>
      <c r="AX43" s="147"/>
      <c r="AY43" s="148"/>
      <c r="AZ43" s="148"/>
      <c r="BA43" s="148"/>
      <c r="BB43" s="148"/>
      <c r="BC43" s="148"/>
      <c r="BD43" s="148"/>
      <c r="BE43" s="149"/>
      <c r="BF43" s="99"/>
      <c r="BG43" s="101"/>
      <c r="BH43" s="99"/>
      <c r="BI43" s="101"/>
      <c r="BJ43" s="99"/>
      <c r="BK43" s="101"/>
      <c r="BL43" s="87">
        <f t="shared" si="5"/>
        <v>0</v>
      </c>
      <c r="BM43" s="88"/>
      <c r="BN43" s="87">
        <f t="shared" si="6"/>
        <v>0</v>
      </c>
      <c r="BO43" s="88"/>
    </row>
    <row r="44" spans="3:76" ht="16.5" customHeight="1" x14ac:dyDescent="0.3">
      <c r="C44" s="99"/>
      <c r="D44" s="100"/>
      <c r="E44" s="100"/>
      <c r="F44" s="100"/>
      <c r="G44" s="101"/>
      <c r="H44" s="99"/>
      <c r="I44" s="101"/>
      <c r="J44" s="99"/>
      <c r="K44" s="101"/>
      <c r="L44" s="99"/>
      <c r="M44" s="101"/>
      <c r="N44" s="87">
        <f t="shared" si="0"/>
        <v>0</v>
      </c>
      <c r="O44" s="88"/>
      <c r="P44" s="87">
        <f t="shared" si="1"/>
        <v>0</v>
      </c>
      <c r="Q44" s="88"/>
      <c r="R44" s="99"/>
      <c r="S44" s="100"/>
      <c r="T44" s="100"/>
      <c r="U44" s="100"/>
      <c r="V44" s="101"/>
      <c r="W44" s="99"/>
      <c r="X44" s="101"/>
      <c r="Y44" s="99"/>
      <c r="Z44" s="101"/>
      <c r="AA44" s="99"/>
      <c r="AB44" s="101"/>
      <c r="AC44" s="87">
        <f t="shared" si="2"/>
        <v>0</v>
      </c>
      <c r="AD44" s="88"/>
      <c r="AE44" s="87">
        <f t="shared" si="3"/>
        <v>0</v>
      </c>
      <c r="AF44" s="88"/>
      <c r="AH44" s="99"/>
      <c r="AI44" s="100"/>
      <c r="AJ44" s="100"/>
      <c r="AK44" s="100"/>
      <c r="AL44" s="101"/>
      <c r="AM44" s="31"/>
      <c r="AN44" s="31"/>
      <c r="AO44" s="39"/>
      <c r="AP44" s="99"/>
      <c r="AQ44" s="100"/>
      <c r="AR44" s="100"/>
      <c r="AS44" s="100"/>
      <c r="AT44" s="101"/>
      <c r="AU44" s="31"/>
      <c r="AV44" s="31"/>
      <c r="AX44" s="147"/>
      <c r="AY44" s="148"/>
      <c r="AZ44" s="148"/>
      <c r="BA44" s="148"/>
      <c r="BB44" s="148"/>
      <c r="BC44" s="148"/>
      <c r="BD44" s="148"/>
      <c r="BE44" s="149"/>
      <c r="BF44" s="99"/>
      <c r="BG44" s="101"/>
      <c r="BH44" s="99"/>
      <c r="BI44" s="101"/>
      <c r="BJ44" s="99"/>
      <c r="BK44" s="101"/>
      <c r="BL44" s="87">
        <f t="shared" si="5"/>
        <v>0</v>
      </c>
      <c r="BM44" s="88"/>
      <c r="BN44" s="87">
        <f t="shared" si="6"/>
        <v>0</v>
      </c>
      <c r="BO44" s="88"/>
    </row>
    <row r="45" spans="3:76" ht="16.5" customHeight="1" x14ac:dyDescent="0.3">
      <c r="C45" s="99"/>
      <c r="D45" s="100"/>
      <c r="E45" s="100"/>
      <c r="F45" s="100"/>
      <c r="G45" s="101"/>
      <c r="H45" s="99"/>
      <c r="I45" s="101"/>
      <c r="J45" s="99"/>
      <c r="K45" s="101"/>
      <c r="L45" s="99"/>
      <c r="M45" s="101"/>
      <c r="N45" s="87">
        <f t="shared" si="0"/>
        <v>0</v>
      </c>
      <c r="O45" s="88"/>
      <c r="P45" s="87">
        <f t="shared" si="1"/>
        <v>0</v>
      </c>
      <c r="Q45" s="88"/>
      <c r="R45" s="99"/>
      <c r="S45" s="100"/>
      <c r="T45" s="100"/>
      <c r="U45" s="100"/>
      <c r="V45" s="101"/>
      <c r="W45" s="99"/>
      <c r="X45" s="101"/>
      <c r="Y45" s="99"/>
      <c r="Z45" s="101"/>
      <c r="AA45" s="99"/>
      <c r="AB45" s="101"/>
      <c r="AC45" s="87">
        <f t="shared" si="2"/>
        <v>0</v>
      </c>
      <c r="AD45" s="88"/>
      <c r="AE45" s="87">
        <f t="shared" si="3"/>
        <v>0</v>
      </c>
      <c r="AF45" s="88"/>
      <c r="AH45" s="99"/>
      <c r="AI45" s="100"/>
      <c r="AJ45" s="100"/>
      <c r="AK45" s="100"/>
      <c r="AL45" s="101"/>
      <c r="AM45" s="31"/>
      <c r="AN45" s="31"/>
      <c r="AO45" s="39"/>
      <c r="AP45" s="99"/>
      <c r="AQ45" s="100"/>
      <c r="AR45" s="100"/>
      <c r="AS45" s="100"/>
      <c r="AT45" s="101"/>
      <c r="AU45" s="31"/>
      <c r="AV45" s="31"/>
      <c r="AX45" s="147"/>
      <c r="AY45" s="148"/>
      <c r="AZ45" s="148"/>
      <c r="BA45" s="148"/>
      <c r="BB45" s="148"/>
      <c r="BC45" s="148"/>
      <c r="BD45" s="148"/>
      <c r="BE45" s="149"/>
      <c r="BF45" s="99"/>
      <c r="BG45" s="101"/>
      <c r="BH45" s="99"/>
      <c r="BI45" s="101"/>
      <c r="BJ45" s="99"/>
      <c r="BK45" s="101"/>
      <c r="BL45" s="87">
        <f t="shared" si="5"/>
        <v>0</v>
      </c>
      <c r="BM45" s="88"/>
      <c r="BN45" s="87">
        <f t="shared" si="6"/>
        <v>0</v>
      </c>
      <c r="BO45" s="88"/>
    </row>
    <row r="46" spans="3:76" ht="16.5" customHeight="1" x14ac:dyDescent="0.3">
      <c r="C46" s="99"/>
      <c r="D46" s="100"/>
      <c r="E46" s="100"/>
      <c r="F46" s="100"/>
      <c r="G46" s="101"/>
      <c r="H46" s="99"/>
      <c r="I46" s="101"/>
      <c r="J46" s="99"/>
      <c r="K46" s="101"/>
      <c r="L46" s="99"/>
      <c r="M46" s="101"/>
      <c r="N46" s="87">
        <f t="shared" si="0"/>
        <v>0</v>
      </c>
      <c r="O46" s="88"/>
      <c r="P46" s="87">
        <f t="shared" si="1"/>
        <v>0</v>
      </c>
      <c r="Q46" s="88"/>
      <c r="R46" s="99"/>
      <c r="S46" s="100"/>
      <c r="T46" s="100"/>
      <c r="U46" s="100"/>
      <c r="V46" s="101"/>
      <c r="W46" s="99"/>
      <c r="X46" s="101"/>
      <c r="Y46" s="99"/>
      <c r="Z46" s="101"/>
      <c r="AA46" s="99"/>
      <c r="AB46" s="101"/>
      <c r="AC46" s="87">
        <f t="shared" si="2"/>
        <v>0</v>
      </c>
      <c r="AD46" s="88"/>
      <c r="AE46" s="87">
        <f t="shared" si="3"/>
        <v>0</v>
      </c>
      <c r="AF46" s="88"/>
      <c r="AH46" s="99"/>
      <c r="AI46" s="100"/>
      <c r="AJ46" s="100"/>
      <c r="AK46" s="100"/>
      <c r="AL46" s="101"/>
      <c r="AM46" s="31"/>
      <c r="AN46" s="31"/>
      <c r="AO46" s="39"/>
      <c r="AP46" s="99"/>
      <c r="AQ46" s="100"/>
      <c r="AR46" s="100"/>
      <c r="AS46" s="100"/>
      <c r="AT46" s="101"/>
      <c r="AU46" s="31"/>
      <c r="AV46" s="31"/>
      <c r="AX46" s="147"/>
      <c r="AY46" s="148"/>
      <c r="AZ46" s="148"/>
      <c r="BA46" s="148"/>
      <c r="BB46" s="148"/>
      <c r="BC46" s="148"/>
      <c r="BD46" s="148"/>
      <c r="BE46" s="149"/>
      <c r="BF46" s="99"/>
      <c r="BG46" s="101"/>
      <c r="BH46" s="99"/>
      <c r="BI46" s="101"/>
      <c r="BJ46" s="99"/>
      <c r="BK46" s="101"/>
      <c r="BL46" s="87">
        <f t="shared" si="5"/>
        <v>0</v>
      </c>
      <c r="BM46" s="88"/>
      <c r="BN46" s="87">
        <f t="shared" si="6"/>
        <v>0</v>
      </c>
      <c r="BO46" s="88"/>
    </row>
    <row r="47" spans="3:76" ht="16.5" customHeight="1" x14ac:dyDescent="0.3">
      <c r="C47" s="99"/>
      <c r="D47" s="100"/>
      <c r="E47" s="100"/>
      <c r="F47" s="100"/>
      <c r="G47" s="101"/>
      <c r="H47" s="99"/>
      <c r="I47" s="101"/>
      <c r="J47" s="99"/>
      <c r="K47" s="101"/>
      <c r="L47" s="99"/>
      <c r="M47" s="101"/>
      <c r="N47" s="87">
        <f t="shared" si="0"/>
        <v>0</v>
      </c>
      <c r="O47" s="88"/>
      <c r="P47" s="87">
        <f t="shared" si="1"/>
        <v>0</v>
      </c>
      <c r="Q47" s="88"/>
      <c r="R47" s="99"/>
      <c r="S47" s="100"/>
      <c r="T47" s="100"/>
      <c r="U47" s="100"/>
      <c r="V47" s="101"/>
      <c r="W47" s="99"/>
      <c r="X47" s="101"/>
      <c r="Y47" s="99"/>
      <c r="Z47" s="101"/>
      <c r="AA47" s="99"/>
      <c r="AB47" s="101"/>
      <c r="AC47" s="87">
        <f t="shared" si="2"/>
        <v>0</v>
      </c>
      <c r="AD47" s="88"/>
      <c r="AE47" s="87">
        <f t="shared" si="3"/>
        <v>0</v>
      </c>
      <c r="AF47" s="88"/>
      <c r="AH47" s="99"/>
      <c r="AI47" s="100"/>
      <c r="AJ47" s="100"/>
      <c r="AK47" s="100"/>
      <c r="AL47" s="101"/>
      <c r="AM47" s="31"/>
      <c r="AN47" s="31"/>
      <c r="AO47" s="39"/>
      <c r="AP47" s="99"/>
      <c r="AQ47" s="100"/>
      <c r="AR47" s="100"/>
      <c r="AS47" s="100"/>
      <c r="AT47" s="101"/>
      <c r="AU47" s="31"/>
      <c r="AV47" s="31"/>
      <c r="AX47" s="147"/>
      <c r="AY47" s="148"/>
      <c r="AZ47" s="148"/>
      <c r="BA47" s="148"/>
      <c r="BB47" s="148"/>
      <c r="BC47" s="148"/>
      <c r="BD47" s="148"/>
      <c r="BE47" s="149"/>
      <c r="BF47" s="99"/>
      <c r="BG47" s="101"/>
      <c r="BH47" s="99"/>
      <c r="BI47" s="101"/>
      <c r="BJ47" s="99"/>
      <c r="BK47" s="101"/>
      <c r="BL47" s="87">
        <f t="shared" si="5"/>
        <v>0</v>
      </c>
      <c r="BM47" s="88"/>
      <c r="BN47" s="87">
        <f t="shared" si="6"/>
        <v>0</v>
      </c>
      <c r="BO47" s="88"/>
    </row>
    <row r="48" spans="3:76" ht="16.5" customHeight="1" x14ac:dyDescent="0.3">
      <c r="C48" s="99"/>
      <c r="D48" s="100"/>
      <c r="E48" s="100"/>
      <c r="F48" s="100"/>
      <c r="G48" s="101"/>
      <c r="H48" s="99"/>
      <c r="I48" s="101"/>
      <c r="J48" s="99"/>
      <c r="K48" s="101"/>
      <c r="L48" s="99"/>
      <c r="M48" s="101"/>
      <c r="N48" s="87">
        <f t="shared" si="0"/>
        <v>0</v>
      </c>
      <c r="O48" s="88"/>
      <c r="P48" s="87">
        <f t="shared" si="1"/>
        <v>0</v>
      </c>
      <c r="Q48" s="88"/>
      <c r="R48" s="99"/>
      <c r="S48" s="100"/>
      <c r="T48" s="100"/>
      <c r="U48" s="100"/>
      <c r="V48" s="101"/>
      <c r="W48" s="99"/>
      <c r="X48" s="101"/>
      <c r="Y48" s="99"/>
      <c r="Z48" s="101"/>
      <c r="AA48" s="99"/>
      <c r="AB48" s="101"/>
      <c r="AC48" s="87">
        <f t="shared" si="2"/>
        <v>0</v>
      </c>
      <c r="AD48" s="88"/>
      <c r="AE48" s="87">
        <f t="shared" si="3"/>
        <v>0</v>
      </c>
      <c r="AF48" s="88"/>
      <c r="AH48" s="99"/>
      <c r="AI48" s="100"/>
      <c r="AJ48" s="100"/>
      <c r="AK48" s="100"/>
      <c r="AL48" s="101"/>
      <c r="AM48" s="31"/>
      <c r="AN48" s="31"/>
      <c r="AO48" s="39"/>
      <c r="AP48" s="99"/>
      <c r="AQ48" s="100"/>
      <c r="AR48" s="100"/>
      <c r="AS48" s="100"/>
      <c r="AT48" s="101"/>
      <c r="AU48" s="31"/>
      <c r="AV48" s="31"/>
      <c r="AX48" s="147"/>
      <c r="AY48" s="148"/>
      <c r="AZ48" s="148"/>
      <c r="BA48" s="148"/>
      <c r="BB48" s="148"/>
      <c r="BC48" s="148"/>
      <c r="BD48" s="148"/>
      <c r="BE48" s="149"/>
      <c r="BF48" s="99"/>
      <c r="BG48" s="101"/>
      <c r="BH48" s="99"/>
      <c r="BI48" s="101"/>
      <c r="BJ48" s="99"/>
      <c r="BK48" s="101"/>
      <c r="BL48" s="87">
        <f t="shared" si="5"/>
        <v>0</v>
      </c>
      <c r="BM48" s="88"/>
      <c r="BN48" s="87">
        <f t="shared" si="6"/>
        <v>0</v>
      </c>
      <c r="BO48" s="88"/>
    </row>
    <row r="49" spans="3:67" ht="16.5" customHeight="1" x14ac:dyDescent="0.3">
      <c r="C49" s="99"/>
      <c r="D49" s="100"/>
      <c r="E49" s="100"/>
      <c r="F49" s="100"/>
      <c r="G49" s="101"/>
      <c r="H49" s="99"/>
      <c r="I49" s="101"/>
      <c r="J49" s="99"/>
      <c r="K49" s="101"/>
      <c r="L49" s="99"/>
      <c r="M49" s="101"/>
      <c r="N49" s="87">
        <f t="shared" si="0"/>
        <v>0</v>
      </c>
      <c r="O49" s="88"/>
      <c r="P49" s="87">
        <f t="shared" si="1"/>
        <v>0</v>
      </c>
      <c r="Q49" s="88"/>
      <c r="R49" s="99"/>
      <c r="S49" s="100"/>
      <c r="T49" s="100"/>
      <c r="U49" s="100"/>
      <c r="V49" s="101"/>
      <c r="W49" s="99"/>
      <c r="X49" s="101"/>
      <c r="Y49" s="99"/>
      <c r="Z49" s="101"/>
      <c r="AA49" s="99"/>
      <c r="AB49" s="101"/>
      <c r="AC49" s="87">
        <f t="shared" si="2"/>
        <v>0</v>
      </c>
      <c r="AD49" s="88"/>
      <c r="AE49" s="87">
        <f t="shared" si="3"/>
        <v>0</v>
      </c>
      <c r="AF49" s="88"/>
      <c r="AH49" s="99"/>
      <c r="AI49" s="100"/>
      <c r="AJ49" s="100"/>
      <c r="AK49" s="100"/>
      <c r="AL49" s="101"/>
      <c r="AM49" s="31"/>
      <c r="AN49" s="31"/>
      <c r="AO49" s="39"/>
      <c r="AP49" s="99"/>
      <c r="AQ49" s="100"/>
      <c r="AR49" s="100"/>
      <c r="AS49" s="100"/>
      <c r="AT49" s="101"/>
      <c r="AU49" s="31"/>
      <c r="AV49" s="31"/>
      <c r="AX49" s="147"/>
      <c r="AY49" s="148"/>
      <c r="AZ49" s="148"/>
      <c r="BA49" s="148"/>
      <c r="BB49" s="148"/>
      <c r="BC49" s="148"/>
      <c r="BD49" s="148"/>
      <c r="BE49" s="149"/>
      <c r="BF49" s="99"/>
      <c r="BG49" s="101"/>
      <c r="BH49" s="99"/>
      <c r="BI49" s="101"/>
      <c r="BJ49" s="99"/>
      <c r="BK49" s="101"/>
      <c r="BL49" s="87">
        <f t="shared" si="5"/>
        <v>0</v>
      </c>
      <c r="BM49" s="88"/>
      <c r="BN49" s="87">
        <f t="shared" si="6"/>
        <v>0</v>
      </c>
      <c r="BO49" s="88"/>
    </row>
    <row r="50" spans="3:67" ht="16.5" customHeight="1" x14ac:dyDescent="0.3">
      <c r="C50" s="188" t="s">
        <v>252</v>
      </c>
      <c r="D50" s="188"/>
      <c r="E50" s="188"/>
      <c r="F50" s="188"/>
      <c r="G50" s="188"/>
      <c r="H50" s="188"/>
      <c r="I50" s="188"/>
      <c r="J50" s="188" t="s">
        <v>291</v>
      </c>
      <c r="K50" s="188"/>
      <c r="L50" s="188"/>
      <c r="M50" s="188"/>
      <c r="N50" s="188"/>
      <c r="O50" s="188"/>
      <c r="P50" s="188"/>
      <c r="Q50" s="188"/>
      <c r="R50" s="188"/>
      <c r="S50" s="188"/>
      <c r="T50" s="188"/>
      <c r="U50" s="188"/>
      <c r="V50" s="188"/>
      <c r="W50" s="187" t="s">
        <v>159</v>
      </c>
      <c r="X50" s="187"/>
      <c r="Y50" s="187" t="s">
        <v>253</v>
      </c>
      <c r="Z50" s="187"/>
      <c r="AA50" s="187" t="s">
        <v>254</v>
      </c>
      <c r="AB50" s="187"/>
      <c r="AC50" s="187" t="s">
        <v>255</v>
      </c>
      <c r="AD50" s="187"/>
      <c r="AE50" s="187" t="s">
        <v>160</v>
      </c>
      <c r="AF50" s="187"/>
      <c r="AH50" s="99"/>
      <c r="AI50" s="100"/>
      <c r="AJ50" s="100"/>
      <c r="AK50" s="100"/>
      <c r="AL50" s="101"/>
      <c r="AM50" s="31"/>
      <c r="AN50" s="31"/>
      <c r="AO50" s="39"/>
      <c r="AP50" s="99"/>
      <c r="AQ50" s="100"/>
      <c r="AR50" s="100"/>
      <c r="AS50" s="100"/>
      <c r="AT50" s="101"/>
      <c r="AU50" s="31"/>
      <c r="AV50" s="31"/>
      <c r="AX50" s="147"/>
      <c r="AY50" s="148"/>
      <c r="AZ50" s="148"/>
      <c r="BA50" s="148"/>
      <c r="BB50" s="148"/>
      <c r="BC50" s="148"/>
      <c r="BD50" s="148"/>
      <c r="BE50" s="149"/>
      <c r="BF50" s="99"/>
      <c r="BG50" s="101"/>
      <c r="BH50" s="99"/>
      <c r="BI50" s="101"/>
      <c r="BJ50" s="99"/>
      <c r="BK50" s="101"/>
      <c r="BL50" s="87">
        <f t="shared" si="5"/>
        <v>0</v>
      </c>
      <c r="BM50" s="88"/>
      <c r="BN50" s="87">
        <f t="shared" si="6"/>
        <v>0</v>
      </c>
      <c r="BO50" s="88"/>
    </row>
    <row r="51" spans="3:67" ht="16.5" customHeight="1" x14ac:dyDescent="0.3">
      <c r="C51" s="99"/>
      <c r="D51" s="100"/>
      <c r="E51" s="100"/>
      <c r="F51" s="100"/>
      <c r="G51" s="100"/>
      <c r="H51" s="100"/>
      <c r="I51" s="101"/>
      <c r="J51" s="99"/>
      <c r="K51" s="100"/>
      <c r="L51" s="100"/>
      <c r="M51" s="100"/>
      <c r="N51" s="100"/>
      <c r="O51" s="100"/>
      <c r="P51" s="100"/>
      <c r="Q51" s="100"/>
      <c r="R51" s="100"/>
      <c r="S51" s="100"/>
      <c r="T51" s="100"/>
      <c r="U51" s="100"/>
      <c r="V51" s="101"/>
      <c r="W51" s="99"/>
      <c r="X51" s="101"/>
      <c r="Y51" s="99"/>
      <c r="Z51" s="101"/>
      <c r="AA51" s="99"/>
      <c r="AB51" s="101"/>
      <c r="AC51" s="87">
        <f>SUM(W51*Y51)</f>
        <v>0</v>
      </c>
      <c r="AD51" s="88"/>
      <c r="AE51" s="87">
        <f>SUM(AA51*W51)</f>
        <v>0</v>
      </c>
      <c r="AF51" s="88"/>
      <c r="AX51" s="147"/>
      <c r="AY51" s="148"/>
      <c r="AZ51" s="148"/>
      <c r="BA51" s="148"/>
      <c r="BB51" s="148"/>
      <c r="BC51" s="148"/>
      <c r="BD51" s="148"/>
      <c r="BE51" s="149"/>
      <c r="BF51" s="99"/>
      <c r="BG51" s="101"/>
      <c r="BH51" s="99"/>
      <c r="BI51" s="101"/>
      <c r="BJ51" s="99"/>
      <c r="BK51" s="101"/>
      <c r="BL51" s="87">
        <f t="shared" si="5"/>
        <v>0</v>
      </c>
      <c r="BM51" s="88"/>
      <c r="BN51" s="87">
        <f t="shared" si="6"/>
        <v>0</v>
      </c>
      <c r="BO51" s="88"/>
    </row>
    <row r="52" spans="3:67" ht="16.5" customHeight="1" x14ac:dyDescent="0.3">
      <c r="C52" s="99"/>
      <c r="D52" s="100"/>
      <c r="E52" s="100"/>
      <c r="F52" s="100"/>
      <c r="G52" s="100"/>
      <c r="H52" s="100"/>
      <c r="I52" s="101"/>
      <c r="J52" s="99"/>
      <c r="K52" s="100"/>
      <c r="L52" s="100"/>
      <c r="M52" s="100"/>
      <c r="N52" s="100"/>
      <c r="O52" s="100"/>
      <c r="P52" s="100"/>
      <c r="Q52" s="100"/>
      <c r="R52" s="100"/>
      <c r="S52" s="100"/>
      <c r="T52" s="100"/>
      <c r="U52" s="100"/>
      <c r="V52" s="101"/>
      <c r="W52" s="99"/>
      <c r="X52" s="101"/>
      <c r="Y52" s="99"/>
      <c r="Z52" s="101"/>
      <c r="AA52" s="99"/>
      <c r="AB52" s="101"/>
      <c r="AC52" s="87">
        <f t="shared" ref="AC52:AC73" si="11">SUM(W52*Y52)</f>
        <v>0</v>
      </c>
      <c r="AD52" s="88"/>
      <c r="AE52" s="87">
        <f t="shared" ref="AE52:AE73" si="12">SUM(AA52*W52)</f>
        <v>0</v>
      </c>
      <c r="AF52" s="88"/>
      <c r="AH52" s="76" t="s">
        <v>292</v>
      </c>
      <c r="AI52" s="91"/>
      <c r="AJ52" s="91"/>
      <c r="AK52" s="91"/>
      <c r="AL52" s="91"/>
      <c r="AM52" s="92"/>
      <c r="AN52" s="99"/>
      <c r="AO52" s="100"/>
      <c r="AP52" s="100"/>
      <c r="AQ52" s="100"/>
      <c r="AR52" s="101"/>
      <c r="AX52" s="147"/>
      <c r="AY52" s="148"/>
      <c r="AZ52" s="148"/>
      <c r="BA52" s="148"/>
      <c r="BB52" s="148"/>
      <c r="BC52" s="148"/>
      <c r="BD52" s="148"/>
      <c r="BE52" s="149"/>
      <c r="BF52" s="99"/>
      <c r="BG52" s="101"/>
      <c r="BH52" s="99"/>
      <c r="BI52" s="101"/>
      <c r="BJ52" s="99"/>
      <c r="BK52" s="101"/>
      <c r="BL52" s="87">
        <f t="shared" si="5"/>
        <v>0</v>
      </c>
      <c r="BM52" s="88"/>
      <c r="BN52" s="87">
        <f t="shared" si="6"/>
        <v>0</v>
      </c>
      <c r="BO52" s="88"/>
    </row>
    <row r="53" spans="3:67" ht="16.5" customHeight="1" x14ac:dyDescent="0.3">
      <c r="C53" s="99"/>
      <c r="D53" s="100"/>
      <c r="E53" s="100"/>
      <c r="F53" s="100"/>
      <c r="G53" s="100"/>
      <c r="H53" s="100"/>
      <c r="I53" s="101"/>
      <c r="J53" s="99"/>
      <c r="K53" s="100"/>
      <c r="L53" s="100"/>
      <c r="M53" s="100"/>
      <c r="N53" s="100"/>
      <c r="O53" s="100"/>
      <c r="P53" s="100"/>
      <c r="Q53" s="100"/>
      <c r="R53" s="100"/>
      <c r="S53" s="100"/>
      <c r="T53" s="100"/>
      <c r="U53" s="100"/>
      <c r="V53" s="101"/>
      <c r="W53" s="99"/>
      <c r="X53" s="101"/>
      <c r="Y53" s="99"/>
      <c r="Z53" s="101"/>
      <c r="AA53" s="99"/>
      <c r="AB53" s="101"/>
      <c r="AC53" s="87">
        <f t="shared" si="11"/>
        <v>0</v>
      </c>
      <c r="AD53" s="88"/>
      <c r="AE53" s="87">
        <f t="shared" si="12"/>
        <v>0</v>
      </c>
      <c r="AF53" s="88"/>
      <c r="AX53" s="147"/>
      <c r="AY53" s="148"/>
      <c r="AZ53" s="148"/>
      <c r="BA53" s="148"/>
      <c r="BB53" s="148"/>
      <c r="BC53" s="148"/>
      <c r="BD53" s="148"/>
      <c r="BE53" s="149"/>
      <c r="BF53" s="99"/>
      <c r="BG53" s="101"/>
      <c r="BH53" s="99"/>
      <c r="BI53" s="101"/>
      <c r="BJ53" s="99"/>
      <c r="BK53" s="101"/>
      <c r="BL53" s="87">
        <f t="shared" si="5"/>
        <v>0</v>
      </c>
      <c r="BM53" s="88"/>
      <c r="BN53" s="87">
        <f t="shared" si="6"/>
        <v>0</v>
      </c>
      <c r="BO53" s="88"/>
    </row>
    <row r="54" spans="3:67" ht="16.5" customHeight="1" x14ac:dyDescent="0.3">
      <c r="C54" s="99"/>
      <c r="D54" s="100"/>
      <c r="E54" s="100"/>
      <c r="F54" s="100"/>
      <c r="G54" s="100"/>
      <c r="H54" s="100"/>
      <c r="I54" s="101"/>
      <c r="J54" s="99"/>
      <c r="K54" s="100"/>
      <c r="L54" s="100"/>
      <c r="M54" s="100"/>
      <c r="N54" s="100"/>
      <c r="O54" s="100"/>
      <c r="P54" s="100"/>
      <c r="Q54" s="100"/>
      <c r="R54" s="100"/>
      <c r="S54" s="100"/>
      <c r="T54" s="100"/>
      <c r="U54" s="100"/>
      <c r="V54" s="101"/>
      <c r="W54" s="99"/>
      <c r="X54" s="101"/>
      <c r="Y54" s="99"/>
      <c r="Z54" s="101"/>
      <c r="AA54" s="99"/>
      <c r="AB54" s="101"/>
      <c r="AC54" s="87">
        <f t="shared" si="11"/>
        <v>0</v>
      </c>
      <c r="AD54" s="88"/>
      <c r="AE54" s="87">
        <f t="shared" si="12"/>
        <v>0</v>
      </c>
      <c r="AF54" s="88"/>
      <c r="AH54" s="96" t="s">
        <v>293</v>
      </c>
      <c r="AI54" s="96"/>
      <c r="AJ54" s="96"/>
      <c r="AK54" s="96"/>
      <c r="AL54" s="96"/>
      <c r="AM54" s="96"/>
      <c r="AN54" s="96"/>
      <c r="AO54" s="96"/>
      <c r="AP54" s="96"/>
      <c r="AQ54" s="96"/>
      <c r="AR54" s="96"/>
      <c r="AS54" s="96"/>
      <c r="AT54" s="96"/>
      <c r="AU54" s="96"/>
      <c r="AV54" s="96"/>
      <c r="AX54" s="147"/>
      <c r="AY54" s="148"/>
      <c r="AZ54" s="148"/>
      <c r="BA54" s="148"/>
      <c r="BB54" s="148"/>
      <c r="BC54" s="148"/>
      <c r="BD54" s="148"/>
      <c r="BE54" s="149"/>
      <c r="BF54" s="99"/>
      <c r="BG54" s="101"/>
      <c r="BH54" s="99"/>
      <c r="BI54" s="101"/>
      <c r="BJ54" s="99"/>
      <c r="BK54" s="101"/>
      <c r="BL54" s="87">
        <f t="shared" si="5"/>
        <v>0</v>
      </c>
      <c r="BM54" s="88"/>
      <c r="BN54" s="87">
        <f t="shared" si="6"/>
        <v>0</v>
      </c>
      <c r="BO54" s="88"/>
    </row>
    <row r="55" spans="3:67" ht="16.5" customHeight="1" x14ac:dyDescent="0.3">
      <c r="C55" s="99"/>
      <c r="D55" s="100"/>
      <c r="E55" s="100"/>
      <c r="F55" s="100"/>
      <c r="G55" s="100"/>
      <c r="H55" s="100"/>
      <c r="I55" s="101"/>
      <c r="J55" s="99"/>
      <c r="K55" s="100"/>
      <c r="L55" s="100"/>
      <c r="M55" s="100"/>
      <c r="N55" s="100"/>
      <c r="O55" s="100"/>
      <c r="P55" s="100"/>
      <c r="Q55" s="100"/>
      <c r="R55" s="100"/>
      <c r="S55" s="100"/>
      <c r="T55" s="100"/>
      <c r="U55" s="100"/>
      <c r="V55" s="101"/>
      <c r="W55" s="99"/>
      <c r="X55" s="101"/>
      <c r="Y55" s="99"/>
      <c r="Z55" s="101"/>
      <c r="AA55" s="99"/>
      <c r="AB55" s="101"/>
      <c r="AC55" s="87">
        <f t="shared" si="11"/>
        <v>0</v>
      </c>
      <c r="AD55" s="88"/>
      <c r="AE55" s="87">
        <f t="shared" si="12"/>
        <v>0</v>
      </c>
      <c r="AF55" s="88"/>
      <c r="AH55" s="79" t="s">
        <v>252</v>
      </c>
      <c r="AI55" s="79"/>
      <c r="AJ55" s="79"/>
      <c r="AK55" s="79"/>
      <c r="AL55" s="79"/>
      <c r="AM55" s="12" t="s">
        <v>289</v>
      </c>
      <c r="AN55" s="12" t="s">
        <v>294</v>
      </c>
      <c r="AO55" s="38"/>
      <c r="AP55" s="79" t="s">
        <v>252</v>
      </c>
      <c r="AQ55" s="79"/>
      <c r="AR55" s="79"/>
      <c r="AS55" s="79"/>
      <c r="AT55" s="79"/>
      <c r="AU55" s="12" t="s">
        <v>289</v>
      </c>
      <c r="AV55" s="12" t="s">
        <v>294</v>
      </c>
      <c r="AX55" s="147"/>
      <c r="AY55" s="148"/>
      <c r="AZ55" s="148"/>
      <c r="BA55" s="148"/>
      <c r="BB55" s="148"/>
      <c r="BC55" s="148"/>
      <c r="BD55" s="148"/>
      <c r="BE55" s="149"/>
      <c r="BF55" s="99"/>
      <c r="BG55" s="101"/>
      <c r="BH55" s="99"/>
      <c r="BI55" s="101"/>
      <c r="BJ55" s="99"/>
      <c r="BK55" s="101"/>
      <c r="BL55" s="87">
        <f t="shared" si="5"/>
        <v>0</v>
      </c>
      <c r="BM55" s="88"/>
      <c r="BN55" s="87">
        <f t="shared" si="6"/>
        <v>0</v>
      </c>
      <c r="BO55" s="88"/>
    </row>
    <row r="56" spans="3:67" ht="16.5" customHeight="1" x14ac:dyDescent="0.3">
      <c r="C56" s="99"/>
      <c r="D56" s="100"/>
      <c r="E56" s="100"/>
      <c r="F56" s="100"/>
      <c r="G56" s="100"/>
      <c r="H56" s="100"/>
      <c r="I56" s="101"/>
      <c r="J56" s="99"/>
      <c r="K56" s="100"/>
      <c r="L56" s="100"/>
      <c r="M56" s="100"/>
      <c r="N56" s="100"/>
      <c r="O56" s="100"/>
      <c r="P56" s="100"/>
      <c r="Q56" s="100"/>
      <c r="R56" s="100"/>
      <c r="S56" s="100"/>
      <c r="T56" s="100"/>
      <c r="U56" s="100"/>
      <c r="V56" s="101"/>
      <c r="W56" s="99"/>
      <c r="X56" s="101"/>
      <c r="Y56" s="99"/>
      <c r="Z56" s="101"/>
      <c r="AA56" s="99"/>
      <c r="AB56" s="101"/>
      <c r="AC56" s="87">
        <f t="shared" si="11"/>
        <v>0</v>
      </c>
      <c r="AD56" s="88"/>
      <c r="AE56" s="87">
        <f t="shared" si="12"/>
        <v>0</v>
      </c>
      <c r="AF56" s="88"/>
      <c r="AH56" s="99"/>
      <c r="AI56" s="100"/>
      <c r="AJ56" s="100"/>
      <c r="AK56" s="100"/>
      <c r="AL56" s="101"/>
      <c r="AM56" s="31"/>
      <c r="AN56" s="31"/>
      <c r="AO56" s="39"/>
      <c r="AP56" s="99"/>
      <c r="AQ56" s="100"/>
      <c r="AR56" s="100"/>
      <c r="AS56" s="100"/>
      <c r="AT56" s="101"/>
      <c r="AU56" s="31"/>
      <c r="AV56" s="31"/>
      <c r="AX56" s="147"/>
      <c r="AY56" s="148"/>
      <c r="AZ56" s="148"/>
      <c r="BA56" s="148"/>
      <c r="BB56" s="148"/>
      <c r="BC56" s="148"/>
      <c r="BD56" s="148"/>
      <c r="BE56" s="149"/>
      <c r="BF56" s="99"/>
      <c r="BG56" s="101"/>
      <c r="BH56" s="99"/>
      <c r="BI56" s="101"/>
      <c r="BJ56" s="99"/>
      <c r="BK56" s="101"/>
      <c r="BL56" s="87">
        <f t="shared" si="5"/>
        <v>0</v>
      </c>
      <c r="BM56" s="88"/>
      <c r="BN56" s="87">
        <f t="shared" si="6"/>
        <v>0</v>
      </c>
      <c r="BO56" s="88"/>
    </row>
    <row r="57" spans="3:67" ht="16.5" customHeight="1" x14ac:dyDescent="0.3">
      <c r="C57" s="99"/>
      <c r="D57" s="100"/>
      <c r="E57" s="100"/>
      <c r="F57" s="100"/>
      <c r="G57" s="100"/>
      <c r="H57" s="100"/>
      <c r="I57" s="101"/>
      <c r="J57" s="99"/>
      <c r="K57" s="100"/>
      <c r="L57" s="100"/>
      <c r="M57" s="100"/>
      <c r="N57" s="100"/>
      <c r="O57" s="100"/>
      <c r="P57" s="100"/>
      <c r="Q57" s="100"/>
      <c r="R57" s="100"/>
      <c r="S57" s="100"/>
      <c r="T57" s="100"/>
      <c r="U57" s="100"/>
      <c r="V57" s="101"/>
      <c r="W57" s="99"/>
      <c r="X57" s="101"/>
      <c r="Y57" s="99"/>
      <c r="Z57" s="101"/>
      <c r="AA57" s="99"/>
      <c r="AB57" s="101"/>
      <c r="AC57" s="87">
        <f t="shared" si="11"/>
        <v>0</v>
      </c>
      <c r="AD57" s="88"/>
      <c r="AE57" s="87">
        <f t="shared" si="12"/>
        <v>0</v>
      </c>
      <c r="AF57" s="88"/>
      <c r="AH57" s="99"/>
      <c r="AI57" s="100"/>
      <c r="AJ57" s="100"/>
      <c r="AK57" s="100"/>
      <c r="AL57" s="101"/>
      <c r="AM57" s="31"/>
      <c r="AN57" s="31"/>
      <c r="AO57" s="39"/>
      <c r="AP57" s="99"/>
      <c r="AQ57" s="100"/>
      <c r="AR57" s="100"/>
      <c r="AS57" s="100"/>
      <c r="AT57" s="101"/>
      <c r="AU57" s="31"/>
      <c r="AV57" s="31"/>
      <c r="AX57" s="147"/>
      <c r="AY57" s="148"/>
      <c r="AZ57" s="148"/>
      <c r="BA57" s="148"/>
      <c r="BB57" s="148"/>
      <c r="BC57" s="148"/>
      <c r="BD57" s="148"/>
      <c r="BE57" s="149"/>
      <c r="BF57" s="99"/>
      <c r="BG57" s="101"/>
      <c r="BH57" s="99"/>
      <c r="BI57" s="101"/>
      <c r="BJ57" s="99"/>
      <c r="BK57" s="101"/>
      <c r="BL57" s="87">
        <f t="shared" ref="BL57:BL61" si="13">SUM(BF57*BH57)</f>
        <v>0</v>
      </c>
      <c r="BM57" s="88"/>
      <c r="BN57" s="87">
        <f t="shared" ref="BN57:BN61" si="14">SUM(BJ57*BF57)</f>
        <v>0</v>
      </c>
      <c r="BO57" s="88"/>
    </row>
    <row r="58" spans="3:67" ht="16.5" customHeight="1" x14ac:dyDescent="0.3">
      <c r="C58" s="99"/>
      <c r="D58" s="100"/>
      <c r="E58" s="100"/>
      <c r="F58" s="100"/>
      <c r="G58" s="100"/>
      <c r="H58" s="100"/>
      <c r="I58" s="101"/>
      <c r="J58" s="99"/>
      <c r="K58" s="100"/>
      <c r="L58" s="100"/>
      <c r="M58" s="100"/>
      <c r="N58" s="100"/>
      <c r="O58" s="100"/>
      <c r="P58" s="100"/>
      <c r="Q58" s="100"/>
      <c r="R58" s="100"/>
      <c r="S58" s="100"/>
      <c r="T58" s="100"/>
      <c r="U58" s="100"/>
      <c r="V58" s="101"/>
      <c r="W58" s="99"/>
      <c r="X58" s="101"/>
      <c r="Y58" s="99"/>
      <c r="Z58" s="101"/>
      <c r="AA58" s="99"/>
      <c r="AB58" s="101"/>
      <c r="AC58" s="87">
        <f t="shared" si="11"/>
        <v>0</v>
      </c>
      <c r="AD58" s="88"/>
      <c r="AE58" s="87">
        <f t="shared" si="12"/>
        <v>0</v>
      </c>
      <c r="AF58" s="88"/>
      <c r="AH58" s="99"/>
      <c r="AI58" s="100"/>
      <c r="AJ58" s="100"/>
      <c r="AK58" s="100"/>
      <c r="AL58" s="101"/>
      <c r="AM58" s="31"/>
      <c r="AN58" s="31"/>
      <c r="AO58" s="39"/>
      <c r="AP58" s="99"/>
      <c r="AQ58" s="100"/>
      <c r="AR58" s="100"/>
      <c r="AS58" s="100"/>
      <c r="AT58" s="101"/>
      <c r="AU58" s="31"/>
      <c r="AV58" s="31"/>
      <c r="AX58" s="147"/>
      <c r="AY58" s="148"/>
      <c r="AZ58" s="148"/>
      <c r="BA58" s="148"/>
      <c r="BB58" s="148"/>
      <c r="BC58" s="148"/>
      <c r="BD58" s="148"/>
      <c r="BE58" s="149"/>
      <c r="BF58" s="99"/>
      <c r="BG58" s="101"/>
      <c r="BH58" s="99"/>
      <c r="BI58" s="101"/>
      <c r="BJ58" s="99"/>
      <c r="BK58" s="101"/>
      <c r="BL58" s="87">
        <f t="shared" si="13"/>
        <v>0</v>
      </c>
      <c r="BM58" s="88"/>
      <c r="BN58" s="87">
        <f t="shared" si="14"/>
        <v>0</v>
      </c>
      <c r="BO58" s="88"/>
    </row>
    <row r="59" spans="3:67" ht="16.5" customHeight="1" x14ac:dyDescent="0.3">
      <c r="C59" s="99"/>
      <c r="D59" s="100"/>
      <c r="E59" s="100"/>
      <c r="F59" s="100"/>
      <c r="G59" s="100"/>
      <c r="H59" s="100"/>
      <c r="I59" s="101"/>
      <c r="J59" s="99"/>
      <c r="K59" s="100"/>
      <c r="L59" s="100"/>
      <c r="M59" s="100"/>
      <c r="N59" s="100"/>
      <c r="O59" s="100"/>
      <c r="P59" s="100"/>
      <c r="Q59" s="100"/>
      <c r="R59" s="100"/>
      <c r="S59" s="100"/>
      <c r="T59" s="100"/>
      <c r="U59" s="100"/>
      <c r="V59" s="101"/>
      <c r="W59" s="99"/>
      <c r="X59" s="101"/>
      <c r="Y59" s="99"/>
      <c r="Z59" s="101"/>
      <c r="AA59" s="99"/>
      <c r="AB59" s="101"/>
      <c r="AC59" s="87">
        <f t="shared" ref="AC59:AC61" si="15">SUM(W59*Y59)</f>
        <v>0</v>
      </c>
      <c r="AD59" s="88"/>
      <c r="AE59" s="87">
        <f t="shared" ref="AE59:AE61" si="16">SUM(AA59*W59)</f>
        <v>0</v>
      </c>
      <c r="AF59" s="88"/>
      <c r="AH59" s="99"/>
      <c r="AI59" s="100"/>
      <c r="AJ59" s="100"/>
      <c r="AK59" s="100"/>
      <c r="AL59" s="101"/>
      <c r="AM59" s="31"/>
      <c r="AN59" s="31"/>
      <c r="AO59" s="39"/>
      <c r="AP59" s="99"/>
      <c r="AQ59" s="100"/>
      <c r="AR59" s="100"/>
      <c r="AS59" s="100"/>
      <c r="AT59" s="101"/>
      <c r="AU59" s="31"/>
      <c r="AV59" s="31"/>
      <c r="AX59" s="147"/>
      <c r="AY59" s="148"/>
      <c r="AZ59" s="148"/>
      <c r="BA59" s="148"/>
      <c r="BB59" s="148"/>
      <c r="BC59" s="148"/>
      <c r="BD59" s="148"/>
      <c r="BE59" s="149"/>
      <c r="BF59" s="99"/>
      <c r="BG59" s="101"/>
      <c r="BH59" s="99"/>
      <c r="BI59" s="101"/>
      <c r="BJ59" s="99"/>
      <c r="BK59" s="101"/>
      <c r="BL59" s="87">
        <f t="shared" si="13"/>
        <v>0</v>
      </c>
      <c r="BM59" s="88"/>
      <c r="BN59" s="87">
        <f t="shared" si="14"/>
        <v>0</v>
      </c>
      <c r="BO59" s="88"/>
    </row>
    <row r="60" spans="3:67" ht="16.5" customHeight="1" x14ac:dyDescent="0.3">
      <c r="C60" s="99"/>
      <c r="D60" s="100"/>
      <c r="E60" s="100"/>
      <c r="F60" s="100"/>
      <c r="G60" s="100"/>
      <c r="H60" s="100"/>
      <c r="I60" s="101"/>
      <c r="J60" s="99"/>
      <c r="K60" s="100"/>
      <c r="L60" s="100"/>
      <c r="M60" s="100"/>
      <c r="N60" s="100"/>
      <c r="O60" s="100"/>
      <c r="P60" s="100"/>
      <c r="Q60" s="100"/>
      <c r="R60" s="100"/>
      <c r="S60" s="100"/>
      <c r="T60" s="100"/>
      <c r="U60" s="100"/>
      <c r="V60" s="101"/>
      <c r="W60" s="99"/>
      <c r="X60" s="101"/>
      <c r="Y60" s="99"/>
      <c r="Z60" s="101"/>
      <c r="AA60" s="99"/>
      <c r="AB60" s="101"/>
      <c r="AC60" s="87">
        <f t="shared" si="15"/>
        <v>0</v>
      </c>
      <c r="AD60" s="88"/>
      <c r="AE60" s="87">
        <f t="shared" si="16"/>
        <v>0</v>
      </c>
      <c r="AF60" s="88"/>
      <c r="AH60" s="99"/>
      <c r="AI60" s="100"/>
      <c r="AJ60" s="100"/>
      <c r="AK60" s="100"/>
      <c r="AL60" s="101"/>
      <c r="AM60" s="31"/>
      <c r="AN60" s="31"/>
      <c r="AO60" s="39"/>
      <c r="AP60" s="99"/>
      <c r="AQ60" s="100"/>
      <c r="AR60" s="100"/>
      <c r="AS60" s="100"/>
      <c r="AT60" s="101"/>
      <c r="AU60" s="31"/>
      <c r="AV60" s="31"/>
      <c r="AX60" s="147"/>
      <c r="AY60" s="148"/>
      <c r="AZ60" s="148"/>
      <c r="BA60" s="148"/>
      <c r="BB60" s="148"/>
      <c r="BC60" s="148"/>
      <c r="BD60" s="148"/>
      <c r="BE60" s="149"/>
      <c r="BF60" s="99"/>
      <c r="BG60" s="101"/>
      <c r="BH60" s="99"/>
      <c r="BI60" s="101"/>
      <c r="BJ60" s="99"/>
      <c r="BK60" s="101"/>
      <c r="BL60" s="87">
        <f t="shared" si="13"/>
        <v>0</v>
      </c>
      <c r="BM60" s="88"/>
      <c r="BN60" s="87">
        <f t="shared" si="14"/>
        <v>0</v>
      </c>
      <c r="BO60" s="88"/>
    </row>
    <row r="61" spans="3:67" ht="16.5" customHeight="1" x14ac:dyDescent="0.3">
      <c r="C61" s="99"/>
      <c r="D61" s="100"/>
      <c r="E61" s="100"/>
      <c r="F61" s="100"/>
      <c r="G61" s="100"/>
      <c r="H61" s="100"/>
      <c r="I61" s="101"/>
      <c r="J61" s="99"/>
      <c r="K61" s="100"/>
      <c r="L61" s="100"/>
      <c r="M61" s="100"/>
      <c r="N61" s="100"/>
      <c r="O61" s="100"/>
      <c r="P61" s="100"/>
      <c r="Q61" s="100"/>
      <c r="R61" s="100"/>
      <c r="S61" s="100"/>
      <c r="T61" s="100"/>
      <c r="U61" s="100"/>
      <c r="V61" s="101"/>
      <c r="W61" s="99"/>
      <c r="X61" s="101"/>
      <c r="Y61" s="99"/>
      <c r="Z61" s="101"/>
      <c r="AA61" s="99"/>
      <c r="AB61" s="101"/>
      <c r="AC61" s="87">
        <f t="shared" si="15"/>
        <v>0</v>
      </c>
      <c r="AD61" s="88"/>
      <c r="AE61" s="87">
        <f t="shared" si="16"/>
        <v>0</v>
      </c>
      <c r="AF61" s="88"/>
      <c r="AH61" s="99"/>
      <c r="AI61" s="100"/>
      <c r="AJ61" s="100"/>
      <c r="AK61" s="100"/>
      <c r="AL61" s="101"/>
      <c r="AM61" s="31"/>
      <c r="AN61" s="31"/>
      <c r="AO61" s="39"/>
      <c r="AP61" s="99"/>
      <c r="AQ61" s="100"/>
      <c r="AR61" s="100"/>
      <c r="AS61" s="100"/>
      <c r="AT61" s="101"/>
      <c r="AU61" s="31"/>
      <c r="AV61" s="31"/>
      <c r="AX61" s="147"/>
      <c r="AY61" s="148"/>
      <c r="AZ61" s="148"/>
      <c r="BA61" s="148"/>
      <c r="BB61" s="148"/>
      <c r="BC61" s="148"/>
      <c r="BD61" s="148"/>
      <c r="BE61" s="149"/>
      <c r="BF61" s="99"/>
      <c r="BG61" s="101"/>
      <c r="BH61" s="99"/>
      <c r="BI61" s="101"/>
      <c r="BJ61" s="99"/>
      <c r="BK61" s="101"/>
      <c r="BL61" s="87">
        <f t="shared" si="13"/>
        <v>0</v>
      </c>
      <c r="BM61" s="88"/>
      <c r="BN61" s="87">
        <f t="shared" si="14"/>
        <v>0</v>
      </c>
      <c r="BO61" s="88"/>
    </row>
    <row r="62" spans="3:67" ht="16.5" customHeight="1" x14ac:dyDescent="0.3">
      <c r="C62" s="99"/>
      <c r="D62" s="100"/>
      <c r="E62" s="100"/>
      <c r="F62" s="100"/>
      <c r="G62" s="100"/>
      <c r="H62" s="100"/>
      <c r="I62" s="101"/>
      <c r="J62" s="99"/>
      <c r="K62" s="100"/>
      <c r="L62" s="100"/>
      <c r="M62" s="100"/>
      <c r="N62" s="100"/>
      <c r="O62" s="100"/>
      <c r="P62" s="100"/>
      <c r="Q62" s="100"/>
      <c r="R62" s="100"/>
      <c r="S62" s="100"/>
      <c r="T62" s="100"/>
      <c r="U62" s="100"/>
      <c r="V62" s="101"/>
      <c r="W62" s="99"/>
      <c r="X62" s="101"/>
      <c r="Y62" s="99"/>
      <c r="Z62" s="101"/>
      <c r="AA62" s="99"/>
      <c r="AB62" s="101"/>
      <c r="AC62" s="87">
        <f t="shared" si="11"/>
        <v>0</v>
      </c>
      <c r="AD62" s="88"/>
      <c r="AE62" s="87">
        <f t="shared" si="12"/>
        <v>0</v>
      </c>
      <c r="AF62" s="88"/>
      <c r="AH62" s="99"/>
      <c r="AI62" s="100"/>
      <c r="AJ62" s="100"/>
      <c r="AK62" s="100"/>
      <c r="AL62" s="101"/>
      <c r="AM62" s="31"/>
      <c r="AN62" s="31"/>
      <c r="AO62" s="39"/>
      <c r="AP62" s="99"/>
      <c r="AQ62" s="100"/>
      <c r="AR62" s="100"/>
      <c r="AS62" s="100"/>
      <c r="AT62" s="101"/>
      <c r="AU62" s="31"/>
      <c r="AV62" s="31"/>
      <c r="AX62" s="147"/>
      <c r="AY62" s="148"/>
      <c r="AZ62" s="148"/>
      <c r="BA62" s="148"/>
      <c r="BB62" s="148"/>
      <c r="BC62" s="148"/>
      <c r="BD62" s="148"/>
      <c r="BE62" s="149"/>
      <c r="BF62" s="99"/>
      <c r="BG62" s="101"/>
      <c r="BH62" s="99"/>
      <c r="BI62" s="101"/>
      <c r="BJ62" s="99"/>
      <c r="BK62" s="101"/>
      <c r="BL62" s="87">
        <f t="shared" ref="BL62:BL66" si="17">SUM(BF62*BH62)</f>
        <v>0</v>
      </c>
      <c r="BM62" s="88"/>
      <c r="BN62" s="87">
        <f t="shared" ref="BN62:BN66" si="18">SUM(BJ62*BF62)</f>
        <v>0</v>
      </c>
      <c r="BO62" s="88"/>
    </row>
    <row r="63" spans="3:67" ht="16.5" customHeight="1" x14ac:dyDescent="0.3">
      <c r="C63" s="99"/>
      <c r="D63" s="100"/>
      <c r="E63" s="100"/>
      <c r="F63" s="100"/>
      <c r="G63" s="100"/>
      <c r="H63" s="100"/>
      <c r="I63" s="101"/>
      <c r="J63" s="99"/>
      <c r="K63" s="100"/>
      <c r="L63" s="100"/>
      <c r="M63" s="100"/>
      <c r="N63" s="100"/>
      <c r="O63" s="100"/>
      <c r="P63" s="100"/>
      <c r="Q63" s="100"/>
      <c r="R63" s="100"/>
      <c r="S63" s="100"/>
      <c r="T63" s="100"/>
      <c r="U63" s="100"/>
      <c r="V63" s="101"/>
      <c r="W63" s="99"/>
      <c r="X63" s="101"/>
      <c r="Y63" s="99"/>
      <c r="Z63" s="101"/>
      <c r="AA63" s="99"/>
      <c r="AB63" s="101"/>
      <c r="AC63" s="87">
        <f t="shared" si="11"/>
        <v>0</v>
      </c>
      <c r="AD63" s="88"/>
      <c r="AE63" s="87">
        <f t="shared" si="12"/>
        <v>0</v>
      </c>
      <c r="AF63" s="88"/>
      <c r="AH63" s="99"/>
      <c r="AI63" s="100"/>
      <c r="AJ63" s="100"/>
      <c r="AK63" s="100"/>
      <c r="AL63" s="101"/>
      <c r="AM63" s="31"/>
      <c r="AN63" s="31"/>
      <c r="AO63" s="39"/>
      <c r="AP63" s="99"/>
      <c r="AQ63" s="100"/>
      <c r="AR63" s="100"/>
      <c r="AS63" s="100"/>
      <c r="AT63" s="101"/>
      <c r="AU63" s="31"/>
      <c r="AV63" s="31"/>
      <c r="AX63" s="147"/>
      <c r="AY63" s="148"/>
      <c r="AZ63" s="148"/>
      <c r="BA63" s="148"/>
      <c r="BB63" s="148"/>
      <c r="BC63" s="148"/>
      <c r="BD63" s="148"/>
      <c r="BE63" s="149"/>
      <c r="BF63" s="99"/>
      <c r="BG63" s="101"/>
      <c r="BH63" s="99"/>
      <c r="BI63" s="101"/>
      <c r="BJ63" s="99"/>
      <c r="BK63" s="101"/>
      <c r="BL63" s="87">
        <f t="shared" si="17"/>
        <v>0</v>
      </c>
      <c r="BM63" s="88"/>
      <c r="BN63" s="87">
        <f t="shared" si="18"/>
        <v>0</v>
      </c>
      <c r="BO63" s="88"/>
    </row>
    <row r="64" spans="3:67" ht="16.5" customHeight="1" x14ac:dyDescent="0.3">
      <c r="C64" s="99"/>
      <c r="D64" s="100"/>
      <c r="E64" s="100"/>
      <c r="F64" s="100"/>
      <c r="G64" s="100"/>
      <c r="H64" s="100"/>
      <c r="I64" s="101"/>
      <c r="J64" s="99"/>
      <c r="K64" s="100"/>
      <c r="L64" s="100"/>
      <c r="M64" s="100"/>
      <c r="N64" s="100"/>
      <c r="O64" s="100"/>
      <c r="P64" s="100"/>
      <c r="Q64" s="100"/>
      <c r="R64" s="100"/>
      <c r="S64" s="100"/>
      <c r="T64" s="100"/>
      <c r="U64" s="100"/>
      <c r="V64" s="101"/>
      <c r="W64" s="99"/>
      <c r="X64" s="101"/>
      <c r="Y64" s="99"/>
      <c r="Z64" s="101"/>
      <c r="AA64" s="99"/>
      <c r="AB64" s="101"/>
      <c r="AC64" s="87">
        <f t="shared" si="11"/>
        <v>0</v>
      </c>
      <c r="AD64" s="88"/>
      <c r="AE64" s="87">
        <f t="shared" si="12"/>
        <v>0</v>
      </c>
      <c r="AF64" s="88"/>
      <c r="AH64" s="99"/>
      <c r="AI64" s="100"/>
      <c r="AJ64" s="100"/>
      <c r="AK64" s="100"/>
      <c r="AL64" s="101"/>
      <c r="AM64" s="31"/>
      <c r="AN64" s="31"/>
      <c r="AO64" s="39"/>
      <c r="AP64" s="99"/>
      <c r="AQ64" s="100"/>
      <c r="AR64" s="100"/>
      <c r="AS64" s="100"/>
      <c r="AT64" s="101"/>
      <c r="AU64" s="31"/>
      <c r="AV64" s="31"/>
      <c r="AX64" s="147"/>
      <c r="AY64" s="148"/>
      <c r="AZ64" s="148"/>
      <c r="BA64" s="148"/>
      <c r="BB64" s="148"/>
      <c r="BC64" s="148"/>
      <c r="BD64" s="148"/>
      <c r="BE64" s="149"/>
      <c r="BF64" s="99"/>
      <c r="BG64" s="101"/>
      <c r="BH64" s="99"/>
      <c r="BI64" s="101"/>
      <c r="BJ64" s="99"/>
      <c r="BK64" s="101"/>
      <c r="BL64" s="87">
        <f t="shared" si="17"/>
        <v>0</v>
      </c>
      <c r="BM64" s="88"/>
      <c r="BN64" s="87">
        <f t="shared" si="18"/>
        <v>0</v>
      </c>
      <c r="BO64" s="88"/>
    </row>
    <row r="65" spans="3:67" ht="16.5" customHeight="1" x14ac:dyDescent="0.3">
      <c r="C65" s="99"/>
      <c r="D65" s="100"/>
      <c r="E65" s="100"/>
      <c r="F65" s="100"/>
      <c r="G65" s="100"/>
      <c r="H65" s="100"/>
      <c r="I65" s="101"/>
      <c r="J65" s="99"/>
      <c r="K65" s="100"/>
      <c r="L65" s="100"/>
      <c r="M65" s="100"/>
      <c r="N65" s="100"/>
      <c r="O65" s="100"/>
      <c r="P65" s="100"/>
      <c r="Q65" s="100"/>
      <c r="R65" s="100"/>
      <c r="S65" s="100"/>
      <c r="T65" s="100"/>
      <c r="U65" s="100"/>
      <c r="V65" s="101"/>
      <c r="W65" s="99"/>
      <c r="X65" s="101"/>
      <c r="Y65" s="99"/>
      <c r="Z65" s="101"/>
      <c r="AA65" s="99"/>
      <c r="AB65" s="101"/>
      <c r="AC65" s="87">
        <f t="shared" si="11"/>
        <v>0</v>
      </c>
      <c r="AD65" s="88"/>
      <c r="AE65" s="87">
        <f t="shared" si="12"/>
        <v>0</v>
      </c>
      <c r="AF65" s="88"/>
      <c r="AH65" s="99"/>
      <c r="AI65" s="100"/>
      <c r="AJ65" s="100"/>
      <c r="AK65" s="100"/>
      <c r="AL65" s="101"/>
      <c r="AM65" s="31"/>
      <c r="AN65" s="31"/>
      <c r="AO65" s="39"/>
      <c r="AP65" s="99"/>
      <c r="AQ65" s="100"/>
      <c r="AR65" s="100"/>
      <c r="AS65" s="100"/>
      <c r="AT65" s="101"/>
      <c r="AU65" s="31"/>
      <c r="AV65" s="31"/>
      <c r="AX65" s="147"/>
      <c r="AY65" s="148"/>
      <c r="AZ65" s="148"/>
      <c r="BA65" s="148"/>
      <c r="BB65" s="148"/>
      <c r="BC65" s="148"/>
      <c r="BD65" s="148"/>
      <c r="BE65" s="149"/>
      <c r="BF65" s="99"/>
      <c r="BG65" s="101"/>
      <c r="BH65" s="99"/>
      <c r="BI65" s="101"/>
      <c r="BJ65" s="99"/>
      <c r="BK65" s="101"/>
      <c r="BL65" s="87">
        <f t="shared" si="17"/>
        <v>0</v>
      </c>
      <c r="BM65" s="88"/>
      <c r="BN65" s="87">
        <f t="shared" si="18"/>
        <v>0</v>
      </c>
      <c r="BO65" s="88"/>
    </row>
    <row r="66" spans="3:67" ht="16.5" customHeight="1" x14ac:dyDescent="0.3">
      <c r="C66" s="99"/>
      <c r="D66" s="100"/>
      <c r="E66" s="100"/>
      <c r="F66" s="100"/>
      <c r="G66" s="100"/>
      <c r="H66" s="100"/>
      <c r="I66" s="101"/>
      <c r="J66" s="99"/>
      <c r="K66" s="100"/>
      <c r="L66" s="100"/>
      <c r="M66" s="100"/>
      <c r="N66" s="100"/>
      <c r="O66" s="100"/>
      <c r="P66" s="100"/>
      <c r="Q66" s="100"/>
      <c r="R66" s="100"/>
      <c r="S66" s="100"/>
      <c r="T66" s="100"/>
      <c r="U66" s="100"/>
      <c r="V66" s="101"/>
      <c r="W66" s="99"/>
      <c r="X66" s="101"/>
      <c r="Y66" s="99"/>
      <c r="Z66" s="101"/>
      <c r="AA66" s="99"/>
      <c r="AB66" s="101"/>
      <c r="AC66" s="87">
        <f t="shared" si="11"/>
        <v>0</v>
      </c>
      <c r="AD66" s="88"/>
      <c r="AE66" s="87">
        <f t="shared" si="12"/>
        <v>0</v>
      </c>
      <c r="AF66" s="88"/>
      <c r="AX66" s="147"/>
      <c r="AY66" s="148"/>
      <c r="AZ66" s="148"/>
      <c r="BA66" s="148"/>
      <c r="BB66" s="148"/>
      <c r="BC66" s="148"/>
      <c r="BD66" s="148"/>
      <c r="BE66" s="149"/>
      <c r="BF66" s="99"/>
      <c r="BG66" s="101"/>
      <c r="BH66" s="99"/>
      <c r="BI66" s="101"/>
      <c r="BJ66" s="99"/>
      <c r="BK66" s="101"/>
      <c r="BL66" s="87">
        <f t="shared" si="17"/>
        <v>0</v>
      </c>
      <c r="BM66" s="88"/>
      <c r="BN66" s="87">
        <f t="shared" si="18"/>
        <v>0</v>
      </c>
      <c r="BO66" s="88"/>
    </row>
    <row r="67" spans="3:67" ht="16.5" customHeight="1" x14ac:dyDescent="0.3">
      <c r="C67" s="99"/>
      <c r="D67" s="100"/>
      <c r="E67" s="100"/>
      <c r="F67" s="100"/>
      <c r="G67" s="100"/>
      <c r="H67" s="100"/>
      <c r="I67" s="101"/>
      <c r="J67" s="99"/>
      <c r="K67" s="100"/>
      <c r="L67" s="100"/>
      <c r="M67" s="100"/>
      <c r="N67" s="100"/>
      <c r="O67" s="100"/>
      <c r="P67" s="100"/>
      <c r="Q67" s="100"/>
      <c r="R67" s="100"/>
      <c r="S67" s="100"/>
      <c r="T67" s="100"/>
      <c r="U67" s="100"/>
      <c r="V67" s="101"/>
      <c r="W67" s="99"/>
      <c r="X67" s="101"/>
      <c r="Y67" s="99"/>
      <c r="Z67" s="101"/>
      <c r="AA67" s="99"/>
      <c r="AB67" s="101"/>
      <c r="AC67" s="87">
        <f t="shared" si="11"/>
        <v>0</v>
      </c>
      <c r="AD67" s="88"/>
      <c r="AE67" s="87">
        <f t="shared" si="12"/>
        <v>0</v>
      </c>
      <c r="AF67" s="88"/>
      <c r="AH67" s="76" t="s">
        <v>292</v>
      </c>
      <c r="AI67" s="91"/>
      <c r="AJ67" s="91"/>
      <c r="AK67" s="91"/>
      <c r="AL67" s="91"/>
      <c r="AM67" s="92"/>
      <c r="AN67" s="99"/>
      <c r="AO67" s="100"/>
      <c r="AP67" s="100"/>
      <c r="AQ67" s="100"/>
      <c r="AR67" s="101"/>
      <c r="AX67" s="147"/>
      <c r="AY67" s="148"/>
      <c r="AZ67" s="148"/>
      <c r="BA67" s="148"/>
      <c r="BB67" s="148"/>
      <c r="BC67" s="148"/>
      <c r="BD67" s="148"/>
      <c r="BE67" s="149"/>
      <c r="BF67" s="99"/>
      <c r="BG67" s="101"/>
      <c r="BH67" s="99"/>
      <c r="BI67" s="101"/>
      <c r="BJ67" s="99"/>
      <c r="BK67" s="101"/>
      <c r="BL67" s="87">
        <f t="shared" ref="BL67" si="19">SUM(BF67*BH67)</f>
        <v>0</v>
      </c>
      <c r="BM67" s="88"/>
      <c r="BN67" s="87">
        <f t="shared" ref="BN67" si="20">SUM(BJ67*BF67)</f>
        <v>0</v>
      </c>
      <c r="BO67" s="88"/>
    </row>
    <row r="68" spans="3:67" ht="16.5" customHeight="1" x14ac:dyDescent="0.3">
      <c r="C68" s="99"/>
      <c r="D68" s="100"/>
      <c r="E68" s="100"/>
      <c r="F68" s="100"/>
      <c r="G68" s="100"/>
      <c r="H68" s="100"/>
      <c r="I68" s="101"/>
      <c r="J68" s="99"/>
      <c r="K68" s="100"/>
      <c r="L68" s="100"/>
      <c r="M68" s="100"/>
      <c r="N68" s="100"/>
      <c r="O68" s="100"/>
      <c r="P68" s="100"/>
      <c r="Q68" s="100"/>
      <c r="R68" s="100"/>
      <c r="S68" s="100"/>
      <c r="T68" s="100"/>
      <c r="U68" s="100"/>
      <c r="V68" s="101"/>
      <c r="W68" s="99"/>
      <c r="X68" s="101"/>
      <c r="Y68" s="99"/>
      <c r="Z68" s="101"/>
      <c r="AA68" s="99"/>
      <c r="AB68" s="101"/>
      <c r="AC68" s="87">
        <f t="shared" si="11"/>
        <v>0</v>
      </c>
      <c r="AD68" s="88"/>
      <c r="AE68" s="87">
        <f t="shared" si="12"/>
        <v>0</v>
      </c>
      <c r="AF68" s="88"/>
    </row>
    <row r="69" spans="3:67" ht="16.5" customHeight="1" x14ac:dyDescent="0.3">
      <c r="C69" s="99"/>
      <c r="D69" s="100"/>
      <c r="E69" s="100"/>
      <c r="F69" s="100"/>
      <c r="G69" s="100"/>
      <c r="H69" s="100"/>
      <c r="I69" s="101"/>
      <c r="J69" s="99"/>
      <c r="K69" s="100"/>
      <c r="L69" s="100"/>
      <c r="M69" s="100"/>
      <c r="N69" s="100"/>
      <c r="O69" s="100"/>
      <c r="P69" s="100"/>
      <c r="Q69" s="100"/>
      <c r="R69" s="100"/>
      <c r="S69" s="100"/>
      <c r="T69" s="100"/>
      <c r="U69" s="100"/>
      <c r="V69" s="101"/>
      <c r="W69" s="99"/>
      <c r="X69" s="101"/>
      <c r="Y69" s="99"/>
      <c r="Z69" s="101"/>
      <c r="AA69" s="99"/>
      <c r="AB69" s="101"/>
      <c r="AC69" s="87">
        <f t="shared" si="11"/>
        <v>0</v>
      </c>
      <c r="AD69" s="88"/>
      <c r="AE69" s="87">
        <f t="shared" si="12"/>
        <v>0</v>
      </c>
      <c r="AF69" s="88"/>
      <c r="AH69" s="96" t="s">
        <v>295</v>
      </c>
      <c r="AI69" s="96"/>
      <c r="AJ69" s="96"/>
      <c r="AK69" s="96"/>
      <c r="AL69" s="96"/>
      <c r="AM69" s="96"/>
      <c r="AN69" s="96"/>
      <c r="AO69" s="96"/>
      <c r="AP69" s="96"/>
      <c r="AQ69" s="96"/>
      <c r="AR69" s="96"/>
      <c r="AS69" s="96"/>
      <c r="AT69" s="96"/>
      <c r="AU69" s="96"/>
      <c r="AV69" s="96"/>
    </row>
    <row r="70" spans="3:67" ht="16.5" customHeight="1" x14ac:dyDescent="0.3">
      <c r="C70" s="99"/>
      <c r="D70" s="100"/>
      <c r="E70" s="100"/>
      <c r="F70" s="100"/>
      <c r="G70" s="100"/>
      <c r="H70" s="100"/>
      <c r="I70" s="101"/>
      <c r="J70" s="99"/>
      <c r="K70" s="100"/>
      <c r="L70" s="100"/>
      <c r="M70" s="100"/>
      <c r="N70" s="100"/>
      <c r="O70" s="100"/>
      <c r="P70" s="100"/>
      <c r="Q70" s="100"/>
      <c r="R70" s="100"/>
      <c r="S70" s="100"/>
      <c r="T70" s="100"/>
      <c r="U70" s="100"/>
      <c r="V70" s="101"/>
      <c r="W70" s="99"/>
      <c r="X70" s="101"/>
      <c r="Y70" s="99"/>
      <c r="Z70" s="101"/>
      <c r="AA70" s="99"/>
      <c r="AB70" s="101"/>
      <c r="AC70" s="87">
        <f t="shared" si="11"/>
        <v>0</v>
      </c>
      <c r="AD70" s="88"/>
      <c r="AE70" s="87">
        <f t="shared" si="12"/>
        <v>0</v>
      </c>
      <c r="AF70" s="88"/>
      <c r="AH70" s="79" t="s">
        <v>252</v>
      </c>
      <c r="AI70" s="79"/>
      <c r="AJ70" s="79"/>
      <c r="AK70" s="79"/>
      <c r="AL70" s="79"/>
      <c r="AM70" s="12" t="s">
        <v>289</v>
      </c>
      <c r="AN70" s="12" t="s">
        <v>296</v>
      </c>
      <c r="AO70" s="38"/>
      <c r="AP70" s="79" t="s">
        <v>252</v>
      </c>
      <c r="AQ70" s="79"/>
      <c r="AR70" s="79"/>
      <c r="AS70" s="79"/>
      <c r="AT70" s="79"/>
      <c r="AU70" s="12" t="s">
        <v>289</v>
      </c>
      <c r="AV70" s="12" t="s">
        <v>296</v>
      </c>
    </row>
    <row r="71" spans="3:67" ht="16.5" customHeight="1" x14ac:dyDescent="0.3">
      <c r="C71" s="99"/>
      <c r="D71" s="100"/>
      <c r="E71" s="100"/>
      <c r="F71" s="100"/>
      <c r="G71" s="100"/>
      <c r="H71" s="100"/>
      <c r="I71" s="101"/>
      <c r="J71" s="99"/>
      <c r="K71" s="100"/>
      <c r="L71" s="100"/>
      <c r="M71" s="100"/>
      <c r="N71" s="100"/>
      <c r="O71" s="100"/>
      <c r="P71" s="100"/>
      <c r="Q71" s="100"/>
      <c r="R71" s="100"/>
      <c r="S71" s="100"/>
      <c r="T71" s="100"/>
      <c r="U71" s="100"/>
      <c r="V71" s="101"/>
      <c r="W71" s="99"/>
      <c r="X71" s="101"/>
      <c r="Y71" s="99"/>
      <c r="Z71" s="101"/>
      <c r="AA71" s="99"/>
      <c r="AB71" s="101"/>
      <c r="AC71" s="87">
        <f t="shared" si="11"/>
        <v>0</v>
      </c>
      <c r="AD71" s="88"/>
      <c r="AE71" s="87">
        <f t="shared" si="12"/>
        <v>0</v>
      </c>
      <c r="AF71" s="88"/>
      <c r="AH71" s="99"/>
      <c r="AI71" s="100"/>
      <c r="AJ71" s="100"/>
      <c r="AK71" s="100"/>
      <c r="AL71" s="101"/>
      <c r="AM71" s="31"/>
      <c r="AN71" s="31"/>
      <c r="AP71" s="99"/>
      <c r="AQ71" s="100"/>
      <c r="AR71" s="100"/>
      <c r="AS71" s="100"/>
      <c r="AT71" s="101"/>
      <c r="AU71" s="31"/>
      <c r="AV71" s="31"/>
    </row>
    <row r="72" spans="3:67" ht="16.5" customHeight="1" x14ac:dyDescent="0.3">
      <c r="C72" s="99"/>
      <c r="D72" s="100"/>
      <c r="E72" s="100"/>
      <c r="F72" s="100"/>
      <c r="G72" s="100"/>
      <c r="H72" s="100"/>
      <c r="I72" s="101"/>
      <c r="J72" s="99"/>
      <c r="K72" s="100"/>
      <c r="L72" s="100"/>
      <c r="M72" s="100"/>
      <c r="N72" s="100"/>
      <c r="O72" s="100"/>
      <c r="P72" s="100"/>
      <c r="Q72" s="100"/>
      <c r="R72" s="100"/>
      <c r="S72" s="100"/>
      <c r="T72" s="100"/>
      <c r="U72" s="100"/>
      <c r="V72" s="101"/>
      <c r="W72" s="99"/>
      <c r="X72" s="101"/>
      <c r="Y72" s="99"/>
      <c r="Z72" s="101"/>
      <c r="AA72" s="99"/>
      <c r="AB72" s="101"/>
      <c r="AC72" s="87">
        <f t="shared" si="11"/>
        <v>0</v>
      </c>
      <c r="AD72" s="88"/>
      <c r="AE72" s="87">
        <f t="shared" si="12"/>
        <v>0</v>
      </c>
      <c r="AF72" s="88"/>
      <c r="AH72" s="99"/>
      <c r="AI72" s="100"/>
      <c r="AJ72" s="100"/>
      <c r="AK72" s="100"/>
      <c r="AL72" s="101"/>
      <c r="AM72" s="31"/>
      <c r="AN72" s="31"/>
      <c r="AP72" s="99"/>
      <c r="AQ72" s="100"/>
      <c r="AR72" s="100"/>
      <c r="AS72" s="100"/>
      <c r="AT72" s="101"/>
      <c r="AU72" s="31"/>
      <c r="AV72" s="31"/>
    </row>
    <row r="73" spans="3:67" ht="16.5" customHeight="1" x14ac:dyDescent="0.3">
      <c r="C73" s="99"/>
      <c r="D73" s="100"/>
      <c r="E73" s="100"/>
      <c r="F73" s="100"/>
      <c r="G73" s="100"/>
      <c r="H73" s="100"/>
      <c r="I73" s="101"/>
      <c r="J73" s="99"/>
      <c r="K73" s="100"/>
      <c r="L73" s="100"/>
      <c r="M73" s="100"/>
      <c r="N73" s="100"/>
      <c r="O73" s="100"/>
      <c r="P73" s="100"/>
      <c r="Q73" s="100"/>
      <c r="R73" s="100"/>
      <c r="S73" s="100"/>
      <c r="T73" s="100"/>
      <c r="U73" s="100"/>
      <c r="V73" s="101"/>
      <c r="W73" s="99"/>
      <c r="X73" s="101"/>
      <c r="Y73" s="99"/>
      <c r="Z73" s="101"/>
      <c r="AA73" s="99"/>
      <c r="AB73" s="101"/>
      <c r="AC73" s="87">
        <f t="shared" si="11"/>
        <v>0</v>
      </c>
      <c r="AD73" s="88"/>
      <c r="AE73" s="87">
        <f t="shared" si="12"/>
        <v>0</v>
      </c>
      <c r="AF73" s="88"/>
      <c r="AH73" s="99"/>
      <c r="AI73" s="100"/>
      <c r="AJ73" s="100"/>
      <c r="AK73" s="100"/>
      <c r="AL73" s="101"/>
      <c r="AM73" s="31"/>
      <c r="AN73" s="31"/>
      <c r="AP73" s="99"/>
      <c r="AQ73" s="100"/>
      <c r="AR73" s="100"/>
      <c r="AS73" s="100"/>
      <c r="AT73" s="101"/>
      <c r="AU73" s="31"/>
      <c r="AV73" s="31"/>
    </row>
    <row r="74" spans="3:67" ht="16.5" customHeight="1" x14ac:dyDescent="0.3">
      <c r="AC74" s="174"/>
      <c r="AD74" s="174"/>
      <c r="AE74" s="174"/>
      <c r="AF74" s="174"/>
      <c r="AH74" s="99"/>
      <c r="AI74" s="100"/>
      <c r="AJ74" s="100"/>
      <c r="AK74" s="100"/>
      <c r="AL74" s="101"/>
      <c r="AM74" s="31"/>
      <c r="AN74" s="31"/>
      <c r="AP74" s="99"/>
      <c r="AQ74" s="100"/>
      <c r="AR74" s="100"/>
      <c r="AS74" s="100"/>
      <c r="AT74" s="101"/>
      <c r="AU74" s="31"/>
      <c r="AV74" s="31"/>
    </row>
    <row r="75" spans="3:67" ht="16.5" customHeight="1" x14ac:dyDescent="0.3">
      <c r="C75" s="83" t="s">
        <v>297</v>
      </c>
      <c r="D75" s="83"/>
      <c r="E75" s="83"/>
      <c r="F75" s="83"/>
      <c r="G75" s="83"/>
      <c r="H75" s="83"/>
      <c r="I75" s="83"/>
      <c r="J75" s="83"/>
      <c r="K75" s="83"/>
      <c r="L75" s="83"/>
      <c r="M75" s="83"/>
      <c r="N75" s="83"/>
      <c r="O75" s="83"/>
      <c r="P75" s="83"/>
      <c r="Q75" s="83"/>
      <c r="R75" s="83"/>
      <c r="S75" s="83"/>
      <c r="T75" s="83"/>
      <c r="U75" s="83"/>
      <c r="V75" s="83"/>
      <c r="W75" s="83"/>
      <c r="X75" s="83"/>
      <c r="Y75" s="83"/>
      <c r="Z75" s="83"/>
      <c r="AA75" s="83"/>
      <c r="AB75" s="83"/>
      <c r="AC75" s="83"/>
      <c r="AD75" s="83"/>
      <c r="AE75" s="83"/>
      <c r="AF75" s="83"/>
      <c r="AH75" s="99"/>
      <c r="AI75" s="100"/>
      <c r="AJ75" s="100"/>
      <c r="AK75" s="100"/>
      <c r="AL75" s="101"/>
      <c r="AM75" s="31"/>
      <c r="AN75" s="31"/>
      <c r="AP75" s="99"/>
      <c r="AQ75" s="100"/>
      <c r="AR75" s="100"/>
      <c r="AS75" s="100"/>
      <c r="AT75" s="101"/>
      <c r="AU75" s="31"/>
      <c r="AV75" s="31"/>
    </row>
    <row r="76" spans="3:67" ht="16.5" customHeight="1" x14ac:dyDescent="0.3">
      <c r="C76" s="187" t="s">
        <v>252</v>
      </c>
      <c r="D76" s="187"/>
      <c r="E76" s="187"/>
      <c r="F76" s="187"/>
      <c r="G76" s="187"/>
      <c r="H76" s="187" t="s">
        <v>159</v>
      </c>
      <c r="I76" s="187"/>
      <c r="J76" s="187" t="s">
        <v>253</v>
      </c>
      <c r="K76" s="187"/>
      <c r="L76" s="187" t="s">
        <v>254</v>
      </c>
      <c r="M76" s="187"/>
      <c r="N76" s="187" t="s">
        <v>255</v>
      </c>
      <c r="O76" s="187"/>
      <c r="P76" s="187" t="s">
        <v>160</v>
      </c>
      <c r="Q76" s="187"/>
      <c r="R76" s="187" t="s">
        <v>252</v>
      </c>
      <c r="S76" s="187"/>
      <c r="T76" s="187"/>
      <c r="U76" s="187"/>
      <c r="V76" s="187"/>
      <c r="W76" s="187" t="s">
        <v>159</v>
      </c>
      <c r="X76" s="187"/>
      <c r="Y76" s="187" t="s">
        <v>253</v>
      </c>
      <c r="Z76" s="187"/>
      <c r="AA76" s="187" t="s">
        <v>254</v>
      </c>
      <c r="AB76" s="187"/>
      <c r="AC76" s="187" t="s">
        <v>255</v>
      </c>
      <c r="AD76" s="187"/>
      <c r="AE76" s="187" t="s">
        <v>160</v>
      </c>
      <c r="AF76" s="187"/>
      <c r="AH76" s="99"/>
      <c r="AI76" s="100"/>
      <c r="AJ76" s="100"/>
      <c r="AK76" s="100"/>
      <c r="AL76" s="101"/>
      <c r="AM76" s="31"/>
      <c r="AN76" s="31"/>
      <c r="AP76" s="99"/>
      <c r="AQ76" s="100"/>
      <c r="AR76" s="100"/>
      <c r="AS76" s="100"/>
      <c r="AT76" s="101"/>
      <c r="AU76" s="31"/>
      <c r="AV76" s="31"/>
    </row>
    <row r="77" spans="3:67" ht="16.5" customHeight="1" x14ac:dyDescent="0.3">
      <c r="C77" s="99"/>
      <c r="D77" s="100"/>
      <c r="E77" s="100"/>
      <c r="F77" s="100"/>
      <c r="G77" s="101"/>
      <c r="H77" s="99"/>
      <c r="I77" s="101"/>
      <c r="J77" s="99"/>
      <c r="K77" s="101"/>
      <c r="L77" s="99"/>
      <c r="M77" s="101"/>
      <c r="N77" s="87">
        <f>SUM(H77*J77)</f>
        <v>0</v>
      </c>
      <c r="O77" s="88"/>
      <c r="P77" s="87">
        <f>SUM(L77*H77)</f>
        <v>0</v>
      </c>
      <c r="Q77" s="88"/>
      <c r="R77" s="99"/>
      <c r="S77" s="100"/>
      <c r="T77" s="100"/>
      <c r="U77" s="100"/>
      <c r="V77" s="101"/>
      <c r="W77" s="99"/>
      <c r="X77" s="101"/>
      <c r="Y77" s="99"/>
      <c r="Z77" s="101"/>
      <c r="AA77" s="99"/>
      <c r="AB77" s="101"/>
      <c r="AC77" s="87">
        <f>SUM(W77*Y77)</f>
        <v>0</v>
      </c>
      <c r="AD77" s="88"/>
      <c r="AE77" s="87">
        <f>SUM(AA77*W77)</f>
        <v>0</v>
      </c>
      <c r="AF77" s="88"/>
      <c r="AH77" s="99"/>
      <c r="AI77" s="100"/>
      <c r="AJ77" s="100"/>
      <c r="AK77" s="100"/>
      <c r="AL77" s="101"/>
      <c r="AM77" s="31"/>
      <c r="AN77" s="31"/>
      <c r="AP77" s="99"/>
      <c r="AQ77" s="100"/>
      <c r="AR77" s="100"/>
      <c r="AS77" s="100"/>
      <c r="AT77" s="101"/>
      <c r="AU77" s="31"/>
      <c r="AV77" s="31"/>
    </row>
    <row r="78" spans="3:67" ht="16.5" customHeight="1" x14ac:dyDescent="0.3">
      <c r="C78" s="99"/>
      <c r="D78" s="100"/>
      <c r="E78" s="100"/>
      <c r="F78" s="100"/>
      <c r="G78" s="101"/>
      <c r="H78" s="99"/>
      <c r="I78" s="101"/>
      <c r="J78" s="99"/>
      <c r="K78" s="101"/>
      <c r="L78" s="99"/>
      <c r="M78" s="101"/>
      <c r="N78" s="87">
        <f t="shared" ref="N78:N98" si="21">SUM(H78*J78)</f>
        <v>0</v>
      </c>
      <c r="O78" s="88"/>
      <c r="P78" s="87">
        <f t="shared" ref="P78:P98" si="22">SUM(L78*H78)</f>
        <v>0</v>
      </c>
      <c r="Q78" s="88"/>
      <c r="R78" s="99"/>
      <c r="S78" s="100"/>
      <c r="T78" s="100"/>
      <c r="U78" s="100"/>
      <c r="V78" s="101"/>
      <c r="W78" s="99"/>
      <c r="X78" s="101"/>
      <c r="Y78" s="99"/>
      <c r="Z78" s="101"/>
      <c r="AA78" s="99"/>
      <c r="AB78" s="101"/>
      <c r="AC78" s="87">
        <f t="shared" ref="AC78:AC98" si="23">SUM(W78*Y78)</f>
        <v>0</v>
      </c>
      <c r="AD78" s="88"/>
      <c r="AE78" s="87">
        <f t="shared" ref="AE78:AE98" si="24">SUM(AA78*W78)</f>
        <v>0</v>
      </c>
      <c r="AF78" s="88"/>
      <c r="AH78" s="99"/>
      <c r="AI78" s="100"/>
      <c r="AJ78" s="100"/>
      <c r="AK78" s="100"/>
      <c r="AL78" s="101"/>
      <c r="AM78" s="31"/>
      <c r="AN78" s="31"/>
      <c r="AP78" s="99"/>
      <c r="AQ78" s="100"/>
      <c r="AR78" s="100"/>
      <c r="AS78" s="100"/>
      <c r="AT78" s="101"/>
      <c r="AU78" s="31"/>
      <c r="AV78" s="31"/>
    </row>
    <row r="79" spans="3:67" ht="16.5" customHeight="1" x14ac:dyDescent="0.3">
      <c r="C79" s="99"/>
      <c r="D79" s="100"/>
      <c r="E79" s="100"/>
      <c r="F79" s="100"/>
      <c r="G79" s="101"/>
      <c r="H79" s="99"/>
      <c r="I79" s="101"/>
      <c r="J79" s="99"/>
      <c r="K79" s="101"/>
      <c r="L79" s="99"/>
      <c r="M79" s="101"/>
      <c r="N79" s="87">
        <f t="shared" si="21"/>
        <v>0</v>
      </c>
      <c r="O79" s="88"/>
      <c r="P79" s="87">
        <f t="shared" si="22"/>
        <v>0</v>
      </c>
      <c r="Q79" s="88"/>
      <c r="R79" s="99"/>
      <c r="S79" s="100"/>
      <c r="T79" s="100"/>
      <c r="U79" s="100"/>
      <c r="V79" s="101"/>
      <c r="W79" s="99"/>
      <c r="X79" s="101"/>
      <c r="Y79" s="99"/>
      <c r="Z79" s="101"/>
      <c r="AA79" s="99"/>
      <c r="AB79" s="101"/>
      <c r="AC79" s="87">
        <f t="shared" si="23"/>
        <v>0</v>
      </c>
      <c r="AD79" s="88"/>
      <c r="AE79" s="87">
        <f t="shared" si="24"/>
        <v>0</v>
      </c>
      <c r="AF79" s="88"/>
      <c r="AH79" s="99"/>
      <c r="AI79" s="100"/>
      <c r="AJ79" s="100"/>
      <c r="AK79" s="100"/>
      <c r="AL79" s="101"/>
      <c r="AM79" s="31"/>
      <c r="AN79" s="31"/>
      <c r="AP79" s="99"/>
      <c r="AQ79" s="100"/>
      <c r="AR79" s="100"/>
      <c r="AS79" s="100"/>
      <c r="AT79" s="101"/>
      <c r="AU79" s="31"/>
      <c r="AV79" s="31"/>
    </row>
    <row r="80" spans="3:67" ht="16.5" customHeight="1" x14ac:dyDescent="0.3">
      <c r="C80" s="99"/>
      <c r="D80" s="100"/>
      <c r="E80" s="100"/>
      <c r="F80" s="100"/>
      <c r="G80" s="101"/>
      <c r="H80" s="99"/>
      <c r="I80" s="101"/>
      <c r="J80" s="99"/>
      <c r="K80" s="101"/>
      <c r="L80" s="99"/>
      <c r="M80" s="101"/>
      <c r="N80" s="87">
        <f t="shared" si="21"/>
        <v>0</v>
      </c>
      <c r="O80" s="88"/>
      <c r="P80" s="87">
        <f t="shared" si="22"/>
        <v>0</v>
      </c>
      <c r="Q80" s="88"/>
      <c r="R80" s="99"/>
      <c r="S80" s="100"/>
      <c r="T80" s="100"/>
      <c r="U80" s="100"/>
      <c r="V80" s="101"/>
      <c r="W80" s="99"/>
      <c r="X80" s="101"/>
      <c r="Y80" s="99"/>
      <c r="Z80" s="101"/>
      <c r="AA80" s="99"/>
      <c r="AB80" s="101"/>
      <c r="AC80" s="87">
        <f t="shared" si="23"/>
        <v>0</v>
      </c>
      <c r="AD80" s="88"/>
      <c r="AE80" s="87">
        <f t="shared" si="24"/>
        <v>0</v>
      </c>
      <c r="AF80" s="88"/>
      <c r="AH80" s="84"/>
      <c r="AI80" s="84"/>
      <c r="AJ80" s="84"/>
      <c r="AK80" s="84"/>
      <c r="AL80" s="84"/>
      <c r="AM80" s="31"/>
      <c r="AN80" s="31"/>
      <c r="AP80" s="84"/>
      <c r="AQ80" s="84"/>
      <c r="AR80" s="84"/>
      <c r="AS80" s="84"/>
      <c r="AT80" s="84"/>
      <c r="AU80" s="31"/>
      <c r="AV80" s="31"/>
    </row>
    <row r="81" spans="3:48" ht="16.5" customHeight="1" x14ac:dyDescent="0.3">
      <c r="C81" s="99"/>
      <c r="D81" s="100"/>
      <c r="E81" s="100"/>
      <c r="F81" s="100"/>
      <c r="G81" s="101"/>
      <c r="H81" s="99"/>
      <c r="I81" s="101"/>
      <c r="J81" s="99"/>
      <c r="K81" s="101"/>
      <c r="L81" s="99"/>
      <c r="M81" s="101"/>
      <c r="N81" s="87">
        <f t="shared" si="21"/>
        <v>0</v>
      </c>
      <c r="O81" s="88"/>
      <c r="P81" s="87">
        <f t="shared" si="22"/>
        <v>0</v>
      </c>
      <c r="Q81" s="88"/>
      <c r="R81" s="99"/>
      <c r="S81" s="100"/>
      <c r="T81" s="100"/>
      <c r="U81" s="100"/>
      <c r="V81" s="101"/>
      <c r="W81" s="99"/>
      <c r="X81" s="101"/>
      <c r="Y81" s="99"/>
      <c r="Z81" s="101"/>
      <c r="AA81" s="99"/>
      <c r="AB81" s="101"/>
      <c r="AC81" s="87">
        <f t="shared" si="23"/>
        <v>0</v>
      </c>
      <c r="AD81" s="88"/>
      <c r="AE81" s="87">
        <f t="shared" si="24"/>
        <v>0</v>
      </c>
      <c r="AF81" s="88"/>
    </row>
    <row r="82" spans="3:48" ht="16.5" customHeight="1" x14ac:dyDescent="0.3">
      <c r="C82" s="99"/>
      <c r="D82" s="100"/>
      <c r="E82" s="100"/>
      <c r="F82" s="100"/>
      <c r="G82" s="101"/>
      <c r="H82" s="99"/>
      <c r="I82" s="101"/>
      <c r="J82" s="99"/>
      <c r="K82" s="101"/>
      <c r="L82" s="99"/>
      <c r="M82" s="101"/>
      <c r="N82" s="87">
        <f t="shared" si="21"/>
        <v>0</v>
      </c>
      <c r="O82" s="88"/>
      <c r="P82" s="87">
        <f t="shared" si="22"/>
        <v>0</v>
      </c>
      <c r="Q82" s="88"/>
      <c r="R82" s="99"/>
      <c r="S82" s="100"/>
      <c r="T82" s="100"/>
      <c r="U82" s="100"/>
      <c r="V82" s="101"/>
      <c r="W82" s="99"/>
      <c r="X82" s="101"/>
      <c r="Y82" s="99"/>
      <c r="Z82" s="101"/>
      <c r="AA82" s="99"/>
      <c r="AB82" s="101"/>
      <c r="AC82" s="87">
        <f t="shared" si="23"/>
        <v>0</v>
      </c>
      <c r="AD82" s="88"/>
      <c r="AE82" s="87">
        <f t="shared" si="24"/>
        <v>0</v>
      </c>
      <c r="AF82" s="88"/>
      <c r="AH82" s="76" t="s">
        <v>292</v>
      </c>
      <c r="AI82" s="91"/>
      <c r="AJ82" s="91"/>
      <c r="AK82" s="91"/>
      <c r="AL82" s="91"/>
      <c r="AM82" s="92"/>
      <c r="AN82" s="99"/>
      <c r="AO82" s="100"/>
      <c r="AP82" s="100"/>
      <c r="AQ82" s="100"/>
      <c r="AR82" s="101"/>
    </row>
    <row r="83" spans="3:48" ht="16.5" customHeight="1" x14ac:dyDescent="0.3">
      <c r="C83" s="99"/>
      <c r="D83" s="100"/>
      <c r="E83" s="100"/>
      <c r="F83" s="100"/>
      <c r="G83" s="101"/>
      <c r="H83" s="99"/>
      <c r="I83" s="101"/>
      <c r="J83" s="99"/>
      <c r="K83" s="101"/>
      <c r="L83" s="99"/>
      <c r="M83" s="101"/>
      <c r="N83" s="87">
        <f t="shared" si="21"/>
        <v>0</v>
      </c>
      <c r="O83" s="88"/>
      <c r="P83" s="87">
        <f t="shared" si="22"/>
        <v>0</v>
      </c>
      <c r="Q83" s="88"/>
      <c r="R83" s="99"/>
      <c r="S83" s="100"/>
      <c r="T83" s="100"/>
      <c r="U83" s="100"/>
      <c r="V83" s="101"/>
      <c r="W83" s="99"/>
      <c r="X83" s="101"/>
      <c r="Y83" s="99"/>
      <c r="Z83" s="101"/>
      <c r="AA83" s="99"/>
      <c r="AB83" s="101"/>
      <c r="AC83" s="87">
        <f t="shared" si="23"/>
        <v>0</v>
      </c>
      <c r="AD83" s="88"/>
      <c r="AE83" s="87">
        <f t="shared" si="24"/>
        <v>0</v>
      </c>
      <c r="AF83" s="88"/>
    </row>
    <row r="84" spans="3:48" ht="16.5" customHeight="1" x14ac:dyDescent="0.3">
      <c r="C84" s="99"/>
      <c r="D84" s="100"/>
      <c r="E84" s="100"/>
      <c r="F84" s="100"/>
      <c r="G84" s="101"/>
      <c r="H84" s="99"/>
      <c r="I84" s="101"/>
      <c r="J84" s="99"/>
      <c r="K84" s="101"/>
      <c r="L84" s="99"/>
      <c r="M84" s="101"/>
      <c r="N84" s="87">
        <f t="shared" si="21"/>
        <v>0</v>
      </c>
      <c r="O84" s="88"/>
      <c r="P84" s="87">
        <f t="shared" si="22"/>
        <v>0</v>
      </c>
      <c r="Q84" s="88"/>
      <c r="R84" s="99"/>
      <c r="S84" s="100"/>
      <c r="T84" s="100"/>
      <c r="U84" s="100"/>
      <c r="V84" s="101"/>
      <c r="W84" s="99"/>
      <c r="X84" s="101"/>
      <c r="Y84" s="99"/>
      <c r="Z84" s="101"/>
      <c r="AA84" s="99"/>
      <c r="AB84" s="101"/>
      <c r="AC84" s="87">
        <f t="shared" si="23"/>
        <v>0</v>
      </c>
      <c r="AD84" s="88"/>
      <c r="AE84" s="87">
        <f t="shared" si="24"/>
        <v>0</v>
      </c>
      <c r="AF84" s="88"/>
      <c r="AH84" s="96" t="s">
        <v>298</v>
      </c>
      <c r="AI84" s="96"/>
      <c r="AJ84" s="96"/>
      <c r="AK84" s="96"/>
      <c r="AL84" s="96"/>
      <c r="AM84" s="96"/>
      <c r="AN84" s="96"/>
      <c r="AO84" s="96"/>
      <c r="AP84" s="96"/>
      <c r="AQ84" s="96"/>
      <c r="AR84" s="96"/>
      <c r="AS84" s="96"/>
      <c r="AT84" s="96"/>
      <c r="AU84" s="96"/>
      <c r="AV84" s="96"/>
    </row>
    <row r="85" spans="3:48" ht="16.5" customHeight="1" x14ac:dyDescent="0.3">
      <c r="C85" s="99"/>
      <c r="D85" s="100"/>
      <c r="E85" s="100"/>
      <c r="F85" s="100"/>
      <c r="G85" s="101"/>
      <c r="H85" s="99"/>
      <c r="I85" s="101"/>
      <c r="J85" s="99"/>
      <c r="K85" s="101"/>
      <c r="L85" s="99"/>
      <c r="M85" s="101"/>
      <c r="N85" s="87">
        <f t="shared" ref="N85:N86" si="25">SUM(H85*J85)</f>
        <v>0</v>
      </c>
      <c r="O85" s="88"/>
      <c r="P85" s="87">
        <f t="shared" ref="P85:P86" si="26">SUM(L85*H85)</f>
        <v>0</v>
      </c>
      <c r="Q85" s="88"/>
      <c r="R85" s="99"/>
      <c r="S85" s="100"/>
      <c r="T85" s="100"/>
      <c r="U85" s="100"/>
      <c r="V85" s="101"/>
      <c r="W85" s="99"/>
      <c r="X85" s="101"/>
      <c r="Y85" s="99"/>
      <c r="Z85" s="101"/>
      <c r="AA85" s="99"/>
      <c r="AB85" s="101"/>
      <c r="AC85" s="87">
        <f t="shared" ref="AC85:AC86" si="27">SUM(W85*Y85)</f>
        <v>0</v>
      </c>
      <c r="AD85" s="88"/>
      <c r="AE85" s="87">
        <f t="shared" ref="AE85:AE86" si="28">SUM(AA85*W85)</f>
        <v>0</v>
      </c>
      <c r="AF85" s="88"/>
      <c r="AH85" s="69"/>
      <c r="AI85" s="69"/>
      <c r="AJ85" s="69"/>
      <c r="AK85" s="69"/>
      <c r="AL85" s="69"/>
      <c r="AM85" s="40"/>
      <c r="AN85" s="40"/>
      <c r="AP85" s="69"/>
      <c r="AQ85" s="69"/>
      <c r="AR85" s="69"/>
      <c r="AS85" s="69"/>
      <c r="AT85" s="69"/>
      <c r="AU85" s="40"/>
      <c r="AV85" s="40"/>
    </row>
    <row r="86" spans="3:48" ht="16.5" customHeight="1" x14ac:dyDescent="0.3">
      <c r="C86" s="99"/>
      <c r="D86" s="100"/>
      <c r="E86" s="100"/>
      <c r="F86" s="100"/>
      <c r="G86" s="101"/>
      <c r="H86" s="99"/>
      <c r="I86" s="101"/>
      <c r="J86" s="99"/>
      <c r="K86" s="101"/>
      <c r="L86" s="99"/>
      <c r="M86" s="101"/>
      <c r="N86" s="87">
        <f t="shared" si="25"/>
        <v>0</v>
      </c>
      <c r="O86" s="88"/>
      <c r="P86" s="87">
        <f t="shared" si="26"/>
        <v>0</v>
      </c>
      <c r="Q86" s="88"/>
      <c r="R86" s="99"/>
      <c r="S86" s="100"/>
      <c r="T86" s="100"/>
      <c r="U86" s="100"/>
      <c r="V86" s="101"/>
      <c r="W86" s="99"/>
      <c r="X86" s="101"/>
      <c r="Y86" s="99"/>
      <c r="Z86" s="101"/>
      <c r="AA86" s="99"/>
      <c r="AB86" s="101"/>
      <c r="AC86" s="87">
        <f t="shared" si="27"/>
        <v>0</v>
      </c>
      <c r="AD86" s="88"/>
      <c r="AE86" s="87">
        <f t="shared" si="28"/>
        <v>0</v>
      </c>
      <c r="AF86" s="88"/>
      <c r="AH86" s="99"/>
      <c r="AI86" s="100"/>
      <c r="AJ86" s="100"/>
      <c r="AK86" s="100"/>
      <c r="AL86" s="100"/>
      <c r="AM86" s="100"/>
      <c r="AN86" s="101"/>
      <c r="AO86" s="39"/>
      <c r="AP86" s="99"/>
      <c r="AQ86" s="100"/>
      <c r="AR86" s="100"/>
      <c r="AS86" s="100"/>
      <c r="AT86" s="100"/>
      <c r="AU86" s="100"/>
      <c r="AV86" s="101"/>
    </row>
    <row r="87" spans="3:48" ht="16.5" customHeight="1" x14ac:dyDescent="0.3">
      <c r="C87" s="99"/>
      <c r="D87" s="100"/>
      <c r="E87" s="100"/>
      <c r="F87" s="100"/>
      <c r="G87" s="101"/>
      <c r="H87" s="99"/>
      <c r="I87" s="101"/>
      <c r="J87" s="99"/>
      <c r="K87" s="101"/>
      <c r="L87" s="99"/>
      <c r="M87" s="101"/>
      <c r="N87" s="87">
        <f t="shared" si="21"/>
        <v>0</v>
      </c>
      <c r="O87" s="88"/>
      <c r="P87" s="87">
        <f t="shared" si="22"/>
        <v>0</v>
      </c>
      <c r="Q87" s="88"/>
      <c r="R87" s="99"/>
      <c r="S87" s="100"/>
      <c r="T87" s="100"/>
      <c r="U87" s="100"/>
      <c r="V87" s="101"/>
      <c r="W87" s="99"/>
      <c r="X87" s="101"/>
      <c r="Y87" s="99"/>
      <c r="Z87" s="101"/>
      <c r="AA87" s="99"/>
      <c r="AB87" s="101"/>
      <c r="AC87" s="87">
        <f t="shared" si="23"/>
        <v>0</v>
      </c>
      <c r="AD87" s="88"/>
      <c r="AE87" s="87">
        <f t="shared" si="24"/>
        <v>0</v>
      </c>
      <c r="AF87" s="88"/>
      <c r="AH87" s="99"/>
      <c r="AI87" s="100"/>
      <c r="AJ87" s="100"/>
      <c r="AK87" s="100"/>
      <c r="AL87" s="100"/>
      <c r="AM87" s="100"/>
      <c r="AN87" s="101"/>
      <c r="AO87" s="39"/>
      <c r="AP87" s="99"/>
      <c r="AQ87" s="100"/>
      <c r="AR87" s="100"/>
      <c r="AS87" s="100"/>
      <c r="AT87" s="100"/>
      <c r="AU87" s="100"/>
      <c r="AV87" s="101"/>
    </row>
    <row r="88" spans="3:48" ht="16.5" customHeight="1" x14ac:dyDescent="0.3">
      <c r="C88" s="99"/>
      <c r="D88" s="100"/>
      <c r="E88" s="100"/>
      <c r="F88" s="100"/>
      <c r="G88" s="101"/>
      <c r="H88" s="99"/>
      <c r="I88" s="101"/>
      <c r="J88" s="99"/>
      <c r="K88" s="101"/>
      <c r="L88" s="99"/>
      <c r="M88" s="101"/>
      <c r="N88" s="87">
        <f t="shared" si="21"/>
        <v>0</v>
      </c>
      <c r="O88" s="88"/>
      <c r="P88" s="87">
        <f t="shared" si="22"/>
        <v>0</v>
      </c>
      <c r="Q88" s="88"/>
      <c r="R88" s="99"/>
      <c r="S88" s="100"/>
      <c r="T88" s="100"/>
      <c r="U88" s="100"/>
      <c r="V88" s="101"/>
      <c r="W88" s="99"/>
      <c r="X88" s="101"/>
      <c r="Y88" s="99"/>
      <c r="Z88" s="101"/>
      <c r="AA88" s="99"/>
      <c r="AB88" s="101"/>
      <c r="AC88" s="87">
        <f t="shared" si="23"/>
        <v>0</v>
      </c>
      <c r="AD88" s="88"/>
      <c r="AE88" s="87">
        <f t="shared" si="24"/>
        <v>0</v>
      </c>
      <c r="AF88" s="88"/>
      <c r="AH88" s="99"/>
      <c r="AI88" s="100"/>
      <c r="AJ88" s="100"/>
      <c r="AK88" s="100"/>
      <c r="AL88" s="100"/>
      <c r="AM88" s="100"/>
      <c r="AN88" s="101"/>
      <c r="AO88" s="39"/>
      <c r="AP88" s="99"/>
      <c r="AQ88" s="100"/>
      <c r="AR88" s="100"/>
      <c r="AS88" s="100"/>
      <c r="AT88" s="100"/>
      <c r="AU88" s="100"/>
      <c r="AV88" s="101"/>
    </row>
    <row r="89" spans="3:48" ht="16.5" customHeight="1" x14ac:dyDescent="0.3">
      <c r="C89" s="99"/>
      <c r="D89" s="100"/>
      <c r="E89" s="100"/>
      <c r="F89" s="100"/>
      <c r="G89" s="101"/>
      <c r="H89" s="99"/>
      <c r="I89" s="101"/>
      <c r="J89" s="99"/>
      <c r="K89" s="101"/>
      <c r="L89" s="99"/>
      <c r="M89" s="101"/>
      <c r="N89" s="87">
        <f t="shared" si="21"/>
        <v>0</v>
      </c>
      <c r="O89" s="88"/>
      <c r="P89" s="87">
        <f t="shared" si="22"/>
        <v>0</v>
      </c>
      <c r="Q89" s="88"/>
      <c r="R89" s="99"/>
      <c r="S89" s="100"/>
      <c r="T89" s="100"/>
      <c r="U89" s="100"/>
      <c r="V89" s="101"/>
      <c r="W89" s="99"/>
      <c r="X89" s="101"/>
      <c r="Y89" s="99"/>
      <c r="Z89" s="101"/>
      <c r="AA89" s="99"/>
      <c r="AB89" s="101"/>
      <c r="AC89" s="87">
        <f t="shared" si="23"/>
        <v>0</v>
      </c>
      <c r="AD89" s="88"/>
      <c r="AE89" s="87">
        <f t="shared" si="24"/>
        <v>0</v>
      </c>
      <c r="AF89" s="88"/>
      <c r="AH89" s="99"/>
      <c r="AI89" s="100"/>
      <c r="AJ89" s="100"/>
      <c r="AK89" s="100"/>
      <c r="AL89" s="100"/>
      <c r="AM89" s="100"/>
      <c r="AN89" s="101"/>
      <c r="AO89" s="39"/>
      <c r="AP89" s="99"/>
      <c r="AQ89" s="100"/>
      <c r="AR89" s="100"/>
      <c r="AS89" s="100"/>
      <c r="AT89" s="100"/>
      <c r="AU89" s="100"/>
      <c r="AV89" s="101"/>
    </row>
    <row r="90" spans="3:48" ht="16.5" customHeight="1" x14ac:dyDescent="0.3">
      <c r="C90" s="99"/>
      <c r="D90" s="100"/>
      <c r="E90" s="100"/>
      <c r="F90" s="100"/>
      <c r="G90" s="101"/>
      <c r="H90" s="99"/>
      <c r="I90" s="101"/>
      <c r="J90" s="99"/>
      <c r="K90" s="101"/>
      <c r="L90" s="99"/>
      <c r="M90" s="101"/>
      <c r="N90" s="87">
        <f t="shared" si="21"/>
        <v>0</v>
      </c>
      <c r="O90" s="88"/>
      <c r="P90" s="87">
        <f t="shared" si="22"/>
        <v>0</v>
      </c>
      <c r="Q90" s="88"/>
      <c r="R90" s="99"/>
      <c r="S90" s="100"/>
      <c r="T90" s="100"/>
      <c r="U90" s="100"/>
      <c r="V90" s="101"/>
      <c r="W90" s="99"/>
      <c r="X90" s="101"/>
      <c r="Y90" s="99"/>
      <c r="Z90" s="101"/>
      <c r="AA90" s="99"/>
      <c r="AB90" s="101"/>
      <c r="AC90" s="87">
        <f t="shared" si="23"/>
        <v>0</v>
      </c>
      <c r="AD90" s="88"/>
      <c r="AE90" s="87">
        <f t="shared" si="24"/>
        <v>0</v>
      </c>
      <c r="AF90" s="88"/>
      <c r="AH90" s="99"/>
      <c r="AI90" s="100"/>
      <c r="AJ90" s="100"/>
      <c r="AK90" s="100"/>
      <c r="AL90" s="100"/>
      <c r="AM90" s="100"/>
      <c r="AN90" s="101"/>
      <c r="AO90" s="39"/>
      <c r="AP90" s="99"/>
      <c r="AQ90" s="100"/>
      <c r="AR90" s="100"/>
      <c r="AS90" s="100"/>
      <c r="AT90" s="100"/>
      <c r="AU90" s="100"/>
      <c r="AV90" s="101"/>
    </row>
    <row r="91" spans="3:48" ht="16.5" customHeight="1" x14ac:dyDescent="0.3">
      <c r="C91" s="99"/>
      <c r="D91" s="100"/>
      <c r="E91" s="100"/>
      <c r="F91" s="100"/>
      <c r="G91" s="101"/>
      <c r="H91" s="99"/>
      <c r="I91" s="101"/>
      <c r="J91" s="99"/>
      <c r="K91" s="101"/>
      <c r="L91" s="99"/>
      <c r="M91" s="101"/>
      <c r="N91" s="87">
        <f t="shared" si="21"/>
        <v>0</v>
      </c>
      <c r="O91" s="88"/>
      <c r="P91" s="87">
        <f t="shared" si="22"/>
        <v>0</v>
      </c>
      <c r="Q91" s="88"/>
      <c r="R91" s="99"/>
      <c r="S91" s="100"/>
      <c r="T91" s="100"/>
      <c r="U91" s="100"/>
      <c r="V91" s="101"/>
      <c r="W91" s="99"/>
      <c r="X91" s="101"/>
      <c r="Y91" s="99"/>
      <c r="Z91" s="101"/>
      <c r="AA91" s="99"/>
      <c r="AB91" s="101"/>
      <c r="AC91" s="87">
        <f t="shared" si="23"/>
        <v>0</v>
      </c>
      <c r="AD91" s="88"/>
      <c r="AE91" s="87">
        <f t="shared" si="24"/>
        <v>0</v>
      </c>
      <c r="AF91" s="88"/>
      <c r="AH91" s="99"/>
      <c r="AI91" s="100"/>
      <c r="AJ91" s="100"/>
      <c r="AK91" s="100"/>
      <c r="AL91" s="100"/>
      <c r="AM91" s="100"/>
      <c r="AN91" s="101"/>
      <c r="AO91" s="39"/>
      <c r="AP91" s="99"/>
      <c r="AQ91" s="100"/>
      <c r="AR91" s="100"/>
      <c r="AS91" s="100"/>
      <c r="AT91" s="100"/>
      <c r="AU91" s="100"/>
      <c r="AV91" s="101"/>
    </row>
    <row r="92" spans="3:48" ht="16.5" customHeight="1" x14ac:dyDescent="0.3">
      <c r="C92" s="99"/>
      <c r="D92" s="100"/>
      <c r="E92" s="100"/>
      <c r="F92" s="100"/>
      <c r="G92" s="101"/>
      <c r="H92" s="99"/>
      <c r="I92" s="101"/>
      <c r="J92" s="99"/>
      <c r="K92" s="101"/>
      <c r="L92" s="99"/>
      <c r="M92" s="101"/>
      <c r="N92" s="87">
        <f t="shared" si="21"/>
        <v>0</v>
      </c>
      <c r="O92" s="88"/>
      <c r="P92" s="87">
        <f t="shared" si="22"/>
        <v>0</v>
      </c>
      <c r="Q92" s="88"/>
      <c r="R92" s="99"/>
      <c r="S92" s="100"/>
      <c r="T92" s="100"/>
      <c r="U92" s="100"/>
      <c r="V92" s="101"/>
      <c r="W92" s="99"/>
      <c r="X92" s="101"/>
      <c r="Y92" s="99"/>
      <c r="Z92" s="101"/>
      <c r="AA92" s="99"/>
      <c r="AB92" s="101"/>
      <c r="AC92" s="87">
        <f t="shared" si="23"/>
        <v>0</v>
      </c>
      <c r="AD92" s="88"/>
      <c r="AE92" s="87">
        <f t="shared" si="24"/>
        <v>0</v>
      </c>
      <c r="AF92" s="88"/>
      <c r="AH92" s="99"/>
      <c r="AI92" s="100"/>
      <c r="AJ92" s="100"/>
      <c r="AK92" s="100"/>
      <c r="AL92" s="100"/>
      <c r="AM92" s="100"/>
      <c r="AN92" s="101"/>
      <c r="AO92" s="39"/>
      <c r="AP92" s="99"/>
      <c r="AQ92" s="100"/>
      <c r="AR92" s="100"/>
      <c r="AS92" s="100"/>
      <c r="AT92" s="100"/>
      <c r="AU92" s="100"/>
      <c r="AV92" s="101"/>
    </row>
    <row r="93" spans="3:48" ht="16.5" customHeight="1" x14ac:dyDescent="0.3">
      <c r="C93" s="99"/>
      <c r="D93" s="100"/>
      <c r="E93" s="100"/>
      <c r="F93" s="100"/>
      <c r="G93" s="101"/>
      <c r="H93" s="99"/>
      <c r="I93" s="101"/>
      <c r="J93" s="99"/>
      <c r="K93" s="101"/>
      <c r="L93" s="99"/>
      <c r="M93" s="101"/>
      <c r="N93" s="87">
        <f t="shared" si="21"/>
        <v>0</v>
      </c>
      <c r="O93" s="88"/>
      <c r="P93" s="87">
        <f t="shared" si="22"/>
        <v>0</v>
      </c>
      <c r="Q93" s="88"/>
      <c r="R93" s="99"/>
      <c r="S93" s="100"/>
      <c r="T93" s="100"/>
      <c r="U93" s="100"/>
      <c r="V93" s="101"/>
      <c r="W93" s="99"/>
      <c r="X93" s="101"/>
      <c r="Y93" s="99"/>
      <c r="Z93" s="101"/>
      <c r="AA93" s="99"/>
      <c r="AB93" s="101"/>
      <c r="AC93" s="87">
        <f t="shared" si="23"/>
        <v>0</v>
      </c>
      <c r="AD93" s="88"/>
      <c r="AE93" s="87">
        <f t="shared" si="24"/>
        <v>0</v>
      </c>
      <c r="AF93" s="88"/>
    </row>
    <row r="94" spans="3:48" ht="16.5" customHeight="1" x14ac:dyDescent="0.3">
      <c r="C94" s="99"/>
      <c r="D94" s="100"/>
      <c r="E94" s="100"/>
      <c r="F94" s="100"/>
      <c r="G94" s="101"/>
      <c r="H94" s="99"/>
      <c r="I94" s="101"/>
      <c r="J94" s="99"/>
      <c r="K94" s="101"/>
      <c r="L94" s="99"/>
      <c r="M94" s="101"/>
      <c r="N94" s="87">
        <f t="shared" si="21"/>
        <v>0</v>
      </c>
      <c r="O94" s="88"/>
      <c r="P94" s="87">
        <f t="shared" si="22"/>
        <v>0</v>
      </c>
      <c r="Q94" s="88"/>
      <c r="R94" s="99"/>
      <c r="S94" s="100"/>
      <c r="T94" s="100"/>
      <c r="U94" s="100"/>
      <c r="V94" s="101"/>
      <c r="W94" s="99"/>
      <c r="X94" s="101"/>
      <c r="Y94" s="99"/>
      <c r="Z94" s="101"/>
      <c r="AA94" s="99"/>
      <c r="AB94" s="101"/>
      <c r="AC94" s="87">
        <f t="shared" si="23"/>
        <v>0</v>
      </c>
      <c r="AD94" s="88"/>
      <c r="AE94" s="87">
        <f t="shared" si="24"/>
        <v>0</v>
      </c>
      <c r="AF94" s="88"/>
      <c r="AH94" s="71" t="s">
        <v>299</v>
      </c>
      <c r="AI94" s="184"/>
      <c r="AJ94" s="185"/>
      <c r="AK94" s="185"/>
      <c r="AL94" s="185"/>
      <c r="AM94" s="185"/>
      <c r="AN94" s="185"/>
      <c r="AO94" s="185"/>
      <c r="AP94" s="185"/>
      <c r="AQ94" s="185"/>
      <c r="AR94" s="185"/>
      <c r="AS94" s="185"/>
      <c r="AT94" s="185"/>
      <c r="AU94" s="185"/>
      <c r="AV94" s="186"/>
    </row>
    <row r="95" spans="3:48" ht="16.5" customHeight="1" x14ac:dyDescent="0.3">
      <c r="C95" s="99"/>
      <c r="D95" s="100"/>
      <c r="E95" s="100"/>
      <c r="F95" s="100"/>
      <c r="G95" s="101"/>
      <c r="H95" s="99"/>
      <c r="I95" s="101"/>
      <c r="J95" s="99"/>
      <c r="K95" s="101"/>
      <c r="L95" s="99"/>
      <c r="M95" s="101"/>
      <c r="N95" s="87">
        <f t="shared" si="21"/>
        <v>0</v>
      </c>
      <c r="O95" s="88"/>
      <c r="P95" s="87">
        <f t="shared" si="22"/>
        <v>0</v>
      </c>
      <c r="Q95" s="88"/>
      <c r="R95" s="99"/>
      <c r="S95" s="100"/>
      <c r="T95" s="100"/>
      <c r="U95" s="100"/>
      <c r="V95" s="101"/>
      <c r="W95" s="99"/>
      <c r="X95" s="101"/>
      <c r="Y95" s="99"/>
      <c r="Z95" s="101"/>
      <c r="AA95" s="99"/>
      <c r="AB95" s="101"/>
      <c r="AC95" s="87">
        <f t="shared" si="23"/>
        <v>0</v>
      </c>
      <c r="AD95" s="88"/>
      <c r="AE95" s="87">
        <f t="shared" si="24"/>
        <v>0</v>
      </c>
      <c r="AF95" s="88"/>
      <c r="AH95" s="182"/>
      <c r="AI95" s="54"/>
      <c r="AJ95" s="55"/>
      <c r="AK95" s="55"/>
      <c r="AL95" s="55"/>
      <c r="AM95" s="55"/>
      <c r="AN95" s="55"/>
      <c r="AO95" s="55"/>
      <c r="AP95" s="55"/>
      <c r="AQ95" s="55"/>
      <c r="AR95" s="55"/>
      <c r="AS95" s="55"/>
      <c r="AT95" s="55"/>
      <c r="AU95" s="55"/>
      <c r="AV95" s="56"/>
    </row>
    <row r="96" spans="3:48" ht="16.5" customHeight="1" x14ac:dyDescent="0.3">
      <c r="C96" s="99"/>
      <c r="D96" s="100"/>
      <c r="E96" s="100"/>
      <c r="F96" s="100"/>
      <c r="G96" s="101"/>
      <c r="H96" s="99"/>
      <c r="I96" s="101"/>
      <c r="J96" s="99"/>
      <c r="K96" s="101"/>
      <c r="L96" s="99"/>
      <c r="M96" s="101"/>
      <c r="N96" s="87">
        <f t="shared" si="21"/>
        <v>0</v>
      </c>
      <c r="O96" s="88"/>
      <c r="P96" s="87">
        <f t="shared" si="22"/>
        <v>0</v>
      </c>
      <c r="Q96" s="88"/>
      <c r="R96" s="99"/>
      <c r="S96" s="100"/>
      <c r="T96" s="100"/>
      <c r="U96" s="100"/>
      <c r="V96" s="101"/>
      <c r="W96" s="99"/>
      <c r="X96" s="101"/>
      <c r="Y96" s="99"/>
      <c r="Z96" s="101"/>
      <c r="AA96" s="99"/>
      <c r="AB96" s="101"/>
      <c r="AC96" s="87">
        <f t="shared" si="23"/>
        <v>0</v>
      </c>
      <c r="AD96" s="88"/>
      <c r="AE96" s="87">
        <f t="shared" si="24"/>
        <v>0</v>
      </c>
      <c r="AF96" s="88"/>
      <c r="AH96" s="182"/>
      <c r="AI96" s="54"/>
      <c r="AJ96" s="55"/>
      <c r="AK96" s="55"/>
      <c r="AL96" s="55"/>
      <c r="AM96" s="55"/>
      <c r="AN96" s="55"/>
      <c r="AO96" s="55"/>
      <c r="AP96" s="55"/>
      <c r="AQ96" s="55"/>
      <c r="AR96" s="55"/>
      <c r="AS96" s="55"/>
      <c r="AT96" s="55"/>
      <c r="AU96" s="55"/>
      <c r="AV96" s="56"/>
    </row>
    <row r="97" spans="3:48" ht="16.5" customHeight="1" x14ac:dyDescent="0.3">
      <c r="C97" s="99"/>
      <c r="D97" s="100"/>
      <c r="E97" s="100"/>
      <c r="F97" s="100"/>
      <c r="G97" s="101"/>
      <c r="H97" s="99"/>
      <c r="I97" s="101"/>
      <c r="J97" s="99"/>
      <c r="K97" s="101"/>
      <c r="L97" s="99"/>
      <c r="M97" s="101"/>
      <c r="N97" s="87">
        <f t="shared" si="21"/>
        <v>0</v>
      </c>
      <c r="O97" s="88"/>
      <c r="P97" s="87">
        <f t="shared" si="22"/>
        <v>0</v>
      </c>
      <c r="Q97" s="88"/>
      <c r="R97" s="99"/>
      <c r="S97" s="100"/>
      <c r="T97" s="100"/>
      <c r="U97" s="100"/>
      <c r="V97" s="101"/>
      <c r="W97" s="99"/>
      <c r="X97" s="101"/>
      <c r="Y97" s="99"/>
      <c r="Z97" s="101"/>
      <c r="AA97" s="99"/>
      <c r="AB97" s="101"/>
      <c r="AC97" s="87">
        <f t="shared" si="23"/>
        <v>0</v>
      </c>
      <c r="AD97" s="88"/>
      <c r="AE97" s="87">
        <f t="shared" si="24"/>
        <v>0</v>
      </c>
      <c r="AF97" s="88"/>
      <c r="AH97" s="182"/>
      <c r="AI97" s="54"/>
      <c r="AJ97" s="55"/>
      <c r="AK97" s="55"/>
      <c r="AL97" s="55"/>
      <c r="AM97" s="55"/>
      <c r="AN97" s="55"/>
      <c r="AO97" s="55"/>
      <c r="AP97" s="55"/>
      <c r="AQ97" s="55"/>
      <c r="AR97" s="55"/>
      <c r="AS97" s="55"/>
      <c r="AT97" s="55"/>
      <c r="AU97" s="55"/>
      <c r="AV97" s="56"/>
    </row>
    <row r="98" spans="3:48" ht="16.5" customHeight="1" x14ac:dyDescent="0.3">
      <c r="C98" s="99"/>
      <c r="D98" s="100"/>
      <c r="E98" s="100"/>
      <c r="F98" s="100"/>
      <c r="G98" s="101"/>
      <c r="H98" s="99"/>
      <c r="I98" s="101"/>
      <c r="J98" s="99"/>
      <c r="K98" s="101"/>
      <c r="L98" s="99"/>
      <c r="M98" s="101"/>
      <c r="N98" s="87">
        <f t="shared" si="21"/>
        <v>0</v>
      </c>
      <c r="O98" s="88"/>
      <c r="P98" s="87">
        <f t="shared" si="22"/>
        <v>0</v>
      </c>
      <c r="Q98" s="88"/>
      <c r="R98" s="99"/>
      <c r="S98" s="100"/>
      <c r="T98" s="100"/>
      <c r="U98" s="100"/>
      <c r="V98" s="101"/>
      <c r="W98" s="99"/>
      <c r="X98" s="101"/>
      <c r="Y98" s="99"/>
      <c r="Z98" s="101"/>
      <c r="AA98" s="99"/>
      <c r="AB98" s="101"/>
      <c r="AC98" s="87">
        <f t="shared" si="23"/>
        <v>0</v>
      </c>
      <c r="AD98" s="88"/>
      <c r="AE98" s="87">
        <f t="shared" si="24"/>
        <v>0</v>
      </c>
      <c r="AF98" s="88"/>
      <c r="AH98" s="182"/>
      <c r="AI98" s="54"/>
      <c r="AJ98" s="55"/>
      <c r="AK98" s="55"/>
      <c r="AL98" s="55"/>
      <c r="AM98" s="55"/>
      <c r="AN98" s="55"/>
      <c r="AO98" s="55"/>
      <c r="AP98" s="55"/>
      <c r="AQ98" s="55"/>
      <c r="AR98" s="55"/>
      <c r="AS98" s="55"/>
      <c r="AT98" s="55"/>
      <c r="AU98" s="55"/>
      <c r="AV98" s="56"/>
    </row>
    <row r="99" spans="3:48" ht="16.5" customHeight="1" x14ac:dyDescent="0.3">
      <c r="AC99" s="174"/>
      <c r="AD99" s="174"/>
      <c r="AE99" s="174"/>
      <c r="AF99" s="174"/>
      <c r="AH99" s="182"/>
      <c r="AI99" s="54"/>
      <c r="AJ99" s="55"/>
      <c r="AK99" s="55"/>
      <c r="AL99" s="55"/>
      <c r="AM99" s="55"/>
      <c r="AN99" s="55"/>
      <c r="AO99" s="55"/>
      <c r="AP99" s="55"/>
      <c r="AQ99" s="55"/>
      <c r="AR99" s="55"/>
      <c r="AS99" s="55"/>
      <c r="AT99" s="55"/>
      <c r="AU99" s="55"/>
      <c r="AV99" s="56"/>
    </row>
    <row r="100" spans="3:48" ht="16.5" customHeight="1" x14ac:dyDescent="0.3">
      <c r="C100" s="175" t="s">
        <v>300</v>
      </c>
      <c r="D100" s="176"/>
      <c r="E100" s="176"/>
      <c r="F100" s="176"/>
      <c r="G100" s="177"/>
      <c r="H100" s="178" t="s">
        <v>161</v>
      </c>
      <c r="I100" s="178"/>
      <c r="J100" s="178"/>
      <c r="K100" s="9"/>
      <c r="L100" s="178" t="s">
        <v>301</v>
      </c>
      <c r="M100" s="178"/>
      <c r="N100" s="178"/>
      <c r="O100" s="178"/>
      <c r="P100" s="178"/>
      <c r="Q100" s="178"/>
      <c r="S100" s="175" t="s">
        <v>160</v>
      </c>
      <c r="T100" s="176"/>
      <c r="U100" s="176"/>
      <c r="V100" s="177"/>
      <c r="W100" s="106">
        <f>SUM(AE77:AF98)+SUM(P77:Q98)</f>
        <v>0</v>
      </c>
      <c r="X100" s="106"/>
      <c r="AH100" s="182"/>
      <c r="AI100" s="54"/>
      <c r="AJ100" s="55"/>
      <c r="AK100" s="55"/>
      <c r="AL100" s="55"/>
      <c r="AM100" s="55"/>
      <c r="AN100" s="55"/>
      <c r="AO100" s="55"/>
      <c r="AP100" s="55"/>
      <c r="AQ100" s="55"/>
      <c r="AR100" s="55"/>
      <c r="AS100" s="55"/>
      <c r="AT100" s="55"/>
      <c r="AU100" s="55"/>
      <c r="AV100" s="56"/>
    </row>
    <row r="101" spans="3:48" ht="16.5" customHeight="1" x14ac:dyDescent="0.3">
      <c r="C101" s="179" t="s">
        <v>302</v>
      </c>
      <c r="D101" s="180"/>
      <c r="E101" s="180"/>
      <c r="F101" s="180"/>
      <c r="G101" s="181"/>
      <c r="H101" s="106">
        <f>IF(C101="Ⅰ型",15,IF(C101="Ⅱ型",25,IF(C101="Ⅲ型",35,IF(C101="Ⅳ型",60,0))))</f>
        <v>0</v>
      </c>
      <c r="I101" s="106"/>
      <c r="J101" s="106"/>
      <c r="L101" s="106" t="str">
        <f>IF(C101="Ⅰ型","30平方英尺",IF(C101="Ⅱ型","70平方英尺",IF(C101="Ⅲ型","150平方英尺",IF(C101="Ⅳ型","250平方英尺","-"))))</f>
        <v>-</v>
      </c>
      <c r="M101" s="106"/>
      <c r="N101" s="106"/>
      <c r="O101" s="106"/>
      <c r="P101" s="106"/>
      <c r="Q101" s="106"/>
      <c r="S101" s="178" t="s">
        <v>303</v>
      </c>
      <c r="T101" s="178"/>
      <c r="U101" s="178"/>
      <c r="V101" s="178"/>
      <c r="W101" s="119">
        <f>IF(C101="Ⅰ型",250,IF(C101="Ⅱ型",500,IF(C101="Ⅲ型",1000,IF(C101="Ⅳ型",1500,0))))</f>
        <v>0</v>
      </c>
      <c r="X101" s="121"/>
      <c r="AH101" s="183"/>
      <c r="AI101" s="57"/>
      <c r="AJ101" s="58"/>
      <c r="AK101" s="58"/>
      <c r="AL101" s="58"/>
      <c r="AM101" s="58"/>
      <c r="AN101" s="58"/>
      <c r="AO101" s="58"/>
      <c r="AP101" s="58"/>
      <c r="AQ101" s="58"/>
      <c r="AR101" s="58"/>
      <c r="AS101" s="58"/>
      <c r="AT101" s="58"/>
      <c r="AU101" s="58"/>
      <c r="AV101" s="59"/>
    </row>
  </sheetData>
  <mergeCells count="1491">
    <mergeCell ref="BZ4:CA4"/>
    <mergeCell ref="CB4:CC4"/>
    <mergeCell ref="CD4:CE4"/>
    <mergeCell ref="AH5:AJ5"/>
    <mergeCell ref="AK5:AS5"/>
    <mergeCell ref="AT5:AV5"/>
    <mergeCell ref="AX5:AZ5"/>
    <mergeCell ref="BA5:BF5"/>
    <mergeCell ref="BG5:BI5"/>
    <mergeCell ref="BJ5:BL5"/>
    <mergeCell ref="BM5:BO5"/>
    <mergeCell ref="BQ5:BR5"/>
    <mergeCell ref="BS5:BT5"/>
    <mergeCell ref="BU5:BV5"/>
    <mergeCell ref="BW5:BX5"/>
    <mergeCell ref="BZ5:CA5"/>
    <mergeCell ref="CB5:CC5"/>
    <mergeCell ref="A1:CE1"/>
    <mergeCell ref="C3:T3"/>
    <mergeCell ref="AE3:AV3"/>
    <mergeCell ref="AX3:AZ3"/>
    <mergeCell ref="BA3:BF3"/>
    <mergeCell ref="BG3:BI3"/>
    <mergeCell ref="BJ3:BL3"/>
    <mergeCell ref="BM3:BO3"/>
    <mergeCell ref="BQ3:CE3"/>
    <mergeCell ref="O4:Q4"/>
    <mergeCell ref="AT4:AV4"/>
    <mergeCell ref="AX4:AZ4"/>
    <mergeCell ref="BA4:BL4"/>
    <mergeCell ref="BM4:BO4"/>
    <mergeCell ref="BQ4:BR4"/>
    <mergeCell ref="BS4:BT4"/>
    <mergeCell ref="BU4:BV4"/>
    <mergeCell ref="BW4:BX4"/>
    <mergeCell ref="AT7:AV7"/>
    <mergeCell ref="AX7:AZ7"/>
    <mergeCell ref="BA7:BF7"/>
    <mergeCell ref="BG7:BI7"/>
    <mergeCell ref="BJ7:BL7"/>
    <mergeCell ref="BM7:BO7"/>
    <mergeCell ref="CD5:CE5"/>
    <mergeCell ref="C6:E6"/>
    <mergeCell ref="F6:H6"/>
    <mergeCell ref="I6:K6"/>
    <mergeCell ref="L6:N6"/>
    <mergeCell ref="O6:Q6"/>
    <mergeCell ref="R6:T6"/>
    <mergeCell ref="AE6:AG6"/>
    <mergeCell ref="AH6:AJ6"/>
    <mergeCell ref="AK6:AM6"/>
    <mergeCell ref="AN6:AP6"/>
    <mergeCell ref="AQ6:AS6"/>
    <mergeCell ref="AT6:AV6"/>
    <mergeCell ref="AX6:AZ6"/>
    <mergeCell ref="BA6:BL6"/>
    <mergeCell ref="BM6:BO6"/>
    <mergeCell ref="BQ6:BR6"/>
    <mergeCell ref="BS6:BT6"/>
    <mergeCell ref="BU6:BV6"/>
    <mergeCell ref="BW6:BX6"/>
    <mergeCell ref="BZ6:CA6"/>
    <mergeCell ref="CB6:CC6"/>
    <mergeCell ref="CD6:CE6"/>
    <mergeCell ref="C5:E5"/>
    <mergeCell ref="F5:N5"/>
    <mergeCell ref="O5:Q5"/>
    <mergeCell ref="BQ7:BR7"/>
    <mergeCell ref="BS7:BT7"/>
    <mergeCell ref="BU7:BV7"/>
    <mergeCell ref="BW7:BX7"/>
    <mergeCell ref="BZ7:CA7"/>
    <mergeCell ref="CB7:CC7"/>
    <mergeCell ref="CD7:CE7"/>
    <mergeCell ref="C8:E8"/>
    <mergeCell ref="F8:T8"/>
    <mergeCell ref="AE8:AG8"/>
    <mergeCell ref="AH8:AV8"/>
    <mergeCell ref="AX8:AZ8"/>
    <mergeCell ref="BA8:BL8"/>
    <mergeCell ref="BM8:BO8"/>
    <mergeCell ref="BQ8:BR8"/>
    <mergeCell ref="BS8:BT8"/>
    <mergeCell ref="BU8:BV8"/>
    <mergeCell ref="BW8:BX8"/>
    <mergeCell ref="BZ8:CA8"/>
    <mergeCell ref="CB8:CC8"/>
    <mergeCell ref="CD8:CE8"/>
    <mergeCell ref="C7:E7"/>
    <mergeCell ref="F7:H7"/>
    <mergeCell ref="I7:K7"/>
    <mergeCell ref="L7:N7"/>
    <mergeCell ref="O7:Q7"/>
    <mergeCell ref="R7:T7"/>
    <mergeCell ref="AE7:AG7"/>
    <mergeCell ref="AH7:AJ7"/>
    <mergeCell ref="AK7:AM7"/>
    <mergeCell ref="AN7:AP7"/>
    <mergeCell ref="AQ7:AR7"/>
    <mergeCell ref="BS9:BT9"/>
    <mergeCell ref="BU9:BV9"/>
    <mergeCell ref="BW9:BX9"/>
    <mergeCell ref="BZ9:CA9"/>
    <mergeCell ref="CB9:CC9"/>
    <mergeCell ref="CD9:CE9"/>
    <mergeCell ref="C10:E10"/>
    <mergeCell ref="F10:N10"/>
    <mergeCell ref="O10:Q10"/>
    <mergeCell ref="AH10:AJ10"/>
    <mergeCell ref="AK10:AV10"/>
    <mergeCell ref="AX10:AZ10"/>
    <mergeCell ref="BA10:BL10"/>
    <mergeCell ref="BM10:BO10"/>
    <mergeCell ref="BQ10:BR10"/>
    <mergeCell ref="BS10:BT10"/>
    <mergeCell ref="BU10:BV10"/>
    <mergeCell ref="BW10:BX10"/>
    <mergeCell ref="BZ10:CA10"/>
    <mergeCell ref="CB10:CC10"/>
    <mergeCell ref="CD10:CE10"/>
    <mergeCell ref="R11:T11"/>
    <mergeCell ref="AE11:AG11"/>
    <mergeCell ref="AH11:AJ11"/>
    <mergeCell ref="AK11:AN11"/>
    <mergeCell ref="AO11:AR11"/>
    <mergeCell ref="AS11:AV11"/>
    <mergeCell ref="AX11:AZ11"/>
    <mergeCell ref="BA11:BF11"/>
    <mergeCell ref="BG11:BI11"/>
    <mergeCell ref="BJ11:BL11"/>
    <mergeCell ref="BM11:BO11"/>
    <mergeCell ref="BQ11:BR11"/>
    <mergeCell ref="O9:Q9"/>
    <mergeCell ref="AX9:AZ9"/>
    <mergeCell ref="BA9:BF9"/>
    <mergeCell ref="BG9:BI9"/>
    <mergeCell ref="BJ9:BL9"/>
    <mergeCell ref="BM9:BO9"/>
    <mergeCell ref="BQ9:BR9"/>
    <mergeCell ref="BS11:BT11"/>
    <mergeCell ref="BU11:BV11"/>
    <mergeCell ref="BW11:BX11"/>
    <mergeCell ref="BZ11:CA11"/>
    <mergeCell ref="CB11:CC11"/>
    <mergeCell ref="CD11:CE11"/>
    <mergeCell ref="C12:E12"/>
    <mergeCell ref="F12:H12"/>
    <mergeCell ref="I12:K12"/>
    <mergeCell ref="L12:N12"/>
    <mergeCell ref="O12:Q12"/>
    <mergeCell ref="R12:T12"/>
    <mergeCell ref="AE12:AG12"/>
    <mergeCell ref="AH12:AJ12"/>
    <mergeCell ref="AK12:AN12"/>
    <mergeCell ref="AO12:AQ12"/>
    <mergeCell ref="AS12:AV12"/>
    <mergeCell ref="AX12:AZ12"/>
    <mergeCell ref="BA12:BL12"/>
    <mergeCell ref="BM12:BO12"/>
    <mergeCell ref="BQ12:BR12"/>
    <mergeCell ref="BS12:BT12"/>
    <mergeCell ref="BU12:BV12"/>
    <mergeCell ref="BW12:BX12"/>
    <mergeCell ref="BZ12:CA12"/>
    <mergeCell ref="CB12:CC12"/>
    <mergeCell ref="CD12:CE12"/>
    <mergeCell ref="C11:E11"/>
    <mergeCell ref="F11:H11"/>
    <mergeCell ref="I11:K11"/>
    <mergeCell ref="L11:N11"/>
    <mergeCell ref="O11:Q11"/>
    <mergeCell ref="C13:E13"/>
    <mergeCell ref="F13:T13"/>
    <mergeCell ref="AE13:AG13"/>
    <mergeCell ref="AH13:AV13"/>
    <mergeCell ref="AX13:AZ13"/>
    <mergeCell ref="BA13:BF13"/>
    <mergeCell ref="BG13:BI13"/>
    <mergeCell ref="BJ13:BL13"/>
    <mergeCell ref="BM13:BO13"/>
    <mergeCell ref="BQ13:BR13"/>
    <mergeCell ref="BS13:BT13"/>
    <mergeCell ref="BU13:BV13"/>
    <mergeCell ref="BW13:BX13"/>
    <mergeCell ref="BZ13:CA13"/>
    <mergeCell ref="CB13:CC13"/>
    <mergeCell ref="CD13:CE13"/>
    <mergeCell ref="O14:Q14"/>
    <mergeCell ref="AX14:AZ14"/>
    <mergeCell ref="BA14:BL14"/>
    <mergeCell ref="BM14:BO14"/>
    <mergeCell ref="BQ14:BR14"/>
    <mergeCell ref="BS14:BT14"/>
    <mergeCell ref="BU14:BV14"/>
    <mergeCell ref="BW14:BX14"/>
    <mergeCell ref="C15:E15"/>
    <mergeCell ref="F15:N15"/>
    <mergeCell ref="O15:Q15"/>
    <mergeCell ref="AE15:AG15"/>
    <mergeCell ref="AH15:AJ15"/>
    <mergeCell ref="AK15:AP15"/>
    <mergeCell ref="AQ15:AS15"/>
    <mergeCell ref="AT15:AV15"/>
    <mergeCell ref="AX15:AZ15"/>
    <mergeCell ref="BA15:BF15"/>
    <mergeCell ref="BG15:BI15"/>
    <mergeCell ref="BJ15:BL15"/>
    <mergeCell ref="BM15:BO15"/>
    <mergeCell ref="BQ15:BR15"/>
    <mergeCell ref="BS15:BT15"/>
    <mergeCell ref="BU15:BV15"/>
    <mergeCell ref="BW15:BX15"/>
    <mergeCell ref="C16:E16"/>
    <mergeCell ref="F16:H16"/>
    <mergeCell ref="I16:K16"/>
    <mergeCell ref="L16:N16"/>
    <mergeCell ref="O16:Q16"/>
    <mergeCell ref="R16:T16"/>
    <mergeCell ref="AE16:AG16"/>
    <mergeCell ref="AH16:AJ16"/>
    <mergeCell ref="AK16:AV16"/>
    <mergeCell ref="AX16:AZ16"/>
    <mergeCell ref="BA16:BL16"/>
    <mergeCell ref="BM16:BO16"/>
    <mergeCell ref="BQ16:BR16"/>
    <mergeCell ref="BS16:BT16"/>
    <mergeCell ref="BU16:BV16"/>
    <mergeCell ref="BW16:BX16"/>
    <mergeCell ref="C17:E17"/>
    <mergeCell ref="F17:H17"/>
    <mergeCell ref="I17:K17"/>
    <mergeCell ref="L17:N17"/>
    <mergeCell ref="O17:Q17"/>
    <mergeCell ref="R17:T17"/>
    <mergeCell ref="AE17:AG17"/>
    <mergeCell ref="AH17:AJ17"/>
    <mergeCell ref="AK17:AP17"/>
    <mergeCell ref="AQ17:AS17"/>
    <mergeCell ref="AT17:AV17"/>
    <mergeCell ref="AX17:AZ17"/>
    <mergeCell ref="BA17:BF17"/>
    <mergeCell ref="BG17:BI17"/>
    <mergeCell ref="BJ17:BL17"/>
    <mergeCell ref="BM17:BO17"/>
    <mergeCell ref="BQ17:BR17"/>
    <mergeCell ref="BS17:BT17"/>
    <mergeCell ref="BU17:BV17"/>
    <mergeCell ref="BW17:BX17"/>
    <mergeCell ref="C18:E18"/>
    <mergeCell ref="F18:T18"/>
    <mergeCell ref="AE18:AG18"/>
    <mergeCell ref="AH18:AJ18"/>
    <mergeCell ref="AK18:AV18"/>
    <mergeCell ref="AX18:AZ18"/>
    <mergeCell ref="BA18:BL18"/>
    <mergeCell ref="BM18:BO18"/>
    <mergeCell ref="BQ18:BR18"/>
    <mergeCell ref="BS18:BT18"/>
    <mergeCell ref="BU18:BV18"/>
    <mergeCell ref="BW18:BX18"/>
    <mergeCell ref="O19:Q19"/>
    <mergeCell ref="AE19:AG19"/>
    <mergeCell ref="AH19:AJ19"/>
    <mergeCell ref="AK19:AP19"/>
    <mergeCell ref="AQ19:AS19"/>
    <mergeCell ref="AT19:AV19"/>
    <mergeCell ref="AX19:AZ19"/>
    <mergeCell ref="BA19:BF19"/>
    <mergeCell ref="BG19:BI19"/>
    <mergeCell ref="BJ19:BL19"/>
    <mergeCell ref="BM19:BO19"/>
    <mergeCell ref="BQ19:BR19"/>
    <mergeCell ref="BS19:BT19"/>
    <mergeCell ref="BU19:BV19"/>
    <mergeCell ref="BW19:BX19"/>
    <mergeCell ref="C20:E20"/>
    <mergeCell ref="F20:N20"/>
    <mergeCell ref="O20:Q20"/>
    <mergeCell ref="AE20:AG20"/>
    <mergeCell ref="AH20:AJ20"/>
    <mergeCell ref="AK20:AV20"/>
    <mergeCell ref="AX20:AZ20"/>
    <mergeCell ref="BA20:BL20"/>
    <mergeCell ref="BM20:BO20"/>
    <mergeCell ref="BQ20:BR20"/>
    <mergeCell ref="BS20:BT20"/>
    <mergeCell ref="BU20:BV20"/>
    <mergeCell ref="BW20:BX20"/>
    <mergeCell ref="C21:E21"/>
    <mergeCell ref="F21:H21"/>
    <mergeCell ref="I21:K21"/>
    <mergeCell ref="L21:N21"/>
    <mergeCell ref="O21:Q21"/>
    <mergeCell ref="R21:T21"/>
    <mergeCell ref="AE21:AG21"/>
    <mergeCell ref="AH21:AJ21"/>
    <mergeCell ref="AK21:AP21"/>
    <mergeCell ref="AQ21:AS21"/>
    <mergeCell ref="AT21:AV21"/>
    <mergeCell ref="AX21:AZ21"/>
    <mergeCell ref="BA21:BF21"/>
    <mergeCell ref="BG21:BI21"/>
    <mergeCell ref="BJ21:BL21"/>
    <mergeCell ref="BM21:BO21"/>
    <mergeCell ref="BQ21:BR21"/>
    <mergeCell ref="BS21:BT21"/>
    <mergeCell ref="BU21:BV21"/>
    <mergeCell ref="BW21:BX21"/>
    <mergeCell ref="C22:E22"/>
    <mergeCell ref="F22:H22"/>
    <mergeCell ref="I22:K22"/>
    <mergeCell ref="L22:N22"/>
    <mergeCell ref="O22:Q22"/>
    <mergeCell ref="R22:T22"/>
    <mergeCell ref="AE22:AG22"/>
    <mergeCell ref="AH22:AJ22"/>
    <mergeCell ref="AK22:AV22"/>
    <mergeCell ref="AX22:AZ22"/>
    <mergeCell ref="BA22:BL22"/>
    <mergeCell ref="BM22:BO22"/>
    <mergeCell ref="BQ22:BR22"/>
    <mergeCell ref="BS22:BT22"/>
    <mergeCell ref="BU22:BV22"/>
    <mergeCell ref="BW22:BX22"/>
    <mergeCell ref="C23:E23"/>
    <mergeCell ref="F23:T23"/>
    <mergeCell ref="AE23:AG23"/>
    <mergeCell ref="AH23:AJ23"/>
    <mergeCell ref="AK23:AP23"/>
    <mergeCell ref="AQ23:AS23"/>
    <mergeCell ref="AT23:AV23"/>
    <mergeCell ref="AX23:AZ23"/>
    <mergeCell ref="BA23:BF23"/>
    <mergeCell ref="BG23:BI23"/>
    <mergeCell ref="BJ23:BL23"/>
    <mergeCell ref="BM23:BO23"/>
    <mergeCell ref="BQ23:BR23"/>
    <mergeCell ref="BS23:BT23"/>
    <mergeCell ref="BU23:BV23"/>
    <mergeCell ref="BW23:BX23"/>
    <mergeCell ref="AE24:AG24"/>
    <mergeCell ref="AH24:AJ24"/>
    <mergeCell ref="AK24:AV24"/>
    <mergeCell ref="AX24:AZ24"/>
    <mergeCell ref="BA24:BL24"/>
    <mergeCell ref="BM24:BO24"/>
    <mergeCell ref="BQ24:BR24"/>
    <mergeCell ref="BS24:BT24"/>
    <mergeCell ref="BU24:BV24"/>
    <mergeCell ref="BW24:BX24"/>
    <mergeCell ref="BQ25:BR25"/>
    <mergeCell ref="BS25:BT25"/>
    <mergeCell ref="BU25:BV25"/>
    <mergeCell ref="BW25:BX25"/>
    <mergeCell ref="C26:AF26"/>
    <mergeCell ref="AH26:AV26"/>
    <mergeCell ref="AX26:BO26"/>
    <mergeCell ref="BQ26:BR26"/>
    <mergeCell ref="BS26:BT26"/>
    <mergeCell ref="BU26:BV26"/>
    <mergeCell ref="BW26:BX26"/>
    <mergeCell ref="C27:G27"/>
    <mergeCell ref="H27:I27"/>
    <mergeCell ref="J27:K27"/>
    <mergeCell ref="L27:M27"/>
    <mergeCell ref="N27:O27"/>
    <mergeCell ref="P27:Q27"/>
    <mergeCell ref="R27:V27"/>
    <mergeCell ref="W27:X27"/>
    <mergeCell ref="Y27:Z27"/>
    <mergeCell ref="AA27:AB27"/>
    <mergeCell ref="AC27:AD27"/>
    <mergeCell ref="AE27:AF27"/>
    <mergeCell ref="BQ27:BR27"/>
    <mergeCell ref="BS27:BT27"/>
    <mergeCell ref="BU27:BV27"/>
    <mergeCell ref="BW27:BX27"/>
    <mergeCell ref="C28:G28"/>
    <mergeCell ref="H28:I28"/>
    <mergeCell ref="J28:K28"/>
    <mergeCell ref="L28:M28"/>
    <mergeCell ref="N28:O28"/>
    <mergeCell ref="P28:Q28"/>
    <mergeCell ref="R28:V28"/>
    <mergeCell ref="W28:X28"/>
    <mergeCell ref="Y28:Z28"/>
    <mergeCell ref="AA28:AB28"/>
    <mergeCell ref="AC28:AD28"/>
    <mergeCell ref="AE28:AF28"/>
    <mergeCell ref="AH28:AJ28"/>
    <mergeCell ref="AK28:AM28"/>
    <mergeCell ref="AO28:AQ28"/>
    <mergeCell ref="AR28:AU28"/>
    <mergeCell ref="AX28:BA28"/>
    <mergeCell ref="BB28:BE28"/>
    <mergeCell ref="BF28:BI28"/>
    <mergeCell ref="BJ28:BM28"/>
    <mergeCell ref="BQ28:BR28"/>
    <mergeCell ref="BS28:BT28"/>
    <mergeCell ref="BU28:BV28"/>
    <mergeCell ref="BW28:BX28"/>
    <mergeCell ref="C29:G29"/>
    <mergeCell ref="H29:I29"/>
    <mergeCell ref="J29:K29"/>
    <mergeCell ref="L29:M29"/>
    <mergeCell ref="N29:O29"/>
    <mergeCell ref="P29:Q29"/>
    <mergeCell ref="R29:V29"/>
    <mergeCell ref="W29:X29"/>
    <mergeCell ref="Y29:Z29"/>
    <mergeCell ref="AA29:AB29"/>
    <mergeCell ref="AC29:AD29"/>
    <mergeCell ref="AE29:AF29"/>
    <mergeCell ref="AH29:AJ29"/>
    <mergeCell ref="AK29:AM29"/>
    <mergeCell ref="AU29:AW29"/>
    <mergeCell ref="AX29:BA29"/>
    <mergeCell ref="BB29:BE29"/>
    <mergeCell ref="BF29:BG29"/>
    <mergeCell ref="BH29:BI29"/>
    <mergeCell ref="BJ29:BK29"/>
    <mergeCell ref="BL29:BM29"/>
    <mergeCell ref="BN29:BO29"/>
    <mergeCell ref="BQ29:BR29"/>
    <mergeCell ref="BS29:BT29"/>
    <mergeCell ref="BU29:BV29"/>
    <mergeCell ref="C30:G30"/>
    <mergeCell ref="H30:I30"/>
    <mergeCell ref="J30:K30"/>
    <mergeCell ref="L30:M30"/>
    <mergeCell ref="N30:O30"/>
    <mergeCell ref="P30:Q30"/>
    <mergeCell ref="R30:V30"/>
    <mergeCell ref="W30:X30"/>
    <mergeCell ref="Y30:Z30"/>
    <mergeCell ref="AA30:AB30"/>
    <mergeCell ref="AC30:AD30"/>
    <mergeCell ref="AE30:AF30"/>
    <mergeCell ref="AH30:AJ30"/>
    <mergeCell ref="AK30:AM30"/>
    <mergeCell ref="AO30:AQ30"/>
    <mergeCell ref="AR30:AT30"/>
    <mergeCell ref="AX30:BA30"/>
    <mergeCell ref="H31:I31"/>
    <mergeCell ref="J31:K31"/>
    <mergeCell ref="L31:M31"/>
    <mergeCell ref="N31:O31"/>
    <mergeCell ref="P31:Q31"/>
    <mergeCell ref="R31:V31"/>
    <mergeCell ref="W31:X31"/>
    <mergeCell ref="Y31:Z31"/>
    <mergeCell ref="AA31:AB31"/>
    <mergeCell ref="AC31:AD31"/>
    <mergeCell ref="AE31:AF31"/>
    <mergeCell ref="AO31:AQ31"/>
    <mergeCell ref="AR31:AT31"/>
    <mergeCell ref="AX31:BA31"/>
    <mergeCell ref="BB31:BE31"/>
    <mergeCell ref="BF31:BI31"/>
    <mergeCell ref="BW29:BX29"/>
    <mergeCell ref="BB30:BE30"/>
    <mergeCell ref="BF30:BG30"/>
    <mergeCell ref="BH30:BI30"/>
    <mergeCell ref="BJ30:BK30"/>
    <mergeCell ref="BL30:BM30"/>
    <mergeCell ref="BN30:BO30"/>
    <mergeCell ref="BQ30:BR30"/>
    <mergeCell ref="BS30:BT30"/>
    <mergeCell ref="BU30:BV30"/>
    <mergeCell ref="BW30:BX30"/>
    <mergeCell ref="BJ31:BM31"/>
    <mergeCell ref="BN31:BO31"/>
    <mergeCell ref="BQ31:BR31"/>
    <mergeCell ref="BS31:BT31"/>
    <mergeCell ref="BU31:BV31"/>
    <mergeCell ref="BW31:BX31"/>
    <mergeCell ref="C32:G32"/>
    <mergeCell ref="H32:I32"/>
    <mergeCell ref="J32:K32"/>
    <mergeCell ref="L32:M32"/>
    <mergeCell ref="N32:O32"/>
    <mergeCell ref="P32:Q32"/>
    <mergeCell ref="R32:V32"/>
    <mergeCell ref="W32:X32"/>
    <mergeCell ref="Y32:Z32"/>
    <mergeCell ref="AA32:AB32"/>
    <mergeCell ref="AC32:AD32"/>
    <mergeCell ref="AE32:AF32"/>
    <mergeCell ref="AH32:AJ32"/>
    <mergeCell ref="AK32:AM32"/>
    <mergeCell ref="AO32:AQ32"/>
    <mergeCell ref="AR32:AT32"/>
    <mergeCell ref="AX32:BA32"/>
    <mergeCell ref="BB32:BE32"/>
    <mergeCell ref="BF32:BI32"/>
    <mergeCell ref="BJ32:BM32"/>
    <mergeCell ref="BN32:BO32"/>
    <mergeCell ref="BQ32:BR32"/>
    <mergeCell ref="BS32:BT32"/>
    <mergeCell ref="BU32:BV32"/>
    <mergeCell ref="BW32:BX32"/>
    <mergeCell ref="C31:G31"/>
    <mergeCell ref="C33:G33"/>
    <mergeCell ref="H33:I33"/>
    <mergeCell ref="J33:K33"/>
    <mergeCell ref="L33:M33"/>
    <mergeCell ref="N33:O33"/>
    <mergeCell ref="P33:Q33"/>
    <mergeCell ref="R33:V33"/>
    <mergeCell ref="W33:X33"/>
    <mergeCell ref="Y33:Z33"/>
    <mergeCell ref="AA33:AB33"/>
    <mergeCell ref="AC33:AD33"/>
    <mergeCell ref="AE33:AF33"/>
    <mergeCell ref="AH33:AJ33"/>
    <mergeCell ref="AK33:AM33"/>
    <mergeCell ref="AO33:AQ33"/>
    <mergeCell ref="AR33:AT33"/>
    <mergeCell ref="AX33:BA33"/>
    <mergeCell ref="BB33:BE33"/>
    <mergeCell ref="BF33:BI33"/>
    <mergeCell ref="BJ33:BN33"/>
    <mergeCell ref="BQ33:BR33"/>
    <mergeCell ref="BS33:BT33"/>
    <mergeCell ref="BU33:BV33"/>
    <mergeCell ref="BW33:BX33"/>
    <mergeCell ref="C34:G34"/>
    <mergeCell ref="H34:I34"/>
    <mergeCell ref="J34:K34"/>
    <mergeCell ref="L34:M34"/>
    <mergeCell ref="N34:O34"/>
    <mergeCell ref="P34:Q34"/>
    <mergeCell ref="R34:V34"/>
    <mergeCell ref="W34:X34"/>
    <mergeCell ref="Y34:Z34"/>
    <mergeCell ref="AA34:AB34"/>
    <mergeCell ref="AC34:AD34"/>
    <mergeCell ref="AE34:AF34"/>
    <mergeCell ref="AH34:AJ34"/>
    <mergeCell ref="AK34:AM34"/>
    <mergeCell ref="AO34:AQ34"/>
    <mergeCell ref="AR34:AT34"/>
    <mergeCell ref="AX34:BE34"/>
    <mergeCell ref="BF34:BG34"/>
    <mergeCell ref="BH34:BI34"/>
    <mergeCell ref="BJ34:BK34"/>
    <mergeCell ref="BL34:BM34"/>
    <mergeCell ref="BN34:BO34"/>
    <mergeCell ref="BQ34:BR34"/>
    <mergeCell ref="BS34:BT34"/>
    <mergeCell ref="BU34:BV34"/>
    <mergeCell ref="AA36:AB36"/>
    <mergeCell ref="AC36:AD36"/>
    <mergeCell ref="AE36:AF36"/>
    <mergeCell ref="AX36:BE36"/>
    <mergeCell ref="BF36:BG36"/>
    <mergeCell ref="BH36:BI36"/>
    <mergeCell ref="BJ36:BK36"/>
    <mergeCell ref="BL36:BM36"/>
    <mergeCell ref="BW34:BX34"/>
    <mergeCell ref="C35:G35"/>
    <mergeCell ref="H35:I35"/>
    <mergeCell ref="J35:K35"/>
    <mergeCell ref="L35:M35"/>
    <mergeCell ref="N35:O35"/>
    <mergeCell ref="P35:Q35"/>
    <mergeCell ref="R35:V35"/>
    <mergeCell ref="W35:X35"/>
    <mergeCell ref="Y35:Z35"/>
    <mergeCell ref="AA35:AB35"/>
    <mergeCell ref="AC35:AD35"/>
    <mergeCell ref="AE35:AF35"/>
    <mergeCell ref="AH35:AJ35"/>
    <mergeCell ref="AK35:AM35"/>
    <mergeCell ref="AO35:AQ35"/>
    <mergeCell ref="AR35:AT35"/>
    <mergeCell ref="AX35:BE35"/>
    <mergeCell ref="BF35:BG35"/>
    <mergeCell ref="BH35:BI35"/>
    <mergeCell ref="BJ35:BK35"/>
    <mergeCell ref="BL35:BM35"/>
    <mergeCell ref="BN35:BO35"/>
    <mergeCell ref="BN36:BO36"/>
    <mergeCell ref="C37:G37"/>
    <mergeCell ref="H37:I37"/>
    <mergeCell ref="J37:K37"/>
    <mergeCell ref="L37:M37"/>
    <mergeCell ref="N37:O37"/>
    <mergeCell ref="P37:Q37"/>
    <mergeCell ref="R37:V37"/>
    <mergeCell ref="W37:X37"/>
    <mergeCell ref="Y37:Z37"/>
    <mergeCell ref="AA37:AB37"/>
    <mergeCell ref="AC37:AD37"/>
    <mergeCell ref="AE37:AF37"/>
    <mergeCell ref="AH37:AJ37"/>
    <mergeCell ref="AK37:AO37"/>
    <mergeCell ref="AQ37:AS37"/>
    <mergeCell ref="AT37:AV37"/>
    <mergeCell ref="AX37:BE37"/>
    <mergeCell ref="BF37:BG37"/>
    <mergeCell ref="BH37:BI37"/>
    <mergeCell ref="BJ37:BK37"/>
    <mergeCell ref="BL37:BM37"/>
    <mergeCell ref="BN37:BO37"/>
    <mergeCell ref="C36:G36"/>
    <mergeCell ref="H36:I36"/>
    <mergeCell ref="J36:K36"/>
    <mergeCell ref="L36:M36"/>
    <mergeCell ref="N36:O36"/>
    <mergeCell ref="P36:Q36"/>
    <mergeCell ref="R36:V36"/>
    <mergeCell ref="W36:X36"/>
    <mergeCell ref="Y36:Z36"/>
    <mergeCell ref="C38:G38"/>
    <mergeCell ref="H38:I38"/>
    <mergeCell ref="J38:K38"/>
    <mergeCell ref="L38:M38"/>
    <mergeCell ref="N38:O38"/>
    <mergeCell ref="P38:Q38"/>
    <mergeCell ref="R38:V38"/>
    <mergeCell ref="W38:X38"/>
    <mergeCell ref="Y38:Z38"/>
    <mergeCell ref="AA38:AB38"/>
    <mergeCell ref="AC38:AD38"/>
    <mergeCell ref="AE38:AF38"/>
    <mergeCell ref="AX38:BE38"/>
    <mergeCell ref="BF38:BG38"/>
    <mergeCell ref="BH38:BI38"/>
    <mergeCell ref="BJ38:BK38"/>
    <mergeCell ref="BL38:BM38"/>
    <mergeCell ref="C39:G39"/>
    <mergeCell ref="H39:I39"/>
    <mergeCell ref="J39:K39"/>
    <mergeCell ref="L39:M39"/>
    <mergeCell ref="N39:O39"/>
    <mergeCell ref="P39:Q39"/>
    <mergeCell ref="R39:V39"/>
    <mergeCell ref="W39:X39"/>
    <mergeCell ref="Y39:Z39"/>
    <mergeCell ref="AA39:AB39"/>
    <mergeCell ref="AC39:AD39"/>
    <mergeCell ref="AE39:AF39"/>
    <mergeCell ref="AH39:AV39"/>
    <mergeCell ref="AX39:BE39"/>
    <mergeCell ref="BF39:BG39"/>
    <mergeCell ref="BH39:BI39"/>
    <mergeCell ref="BJ39:BK39"/>
    <mergeCell ref="H40:I40"/>
    <mergeCell ref="J40:K40"/>
    <mergeCell ref="L40:M40"/>
    <mergeCell ref="N40:O40"/>
    <mergeCell ref="P40:Q40"/>
    <mergeCell ref="R40:V40"/>
    <mergeCell ref="W40:X40"/>
    <mergeCell ref="Y40:Z40"/>
    <mergeCell ref="AA40:AB40"/>
    <mergeCell ref="AC40:AD40"/>
    <mergeCell ref="AE40:AF40"/>
    <mergeCell ref="AH40:AL40"/>
    <mergeCell ref="AP40:AT40"/>
    <mergeCell ref="AX40:BE40"/>
    <mergeCell ref="BF40:BG40"/>
    <mergeCell ref="BH40:BI40"/>
    <mergeCell ref="BN38:BO38"/>
    <mergeCell ref="BL39:BM39"/>
    <mergeCell ref="BN39:BO39"/>
    <mergeCell ref="AA42:AB42"/>
    <mergeCell ref="AC42:AD42"/>
    <mergeCell ref="AE42:AF42"/>
    <mergeCell ref="AH42:AL42"/>
    <mergeCell ref="AP42:AT42"/>
    <mergeCell ref="AX42:BE42"/>
    <mergeCell ref="BF42:BG42"/>
    <mergeCell ref="BH42:BI42"/>
    <mergeCell ref="BJ40:BK40"/>
    <mergeCell ref="BL40:BM40"/>
    <mergeCell ref="BN40:BO40"/>
    <mergeCell ref="C41:G41"/>
    <mergeCell ref="H41:I41"/>
    <mergeCell ref="J41:K41"/>
    <mergeCell ref="L41:M41"/>
    <mergeCell ref="N41:O41"/>
    <mergeCell ref="P41:Q41"/>
    <mergeCell ref="R41:V41"/>
    <mergeCell ref="W41:X41"/>
    <mergeCell ref="Y41:Z41"/>
    <mergeCell ref="AA41:AB41"/>
    <mergeCell ref="AC41:AD41"/>
    <mergeCell ref="AE41:AF41"/>
    <mergeCell ref="AH41:AL41"/>
    <mergeCell ref="AP41:AT41"/>
    <mergeCell ref="AX41:BE41"/>
    <mergeCell ref="BF41:BG41"/>
    <mergeCell ref="BH41:BI41"/>
    <mergeCell ref="BJ41:BK41"/>
    <mergeCell ref="BL41:BM41"/>
    <mergeCell ref="BN41:BO41"/>
    <mergeCell ref="C40:G40"/>
    <mergeCell ref="BJ42:BK42"/>
    <mergeCell ref="BL42:BM42"/>
    <mergeCell ref="BN42:BO42"/>
    <mergeCell ref="C43:G43"/>
    <mergeCell ref="H43:I43"/>
    <mergeCell ref="J43:K43"/>
    <mergeCell ref="L43:M43"/>
    <mergeCell ref="N43:O43"/>
    <mergeCell ref="P43:Q43"/>
    <mergeCell ref="R43:V43"/>
    <mergeCell ref="W43:X43"/>
    <mergeCell ref="Y43:Z43"/>
    <mergeCell ref="AA43:AB43"/>
    <mergeCell ref="AC43:AD43"/>
    <mergeCell ref="AE43:AF43"/>
    <mergeCell ref="AH43:AL43"/>
    <mergeCell ref="AP43:AT43"/>
    <mergeCell ref="AX43:BE43"/>
    <mergeCell ref="BF43:BG43"/>
    <mergeCell ref="BH43:BI43"/>
    <mergeCell ref="BJ43:BK43"/>
    <mergeCell ref="BL43:BM43"/>
    <mergeCell ref="BN43:BO43"/>
    <mergeCell ref="C42:G42"/>
    <mergeCell ref="H42:I42"/>
    <mergeCell ref="J42:K42"/>
    <mergeCell ref="L42:M42"/>
    <mergeCell ref="N42:O42"/>
    <mergeCell ref="P42:Q42"/>
    <mergeCell ref="R42:V42"/>
    <mergeCell ref="W42:X42"/>
    <mergeCell ref="Y42:Z42"/>
    <mergeCell ref="BL44:BM44"/>
    <mergeCell ref="BN44:BO44"/>
    <mergeCell ref="C45:G45"/>
    <mergeCell ref="H45:I45"/>
    <mergeCell ref="J45:K45"/>
    <mergeCell ref="L45:M45"/>
    <mergeCell ref="N45:O45"/>
    <mergeCell ref="P45:Q45"/>
    <mergeCell ref="R45:V45"/>
    <mergeCell ref="W45:X45"/>
    <mergeCell ref="Y45:Z45"/>
    <mergeCell ref="AA45:AB45"/>
    <mergeCell ref="AC45:AD45"/>
    <mergeCell ref="AE45:AF45"/>
    <mergeCell ref="AH45:AL45"/>
    <mergeCell ref="AP45:AT45"/>
    <mergeCell ref="AX45:BE45"/>
    <mergeCell ref="BF45:BG45"/>
    <mergeCell ref="BH45:BI45"/>
    <mergeCell ref="BJ45:BK45"/>
    <mergeCell ref="BL45:BM45"/>
    <mergeCell ref="BN45:BO45"/>
    <mergeCell ref="C44:G44"/>
    <mergeCell ref="H44:I44"/>
    <mergeCell ref="J44:K44"/>
    <mergeCell ref="L44:M44"/>
    <mergeCell ref="N44:O44"/>
    <mergeCell ref="P44:Q44"/>
    <mergeCell ref="R44:V44"/>
    <mergeCell ref="W44:X44"/>
    <mergeCell ref="Y44:Z44"/>
    <mergeCell ref="AA44:AB44"/>
    <mergeCell ref="H46:I46"/>
    <mergeCell ref="J46:K46"/>
    <mergeCell ref="L46:M46"/>
    <mergeCell ref="N46:O46"/>
    <mergeCell ref="P46:Q46"/>
    <mergeCell ref="R46:V46"/>
    <mergeCell ref="W46:X46"/>
    <mergeCell ref="Y46:Z46"/>
    <mergeCell ref="AA46:AB46"/>
    <mergeCell ref="AC46:AD46"/>
    <mergeCell ref="AE46:AF46"/>
    <mergeCell ref="AH46:AL46"/>
    <mergeCell ref="AP46:AT46"/>
    <mergeCell ref="AX46:BE46"/>
    <mergeCell ref="BF46:BG46"/>
    <mergeCell ref="BH46:BI46"/>
    <mergeCell ref="BJ44:BK44"/>
    <mergeCell ref="AC44:AD44"/>
    <mergeCell ref="AE44:AF44"/>
    <mergeCell ref="AH44:AL44"/>
    <mergeCell ref="AP44:AT44"/>
    <mergeCell ref="AX44:BE44"/>
    <mergeCell ref="BF44:BG44"/>
    <mergeCell ref="BH44:BI44"/>
    <mergeCell ref="AA48:AB48"/>
    <mergeCell ref="AC48:AD48"/>
    <mergeCell ref="AE48:AF48"/>
    <mergeCell ref="AH48:AL48"/>
    <mergeCell ref="AP48:AT48"/>
    <mergeCell ref="AX48:BE48"/>
    <mergeCell ref="BF48:BG48"/>
    <mergeCell ref="BH48:BI48"/>
    <mergeCell ref="BJ46:BK46"/>
    <mergeCell ref="BL46:BM46"/>
    <mergeCell ref="BN46:BO46"/>
    <mergeCell ref="C47:G47"/>
    <mergeCell ref="H47:I47"/>
    <mergeCell ref="J47:K47"/>
    <mergeCell ref="L47:M47"/>
    <mergeCell ref="N47:O47"/>
    <mergeCell ref="P47:Q47"/>
    <mergeCell ref="R47:V47"/>
    <mergeCell ref="W47:X47"/>
    <mergeCell ref="Y47:Z47"/>
    <mergeCell ref="AA47:AB47"/>
    <mergeCell ref="AC47:AD47"/>
    <mergeCell ref="AE47:AF47"/>
    <mergeCell ref="AH47:AL47"/>
    <mergeCell ref="AP47:AT47"/>
    <mergeCell ref="AX47:BE47"/>
    <mergeCell ref="BF47:BG47"/>
    <mergeCell ref="BH47:BI47"/>
    <mergeCell ref="BJ47:BK47"/>
    <mergeCell ref="BL47:BM47"/>
    <mergeCell ref="BN47:BO47"/>
    <mergeCell ref="C46:G46"/>
    <mergeCell ref="BJ48:BK48"/>
    <mergeCell ref="BL48:BM48"/>
    <mergeCell ref="BN48:BO48"/>
    <mergeCell ref="C49:G49"/>
    <mergeCell ref="H49:I49"/>
    <mergeCell ref="J49:K49"/>
    <mergeCell ref="L49:M49"/>
    <mergeCell ref="N49:O49"/>
    <mergeCell ref="P49:Q49"/>
    <mergeCell ref="R49:V49"/>
    <mergeCell ref="W49:X49"/>
    <mergeCell ref="Y49:Z49"/>
    <mergeCell ref="AA49:AB49"/>
    <mergeCell ref="AC49:AD49"/>
    <mergeCell ref="AE49:AF49"/>
    <mergeCell ref="AH49:AL49"/>
    <mergeCell ref="AP49:AT49"/>
    <mergeCell ref="AX49:BE49"/>
    <mergeCell ref="BF49:BG49"/>
    <mergeCell ref="BH49:BI49"/>
    <mergeCell ref="BJ49:BK49"/>
    <mergeCell ref="BL49:BM49"/>
    <mergeCell ref="BN49:BO49"/>
    <mergeCell ref="C48:G48"/>
    <mergeCell ref="H48:I48"/>
    <mergeCell ref="J48:K48"/>
    <mergeCell ref="L48:M48"/>
    <mergeCell ref="N48:O48"/>
    <mergeCell ref="P48:Q48"/>
    <mergeCell ref="R48:V48"/>
    <mergeCell ref="W48:X48"/>
    <mergeCell ref="Y48:Z48"/>
    <mergeCell ref="C50:I50"/>
    <mergeCell ref="J50:V50"/>
    <mergeCell ref="W50:X50"/>
    <mergeCell ref="Y50:Z50"/>
    <mergeCell ref="AA50:AB50"/>
    <mergeCell ref="AC50:AD50"/>
    <mergeCell ref="AE50:AF50"/>
    <mergeCell ref="AH50:AL50"/>
    <mergeCell ref="AP50:AT50"/>
    <mergeCell ref="AX50:BE50"/>
    <mergeCell ref="BF50:BG50"/>
    <mergeCell ref="BH50:BI50"/>
    <mergeCell ref="BJ50:BK50"/>
    <mergeCell ref="BL50:BM50"/>
    <mergeCell ref="BN50:BO50"/>
    <mergeCell ref="C51:I51"/>
    <mergeCell ref="J51:V51"/>
    <mergeCell ref="W51:X51"/>
    <mergeCell ref="Y51:Z51"/>
    <mergeCell ref="AA51:AB51"/>
    <mergeCell ref="AC51:AD51"/>
    <mergeCell ref="AE51:AF51"/>
    <mergeCell ref="AX51:BE51"/>
    <mergeCell ref="BF51:BG51"/>
    <mergeCell ref="BH51:BI51"/>
    <mergeCell ref="BJ51:BK51"/>
    <mergeCell ref="BL51:BM51"/>
    <mergeCell ref="BN51:BO51"/>
    <mergeCell ref="C52:I52"/>
    <mergeCell ref="J52:V52"/>
    <mergeCell ref="W52:X52"/>
    <mergeCell ref="Y52:Z52"/>
    <mergeCell ref="AA52:AB52"/>
    <mergeCell ref="AC52:AD52"/>
    <mergeCell ref="AE52:AF52"/>
    <mergeCell ref="AH52:AM52"/>
    <mergeCell ref="AN52:AR52"/>
    <mergeCell ref="AX52:BE52"/>
    <mergeCell ref="BF52:BG52"/>
    <mergeCell ref="BH52:BI52"/>
    <mergeCell ref="BJ52:BK52"/>
    <mergeCell ref="BL52:BM52"/>
    <mergeCell ref="BN52:BO52"/>
    <mergeCell ref="C53:I53"/>
    <mergeCell ref="J53:V53"/>
    <mergeCell ref="W53:X53"/>
    <mergeCell ref="Y53:Z53"/>
    <mergeCell ref="AA53:AB53"/>
    <mergeCell ref="AC53:AD53"/>
    <mergeCell ref="AE53:AF53"/>
    <mergeCell ref="AX53:BE53"/>
    <mergeCell ref="BF53:BG53"/>
    <mergeCell ref="BH53:BI53"/>
    <mergeCell ref="BJ53:BK53"/>
    <mergeCell ref="BL53:BM53"/>
    <mergeCell ref="BN53:BO53"/>
    <mergeCell ref="C54:I54"/>
    <mergeCell ref="J54:V54"/>
    <mergeCell ref="W54:X54"/>
    <mergeCell ref="Y54:Z54"/>
    <mergeCell ref="AA54:AB54"/>
    <mergeCell ref="AC54:AD54"/>
    <mergeCell ref="AE54:AF54"/>
    <mergeCell ref="AH54:AV54"/>
    <mergeCell ref="AX54:BE54"/>
    <mergeCell ref="BF54:BG54"/>
    <mergeCell ref="BH54:BI54"/>
    <mergeCell ref="BJ54:BK54"/>
    <mergeCell ref="BL54:BM54"/>
    <mergeCell ref="BN54:BO54"/>
    <mergeCell ref="C55:I55"/>
    <mergeCell ref="J55:V55"/>
    <mergeCell ref="W55:X55"/>
    <mergeCell ref="Y55:Z55"/>
    <mergeCell ref="AA55:AB55"/>
    <mergeCell ref="AC55:AD55"/>
    <mergeCell ref="AE55:AF55"/>
    <mergeCell ref="AH55:AL55"/>
    <mergeCell ref="AP55:AT55"/>
    <mergeCell ref="AX55:BE55"/>
    <mergeCell ref="BF55:BG55"/>
    <mergeCell ref="BH55:BI55"/>
    <mergeCell ref="BJ55:BK55"/>
    <mergeCell ref="BL55:BM55"/>
    <mergeCell ref="BN55:BO55"/>
    <mergeCell ref="C56:I56"/>
    <mergeCell ref="J56:V56"/>
    <mergeCell ref="W56:X56"/>
    <mergeCell ref="Y56:Z56"/>
    <mergeCell ref="AA56:AB56"/>
    <mergeCell ref="AC56:AD56"/>
    <mergeCell ref="AE56:AF56"/>
    <mergeCell ref="AH56:AL56"/>
    <mergeCell ref="AP56:AT56"/>
    <mergeCell ref="AX56:BE56"/>
    <mergeCell ref="BF56:BG56"/>
    <mergeCell ref="BH56:BI56"/>
    <mergeCell ref="BJ56:BK56"/>
    <mergeCell ref="BL56:BM56"/>
    <mergeCell ref="BN56:BO56"/>
    <mergeCell ref="C57:I57"/>
    <mergeCell ref="J57:V57"/>
    <mergeCell ref="W57:X57"/>
    <mergeCell ref="Y57:Z57"/>
    <mergeCell ref="AA57:AB57"/>
    <mergeCell ref="AC57:AD57"/>
    <mergeCell ref="AE57:AF57"/>
    <mergeCell ref="AH57:AL57"/>
    <mergeCell ref="AP57:AT57"/>
    <mergeCell ref="AX57:BE57"/>
    <mergeCell ref="BF57:BG57"/>
    <mergeCell ref="BH57:BI57"/>
    <mergeCell ref="BJ57:BK57"/>
    <mergeCell ref="BL57:BM57"/>
    <mergeCell ref="BN57:BO57"/>
    <mergeCell ref="C58:I58"/>
    <mergeCell ref="J58:V58"/>
    <mergeCell ref="W58:X58"/>
    <mergeCell ref="Y58:Z58"/>
    <mergeCell ref="AA58:AB58"/>
    <mergeCell ref="AC58:AD58"/>
    <mergeCell ref="AE58:AF58"/>
    <mergeCell ref="AH58:AL58"/>
    <mergeCell ref="AP58:AT58"/>
    <mergeCell ref="AX58:BE58"/>
    <mergeCell ref="BF58:BG58"/>
    <mergeCell ref="BH58:BI58"/>
    <mergeCell ref="BJ58:BK58"/>
    <mergeCell ref="BL58:BM58"/>
    <mergeCell ref="BN58:BO58"/>
    <mergeCell ref="C59:I59"/>
    <mergeCell ref="J59:V59"/>
    <mergeCell ref="W59:X59"/>
    <mergeCell ref="Y59:Z59"/>
    <mergeCell ref="AA59:AB59"/>
    <mergeCell ref="AC59:AD59"/>
    <mergeCell ref="AE59:AF59"/>
    <mergeCell ref="AH59:AL59"/>
    <mergeCell ref="AP59:AT59"/>
    <mergeCell ref="AX59:BE59"/>
    <mergeCell ref="BF59:BG59"/>
    <mergeCell ref="BH59:BI59"/>
    <mergeCell ref="BJ59:BK59"/>
    <mergeCell ref="BL59:BM59"/>
    <mergeCell ref="BN59:BO59"/>
    <mergeCell ref="C60:I60"/>
    <mergeCell ref="J60:V60"/>
    <mergeCell ref="W60:X60"/>
    <mergeCell ref="Y60:Z60"/>
    <mergeCell ref="AA60:AB60"/>
    <mergeCell ref="AC60:AD60"/>
    <mergeCell ref="AE60:AF60"/>
    <mergeCell ref="AH60:AL60"/>
    <mergeCell ref="AP60:AT60"/>
    <mergeCell ref="AX60:BE60"/>
    <mergeCell ref="BF60:BG60"/>
    <mergeCell ref="BH60:BI60"/>
    <mergeCell ref="BJ60:BK60"/>
    <mergeCell ref="BL60:BM60"/>
    <mergeCell ref="BN60:BO60"/>
    <mergeCell ref="C61:I61"/>
    <mergeCell ref="J61:V61"/>
    <mergeCell ref="W61:X61"/>
    <mergeCell ref="Y61:Z61"/>
    <mergeCell ref="AA61:AB61"/>
    <mergeCell ref="AC61:AD61"/>
    <mergeCell ref="AE61:AF61"/>
    <mergeCell ref="AH61:AL61"/>
    <mergeCell ref="AP61:AT61"/>
    <mergeCell ref="AX61:BE61"/>
    <mergeCell ref="BF61:BG61"/>
    <mergeCell ref="BH61:BI61"/>
    <mergeCell ref="BJ61:BK61"/>
    <mergeCell ref="BL61:BM61"/>
    <mergeCell ref="BN61:BO61"/>
    <mergeCell ref="C62:I62"/>
    <mergeCell ref="J62:V62"/>
    <mergeCell ref="W62:X62"/>
    <mergeCell ref="Y62:Z62"/>
    <mergeCell ref="AA62:AB62"/>
    <mergeCell ref="AC62:AD62"/>
    <mergeCell ref="AE62:AF62"/>
    <mergeCell ref="AH62:AL62"/>
    <mergeCell ref="AP62:AT62"/>
    <mergeCell ref="AX62:BE62"/>
    <mergeCell ref="BF62:BG62"/>
    <mergeCell ref="BH62:BI62"/>
    <mergeCell ref="BJ62:BK62"/>
    <mergeCell ref="BL62:BM62"/>
    <mergeCell ref="BN62:BO62"/>
    <mergeCell ref="C63:I63"/>
    <mergeCell ref="J63:V63"/>
    <mergeCell ref="W63:X63"/>
    <mergeCell ref="Y63:Z63"/>
    <mergeCell ref="AA63:AB63"/>
    <mergeCell ref="AC63:AD63"/>
    <mergeCell ref="AE63:AF63"/>
    <mergeCell ref="AH63:AL63"/>
    <mergeCell ref="AP63:AT63"/>
    <mergeCell ref="AX63:BE63"/>
    <mergeCell ref="BF63:BG63"/>
    <mergeCell ref="BH63:BI63"/>
    <mergeCell ref="BJ63:BK63"/>
    <mergeCell ref="BL63:BM63"/>
    <mergeCell ref="BN63:BO63"/>
    <mergeCell ref="C64:I64"/>
    <mergeCell ref="J64:V64"/>
    <mergeCell ref="W64:X64"/>
    <mergeCell ref="Y64:Z64"/>
    <mergeCell ref="AA64:AB64"/>
    <mergeCell ref="AC64:AD64"/>
    <mergeCell ref="AE64:AF64"/>
    <mergeCell ref="AH64:AL64"/>
    <mergeCell ref="AP64:AT64"/>
    <mergeCell ref="AX64:BE64"/>
    <mergeCell ref="BF64:BG64"/>
    <mergeCell ref="BH64:BI64"/>
    <mergeCell ref="BJ64:BK64"/>
    <mergeCell ref="BL64:BM64"/>
    <mergeCell ref="BN64:BO64"/>
    <mergeCell ref="C65:I65"/>
    <mergeCell ref="J65:V65"/>
    <mergeCell ref="W65:X65"/>
    <mergeCell ref="Y65:Z65"/>
    <mergeCell ref="AA65:AB65"/>
    <mergeCell ref="AC65:AD65"/>
    <mergeCell ref="AE65:AF65"/>
    <mergeCell ref="AH65:AL65"/>
    <mergeCell ref="AP65:AT65"/>
    <mergeCell ref="AX65:BE65"/>
    <mergeCell ref="BF65:BG65"/>
    <mergeCell ref="BH65:BI65"/>
    <mergeCell ref="BJ65:BK65"/>
    <mergeCell ref="BL65:BM65"/>
    <mergeCell ref="BN65:BO65"/>
    <mergeCell ref="C66:I66"/>
    <mergeCell ref="J66:V66"/>
    <mergeCell ref="W66:X66"/>
    <mergeCell ref="Y66:Z66"/>
    <mergeCell ref="AA66:AB66"/>
    <mergeCell ref="AC66:AD66"/>
    <mergeCell ref="AE66:AF66"/>
    <mergeCell ref="AX66:BE66"/>
    <mergeCell ref="BF66:BG66"/>
    <mergeCell ref="BH66:BI66"/>
    <mergeCell ref="BJ66:BK66"/>
    <mergeCell ref="BL66:BM66"/>
    <mergeCell ref="BN66:BO66"/>
    <mergeCell ref="C67:I67"/>
    <mergeCell ref="J67:V67"/>
    <mergeCell ref="W67:X67"/>
    <mergeCell ref="Y67:Z67"/>
    <mergeCell ref="AA67:AB67"/>
    <mergeCell ref="AC67:AD67"/>
    <mergeCell ref="AE67:AF67"/>
    <mergeCell ref="AH67:AM67"/>
    <mergeCell ref="AN67:AR67"/>
    <mergeCell ref="AX67:BE67"/>
    <mergeCell ref="BF67:BG67"/>
    <mergeCell ref="BH67:BI67"/>
    <mergeCell ref="BJ67:BK67"/>
    <mergeCell ref="BL67:BM67"/>
    <mergeCell ref="BN67:BO67"/>
    <mergeCell ref="C68:I68"/>
    <mergeCell ref="J68:V68"/>
    <mergeCell ref="W68:X68"/>
    <mergeCell ref="Y68:Z68"/>
    <mergeCell ref="AA68:AB68"/>
    <mergeCell ref="AC68:AD68"/>
    <mergeCell ref="AE68:AF68"/>
    <mergeCell ref="C69:I69"/>
    <mergeCell ref="J69:V69"/>
    <mergeCell ref="W69:X69"/>
    <mergeCell ref="Y69:Z69"/>
    <mergeCell ref="AA69:AB69"/>
    <mergeCell ref="AC69:AD69"/>
    <mergeCell ref="AE69:AF69"/>
    <mergeCell ref="AH69:AV69"/>
    <mergeCell ref="C70:I70"/>
    <mergeCell ref="J70:V70"/>
    <mergeCell ref="W70:X70"/>
    <mergeCell ref="Y70:Z70"/>
    <mergeCell ref="AA70:AB70"/>
    <mergeCell ref="AC70:AD70"/>
    <mergeCell ref="AE70:AF70"/>
    <mergeCell ref="AH70:AL70"/>
    <mergeCell ref="AP70:AT70"/>
    <mergeCell ref="C71:I71"/>
    <mergeCell ref="J71:V71"/>
    <mergeCell ref="W71:X71"/>
    <mergeCell ref="Y71:Z71"/>
    <mergeCell ref="AA71:AB71"/>
    <mergeCell ref="AC71:AD71"/>
    <mergeCell ref="AE71:AF71"/>
    <mergeCell ref="AH71:AL71"/>
    <mergeCell ref="AP71:AT71"/>
    <mergeCell ref="C72:I72"/>
    <mergeCell ref="J72:V72"/>
    <mergeCell ref="W72:X72"/>
    <mergeCell ref="Y72:Z72"/>
    <mergeCell ref="AA72:AB72"/>
    <mergeCell ref="AC72:AD72"/>
    <mergeCell ref="AE72:AF72"/>
    <mergeCell ref="AH72:AL72"/>
    <mergeCell ref="AP72:AT72"/>
    <mergeCell ref="C73:I73"/>
    <mergeCell ref="J73:V73"/>
    <mergeCell ref="W73:X73"/>
    <mergeCell ref="Y73:Z73"/>
    <mergeCell ref="AA73:AB73"/>
    <mergeCell ref="AC73:AD73"/>
    <mergeCell ref="AE73:AF73"/>
    <mergeCell ref="AH73:AL73"/>
    <mergeCell ref="AP73:AT73"/>
    <mergeCell ref="AC74:AD74"/>
    <mergeCell ref="AE74:AF74"/>
    <mergeCell ref="AH74:AL74"/>
    <mergeCell ref="AP74:AT74"/>
    <mergeCell ref="C75:AF75"/>
    <mergeCell ref="AH75:AL75"/>
    <mergeCell ref="AP75:AT75"/>
    <mergeCell ref="C76:G76"/>
    <mergeCell ref="H76:I76"/>
    <mergeCell ref="J76:K76"/>
    <mergeCell ref="L76:M76"/>
    <mergeCell ref="N76:O76"/>
    <mergeCell ref="P76:Q76"/>
    <mergeCell ref="R76:V76"/>
    <mergeCell ref="W76:X76"/>
    <mergeCell ref="Y76:Z76"/>
    <mergeCell ref="AA76:AB76"/>
    <mergeCell ref="AC76:AD76"/>
    <mergeCell ref="AE76:AF76"/>
    <mergeCell ref="AH76:AL76"/>
    <mergeCell ref="AP76:AT76"/>
    <mergeCell ref="C77:G77"/>
    <mergeCell ref="H77:I77"/>
    <mergeCell ref="J77:K77"/>
    <mergeCell ref="L77:M77"/>
    <mergeCell ref="N77:O77"/>
    <mergeCell ref="P77:Q77"/>
    <mergeCell ref="R77:V77"/>
    <mergeCell ref="W77:X77"/>
    <mergeCell ref="Y77:Z77"/>
    <mergeCell ref="AA77:AB77"/>
    <mergeCell ref="AC77:AD77"/>
    <mergeCell ref="AE77:AF77"/>
    <mergeCell ref="AH77:AL77"/>
    <mergeCell ref="AP77:AT77"/>
    <mergeCell ref="C78:G78"/>
    <mergeCell ref="H78:I78"/>
    <mergeCell ref="J78:K78"/>
    <mergeCell ref="L78:M78"/>
    <mergeCell ref="N78:O78"/>
    <mergeCell ref="P78:Q78"/>
    <mergeCell ref="R78:V78"/>
    <mergeCell ref="W78:X78"/>
    <mergeCell ref="Y78:Z78"/>
    <mergeCell ref="AA78:AB78"/>
    <mergeCell ref="AC78:AD78"/>
    <mergeCell ref="AE78:AF78"/>
    <mergeCell ref="AH78:AL78"/>
    <mergeCell ref="AP78:AT78"/>
    <mergeCell ref="C79:G79"/>
    <mergeCell ref="H79:I79"/>
    <mergeCell ref="J79:K79"/>
    <mergeCell ref="L79:M79"/>
    <mergeCell ref="N79:O79"/>
    <mergeCell ref="P79:Q79"/>
    <mergeCell ref="R79:V79"/>
    <mergeCell ref="W79:X79"/>
    <mergeCell ref="Y79:Z79"/>
    <mergeCell ref="AA79:AB79"/>
    <mergeCell ref="AC79:AD79"/>
    <mergeCell ref="AE79:AF79"/>
    <mergeCell ref="AH79:AL79"/>
    <mergeCell ref="AP79:AT79"/>
    <mergeCell ref="C80:G80"/>
    <mergeCell ref="H80:I80"/>
    <mergeCell ref="J80:K80"/>
    <mergeCell ref="L80:M80"/>
    <mergeCell ref="N80:O80"/>
    <mergeCell ref="P80:Q80"/>
    <mergeCell ref="R80:V80"/>
    <mergeCell ref="W80:X80"/>
    <mergeCell ref="Y80:Z80"/>
    <mergeCell ref="AA80:AB80"/>
    <mergeCell ref="AC80:AD80"/>
    <mergeCell ref="AE80:AF80"/>
    <mergeCell ref="AH80:AL80"/>
    <mergeCell ref="AP80:AT80"/>
    <mergeCell ref="C81:G81"/>
    <mergeCell ref="H81:I81"/>
    <mergeCell ref="J81:K81"/>
    <mergeCell ref="L81:M81"/>
    <mergeCell ref="N81:O81"/>
    <mergeCell ref="P81:Q81"/>
    <mergeCell ref="R81:V81"/>
    <mergeCell ref="W81:X81"/>
    <mergeCell ref="Y81:Z81"/>
    <mergeCell ref="AA81:AB81"/>
    <mergeCell ref="AC81:AD81"/>
    <mergeCell ref="AE81:AF81"/>
    <mergeCell ref="C82:G82"/>
    <mergeCell ref="H82:I82"/>
    <mergeCell ref="J82:K82"/>
    <mergeCell ref="L82:M82"/>
    <mergeCell ref="N82:O82"/>
    <mergeCell ref="P82:Q82"/>
    <mergeCell ref="R82:V82"/>
    <mergeCell ref="W82:X82"/>
    <mergeCell ref="Y82:Z82"/>
    <mergeCell ref="AA82:AB82"/>
    <mergeCell ref="AC82:AD82"/>
    <mergeCell ref="AE82:AF82"/>
    <mergeCell ref="AH82:AM82"/>
    <mergeCell ref="AN82:AR82"/>
    <mergeCell ref="C83:G83"/>
    <mergeCell ref="H83:I83"/>
    <mergeCell ref="J83:K83"/>
    <mergeCell ref="L83:M83"/>
    <mergeCell ref="N83:O83"/>
    <mergeCell ref="P83:Q83"/>
    <mergeCell ref="R83:V83"/>
    <mergeCell ref="W83:X83"/>
    <mergeCell ref="Y83:Z83"/>
    <mergeCell ref="AA83:AB83"/>
    <mergeCell ref="AC83:AD83"/>
    <mergeCell ref="AE83:AF83"/>
    <mergeCell ref="C84:G84"/>
    <mergeCell ref="H84:I84"/>
    <mergeCell ref="J84:K84"/>
    <mergeCell ref="L84:M84"/>
    <mergeCell ref="N84:O84"/>
    <mergeCell ref="P84:Q84"/>
    <mergeCell ref="R84:V84"/>
    <mergeCell ref="W84:X84"/>
    <mergeCell ref="Y84:Z84"/>
    <mergeCell ref="AA84:AB84"/>
    <mergeCell ref="AC84:AD84"/>
    <mergeCell ref="AE84:AF84"/>
    <mergeCell ref="AH84:AV84"/>
    <mergeCell ref="C85:G85"/>
    <mergeCell ref="H85:I85"/>
    <mergeCell ref="J85:K85"/>
    <mergeCell ref="L85:M85"/>
    <mergeCell ref="N85:O85"/>
    <mergeCell ref="P85:Q85"/>
    <mergeCell ref="R85:V85"/>
    <mergeCell ref="W85:X85"/>
    <mergeCell ref="Y85:Z85"/>
    <mergeCell ref="AA85:AB85"/>
    <mergeCell ref="AC85:AD85"/>
    <mergeCell ref="AE85:AF85"/>
    <mergeCell ref="AH85:AL85"/>
    <mergeCell ref="AP85:AT85"/>
    <mergeCell ref="C86:G86"/>
    <mergeCell ref="H86:I86"/>
    <mergeCell ref="J86:K86"/>
    <mergeCell ref="L86:M86"/>
    <mergeCell ref="N86:O86"/>
    <mergeCell ref="P86:Q86"/>
    <mergeCell ref="R86:V86"/>
    <mergeCell ref="W86:X86"/>
    <mergeCell ref="Y86:Z86"/>
    <mergeCell ref="AA86:AB86"/>
    <mergeCell ref="AC86:AD86"/>
    <mergeCell ref="AE86:AF86"/>
    <mergeCell ref="AH86:AN86"/>
    <mergeCell ref="AP86:AV86"/>
    <mergeCell ref="C87:G87"/>
    <mergeCell ref="H87:I87"/>
    <mergeCell ref="J87:K87"/>
    <mergeCell ref="L87:M87"/>
    <mergeCell ref="N87:O87"/>
    <mergeCell ref="P87:Q87"/>
    <mergeCell ref="R87:V87"/>
    <mergeCell ref="W87:X87"/>
    <mergeCell ref="Y87:Z87"/>
    <mergeCell ref="AA87:AB87"/>
    <mergeCell ref="AC87:AD87"/>
    <mergeCell ref="AE87:AF87"/>
    <mergeCell ref="AH87:AN87"/>
    <mergeCell ref="AP87:AV87"/>
    <mergeCell ref="C88:G88"/>
    <mergeCell ref="H88:I88"/>
    <mergeCell ref="J88:K88"/>
    <mergeCell ref="L88:M88"/>
    <mergeCell ref="N88:O88"/>
    <mergeCell ref="P88:Q88"/>
    <mergeCell ref="R88:V88"/>
    <mergeCell ref="W88:X88"/>
    <mergeCell ref="Y88:Z88"/>
    <mergeCell ref="AA88:AB88"/>
    <mergeCell ref="AC88:AD88"/>
    <mergeCell ref="AE88:AF88"/>
    <mergeCell ref="AH88:AN88"/>
    <mergeCell ref="AP88:AV88"/>
    <mergeCell ref="C89:G89"/>
    <mergeCell ref="H89:I89"/>
    <mergeCell ref="J89:K89"/>
    <mergeCell ref="L89:M89"/>
    <mergeCell ref="N89:O89"/>
    <mergeCell ref="P89:Q89"/>
    <mergeCell ref="R89:V89"/>
    <mergeCell ref="W89:X89"/>
    <mergeCell ref="Y89:Z89"/>
    <mergeCell ref="AA89:AB89"/>
    <mergeCell ref="AC89:AD89"/>
    <mergeCell ref="AE89:AF89"/>
    <mergeCell ref="AH89:AN89"/>
    <mergeCell ref="AP89:AV89"/>
    <mergeCell ref="C90:G90"/>
    <mergeCell ref="H90:I90"/>
    <mergeCell ref="J90:K90"/>
    <mergeCell ref="L90:M90"/>
    <mergeCell ref="N90:O90"/>
    <mergeCell ref="P90:Q90"/>
    <mergeCell ref="R90:V90"/>
    <mergeCell ref="W90:X90"/>
    <mergeCell ref="Y90:Z90"/>
    <mergeCell ref="AA90:AB90"/>
    <mergeCell ref="AC90:AD90"/>
    <mergeCell ref="AE90:AF90"/>
    <mergeCell ref="AH90:AN90"/>
    <mergeCell ref="AP90:AV90"/>
    <mergeCell ref="C91:G91"/>
    <mergeCell ref="H91:I91"/>
    <mergeCell ref="J91:K91"/>
    <mergeCell ref="L91:M91"/>
    <mergeCell ref="N91:O91"/>
    <mergeCell ref="P91:Q91"/>
    <mergeCell ref="R91:V91"/>
    <mergeCell ref="W91:X91"/>
    <mergeCell ref="Y91:Z91"/>
    <mergeCell ref="AA91:AB91"/>
    <mergeCell ref="AC91:AD91"/>
    <mergeCell ref="AE91:AF91"/>
    <mergeCell ref="AH91:AN91"/>
    <mergeCell ref="AP91:AV91"/>
    <mergeCell ref="C92:G92"/>
    <mergeCell ref="H92:I92"/>
    <mergeCell ref="J92:K92"/>
    <mergeCell ref="L92:M92"/>
    <mergeCell ref="N92:O92"/>
    <mergeCell ref="P92:Q92"/>
    <mergeCell ref="R92:V92"/>
    <mergeCell ref="W92:X92"/>
    <mergeCell ref="Y92:Z92"/>
    <mergeCell ref="AA92:AB92"/>
    <mergeCell ref="AC92:AD92"/>
    <mergeCell ref="AE92:AF92"/>
    <mergeCell ref="AH92:AN92"/>
    <mergeCell ref="AP92:AV92"/>
    <mergeCell ref="C93:G93"/>
    <mergeCell ref="H93:I93"/>
    <mergeCell ref="J93:K93"/>
    <mergeCell ref="L93:M93"/>
    <mergeCell ref="N93:O93"/>
    <mergeCell ref="P93:Q93"/>
    <mergeCell ref="R93:V93"/>
    <mergeCell ref="W93:X93"/>
    <mergeCell ref="Y93:Z93"/>
    <mergeCell ref="AA93:AB93"/>
    <mergeCell ref="AC93:AD93"/>
    <mergeCell ref="AE93:AF93"/>
    <mergeCell ref="C94:G94"/>
    <mergeCell ref="H94:I94"/>
    <mergeCell ref="J94:K94"/>
    <mergeCell ref="L94:M94"/>
    <mergeCell ref="N94:O94"/>
    <mergeCell ref="P94:Q94"/>
    <mergeCell ref="R94:V94"/>
    <mergeCell ref="W94:X94"/>
    <mergeCell ref="Y94:Z94"/>
    <mergeCell ref="AA94:AB94"/>
    <mergeCell ref="AC94:AD94"/>
    <mergeCell ref="AE94:AF94"/>
    <mergeCell ref="R98:V98"/>
    <mergeCell ref="W98:X98"/>
    <mergeCell ref="Y98:Z98"/>
    <mergeCell ref="AA98:AB98"/>
    <mergeCell ref="AC98:AD98"/>
    <mergeCell ref="AE98:AF98"/>
    <mergeCell ref="C95:G95"/>
    <mergeCell ref="H95:I95"/>
    <mergeCell ref="J95:K95"/>
    <mergeCell ref="L95:M95"/>
    <mergeCell ref="N95:O95"/>
    <mergeCell ref="P95:Q95"/>
    <mergeCell ref="R95:V95"/>
    <mergeCell ref="W95:X95"/>
    <mergeCell ref="Y95:Z95"/>
    <mergeCell ref="AA95:AB95"/>
    <mergeCell ref="AC95:AD95"/>
    <mergeCell ref="AE95:AF95"/>
    <mergeCell ref="C96:G96"/>
    <mergeCell ref="H96:I96"/>
    <mergeCell ref="J96:K96"/>
    <mergeCell ref="L96:M96"/>
    <mergeCell ref="N96:O96"/>
    <mergeCell ref="P96:Q96"/>
    <mergeCell ref="R96:V96"/>
    <mergeCell ref="W96:X96"/>
    <mergeCell ref="Y96:Z96"/>
    <mergeCell ref="AA96:AB96"/>
    <mergeCell ref="AC96:AD96"/>
    <mergeCell ref="AE96:AF96"/>
    <mergeCell ref="AC99:AD99"/>
    <mergeCell ref="AE99:AF99"/>
    <mergeCell ref="C100:G100"/>
    <mergeCell ref="H100:J100"/>
    <mergeCell ref="L100:Q100"/>
    <mergeCell ref="S100:V100"/>
    <mergeCell ref="W100:X100"/>
    <mergeCell ref="C101:G101"/>
    <mergeCell ref="H101:J101"/>
    <mergeCell ref="L101:Q101"/>
    <mergeCell ref="S101:V101"/>
    <mergeCell ref="W101:X101"/>
    <mergeCell ref="AH94:AH101"/>
    <mergeCell ref="AI94:AV101"/>
    <mergeCell ref="C97:G97"/>
    <mergeCell ref="H97:I97"/>
    <mergeCell ref="J97:K97"/>
    <mergeCell ref="L97:M97"/>
    <mergeCell ref="N97:O97"/>
    <mergeCell ref="P97:Q97"/>
    <mergeCell ref="R97:V97"/>
    <mergeCell ref="W97:X97"/>
    <mergeCell ref="Y97:Z97"/>
    <mergeCell ref="AA97:AB97"/>
    <mergeCell ref="AC97:AD97"/>
    <mergeCell ref="AE97:AF97"/>
    <mergeCell ref="C98:G98"/>
    <mergeCell ref="H98:I98"/>
    <mergeCell ref="J98:K98"/>
    <mergeCell ref="L98:M98"/>
    <mergeCell ref="N98:O98"/>
    <mergeCell ref="P98:Q98"/>
  </mergeCells>
  <phoneticPr fontId="30" type="noConversion"/>
  <dataValidations count="6">
    <dataValidation type="list" allowBlank="1" showInputMessage="1" showErrorMessage="1" sqref="AX3:AZ3 BP3 AX5:AZ5 BP5 AX7:AZ7 BP7 AX9:AZ9 BP9 AX11:AZ11 BP11 AX13:AZ13 BP13 AH15:AJ15 AX15:AZ15 BP15 AH17:AJ17 AX17:AZ17 BP17 AH19:AJ19 AX19:AZ19 BP19 AH21:AJ21 AX21:AZ21 BP21 AH23:AJ23 AX23:AZ23 BP23" xr:uid="{00000000-0002-0000-0300-000000000000}">
      <formula1>"帽子,头饰,项链,披肩,衣物,腰部,手部,腕部,戒指,鞋子,刺青,其他"</formula1>
    </dataValidation>
    <dataValidation type="list" allowBlank="1" showInputMessage="1" showErrorMessage="1" sqref="O5:Q5 O10:Q10 O15:Q15 O20:Q20" xr:uid="{00000000-0002-0000-0300-000001000000}">
      <formula1>"临时,简易近战,简易远程,军用近战,军用远程,异种近战,异种远程,早期火器,近代火器"</formula1>
    </dataValidation>
    <dataValidation type="list" allowBlank="1" showInputMessage="1" showErrorMessage="1" sqref="AT5:AV5" xr:uid="{00000000-0002-0000-0300-000002000000}">
      <formula1>"衣物,轻甲,中甲,重甲"</formula1>
    </dataValidation>
    <dataValidation allowBlank="1" showInputMessage="1" showErrorMessage="1" sqref="A7:B7 R7:AD7 AT10:AV10" xr:uid="{00000000-0002-0000-0300-000003000000}"/>
    <dataValidation type="list" allowBlank="1" showInputMessage="1" showErrorMessage="1" sqref="AX32:BA32" xr:uid="{00000000-0002-0000-0300-000005000000}">
      <formula1>"是,否"</formula1>
    </dataValidation>
    <dataValidation type="list" allowBlank="1" showInputMessage="1" showErrorMessage="1" sqref="C101:G101" xr:uid="{00000000-0002-0000-0300-000006000000}">
      <formula1>"无,Ⅰ型,Ⅱ型,Ⅲ型,Ⅳ型"</formula1>
    </dataValidation>
  </dataValidations>
  <pageMargins left="0.75" right="0.75" top="1" bottom="1" header="0.51180555555555596" footer="0.51180555555555596"/>
  <pageSetup paperSize="9" orientation="portrait"/>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4000000}">
          <x14:formula1>
            <xm:f>Sheet2!$E$3:$E$8</xm:f>
          </x14:formula1>
          <xm:sqref>BB28:BE28</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BK60"/>
  <sheetViews>
    <sheetView showRowColHeaders="0" workbookViewId="0">
      <selection activeCell="V31" sqref="V31"/>
    </sheetView>
  </sheetViews>
  <sheetFormatPr defaultColWidth="2.59765625" defaultRowHeight="16.5" customHeight="1" x14ac:dyDescent="0.3"/>
  <cols>
    <col min="1" max="16384" width="2.59765625" style="14"/>
  </cols>
  <sheetData>
    <row r="1" spans="1:63" ht="16.5" customHeight="1" x14ac:dyDescent="0.3">
      <c r="A1" s="305" t="s">
        <v>0</v>
      </c>
      <c r="B1" s="305"/>
      <c r="C1" s="305"/>
      <c r="D1" s="305"/>
      <c r="E1" s="305"/>
      <c r="F1" s="305"/>
      <c r="G1" s="305"/>
      <c r="H1" s="305"/>
      <c r="I1" s="305"/>
      <c r="J1" s="305"/>
      <c r="K1" s="305"/>
      <c r="L1" s="305"/>
      <c r="M1" s="305"/>
      <c r="N1" s="305"/>
      <c r="O1" s="305"/>
      <c r="P1" s="305"/>
      <c r="Q1" s="305"/>
      <c r="R1" s="305"/>
      <c r="S1" s="305"/>
      <c r="T1" s="305"/>
      <c r="U1" s="305"/>
      <c r="V1" s="305"/>
      <c r="W1" s="305"/>
      <c r="X1" s="305"/>
      <c r="Y1" s="305"/>
      <c r="Z1" s="305"/>
      <c r="AA1" s="305"/>
      <c r="AB1" s="305"/>
      <c r="AC1" s="305"/>
      <c r="AD1" s="305"/>
      <c r="AE1" s="305"/>
      <c r="AF1" s="305"/>
      <c r="AG1" s="305"/>
      <c r="AH1" s="305"/>
      <c r="AI1" s="305"/>
      <c r="AJ1" s="305"/>
      <c r="AK1" s="305"/>
      <c r="AL1" s="305"/>
      <c r="AM1" s="305"/>
      <c r="AN1" s="305"/>
      <c r="AO1" s="305"/>
      <c r="AP1" s="305"/>
      <c r="AQ1" s="305"/>
      <c r="AR1" s="15"/>
      <c r="AS1" s="305" t="s">
        <v>32</v>
      </c>
      <c r="AT1" s="305"/>
      <c r="AU1" s="305"/>
      <c r="AV1" s="305"/>
      <c r="AW1" s="305"/>
      <c r="AX1" s="305"/>
      <c r="AY1" s="305"/>
      <c r="AZ1" s="305"/>
      <c r="BA1" s="305"/>
      <c r="BB1" s="305"/>
      <c r="BC1" s="305"/>
      <c r="BD1" s="305"/>
      <c r="BE1" s="305"/>
      <c r="BF1" s="305"/>
      <c r="BG1" s="305"/>
      <c r="BH1" s="305"/>
      <c r="BI1" s="305"/>
      <c r="BJ1" s="305"/>
      <c r="BK1" s="305"/>
    </row>
    <row r="2" spans="1:63" ht="8.1" customHeight="1" x14ac:dyDescent="0.3">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row>
    <row r="3" spans="1:63" ht="16.5" customHeight="1" x14ac:dyDescent="0.3">
      <c r="A3" s="15"/>
      <c r="B3" s="15"/>
      <c r="C3" s="243" t="s">
        <v>33</v>
      </c>
      <c r="D3" s="243"/>
      <c r="E3" s="243"/>
      <c r="F3" s="243"/>
      <c r="G3" s="243"/>
      <c r="H3" s="243"/>
      <c r="I3" s="243"/>
      <c r="J3" s="243"/>
      <c r="K3" s="243"/>
      <c r="L3" s="243"/>
      <c r="M3" s="243"/>
      <c r="N3" s="243"/>
      <c r="O3" s="243"/>
      <c r="P3" s="243"/>
      <c r="Q3" s="243"/>
      <c r="R3" s="243"/>
      <c r="S3" s="243"/>
      <c r="T3" s="243"/>
      <c r="U3" s="243"/>
      <c r="V3" s="15"/>
      <c r="W3" s="243" t="s">
        <v>34</v>
      </c>
      <c r="X3" s="243"/>
      <c r="Y3" s="243"/>
      <c r="Z3" s="243"/>
      <c r="AA3" s="243"/>
      <c r="AB3" s="243"/>
      <c r="AC3" s="243"/>
      <c r="AD3" s="243"/>
      <c r="AE3" s="243"/>
      <c r="AF3" s="243"/>
      <c r="AG3" s="243"/>
      <c r="AH3" s="243"/>
      <c r="AI3" s="243"/>
      <c r="AJ3" s="243"/>
      <c r="AK3" s="243"/>
      <c r="AL3" s="243"/>
      <c r="AM3" s="243"/>
      <c r="AN3" s="243"/>
      <c r="AO3" s="243"/>
      <c r="AP3" s="15"/>
      <c r="AQ3" s="15"/>
      <c r="AR3" s="15"/>
      <c r="AS3" s="231" t="s">
        <v>35</v>
      </c>
      <c r="AT3" s="231"/>
      <c r="AU3" s="231"/>
      <c r="AV3" s="306"/>
      <c r="AW3" s="307"/>
      <c r="AX3" s="307"/>
      <c r="AY3" s="307"/>
      <c r="AZ3" s="308"/>
      <c r="BA3" s="15"/>
      <c r="BB3" s="231" t="s">
        <v>37</v>
      </c>
      <c r="BC3" s="231"/>
      <c r="BD3" s="231"/>
      <c r="BE3" s="231"/>
      <c r="BF3" s="231"/>
      <c r="BG3" s="232"/>
      <c r="BH3" s="232"/>
      <c r="BI3" s="232"/>
      <c r="BJ3" s="232"/>
      <c r="BK3" s="232"/>
    </row>
    <row r="4" spans="1:63" ht="16.5" customHeight="1" x14ac:dyDescent="0.3">
      <c r="A4" s="15"/>
      <c r="B4" s="15"/>
      <c r="F4" s="15"/>
      <c r="G4" s="15"/>
      <c r="H4" s="15"/>
      <c r="I4" s="15"/>
      <c r="J4" s="245" t="s">
        <v>38</v>
      </c>
      <c r="K4" s="245"/>
      <c r="L4" s="15"/>
      <c r="P4" s="16"/>
      <c r="Q4" s="16"/>
      <c r="R4" s="16"/>
      <c r="S4" s="16"/>
      <c r="T4" s="309"/>
      <c r="U4" s="309"/>
      <c r="V4" s="15"/>
      <c r="W4" s="15"/>
      <c r="X4" s="15"/>
      <c r="Y4" s="15"/>
      <c r="Z4" s="15"/>
      <c r="AA4" s="15"/>
      <c r="AB4" s="15"/>
      <c r="AC4" s="15"/>
      <c r="AD4" s="15"/>
      <c r="AE4" s="15"/>
      <c r="AF4" s="15"/>
      <c r="AG4" s="260" t="s">
        <v>39</v>
      </c>
      <c r="AH4" s="260"/>
      <c r="AI4" s="15"/>
      <c r="AJ4" s="245" t="s">
        <v>40</v>
      </c>
      <c r="AK4" s="245"/>
      <c r="AL4" s="245" t="s">
        <v>41</v>
      </c>
      <c r="AM4" s="245"/>
      <c r="AN4" s="245" t="s">
        <v>33</v>
      </c>
      <c r="AO4" s="245"/>
      <c r="AP4" s="15"/>
      <c r="AQ4" s="15"/>
      <c r="AR4" s="15"/>
      <c r="AS4" s="19" t="s">
        <v>42</v>
      </c>
      <c r="AT4" s="245" t="s">
        <v>43</v>
      </c>
      <c r="AU4" s="245"/>
      <c r="AV4" s="245"/>
      <c r="AW4" s="245"/>
      <c r="AX4" s="245"/>
      <c r="AY4" s="245"/>
      <c r="AZ4" s="245" t="s">
        <v>44</v>
      </c>
      <c r="BA4" s="245"/>
      <c r="BB4" s="245"/>
      <c r="BC4" s="245"/>
      <c r="BD4" s="245"/>
      <c r="BE4" s="245"/>
      <c r="BF4" s="245"/>
      <c r="BG4" s="245"/>
      <c r="BH4" s="245"/>
      <c r="BI4" s="245"/>
      <c r="BJ4" s="245"/>
      <c r="BK4" s="245"/>
    </row>
    <row r="5" spans="1:63" ht="16.5" customHeight="1" x14ac:dyDescent="0.3">
      <c r="A5" s="15"/>
      <c r="B5" s="15"/>
      <c r="C5" s="231" t="s">
        <v>304</v>
      </c>
      <c r="D5" s="231"/>
      <c r="E5" s="231"/>
      <c r="F5" s="301"/>
      <c r="G5" s="302"/>
      <c r="H5" s="302"/>
      <c r="I5" s="303"/>
      <c r="J5" s="255"/>
      <c r="K5" s="255"/>
      <c r="L5" s="15"/>
      <c r="M5" s="304" t="s">
        <v>257</v>
      </c>
      <c r="N5" s="304"/>
      <c r="O5" s="285"/>
      <c r="P5" s="295"/>
      <c r="Q5" s="295"/>
      <c r="R5" s="295"/>
      <c r="S5" s="295"/>
      <c r="T5" s="295"/>
      <c r="U5" s="295"/>
      <c r="V5" s="15"/>
      <c r="W5" s="15"/>
      <c r="X5" s="15"/>
      <c r="Y5" s="15"/>
      <c r="Z5" s="266" t="s">
        <v>48</v>
      </c>
      <c r="AA5" s="266"/>
      <c r="AB5" s="266"/>
      <c r="AC5" s="266"/>
      <c r="AD5" s="266"/>
      <c r="AE5" s="266"/>
      <c r="AF5" s="267"/>
      <c r="AG5" s="254">
        <f>SUM(AJ5+AL5+AN5-AN57)+IF(AP5=TRUE,IF(AJ5&gt;0,3,0),0)</f>
        <v>0</v>
      </c>
      <c r="AH5" s="254"/>
      <c r="AI5" s="25" t="s">
        <v>49</v>
      </c>
      <c r="AJ5" s="255"/>
      <c r="AK5" s="255"/>
      <c r="AL5" s="255"/>
      <c r="AM5" s="255"/>
      <c r="AN5" s="244">
        <f>J10</f>
        <v>0</v>
      </c>
      <c r="AO5" s="244"/>
      <c r="AP5" s="27" t="b">
        <v>0</v>
      </c>
      <c r="AQ5" s="15"/>
      <c r="AR5" s="15"/>
      <c r="AS5" s="28"/>
      <c r="AT5" s="235"/>
      <c r="AU5" s="235"/>
      <c r="AV5" s="235"/>
      <c r="AW5" s="235"/>
      <c r="AX5" s="235"/>
      <c r="AY5" s="235"/>
      <c r="AZ5" s="235"/>
      <c r="BA5" s="235"/>
      <c r="BB5" s="235"/>
      <c r="BC5" s="235"/>
      <c r="BD5" s="235"/>
      <c r="BE5" s="235"/>
      <c r="BF5" s="235"/>
      <c r="BG5" s="235"/>
      <c r="BH5" s="235"/>
      <c r="BI5" s="235"/>
      <c r="BJ5" s="235"/>
      <c r="BK5" s="235"/>
    </row>
    <row r="6" spans="1:63" ht="16.5" customHeight="1" x14ac:dyDescent="0.3">
      <c r="A6" s="15"/>
      <c r="B6" s="15"/>
      <c r="C6" s="231" t="s">
        <v>52</v>
      </c>
      <c r="D6" s="231"/>
      <c r="E6" s="231"/>
      <c r="F6" s="256"/>
      <c r="G6" s="256"/>
      <c r="H6" s="256"/>
      <c r="I6" s="256"/>
      <c r="J6" s="245" t="s">
        <v>305</v>
      </c>
      <c r="K6" s="245"/>
      <c r="L6" s="15"/>
      <c r="M6" s="231" t="s">
        <v>53</v>
      </c>
      <c r="N6" s="231"/>
      <c r="O6" s="237"/>
      <c r="P6" s="255"/>
      <c r="Q6" s="255"/>
      <c r="R6" s="255"/>
      <c r="S6" s="255"/>
      <c r="T6" s="255"/>
      <c r="U6" s="255"/>
      <c r="V6" s="15"/>
      <c r="W6" s="15"/>
      <c r="X6" s="15"/>
      <c r="Y6" s="15"/>
      <c r="Z6" s="266" t="s">
        <v>55</v>
      </c>
      <c r="AA6" s="266"/>
      <c r="AB6" s="266"/>
      <c r="AC6" s="266"/>
      <c r="AD6" s="266"/>
      <c r="AE6" s="266"/>
      <c r="AF6" s="267"/>
      <c r="AG6" s="254">
        <f>SUM(AJ6+AL6+AN6-AN57)+IF(AP6=TRUE,IF(AJ6&gt;0,3,0),0)</f>
        <v>0</v>
      </c>
      <c r="AH6" s="254"/>
      <c r="AI6" s="25" t="s">
        <v>49</v>
      </c>
      <c r="AJ6" s="255"/>
      <c r="AK6" s="255"/>
      <c r="AL6" s="255"/>
      <c r="AM6" s="255"/>
      <c r="AN6" s="244">
        <f>J10</f>
        <v>0</v>
      </c>
      <c r="AO6" s="244"/>
      <c r="AP6" s="27" t="b">
        <v>0</v>
      </c>
      <c r="AQ6" s="15"/>
      <c r="AR6" s="15"/>
      <c r="AS6" s="28"/>
      <c r="AT6" s="235"/>
      <c r="AU6" s="235"/>
      <c r="AV6" s="235"/>
      <c r="AW6" s="235"/>
      <c r="AX6" s="235"/>
      <c r="AY6" s="235"/>
      <c r="AZ6" s="235"/>
      <c r="BA6" s="235"/>
      <c r="BB6" s="235"/>
      <c r="BC6" s="235"/>
      <c r="BD6" s="235"/>
      <c r="BE6" s="235"/>
      <c r="BF6" s="235"/>
      <c r="BG6" s="235"/>
      <c r="BH6" s="235"/>
      <c r="BI6" s="235"/>
      <c r="BJ6" s="235"/>
      <c r="BK6" s="235"/>
    </row>
    <row r="7" spans="1:63" ht="16.5" customHeight="1" x14ac:dyDescent="0.3">
      <c r="A7" s="16"/>
      <c r="B7" s="16"/>
      <c r="C7" s="231" t="s">
        <v>306</v>
      </c>
      <c r="D7" s="231"/>
      <c r="E7" s="231"/>
      <c r="F7" s="255"/>
      <c r="G7" s="255"/>
      <c r="H7" s="255"/>
      <c r="I7" s="255"/>
      <c r="J7" s="255"/>
      <c r="K7" s="255"/>
      <c r="L7" s="16"/>
      <c r="M7" s="16"/>
      <c r="N7" s="16"/>
      <c r="O7" s="16"/>
      <c r="P7" s="15"/>
      <c r="Q7" s="16"/>
      <c r="R7" s="16"/>
      <c r="S7" s="16"/>
      <c r="T7" s="16"/>
      <c r="U7" s="16"/>
      <c r="V7" s="16"/>
      <c r="W7" s="15"/>
      <c r="X7" s="15"/>
      <c r="Y7" s="15"/>
      <c r="Z7" s="266" t="s">
        <v>57</v>
      </c>
      <c r="AA7" s="266"/>
      <c r="AB7" s="266"/>
      <c r="AC7" s="266"/>
      <c r="AD7" s="266"/>
      <c r="AE7" s="266"/>
      <c r="AF7" s="267"/>
      <c r="AG7" s="254">
        <f>SUM(AJ7+AL7+AN7-AN57)+IF(AP7=TRUE,IF(AJ7&gt;0,3,0),0)</f>
        <v>0</v>
      </c>
      <c r="AH7" s="254"/>
      <c r="AI7" s="25" t="s">
        <v>49</v>
      </c>
      <c r="AJ7" s="255"/>
      <c r="AK7" s="255"/>
      <c r="AL7" s="255"/>
      <c r="AM7" s="255"/>
      <c r="AN7" s="244">
        <f>J11</f>
        <v>0</v>
      </c>
      <c r="AO7" s="244"/>
      <c r="AP7" s="27" t="b">
        <v>0</v>
      </c>
      <c r="AQ7" s="15"/>
      <c r="AR7" s="15"/>
      <c r="AS7" s="28"/>
      <c r="AT7" s="235"/>
      <c r="AU7" s="235"/>
      <c r="AV7" s="235"/>
      <c r="AW7" s="235"/>
      <c r="AX7" s="235"/>
      <c r="AY7" s="235"/>
      <c r="AZ7" s="235"/>
      <c r="BA7" s="235"/>
      <c r="BB7" s="235"/>
      <c r="BC7" s="235"/>
      <c r="BD7" s="235"/>
      <c r="BE7" s="235"/>
      <c r="BF7" s="235"/>
      <c r="BG7" s="235"/>
      <c r="BH7" s="235"/>
      <c r="BI7" s="235"/>
      <c r="BJ7" s="235"/>
      <c r="BK7" s="235"/>
    </row>
    <row r="8" spans="1:63" ht="16.5" customHeight="1" x14ac:dyDescent="0.3">
      <c r="A8" s="15"/>
      <c r="B8" s="15"/>
      <c r="C8" s="231" t="s">
        <v>307</v>
      </c>
      <c r="D8" s="231"/>
      <c r="E8" s="231"/>
      <c r="F8" s="255"/>
      <c r="G8" s="255"/>
      <c r="H8" s="255"/>
      <c r="I8" s="255"/>
      <c r="J8" s="15"/>
      <c r="K8" s="15"/>
      <c r="L8" s="15"/>
      <c r="V8" s="15"/>
      <c r="W8" s="15"/>
      <c r="X8" s="15"/>
      <c r="Y8" s="15"/>
      <c r="Z8" s="266" t="s">
        <v>59</v>
      </c>
      <c r="AA8" s="266"/>
      <c r="AB8" s="266"/>
      <c r="AC8" s="266"/>
      <c r="AD8" s="266"/>
      <c r="AE8" s="266"/>
      <c r="AF8" s="267"/>
      <c r="AG8" s="254">
        <f>SUM(AJ8+AL8+AN8-AN57)+IF(AP8=TRUE,IF(AJ8&gt;0,3,0),0)</f>
        <v>0</v>
      </c>
      <c r="AH8" s="254"/>
      <c r="AI8" s="25" t="s">
        <v>49</v>
      </c>
      <c r="AJ8" s="255"/>
      <c r="AK8" s="255"/>
      <c r="AL8" s="255"/>
      <c r="AM8" s="255"/>
      <c r="AN8" s="244">
        <f>J11</f>
        <v>0</v>
      </c>
      <c r="AO8" s="244"/>
      <c r="AP8" s="27" t="b">
        <v>0</v>
      </c>
      <c r="AQ8" s="15"/>
      <c r="AR8" s="15"/>
      <c r="AS8" s="28"/>
      <c r="AT8" s="235"/>
      <c r="AU8" s="235"/>
      <c r="AV8" s="235"/>
      <c r="AW8" s="235"/>
      <c r="AX8" s="235"/>
      <c r="AY8" s="235"/>
      <c r="AZ8" s="235"/>
      <c r="BA8" s="235"/>
      <c r="BB8" s="235"/>
      <c r="BC8" s="235"/>
      <c r="BD8" s="235"/>
      <c r="BE8" s="235"/>
      <c r="BF8" s="235"/>
      <c r="BG8" s="235"/>
      <c r="BH8" s="235"/>
      <c r="BI8" s="235"/>
      <c r="BJ8" s="235"/>
      <c r="BK8" s="235"/>
    </row>
    <row r="9" spans="1:63" ht="16.5" customHeight="1" x14ac:dyDescent="0.3">
      <c r="A9" s="15"/>
      <c r="B9" s="15"/>
      <c r="C9" s="15"/>
      <c r="D9" s="15"/>
      <c r="E9" s="15"/>
      <c r="F9" s="15"/>
      <c r="G9" s="15"/>
      <c r="H9" s="15"/>
      <c r="I9" s="15"/>
      <c r="J9" s="245" t="s">
        <v>60</v>
      </c>
      <c r="K9" s="245"/>
      <c r="L9" s="15"/>
      <c r="V9" s="15"/>
      <c r="W9" s="15"/>
      <c r="X9" s="15"/>
      <c r="Y9" s="15"/>
      <c r="Z9" s="266" t="s">
        <v>61</v>
      </c>
      <c r="AA9" s="266"/>
      <c r="AB9" s="266"/>
      <c r="AC9" s="266"/>
      <c r="AD9" s="266"/>
      <c r="AE9" s="266"/>
      <c r="AF9" s="267"/>
      <c r="AG9" s="254">
        <f>SUM(AJ9+AL9+AN9-AN57)+IF(AP9=TRUE,IF(AJ9&gt;0,3,0),0)</f>
        <v>0</v>
      </c>
      <c r="AH9" s="254"/>
      <c r="AI9" s="25" t="s">
        <v>49</v>
      </c>
      <c r="AJ9" s="255"/>
      <c r="AK9" s="255"/>
      <c r="AL9" s="255"/>
      <c r="AM9" s="255"/>
      <c r="AN9" s="244">
        <f>J11</f>
        <v>0</v>
      </c>
      <c r="AO9" s="244"/>
      <c r="AP9" s="27" t="b">
        <v>0</v>
      </c>
      <c r="AQ9" s="15"/>
      <c r="AR9" s="15"/>
      <c r="AS9" s="28"/>
      <c r="AT9" s="235"/>
      <c r="AU9" s="235"/>
      <c r="AV9" s="235"/>
      <c r="AW9" s="235"/>
      <c r="AX9" s="235"/>
      <c r="AY9" s="235"/>
      <c r="AZ9" s="235"/>
      <c r="BA9" s="235"/>
      <c r="BB9" s="235"/>
      <c r="BC9" s="235"/>
      <c r="BD9" s="235"/>
      <c r="BE9" s="235"/>
      <c r="BF9" s="235"/>
      <c r="BG9" s="235"/>
      <c r="BH9" s="235"/>
      <c r="BI9" s="235"/>
      <c r="BJ9" s="235"/>
      <c r="BK9" s="235"/>
    </row>
    <row r="10" spans="1:63" ht="16.5" customHeight="1" x14ac:dyDescent="0.3">
      <c r="A10" s="15"/>
      <c r="B10" s="15"/>
      <c r="C10" s="231" t="s">
        <v>62</v>
      </c>
      <c r="D10" s="231"/>
      <c r="E10" s="237"/>
      <c r="F10" s="270">
        <v>10</v>
      </c>
      <c r="G10" s="283"/>
      <c r="H10" s="284"/>
      <c r="I10" s="16"/>
      <c r="J10" s="261">
        <f>INT((F10-10)/2)</f>
        <v>0</v>
      </c>
      <c r="K10" s="261"/>
      <c r="L10" s="15"/>
      <c r="V10" s="15"/>
      <c r="W10" s="15"/>
      <c r="X10" s="15"/>
      <c r="Y10" s="15"/>
      <c r="Z10" s="266" t="s">
        <v>63</v>
      </c>
      <c r="AA10" s="266"/>
      <c r="AB10" s="266"/>
      <c r="AC10" s="266"/>
      <c r="AD10" s="266"/>
      <c r="AE10" s="266"/>
      <c r="AF10" s="267"/>
      <c r="AG10" s="254">
        <f>SUM(AJ10+AL10+AN10-AN57)+IF(AP10=TRUE,IF(AJ10&gt;0,3,0),0)</f>
        <v>0</v>
      </c>
      <c r="AH10" s="254"/>
      <c r="AI10" s="25" t="s">
        <v>49</v>
      </c>
      <c r="AJ10" s="255"/>
      <c r="AK10" s="255"/>
      <c r="AL10" s="255"/>
      <c r="AM10" s="255"/>
      <c r="AN10" s="244">
        <f>J11</f>
        <v>0</v>
      </c>
      <c r="AO10" s="244"/>
      <c r="AP10" s="27" t="b">
        <v>0</v>
      </c>
      <c r="AQ10" s="15"/>
      <c r="AR10" s="15"/>
      <c r="AS10" s="28"/>
      <c r="AT10" s="235"/>
      <c r="AU10" s="235"/>
      <c r="AV10" s="235"/>
      <c r="AW10" s="235"/>
      <c r="AX10" s="235"/>
      <c r="AY10" s="235"/>
      <c r="AZ10" s="235"/>
      <c r="BA10" s="235"/>
      <c r="BB10" s="235"/>
      <c r="BC10" s="235"/>
      <c r="BD10" s="235"/>
      <c r="BE10" s="235"/>
      <c r="BF10" s="235"/>
      <c r="BG10" s="235"/>
      <c r="BH10" s="235"/>
      <c r="BI10" s="235"/>
      <c r="BJ10" s="235"/>
      <c r="BK10" s="235"/>
    </row>
    <row r="11" spans="1:63" ht="16.5" customHeight="1" x14ac:dyDescent="0.3">
      <c r="A11" s="15"/>
      <c r="B11" s="15"/>
      <c r="C11" s="231" t="s">
        <v>64</v>
      </c>
      <c r="D11" s="231"/>
      <c r="E11" s="237"/>
      <c r="F11" s="270">
        <v>10</v>
      </c>
      <c r="G11" s="283"/>
      <c r="H11" s="284"/>
      <c r="I11" s="16"/>
      <c r="J11" s="261">
        <f>INT((F11-10)/2)</f>
        <v>0</v>
      </c>
      <c r="K11" s="261"/>
      <c r="L11" s="15"/>
      <c r="V11" s="15"/>
      <c r="W11" s="15"/>
      <c r="X11" s="15"/>
      <c r="Y11" s="15"/>
      <c r="Z11" s="266" t="s">
        <v>65</v>
      </c>
      <c r="AA11" s="266"/>
      <c r="AB11" s="266"/>
      <c r="AC11" s="266"/>
      <c r="AD11" s="266"/>
      <c r="AE11" s="266"/>
      <c r="AF11" s="267"/>
      <c r="AG11" s="254">
        <f>SUM(AJ11+AL11+AN11-AN57)+IF(AP11=TRUE,IF(AJ11&gt;0,3,0),0)</f>
        <v>0</v>
      </c>
      <c r="AH11" s="254"/>
      <c r="AI11" s="25" t="s">
        <v>49</v>
      </c>
      <c r="AJ11" s="255"/>
      <c r="AK11" s="255"/>
      <c r="AL11" s="255"/>
      <c r="AM11" s="255"/>
      <c r="AN11" s="244">
        <f>J11</f>
        <v>0</v>
      </c>
      <c r="AO11" s="244"/>
      <c r="AP11" s="27" t="b">
        <v>0</v>
      </c>
      <c r="AQ11" s="15"/>
      <c r="AR11" s="15"/>
      <c r="AS11" s="28"/>
      <c r="AT11" s="235"/>
      <c r="AU11" s="235"/>
      <c r="AV11" s="235"/>
      <c r="AW11" s="235"/>
      <c r="AX11" s="235"/>
      <c r="AY11" s="235"/>
      <c r="AZ11" s="235"/>
      <c r="BA11" s="235"/>
      <c r="BB11" s="235"/>
      <c r="BC11" s="235"/>
      <c r="BD11" s="235"/>
      <c r="BE11" s="235"/>
      <c r="BF11" s="235"/>
      <c r="BG11" s="235"/>
      <c r="BH11" s="235"/>
      <c r="BI11" s="235"/>
      <c r="BJ11" s="235"/>
      <c r="BK11" s="235"/>
    </row>
    <row r="12" spans="1:63" ht="16.5" customHeight="1" x14ac:dyDescent="0.3">
      <c r="A12" s="15"/>
      <c r="B12" s="15"/>
      <c r="C12" s="231" t="s">
        <v>66</v>
      </c>
      <c r="D12" s="231"/>
      <c r="E12" s="237"/>
      <c r="F12" s="270">
        <v>10</v>
      </c>
      <c r="G12" s="283"/>
      <c r="H12" s="284"/>
      <c r="I12" s="16"/>
      <c r="J12" s="261">
        <f t="shared" ref="J12:J15" si="0">INT((F12-10)/2)</f>
        <v>0</v>
      </c>
      <c r="K12" s="261"/>
      <c r="L12" s="15"/>
      <c r="V12" s="15"/>
      <c r="W12" s="15"/>
      <c r="X12" s="15"/>
      <c r="Y12" s="15"/>
      <c r="Z12" s="266" t="s">
        <v>67</v>
      </c>
      <c r="AA12" s="266"/>
      <c r="AB12" s="266"/>
      <c r="AC12" s="266"/>
      <c r="AD12" s="266"/>
      <c r="AE12" s="266"/>
      <c r="AF12" s="267"/>
      <c r="AG12" s="254">
        <f>SUM(AJ12+AL12+AN12-AN57)+IF(AP12=TRUE,IF(AJ12&gt;0,3,0),0)</f>
        <v>0</v>
      </c>
      <c r="AH12" s="254"/>
      <c r="AI12" s="25" t="s">
        <v>49</v>
      </c>
      <c r="AJ12" s="255"/>
      <c r="AK12" s="255"/>
      <c r="AL12" s="255"/>
      <c r="AM12" s="255"/>
      <c r="AN12" s="244">
        <f>J11</f>
        <v>0</v>
      </c>
      <c r="AO12" s="244"/>
      <c r="AP12" s="27" t="b">
        <v>0</v>
      </c>
      <c r="AQ12" s="15"/>
      <c r="AR12" s="15"/>
      <c r="AS12" s="28"/>
      <c r="AT12" s="235"/>
      <c r="AU12" s="235"/>
      <c r="AV12" s="235"/>
      <c r="AW12" s="235"/>
      <c r="AX12" s="235"/>
      <c r="AY12" s="235"/>
      <c r="AZ12" s="235"/>
      <c r="BA12" s="235"/>
      <c r="BB12" s="235"/>
      <c r="BC12" s="235"/>
      <c r="BD12" s="235"/>
      <c r="BE12" s="235"/>
      <c r="BF12" s="235"/>
      <c r="BG12" s="235"/>
      <c r="BH12" s="235"/>
      <c r="BI12" s="235"/>
      <c r="BJ12" s="235"/>
      <c r="BK12" s="235"/>
    </row>
    <row r="13" spans="1:63" ht="16.5" customHeight="1" x14ac:dyDescent="0.3">
      <c r="A13" s="15"/>
      <c r="B13" s="15"/>
      <c r="C13" s="231" t="s">
        <v>68</v>
      </c>
      <c r="D13" s="231"/>
      <c r="E13" s="237"/>
      <c r="F13" s="270">
        <v>10</v>
      </c>
      <c r="G13" s="283"/>
      <c r="H13" s="284"/>
      <c r="I13" s="16"/>
      <c r="J13" s="261">
        <f t="shared" si="0"/>
        <v>0</v>
      </c>
      <c r="K13" s="261"/>
      <c r="L13" s="15"/>
      <c r="V13" s="15"/>
      <c r="W13" s="15"/>
      <c r="X13" s="15"/>
      <c r="Y13" s="15"/>
      <c r="Z13" s="266" t="s">
        <v>69</v>
      </c>
      <c r="AA13" s="266"/>
      <c r="AB13" s="266"/>
      <c r="AC13" s="266"/>
      <c r="AD13" s="266"/>
      <c r="AE13" s="266"/>
      <c r="AF13" s="267"/>
      <c r="AG13" s="254">
        <f>SUM(AJ13+AL13+AN13-AN57)+IF(AP13=TRUE,IF(AJ13&gt;0,3,0),0)</f>
        <v>0</v>
      </c>
      <c r="AH13" s="254"/>
      <c r="AI13" s="25" t="s">
        <v>49</v>
      </c>
      <c r="AJ13" s="255"/>
      <c r="AK13" s="255"/>
      <c r="AL13" s="255"/>
      <c r="AM13" s="255"/>
      <c r="AN13" s="244">
        <f>J11</f>
        <v>0</v>
      </c>
      <c r="AO13" s="244"/>
      <c r="AP13" s="27" t="b">
        <v>0</v>
      </c>
      <c r="AQ13" s="15"/>
      <c r="AR13" s="15"/>
      <c r="AS13" s="28"/>
      <c r="AT13" s="235"/>
      <c r="AU13" s="235"/>
      <c r="AV13" s="235"/>
      <c r="AW13" s="235"/>
      <c r="AX13" s="235"/>
      <c r="AY13" s="235"/>
      <c r="AZ13" s="235"/>
      <c r="BA13" s="235"/>
      <c r="BB13" s="235"/>
      <c r="BC13" s="235"/>
      <c r="BD13" s="235"/>
      <c r="BE13" s="235"/>
      <c r="BF13" s="235"/>
      <c r="BG13" s="235"/>
      <c r="BH13" s="235"/>
      <c r="BI13" s="235"/>
      <c r="BJ13" s="235"/>
      <c r="BK13" s="235"/>
    </row>
    <row r="14" spans="1:63" ht="16.5" customHeight="1" x14ac:dyDescent="0.3">
      <c r="A14" s="15"/>
      <c r="B14" s="15"/>
      <c r="C14" s="231" t="s">
        <v>70</v>
      </c>
      <c r="D14" s="231"/>
      <c r="E14" s="237"/>
      <c r="F14" s="270">
        <v>10</v>
      </c>
      <c r="G14" s="283"/>
      <c r="H14" s="284"/>
      <c r="I14" s="16"/>
      <c r="J14" s="300">
        <f t="shared" si="0"/>
        <v>0</v>
      </c>
      <c r="K14" s="300"/>
      <c r="L14" s="15"/>
      <c r="P14" s="16"/>
      <c r="Q14" s="16"/>
      <c r="R14" s="16"/>
      <c r="S14" s="16"/>
      <c r="T14" s="16"/>
      <c r="U14" s="16"/>
      <c r="V14" s="15"/>
      <c r="W14" s="15"/>
      <c r="X14" s="15"/>
      <c r="Y14" s="15"/>
      <c r="Z14" s="266" t="s">
        <v>71</v>
      </c>
      <c r="AA14" s="266"/>
      <c r="AB14" s="266"/>
      <c r="AC14" s="266"/>
      <c r="AD14" s="266"/>
      <c r="AE14" s="266"/>
      <c r="AF14" s="267"/>
      <c r="AG14" s="254">
        <f t="shared" ref="AG14:AG28" si="1">SUM(AJ14+AL14+AN14)+IF(AP14=TRUE,IF(AJ14&gt;0,3,0),0)</f>
        <v>0</v>
      </c>
      <c r="AH14" s="254"/>
      <c r="AI14" s="25" t="s">
        <v>49</v>
      </c>
      <c r="AJ14" s="255"/>
      <c r="AK14" s="255"/>
      <c r="AL14" s="255"/>
      <c r="AM14" s="255"/>
      <c r="AN14" s="244">
        <f>J13</f>
        <v>0</v>
      </c>
      <c r="AO14" s="244"/>
      <c r="AP14" s="27" t="b">
        <v>0</v>
      </c>
      <c r="AQ14" s="15"/>
      <c r="AR14" s="15"/>
      <c r="AS14" s="28"/>
      <c r="AT14" s="235"/>
      <c r="AU14" s="235"/>
      <c r="AV14" s="235"/>
      <c r="AW14" s="235"/>
      <c r="AX14" s="235"/>
      <c r="AY14" s="235"/>
      <c r="AZ14" s="235"/>
      <c r="BA14" s="235"/>
      <c r="BB14" s="235"/>
      <c r="BC14" s="235"/>
      <c r="BD14" s="235"/>
      <c r="BE14" s="235"/>
      <c r="BF14" s="235"/>
      <c r="BG14" s="235"/>
      <c r="BH14" s="235"/>
      <c r="BI14" s="235"/>
      <c r="BJ14" s="235"/>
      <c r="BK14" s="235"/>
    </row>
    <row r="15" spans="1:63" ht="16.5" customHeight="1" x14ac:dyDescent="0.3">
      <c r="A15" s="15"/>
      <c r="B15" s="15"/>
      <c r="C15" s="231" t="s">
        <v>72</v>
      </c>
      <c r="D15" s="231"/>
      <c r="E15" s="237"/>
      <c r="F15" s="270">
        <v>10</v>
      </c>
      <c r="G15" s="283"/>
      <c r="H15" s="284"/>
      <c r="I15" s="16"/>
      <c r="J15" s="261">
        <f t="shared" si="0"/>
        <v>0</v>
      </c>
      <c r="K15" s="261"/>
      <c r="L15" s="15"/>
      <c r="M15" s="15"/>
      <c r="N15" s="15"/>
      <c r="O15" s="15"/>
      <c r="P15" s="15"/>
      <c r="Q15" s="15"/>
      <c r="R15" s="15"/>
      <c r="S15" s="15"/>
      <c r="T15" s="15"/>
      <c r="U15" s="15"/>
      <c r="V15" s="15"/>
      <c r="W15" s="15"/>
      <c r="X15" s="15"/>
      <c r="Y15" s="15"/>
      <c r="Z15" s="266" t="s">
        <v>73</v>
      </c>
      <c r="AA15" s="266"/>
      <c r="AB15" s="266"/>
      <c r="AC15" s="266"/>
      <c r="AD15" s="266"/>
      <c r="AE15" s="266"/>
      <c r="AF15" s="267"/>
      <c r="AG15" s="254">
        <f t="shared" si="1"/>
        <v>0</v>
      </c>
      <c r="AH15" s="254"/>
      <c r="AI15" s="25" t="s">
        <v>49</v>
      </c>
      <c r="AJ15" s="255"/>
      <c r="AK15" s="255"/>
      <c r="AL15" s="255"/>
      <c r="AM15" s="255"/>
      <c r="AN15" s="244">
        <f>J13</f>
        <v>0</v>
      </c>
      <c r="AO15" s="244"/>
      <c r="AP15" s="27" t="b">
        <v>0</v>
      </c>
      <c r="AQ15" s="15"/>
      <c r="AR15" s="15"/>
      <c r="AS15" s="19" t="s">
        <v>42</v>
      </c>
      <c r="AT15" s="245" t="s">
        <v>43</v>
      </c>
      <c r="AU15" s="245"/>
      <c r="AV15" s="245"/>
      <c r="AW15" s="245"/>
      <c r="AX15" s="245"/>
      <c r="AY15" s="245"/>
      <c r="AZ15" s="245" t="s">
        <v>44</v>
      </c>
      <c r="BA15" s="245"/>
      <c r="BB15" s="245"/>
      <c r="BC15" s="245"/>
      <c r="BD15" s="245"/>
      <c r="BE15" s="245"/>
      <c r="BF15" s="245"/>
      <c r="BG15" s="245"/>
      <c r="BH15" s="245"/>
      <c r="BI15" s="245"/>
      <c r="BJ15" s="245"/>
      <c r="BK15" s="245"/>
    </row>
    <row r="16" spans="1:63" ht="16.5" customHeight="1" x14ac:dyDescent="0.3">
      <c r="A16" s="15"/>
      <c r="B16" s="15"/>
      <c r="J16" s="15"/>
      <c r="K16" s="15"/>
      <c r="L16" s="15"/>
      <c r="M16" s="245" t="s">
        <v>74</v>
      </c>
      <c r="N16" s="245"/>
      <c r="O16" s="245"/>
      <c r="P16" s="245" t="s">
        <v>75</v>
      </c>
      <c r="Q16" s="245"/>
      <c r="R16" s="245"/>
      <c r="S16" s="245" t="s">
        <v>33</v>
      </c>
      <c r="T16" s="245"/>
      <c r="U16" s="245"/>
      <c r="V16" s="15"/>
      <c r="W16" s="15"/>
      <c r="X16" s="15"/>
      <c r="Y16" s="15"/>
      <c r="Z16" s="266" t="s">
        <v>76</v>
      </c>
      <c r="AA16" s="266"/>
      <c r="AB16" s="266"/>
      <c r="AC16" s="266"/>
      <c r="AD16" s="266"/>
      <c r="AE16" s="266"/>
      <c r="AF16" s="267"/>
      <c r="AG16" s="254">
        <f t="shared" si="1"/>
        <v>0</v>
      </c>
      <c r="AH16" s="254"/>
      <c r="AI16" s="25" t="s">
        <v>49</v>
      </c>
      <c r="AJ16" s="255"/>
      <c r="AK16" s="255"/>
      <c r="AL16" s="255"/>
      <c r="AM16" s="255"/>
      <c r="AN16" s="244">
        <f>J13</f>
        <v>0</v>
      </c>
      <c r="AO16" s="244"/>
      <c r="AP16" s="27" t="b">
        <v>0</v>
      </c>
      <c r="AQ16" s="15"/>
      <c r="AR16" s="15"/>
      <c r="AS16" s="28"/>
      <c r="AT16" s="235"/>
      <c r="AU16" s="235"/>
      <c r="AV16" s="235"/>
      <c r="AW16" s="235"/>
      <c r="AX16" s="235"/>
      <c r="AY16" s="235"/>
      <c r="AZ16" s="235"/>
      <c r="BA16" s="235"/>
      <c r="BB16" s="235"/>
      <c r="BC16" s="235"/>
      <c r="BD16" s="235"/>
      <c r="BE16" s="235"/>
      <c r="BF16" s="235"/>
      <c r="BG16" s="235"/>
      <c r="BH16" s="235"/>
      <c r="BI16" s="235"/>
      <c r="BJ16" s="235"/>
      <c r="BK16" s="235"/>
    </row>
    <row r="17" spans="1:63" ht="16.5" customHeight="1" x14ac:dyDescent="0.3">
      <c r="A17" s="15"/>
      <c r="B17" s="15"/>
      <c r="C17" s="297" t="s">
        <v>77</v>
      </c>
      <c r="D17" s="297"/>
      <c r="E17" s="297"/>
      <c r="F17" s="297"/>
      <c r="G17" s="297"/>
      <c r="H17" s="17"/>
      <c r="I17" s="298">
        <f t="shared" ref="I17:I19" si="2">SUM(M17+P17+S17)</f>
        <v>0</v>
      </c>
      <c r="J17" s="298"/>
      <c r="K17" s="298"/>
      <c r="L17" s="22" t="s">
        <v>49</v>
      </c>
      <c r="M17" s="299"/>
      <c r="N17" s="299"/>
      <c r="O17" s="299"/>
      <c r="P17" s="299"/>
      <c r="Q17" s="299"/>
      <c r="R17" s="299"/>
      <c r="S17" s="281">
        <f>J12</f>
        <v>0</v>
      </c>
      <c r="T17" s="281"/>
      <c r="U17" s="281"/>
      <c r="V17" s="15"/>
      <c r="W17" s="15"/>
      <c r="X17" s="15"/>
      <c r="Y17" s="15"/>
      <c r="Z17" s="266" t="s">
        <v>78</v>
      </c>
      <c r="AA17" s="266"/>
      <c r="AB17" s="266"/>
      <c r="AC17" s="266"/>
      <c r="AD17" s="266"/>
      <c r="AE17" s="266"/>
      <c r="AF17" s="267"/>
      <c r="AG17" s="254">
        <f t="shared" si="1"/>
        <v>0</v>
      </c>
      <c r="AH17" s="254"/>
      <c r="AI17" s="25" t="s">
        <v>49</v>
      </c>
      <c r="AJ17" s="255"/>
      <c r="AK17" s="255"/>
      <c r="AL17" s="255"/>
      <c r="AM17" s="255"/>
      <c r="AN17" s="244">
        <f>J14</f>
        <v>0</v>
      </c>
      <c r="AO17" s="244"/>
      <c r="AP17" s="27" t="b">
        <v>0</v>
      </c>
      <c r="AQ17" s="15"/>
      <c r="AR17" s="15"/>
      <c r="AS17" s="28"/>
      <c r="AT17" s="235"/>
      <c r="AU17" s="235"/>
      <c r="AV17" s="235"/>
      <c r="AW17" s="235"/>
      <c r="AX17" s="235"/>
      <c r="AY17" s="235"/>
      <c r="AZ17" s="235"/>
      <c r="BA17" s="235"/>
      <c r="BB17" s="235"/>
      <c r="BC17" s="235"/>
      <c r="BD17" s="235"/>
      <c r="BE17" s="235"/>
      <c r="BF17" s="235"/>
      <c r="BG17" s="235"/>
      <c r="BH17" s="235"/>
      <c r="BI17" s="235"/>
      <c r="BJ17" s="235"/>
      <c r="BK17" s="235"/>
    </row>
    <row r="18" spans="1:63" ht="16.5" customHeight="1" x14ac:dyDescent="0.3">
      <c r="A18" s="15"/>
      <c r="B18" s="15"/>
      <c r="C18" s="297" t="s">
        <v>79</v>
      </c>
      <c r="D18" s="297"/>
      <c r="E18" s="297"/>
      <c r="F18" s="297"/>
      <c r="G18" s="297"/>
      <c r="H18" s="17"/>
      <c r="I18" s="298">
        <f t="shared" si="2"/>
        <v>0</v>
      </c>
      <c r="J18" s="298"/>
      <c r="K18" s="298"/>
      <c r="L18" s="22" t="s">
        <v>49</v>
      </c>
      <c r="M18" s="299"/>
      <c r="N18" s="299"/>
      <c r="O18" s="299"/>
      <c r="P18" s="299"/>
      <c r="Q18" s="299"/>
      <c r="R18" s="299"/>
      <c r="S18" s="281">
        <f>J11</f>
        <v>0</v>
      </c>
      <c r="T18" s="281"/>
      <c r="U18" s="281"/>
      <c r="V18" s="15"/>
      <c r="W18" s="15"/>
      <c r="X18" s="15"/>
      <c r="Y18" s="15"/>
      <c r="Z18" s="266" t="s">
        <v>80</v>
      </c>
      <c r="AA18" s="266"/>
      <c r="AB18" s="266"/>
      <c r="AC18" s="266"/>
      <c r="AD18" s="266"/>
      <c r="AE18" s="266"/>
      <c r="AF18" s="267"/>
      <c r="AG18" s="254">
        <f t="shared" si="1"/>
        <v>0</v>
      </c>
      <c r="AH18" s="254"/>
      <c r="AI18" s="25" t="s">
        <v>49</v>
      </c>
      <c r="AJ18" s="255"/>
      <c r="AK18" s="255"/>
      <c r="AL18" s="255"/>
      <c r="AM18" s="255"/>
      <c r="AN18" s="244">
        <f>J14</f>
        <v>0</v>
      </c>
      <c r="AO18" s="244"/>
      <c r="AP18" s="27" t="b">
        <v>0</v>
      </c>
      <c r="AQ18" s="15"/>
      <c r="AR18" s="15"/>
      <c r="AS18" s="28"/>
      <c r="AT18" s="235"/>
      <c r="AU18" s="235"/>
      <c r="AV18" s="235"/>
      <c r="AW18" s="235"/>
      <c r="AX18" s="235"/>
      <c r="AY18" s="235"/>
      <c r="AZ18" s="235"/>
      <c r="BA18" s="235"/>
      <c r="BB18" s="235"/>
      <c r="BC18" s="235"/>
      <c r="BD18" s="235"/>
      <c r="BE18" s="235"/>
      <c r="BF18" s="235"/>
      <c r="BG18" s="235"/>
      <c r="BH18" s="235"/>
      <c r="BI18" s="235"/>
      <c r="BJ18" s="235"/>
      <c r="BK18" s="235"/>
    </row>
    <row r="19" spans="1:63" ht="16.5" customHeight="1" x14ac:dyDescent="0.3">
      <c r="A19" s="15"/>
      <c r="B19" s="15"/>
      <c r="C19" s="297" t="s">
        <v>81</v>
      </c>
      <c r="D19" s="297"/>
      <c r="E19" s="297"/>
      <c r="F19" s="297"/>
      <c r="G19" s="297"/>
      <c r="H19" s="17"/>
      <c r="I19" s="298">
        <f t="shared" si="2"/>
        <v>0</v>
      </c>
      <c r="J19" s="298"/>
      <c r="K19" s="298"/>
      <c r="L19" s="22" t="s">
        <v>49</v>
      </c>
      <c r="M19" s="299"/>
      <c r="N19" s="299"/>
      <c r="O19" s="299"/>
      <c r="P19" s="299"/>
      <c r="Q19" s="299"/>
      <c r="R19" s="299"/>
      <c r="S19" s="281">
        <f>J14</f>
        <v>0</v>
      </c>
      <c r="T19" s="281"/>
      <c r="U19" s="281"/>
      <c r="V19" s="15"/>
      <c r="W19" s="15"/>
      <c r="X19" s="15"/>
      <c r="Y19" s="15"/>
      <c r="Z19" s="266" t="s">
        <v>82</v>
      </c>
      <c r="AA19" s="266"/>
      <c r="AB19" s="266"/>
      <c r="AC19" s="266"/>
      <c r="AD19" s="266"/>
      <c r="AE19" s="266"/>
      <c r="AF19" s="267"/>
      <c r="AG19" s="254">
        <f t="shared" si="1"/>
        <v>0</v>
      </c>
      <c r="AH19" s="254"/>
      <c r="AI19" s="25" t="s">
        <v>49</v>
      </c>
      <c r="AJ19" s="255"/>
      <c r="AK19" s="255"/>
      <c r="AL19" s="255"/>
      <c r="AM19" s="255"/>
      <c r="AN19" s="244">
        <f>J14</f>
        <v>0</v>
      </c>
      <c r="AO19" s="244"/>
      <c r="AP19" s="27" t="b">
        <v>0</v>
      </c>
      <c r="AQ19" s="15"/>
      <c r="AR19" s="15"/>
      <c r="AS19" s="28"/>
      <c r="AT19" s="235"/>
      <c r="AU19" s="235"/>
      <c r="AV19" s="235"/>
      <c r="AW19" s="235"/>
      <c r="AX19" s="235"/>
      <c r="AY19" s="235"/>
      <c r="AZ19" s="235"/>
      <c r="BA19" s="235"/>
      <c r="BB19" s="235"/>
      <c r="BC19" s="235"/>
      <c r="BD19" s="235"/>
      <c r="BE19" s="235"/>
      <c r="BF19" s="235"/>
      <c r="BG19" s="235"/>
      <c r="BH19" s="235"/>
      <c r="BI19" s="235"/>
      <c r="BJ19" s="235"/>
      <c r="BK19" s="235"/>
    </row>
    <row r="20" spans="1:63" ht="16.5" customHeight="1" x14ac:dyDescent="0.3">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266" t="s">
        <v>83</v>
      </c>
      <c r="AA20" s="266"/>
      <c r="AB20" s="266"/>
      <c r="AC20" s="266"/>
      <c r="AD20" s="266"/>
      <c r="AE20" s="266"/>
      <c r="AF20" s="267"/>
      <c r="AG20" s="254">
        <f t="shared" si="1"/>
        <v>0</v>
      </c>
      <c r="AH20" s="254"/>
      <c r="AI20" s="25" t="s">
        <v>49</v>
      </c>
      <c r="AJ20" s="255"/>
      <c r="AK20" s="255"/>
      <c r="AL20" s="255"/>
      <c r="AM20" s="255"/>
      <c r="AN20" s="244">
        <f>J14</f>
        <v>0</v>
      </c>
      <c r="AO20" s="244"/>
      <c r="AP20" s="27" t="b">
        <v>0</v>
      </c>
      <c r="AQ20" s="15"/>
      <c r="AR20" s="15"/>
      <c r="AS20" s="28"/>
      <c r="AT20" s="235"/>
      <c r="AU20" s="235"/>
      <c r="AV20" s="235"/>
      <c r="AW20" s="235"/>
      <c r="AX20" s="235"/>
      <c r="AY20" s="235"/>
      <c r="AZ20" s="235"/>
      <c r="BA20" s="235"/>
      <c r="BB20" s="235"/>
      <c r="BC20" s="235"/>
      <c r="BD20" s="235"/>
      <c r="BE20" s="235"/>
      <c r="BF20" s="235"/>
      <c r="BG20" s="235"/>
      <c r="BH20" s="235"/>
      <c r="BI20" s="235"/>
      <c r="BJ20" s="235"/>
      <c r="BK20" s="235"/>
    </row>
    <row r="21" spans="1:63" ht="16.5" customHeight="1" x14ac:dyDescent="0.3">
      <c r="A21" s="15"/>
      <c r="B21" s="15"/>
      <c r="C21" s="243" t="s">
        <v>84</v>
      </c>
      <c r="D21" s="243"/>
      <c r="E21" s="243"/>
      <c r="F21" s="243"/>
      <c r="G21" s="243"/>
      <c r="H21" s="243"/>
      <c r="I21" s="243"/>
      <c r="J21" s="243"/>
      <c r="K21" s="243"/>
      <c r="L21" s="243"/>
      <c r="M21" s="243"/>
      <c r="N21" s="243"/>
      <c r="O21" s="243"/>
      <c r="P21" s="243"/>
      <c r="Q21" s="243"/>
      <c r="R21" s="243"/>
      <c r="S21" s="243"/>
      <c r="T21" s="243"/>
      <c r="U21" s="243"/>
      <c r="V21" s="15"/>
      <c r="W21" s="15"/>
      <c r="X21" s="15"/>
      <c r="Y21" s="15"/>
      <c r="Z21" s="266" t="s">
        <v>85</v>
      </c>
      <c r="AA21" s="266"/>
      <c r="AB21" s="266"/>
      <c r="AC21" s="266"/>
      <c r="AD21" s="266"/>
      <c r="AE21" s="266"/>
      <c r="AF21" s="267"/>
      <c r="AG21" s="254">
        <f t="shared" si="1"/>
        <v>0</v>
      </c>
      <c r="AH21" s="254"/>
      <c r="AI21" s="25" t="s">
        <v>49</v>
      </c>
      <c r="AJ21" s="255"/>
      <c r="AK21" s="255"/>
      <c r="AL21" s="255"/>
      <c r="AM21" s="255"/>
      <c r="AN21" s="244">
        <f>J14</f>
        <v>0</v>
      </c>
      <c r="AO21" s="244"/>
      <c r="AP21" s="27" t="b">
        <v>0</v>
      </c>
      <c r="AQ21" s="15"/>
      <c r="AR21" s="15"/>
      <c r="AS21" s="28"/>
      <c r="AT21" s="235"/>
      <c r="AU21" s="235"/>
      <c r="AV21" s="235"/>
      <c r="AW21" s="235"/>
      <c r="AX21" s="235"/>
      <c r="AY21" s="235"/>
      <c r="AZ21" s="235"/>
      <c r="BA21" s="235"/>
      <c r="BB21" s="235"/>
      <c r="BC21" s="235"/>
      <c r="BD21" s="235"/>
      <c r="BE21" s="235"/>
      <c r="BF21" s="235"/>
      <c r="BG21" s="235"/>
      <c r="BH21" s="235"/>
      <c r="BI21" s="235"/>
      <c r="BJ21" s="235"/>
      <c r="BK21" s="235"/>
    </row>
    <row r="22" spans="1:63" ht="16.5" customHeight="1" x14ac:dyDescent="0.3">
      <c r="A22" s="15"/>
      <c r="B22" s="15"/>
      <c r="R22" s="16"/>
      <c r="V22" s="15"/>
      <c r="W22" s="15"/>
      <c r="X22" s="15"/>
      <c r="Y22" s="15"/>
      <c r="Z22" s="266" t="s">
        <v>86</v>
      </c>
      <c r="AA22" s="266"/>
      <c r="AB22" s="266"/>
      <c r="AC22" s="266"/>
      <c r="AD22" s="266"/>
      <c r="AE22" s="266"/>
      <c r="AF22" s="267"/>
      <c r="AG22" s="254">
        <f t="shared" si="1"/>
        <v>0</v>
      </c>
      <c r="AH22" s="254"/>
      <c r="AI22" s="25" t="s">
        <v>49</v>
      </c>
      <c r="AJ22" s="255"/>
      <c r="AK22" s="255"/>
      <c r="AL22" s="255"/>
      <c r="AM22" s="255"/>
      <c r="AN22" s="244">
        <f>J15</f>
        <v>0</v>
      </c>
      <c r="AO22" s="244"/>
      <c r="AP22" s="27"/>
      <c r="AQ22" s="15"/>
      <c r="AR22" s="15"/>
      <c r="AS22" s="28"/>
      <c r="AT22" s="235"/>
      <c r="AU22" s="235"/>
      <c r="AV22" s="235"/>
      <c r="AW22" s="235"/>
      <c r="AX22" s="235"/>
      <c r="AY22" s="235"/>
      <c r="AZ22" s="235"/>
      <c r="BA22" s="235"/>
      <c r="BB22" s="235"/>
      <c r="BC22" s="235"/>
      <c r="BD22" s="235"/>
      <c r="BE22" s="235"/>
      <c r="BF22" s="235"/>
      <c r="BG22" s="235"/>
      <c r="BH22" s="235"/>
      <c r="BI22" s="235"/>
      <c r="BJ22" s="235"/>
      <c r="BK22" s="235"/>
    </row>
    <row r="23" spans="1:63" ht="16.5" customHeight="1" x14ac:dyDescent="0.3">
      <c r="A23" s="15"/>
      <c r="B23" s="15"/>
      <c r="C23" s="231" t="s">
        <v>87</v>
      </c>
      <c r="D23" s="231"/>
      <c r="E23" s="237"/>
      <c r="F23" s="287"/>
      <c r="G23" s="287"/>
      <c r="H23" s="287"/>
      <c r="I23" s="287"/>
      <c r="J23" s="287"/>
      <c r="K23" s="23"/>
      <c r="L23" s="231" t="s">
        <v>88</v>
      </c>
      <c r="M23" s="231"/>
      <c r="N23" s="231"/>
      <c r="O23" s="231" t="s">
        <v>89</v>
      </c>
      <c r="P23" s="231"/>
      <c r="Q23" s="231"/>
      <c r="R23" s="15"/>
      <c r="S23" s="231" t="s">
        <v>90</v>
      </c>
      <c r="T23" s="231"/>
      <c r="U23" s="231"/>
      <c r="V23" s="15"/>
      <c r="W23" s="15"/>
      <c r="X23" s="15"/>
      <c r="Y23" s="15"/>
      <c r="Z23" s="292" t="s">
        <v>91</v>
      </c>
      <c r="AA23" s="292"/>
      <c r="AB23" s="292"/>
      <c r="AC23" s="292"/>
      <c r="AD23" s="292"/>
      <c r="AE23" s="292"/>
      <c r="AF23" s="293"/>
      <c r="AG23" s="294">
        <f t="shared" si="1"/>
        <v>0</v>
      </c>
      <c r="AH23" s="294"/>
      <c r="AI23" s="25" t="s">
        <v>49</v>
      </c>
      <c r="AJ23" s="295"/>
      <c r="AK23" s="295"/>
      <c r="AL23" s="295"/>
      <c r="AM23" s="295"/>
      <c r="AN23" s="296">
        <f>J15</f>
        <v>0</v>
      </c>
      <c r="AO23" s="296"/>
      <c r="AP23" s="27" t="b">
        <v>0</v>
      </c>
      <c r="AQ23" s="15"/>
      <c r="AR23" s="15"/>
      <c r="AS23" s="28"/>
      <c r="AT23" s="235"/>
      <c r="AU23" s="235"/>
      <c r="AV23" s="235"/>
      <c r="AW23" s="235"/>
      <c r="AX23" s="235"/>
      <c r="AY23" s="235"/>
      <c r="AZ23" s="235"/>
      <c r="BA23" s="235"/>
      <c r="BB23" s="235"/>
      <c r="BC23" s="235"/>
      <c r="BD23" s="235"/>
      <c r="BE23" s="235"/>
      <c r="BF23" s="235"/>
      <c r="BG23" s="235"/>
      <c r="BH23" s="235"/>
      <c r="BI23" s="235"/>
      <c r="BJ23" s="235"/>
      <c r="BK23" s="235"/>
    </row>
    <row r="24" spans="1:63" ht="16.5" customHeight="1" x14ac:dyDescent="0.3">
      <c r="A24" s="15"/>
      <c r="B24" s="15"/>
      <c r="C24" s="231"/>
      <c r="D24" s="231"/>
      <c r="E24" s="237"/>
      <c r="F24" s="287"/>
      <c r="G24" s="287"/>
      <c r="H24" s="287"/>
      <c r="I24" s="287"/>
      <c r="J24" s="287"/>
      <c r="K24" s="23"/>
      <c r="L24" s="288"/>
      <c r="M24" s="288"/>
      <c r="N24" s="289"/>
      <c r="O24" s="288"/>
      <c r="P24" s="288"/>
      <c r="Q24" s="288"/>
      <c r="R24" s="15"/>
      <c r="S24" s="290"/>
      <c r="T24" s="290"/>
      <c r="U24" s="290"/>
      <c r="V24" s="15"/>
      <c r="W24" s="15"/>
      <c r="X24" s="15"/>
      <c r="Y24" s="15"/>
      <c r="Z24" s="266" t="s">
        <v>92</v>
      </c>
      <c r="AA24" s="266"/>
      <c r="AB24" s="266"/>
      <c r="AC24" s="266"/>
      <c r="AD24" s="266"/>
      <c r="AE24" s="266"/>
      <c r="AF24" s="266"/>
      <c r="AG24" s="254">
        <f t="shared" si="1"/>
        <v>0</v>
      </c>
      <c r="AH24" s="254"/>
      <c r="AI24" s="25" t="s">
        <v>49</v>
      </c>
      <c r="AJ24" s="255"/>
      <c r="AK24" s="255"/>
      <c r="AL24" s="255"/>
      <c r="AM24" s="255"/>
      <c r="AN24" s="244">
        <f>J15</f>
        <v>0</v>
      </c>
      <c r="AO24" s="244"/>
      <c r="AP24" s="27" t="b">
        <v>0</v>
      </c>
      <c r="AQ24" s="15"/>
      <c r="AR24" s="15"/>
      <c r="AS24" s="28"/>
      <c r="AT24" s="235"/>
      <c r="AU24" s="235"/>
      <c r="AV24" s="235"/>
      <c r="AW24" s="235"/>
      <c r="AX24" s="235"/>
      <c r="AY24" s="235"/>
      <c r="AZ24" s="235"/>
      <c r="BA24" s="235"/>
      <c r="BB24" s="235"/>
      <c r="BC24" s="235"/>
      <c r="BD24" s="235"/>
      <c r="BE24" s="235"/>
      <c r="BF24" s="235"/>
      <c r="BG24" s="235"/>
      <c r="BH24" s="235"/>
      <c r="BI24" s="235"/>
      <c r="BJ24" s="235"/>
      <c r="BK24" s="235"/>
    </row>
    <row r="25" spans="1:63" ht="16.5" customHeight="1" x14ac:dyDescent="0.3">
      <c r="A25" s="15"/>
      <c r="B25" s="15"/>
      <c r="C25" s="231" t="s">
        <v>93</v>
      </c>
      <c r="D25" s="231"/>
      <c r="E25" s="237"/>
      <c r="F25" s="256"/>
      <c r="G25" s="256"/>
      <c r="H25" s="256"/>
      <c r="I25" s="256"/>
      <c r="J25" s="256"/>
      <c r="K25" s="15"/>
      <c r="L25" s="290"/>
      <c r="M25" s="290"/>
      <c r="N25" s="291"/>
      <c r="O25" s="290"/>
      <c r="P25" s="290"/>
      <c r="Q25" s="290"/>
      <c r="R25" s="15"/>
      <c r="S25" s="290"/>
      <c r="T25" s="290"/>
      <c r="U25" s="290"/>
      <c r="V25" s="15"/>
      <c r="W25" s="15"/>
      <c r="X25" s="15"/>
      <c r="Y25" s="15"/>
      <c r="Z25" s="266" t="s">
        <v>94</v>
      </c>
      <c r="AA25" s="266"/>
      <c r="AB25" s="266"/>
      <c r="AC25" s="266"/>
      <c r="AD25" s="266"/>
      <c r="AE25" s="266"/>
      <c r="AF25" s="266"/>
      <c r="AG25" s="254">
        <f t="shared" si="1"/>
        <v>0</v>
      </c>
      <c r="AH25" s="254"/>
      <c r="AI25" s="25" t="s">
        <v>49</v>
      </c>
      <c r="AJ25" s="255"/>
      <c r="AK25" s="255"/>
      <c r="AL25" s="255"/>
      <c r="AM25" s="255"/>
      <c r="AN25" s="244">
        <f>J15</f>
        <v>0</v>
      </c>
      <c r="AO25" s="244"/>
      <c r="AP25" s="27" t="b">
        <v>0</v>
      </c>
      <c r="AQ25" s="15"/>
      <c r="AR25" s="15"/>
      <c r="AS25" s="28"/>
      <c r="AT25" s="235"/>
      <c r="AU25" s="235"/>
      <c r="AV25" s="235"/>
      <c r="AW25" s="235"/>
      <c r="AX25" s="235"/>
      <c r="AY25" s="235"/>
      <c r="AZ25" s="235"/>
      <c r="BA25" s="235"/>
      <c r="BB25" s="235"/>
      <c r="BC25" s="235"/>
      <c r="BD25" s="235"/>
      <c r="BE25" s="235"/>
      <c r="BF25" s="235"/>
      <c r="BG25" s="235"/>
      <c r="BH25" s="235"/>
      <c r="BI25" s="235"/>
      <c r="BJ25" s="235"/>
      <c r="BK25" s="235"/>
    </row>
    <row r="26" spans="1:63" ht="16.5" customHeight="1" x14ac:dyDescent="0.3">
      <c r="A26" s="15"/>
      <c r="B26" s="15"/>
      <c r="C26" s="15"/>
      <c r="D26" s="15"/>
      <c r="E26" s="15"/>
      <c r="F26" s="15"/>
      <c r="G26" s="15"/>
      <c r="H26" s="15"/>
      <c r="I26" s="15"/>
      <c r="J26" s="15"/>
      <c r="K26" s="15"/>
      <c r="L26" s="15"/>
      <c r="M26" s="15"/>
      <c r="N26" s="15"/>
      <c r="O26" s="15"/>
      <c r="P26" s="15"/>
      <c r="Q26" s="15"/>
      <c r="R26" s="15"/>
      <c r="S26" s="15"/>
      <c r="T26" s="15"/>
      <c r="U26" s="15"/>
      <c r="V26" s="24"/>
      <c r="W26" s="15"/>
      <c r="X26" s="15"/>
      <c r="Y26" s="15"/>
      <c r="Z26" s="277" t="s">
        <v>95</v>
      </c>
      <c r="AA26" s="277"/>
      <c r="AB26" s="277"/>
      <c r="AC26" s="277"/>
      <c r="AD26" s="277"/>
      <c r="AE26" s="277"/>
      <c r="AF26" s="278"/>
      <c r="AG26" s="279">
        <f t="shared" si="1"/>
        <v>0</v>
      </c>
      <c r="AH26" s="279"/>
      <c r="AI26" s="25" t="s">
        <v>49</v>
      </c>
      <c r="AJ26" s="246"/>
      <c r="AK26" s="246"/>
      <c r="AL26" s="246"/>
      <c r="AM26" s="246"/>
      <c r="AN26" s="280">
        <f>J15</f>
        <v>0</v>
      </c>
      <c r="AO26" s="280"/>
      <c r="AP26" s="27" t="b">
        <v>0</v>
      </c>
      <c r="AQ26" s="15"/>
      <c r="AR26" s="15"/>
      <c r="AS26" s="29"/>
      <c r="AT26" s="29"/>
      <c r="AU26" s="29"/>
      <c r="AV26" s="15"/>
      <c r="AW26" s="15"/>
      <c r="AX26" s="15"/>
      <c r="AY26" s="15"/>
      <c r="AZ26" s="15"/>
      <c r="BA26" s="15"/>
      <c r="BB26" s="15"/>
      <c r="BC26" s="15"/>
      <c r="BD26" s="15"/>
      <c r="BE26" s="15"/>
      <c r="BF26" s="15"/>
      <c r="BG26" s="15"/>
      <c r="BH26" s="15"/>
      <c r="BI26" s="15"/>
      <c r="BJ26" s="15"/>
      <c r="BK26" s="15"/>
    </row>
    <row r="27" spans="1:63" ht="16.5" customHeight="1" x14ac:dyDescent="0.3">
      <c r="A27" s="15"/>
      <c r="B27" s="15"/>
      <c r="C27" s="285" t="s">
        <v>96</v>
      </c>
      <c r="D27" s="286"/>
      <c r="E27" s="286"/>
      <c r="F27" s="256"/>
      <c r="G27" s="256"/>
      <c r="H27" s="256"/>
      <c r="I27" s="15"/>
      <c r="J27" s="237" t="s">
        <v>97</v>
      </c>
      <c r="K27" s="238"/>
      <c r="L27" s="238"/>
      <c r="M27" s="239"/>
      <c r="N27" s="270"/>
      <c r="O27" s="283"/>
      <c r="P27" s="283"/>
      <c r="Q27" s="283"/>
      <c r="R27" s="283"/>
      <c r="S27" s="283"/>
      <c r="T27" s="283"/>
      <c r="U27" s="284"/>
      <c r="V27" s="24"/>
      <c r="W27" s="15"/>
      <c r="X27" s="15"/>
      <c r="Y27" s="15"/>
      <c r="Z27" s="266" t="s">
        <v>98</v>
      </c>
      <c r="AA27" s="266"/>
      <c r="AB27" s="266"/>
      <c r="AC27" s="266"/>
      <c r="AD27" s="266"/>
      <c r="AE27" s="266"/>
      <c r="AF27" s="267"/>
      <c r="AG27" s="254">
        <f t="shared" si="1"/>
        <v>0</v>
      </c>
      <c r="AH27" s="254"/>
      <c r="AI27" s="25" t="s">
        <v>49</v>
      </c>
      <c r="AJ27" s="255"/>
      <c r="AK27" s="255"/>
      <c r="AL27" s="255"/>
      <c r="AM27" s="255"/>
      <c r="AN27" s="244">
        <f>J15</f>
        <v>0</v>
      </c>
      <c r="AO27" s="244"/>
      <c r="AP27" s="27" t="b">
        <v>0</v>
      </c>
      <c r="AQ27" s="15"/>
      <c r="AR27" s="15"/>
      <c r="AS27" s="243" t="s">
        <v>99</v>
      </c>
      <c r="AT27" s="243"/>
      <c r="AU27" s="243"/>
      <c r="AV27" s="243"/>
      <c r="AW27" s="243"/>
      <c r="AX27" s="243"/>
      <c r="AY27" s="243"/>
      <c r="AZ27" s="243"/>
      <c r="BA27" s="243"/>
      <c r="BB27" s="243"/>
      <c r="BC27" s="243"/>
      <c r="BD27" s="243"/>
      <c r="BE27" s="243"/>
      <c r="BF27" s="243"/>
      <c r="BG27" s="243"/>
      <c r="BH27" s="243"/>
      <c r="BI27" s="243"/>
      <c r="BJ27" s="243"/>
      <c r="BK27" s="243"/>
    </row>
    <row r="28" spans="1:63" ht="16.5" customHeight="1" x14ac:dyDescent="0.3">
      <c r="A28" s="15"/>
      <c r="B28" s="15"/>
      <c r="C28" s="231" t="s">
        <v>100</v>
      </c>
      <c r="D28" s="231"/>
      <c r="E28" s="237"/>
      <c r="F28" s="256"/>
      <c r="G28" s="256"/>
      <c r="H28" s="256"/>
      <c r="I28" s="15"/>
      <c r="J28" s="237" t="s">
        <v>101</v>
      </c>
      <c r="K28" s="238"/>
      <c r="L28" s="238"/>
      <c r="M28" s="239"/>
      <c r="N28" s="270"/>
      <c r="O28" s="283"/>
      <c r="P28" s="283"/>
      <c r="Q28" s="283"/>
      <c r="R28" s="283"/>
      <c r="S28" s="283"/>
      <c r="T28" s="283"/>
      <c r="U28" s="284"/>
      <c r="V28" s="15"/>
      <c r="W28" s="15"/>
      <c r="X28" s="15"/>
      <c r="Y28" s="15"/>
      <c r="Z28" s="266" t="s">
        <v>102</v>
      </c>
      <c r="AA28" s="266"/>
      <c r="AB28" s="266"/>
      <c r="AC28" s="266"/>
      <c r="AD28" s="266"/>
      <c r="AE28" s="266"/>
      <c r="AF28" s="267"/>
      <c r="AG28" s="254">
        <f t="shared" si="1"/>
        <v>0</v>
      </c>
      <c r="AH28" s="254"/>
      <c r="AI28" s="25" t="s">
        <v>49</v>
      </c>
      <c r="AJ28" s="255"/>
      <c r="AK28" s="255"/>
      <c r="AL28" s="255"/>
      <c r="AM28" s="255"/>
      <c r="AN28" s="244">
        <f>J15</f>
        <v>0</v>
      </c>
      <c r="AO28" s="244"/>
      <c r="AP28" s="27" t="b">
        <v>0</v>
      </c>
      <c r="AQ28" s="15"/>
      <c r="AR28" s="15"/>
      <c r="AS28" s="19" t="s">
        <v>42</v>
      </c>
      <c r="AT28" s="245" t="s">
        <v>43</v>
      </c>
      <c r="AU28" s="245"/>
      <c r="AV28" s="245"/>
      <c r="AW28" s="245"/>
      <c r="AX28" s="245"/>
      <c r="AY28" s="245"/>
      <c r="AZ28" s="245" t="s">
        <v>44</v>
      </c>
      <c r="BA28" s="245"/>
      <c r="BB28" s="245"/>
      <c r="BC28" s="245"/>
      <c r="BD28" s="245"/>
      <c r="BE28" s="245"/>
      <c r="BF28" s="245"/>
      <c r="BG28" s="245"/>
      <c r="BH28" s="245"/>
      <c r="BI28" s="245"/>
      <c r="BJ28" s="245"/>
      <c r="BK28" s="245"/>
    </row>
    <row r="29" spans="1:63" ht="16.5" customHeight="1" x14ac:dyDescent="0.3">
      <c r="A29" s="15"/>
      <c r="B29" s="15"/>
      <c r="C29" s="15"/>
      <c r="D29" s="15"/>
      <c r="E29" s="15"/>
      <c r="F29" s="15"/>
      <c r="G29" s="15"/>
      <c r="H29" s="15"/>
      <c r="I29" s="18"/>
      <c r="J29" s="245" t="s">
        <v>103</v>
      </c>
      <c r="K29" s="245"/>
      <c r="L29" s="245" t="s">
        <v>104</v>
      </c>
      <c r="M29" s="245"/>
      <c r="N29" s="245" t="s">
        <v>105</v>
      </c>
      <c r="O29" s="245"/>
      <c r="P29" s="245" t="s">
        <v>106</v>
      </c>
      <c r="Q29" s="245"/>
      <c r="R29" s="245" t="s">
        <v>75</v>
      </c>
      <c r="S29" s="245"/>
      <c r="T29" s="245" t="s">
        <v>33</v>
      </c>
      <c r="U29" s="245"/>
      <c r="V29" s="15"/>
      <c r="W29" s="15"/>
      <c r="X29" s="15"/>
      <c r="Y29" s="15"/>
      <c r="Z29" s="245" t="s">
        <v>107</v>
      </c>
      <c r="AA29" s="245"/>
      <c r="AB29" s="245"/>
      <c r="AC29" s="245"/>
      <c r="AD29" s="245"/>
      <c r="AE29" s="245"/>
      <c r="AF29" s="245"/>
      <c r="AG29" s="260" t="s">
        <v>39</v>
      </c>
      <c r="AH29" s="260"/>
      <c r="AI29" s="15"/>
      <c r="AJ29" s="245" t="s">
        <v>40</v>
      </c>
      <c r="AK29" s="245"/>
      <c r="AL29" s="245" t="s">
        <v>41</v>
      </c>
      <c r="AM29" s="245"/>
      <c r="AN29" s="245" t="s">
        <v>33</v>
      </c>
      <c r="AO29" s="245"/>
      <c r="AP29" s="27"/>
      <c r="AQ29" s="15"/>
      <c r="AR29" s="15"/>
      <c r="AS29" s="30"/>
      <c r="AT29" s="235"/>
      <c r="AU29" s="235"/>
      <c r="AV29" s="235"/>
      <c r="AW29" s="235"/>
      <c r="AX29" s="235"/>
      <c r="AY29" s="235"/>
      <c r="AZ29" s="235"/>
      <c r="BA29" s="235"/>
      <c r="BB29" s="235"/>
      <c r="BC29" s="235"/>
      <c r="BD29" s="235"/>
      <c r="BE29" s="235"/>
      <c r="BF29" s="235"/>
      <c r="BG29" s="235"/>
      <c r="BH29" s="235"/>
      <c r="BI29" s="235"/>
      <c r="BJ29" s="235"/>
      <c r="BK29" s="235"/>
    </row>
    <row r="30" spans="1:63" ht="16.5" customHeight="1" x14ac:dyDescent="0.3">
      <c r="A30" s="15"/>
      <c r="B30" s="15"/>
      <c r="C30" s="231" t="s">
        <v>110</v>
      </c>
      <c r="D30" s="231"/>
      <c r="E30" s="231"/>
      <c r="F30" s="254">
        <f>SUM(J30:U30)+10+M32</f>
        <v>10</v>
      </c>
      <c r="G30" s="254"/>
      <c r="H30" s="254"/>
      <c r="I30" s="22" t="s">
        <v>49</v>
      </c>
      <c r="J30" s="281"/>
      <c r="K30" s="281"/>
      <c r="L30" s="281"/>
      <c r="M30" s="281"/>
      <c r="N30" s="282"/>
      <c r="O30" s="282"/>
      <c r="P30" s="282"/>
      <c r="Q30" s="282"/>
      <c r="R30" s="282"/>
      <c r="S30" s="282"/>
      <c r="T30" s="281">
        <f>IF(J11&gt;T32,T32,J11)</f>
        <v>0</v>
      </c>
      <c r="U30" s="281"/>
      <c r="V30" s="15"/>
      <c r="W30" s="15"/>
      <c r="X30" s="15"/>
      <c r="Y30" s="15"/>
      <c r="Z30" s="266" t="s">
        <v>111</v>
      </c>
      <c r="AA30" s="266"/>
      <c r="AB30" s="266"/>
      <c r="AC30" s="266"/>
      <c r="AD30" s="266"/>
      <c r="AE30" s="266"/>
      <c r="AF30" s="267"/>
      <c r="AG30" s="254">
        <f t="shared" ref="AG30:AG39" si="3">SUM(AJ30+AL30+AN30)+IF(AP30=TRUE,IF(AJ30&gt;0,3,0),0)</f>
        <v>0</v>
      </c>
      <c r="AH30" s="254"/>
      <c r="AI30" s="25" t="s">
        <v>49</v>
      </c>
      <c r="AJ30" s="255"/>
      <c r="AK30" s="262"/>
      <c r="AL30" s="255"/>
      <c r="AM30" s="262"/>
      <c r="AN30" s="244">
        <f>J13</f>
        <v>0</v>
      </c>
      <c r="AO30" s="244"/>
      <c r="AP30" s="27" t="b">
        <v>0</v>
      </c>
      <c r="AQ30" s="15"/>
      <c r="AR30" s="15"/>
      <c r="AS30" s="30"/>
      <c r="AT30" s="235"/>
      <c r="AU30" s="235"/>
      <c r="AV30" s="235"/>
      <c r="AW30" s="235"/>
      <c r="AX30" s="235"/>
      <c r="AY30" s="235"/>
      <c r="AZ30" s="235"/>
      <c r="BA30" s="235"/>
      <c r="BB30" s="235"/>
      <c r="BC30" s="235"/>
      <c r="BD30" s="235"/>
      <c r="BE30" s="235"/>
      <c r="BF30" s="235"/>
      <c r="BG30" s="235"/>
      <c r="BH30" s="235"/>
      <c r="BI30" s="235"/>
      <c r="BJ30" s="235"/>
      <c r="BK30" s="235"/>
    </row>
    <row r="31" spans="1:63" ht="16.5" customHeight="1" x14ac:dyDescent="0.3">
      <c r="A31" s="15"/>
      <c r="B31" s="15"/>
      <c r="C31" s="231" t="s">
        <v>112</v>
      </c>
      <c r="D31" s="231"/>
      <c r="E31" s="237"/>
      <c r="F31" s="272">
        <f>SUM(P30:U30)+10+M32</f>
        <v>10</v>
      </c>
      <c r="G31" s="273"/>
      <c r="H31" s="274"/>
      <c r="I31" s="15"/>
      <c r="V31" s="15"/>
      <c r="W31" s="15"/>
      <c r="X31" s="15"/>
      <c r="Y31" s="15"/>
      <c r="Z31" s="277" t="s">
        <v>113</v>
      </c>
      <c r="AA31" s="277"/>
      <c r="AB31" s="277"/>
      <c r="AC31" s="277"/>
      <c r="AD31" s="277"/>
      <c r="AE31" s="277"/>
      <c r="AF31" s="278"/>
      <c r="AG31" s="279">
        <f t="shared" si="3"/>
        <v>0</v>
      </c>
      <c r="AH31" s="279"/>
      <c r="AI31" s="25" t="s">
        <v>49</v>
      </c>
      <c r="AJ31" s="246"/>
      <c r="AK31" s="246"/>
      <c r="AL31" s="246"/>
      <c r="AM31" s="246"/>
      <c r="AN31" s="280">
        <f>J13</f>
        <v>0</v>
      </c>
      <c r="AO31" s="280"/>
      <c r="AP31" s="27" t="b">
        <v>0</v>
      </c>
      <c r="AQ31" s="15"/>
      <c r="AR31" s="15"/>
      <c r="AS31" s="30"/>
      <c r="AT31" s="235"/>
      <c r="AU31" s="235"/>
      <c r="AV31" s="235"/>
      <c r="AW31" s="235"/>
      <c r="AX31" s="235"/>
      <c r="AY31" s="235"/>
      <c r="AZ31" s="235"/>
      <c r="BA31" s="235"/>
      <c r="BB31" s="235"/>
      <c r="BC31" s="235"/>
      <c r="BD31" s="235"/>
      <c r="BE31" s="235"/>
      <c r="BF31" s="235"/>
      <c r="BG31" s="235"/>
      <c r="BH31" s="235"/>
      <c r="BI31" s="235"/>
      <c r="BJ31" s="235"/>
      <c r="BK31" s="235"/>
    </row>
    <row r="32" spans="1:63" ht="16.5" customHeight="1" x14ac:dyDescent="0.3">
      <c r="A32" s="15"/>
      <c r="B32" s="15"/>
      <c r="C32" s="231" t="s">
        <v>114</v>
      </c>
      <c r="D32" s="231"/>
      <c r="E32" s="237"/>
      <c r="F32" s="272">
        <f>SUM(J30:Q30)+10+IF(T30&lt;0,T30)</f>
        <v>10</v>
      </c>
      <c r="G32" s="273"/>
      <c r="H32" s="274"/>
      <c r="J32" s="237" t="s">
        <v>115</v>
      </c>
      <c r="K32" s="238"/>
      <c r="L32" s="275" t="s">
        <v>116</v>
      </c>
      <c r="M32" s="275"/>
      <c r="N32" s="16"/>
      <c r="O32" s="231" t="s">
        <v>117</v>
      </c>
      <c r="P32" s="231"/>
      <c r="Q32" s="231"/>
      <c r="R32" s="231"/>
      <c r="S32" s="231"/>
      <c r="T32" s="276"/>
      <c r="U32" s="236"/>
      <c r="V32" s="15"/>
      <c r="W32" s="15"/>
      <c r="X32" s="15"/>
      <c r="Y32" s="15"/>
      <c r="Z32" s="266" t="s">
        <v>118</v>
      </c>
      <c r="AA32" s="266"/>
      <c r="AB32" s="266"/>
      <c r="AC32" s="266"/>
      <c r="AD32" s="266"/>
      <c r="AE32" s="266"/>
      <c r="AF32" s="267"/>
      <c r="AG32" s="254">
        <f t="shared" si="3"/>
        <v>0</v>
      </c>
      <c r="AH32" s="254"/>
      <c r="AI32" s="25" t="s">
        <v>49</v>
      </c>
      <c r="AJ32" s="255"/>
      <c r="AK32" s="255"/>
      <c r="AL32" s="255"/>
      <c r="AM32" s="255"/>
      <c r="AN32" s="244">
        <f>J13</f>
        <v>0</v>
      </c>
      <c r="AO32" s="244"/>
      <c r="AP32" s="27" t="b">
        <v>0</v>
      </c>
      <c r="AQ32" s="15"/>
      <c r="AR32" s="15"/>
      <c r="AS32" s="30"/>
      <c r="AT32" s="235"/>
      <c r="AU32" s="235"/>
      <c r="AV32" s="235"/>
      <c r="AW32" s="235"/>
      <c r="AX32" s="235"/>
      <c r="AY32" s="235"/>
      <c r="AZ32" s="235"/>
      <c r="BA32" s="235"/>
      <c r="BB32" s="235"/>
      <c r="BC32" s="235"/>
      <c r="BD32" s="235"/>
      <c r="BE32" s="235"/>
      <c r="BF32" s="235"/>
      <c r="BG32" s="235"/>
      <c r="BH32" s="235"/>
      <c r="BI32" s="235"/>
      <c r="BJ32" s="235"/>
      <c r="BK32" s="235"/>
    </row>
    <row r="33" spans="1:63" ht="16.5" customHeight="1" x14ac:dyDescent="0.3">
      <c r="A33" s="15"/>
      <c r="B33" s="15"/>
      <c r="C33" s="18"/>
      <c r="D33" s="18"/>
      <c r="E33" s="18"/>
      <c r="F33" s="18"/>
      <c r="G33" s="18"/>
      <c r="H33" s="18"/>
      <c r="I33" s="18"/>
      <c r="J33" s="271" t="s">
        <v>99</v>
      </c>
      <c r="K33" s="271"/>
      <c r="L33" s="271"/>
      <c r="M33" s="271" t="s">
        <v>75</v>
      </c>
      <c r="N33" s="271"/>
      <c r="O33" s="271"/>
      <c r="P33" s="271" t="s">
        <v>33</v>
      </c>
      <c r="Q33" s="271"/>
      <c r="R33" s="271"/>
      <c r="S33" s="18"/>
      <c r="T33" s="18"/>
      <c r="U33" s="18"/>
      <c r="V33" s="15"/>
      <c r="W33" s="15"/>
      <c r="X33" s="15"/>
      <c r="Y33" s="15"/>
      <c r="Z33" s="266" t="s">
        <v>119</v>
      </c>
      <c r="AA33" s="266"/>
      <c r="AB33" s="266"/>
      <c r="AC33" s="266"/>
      <c r="AD33" s="266"/>
      <c r="AE33" s="266"/>
      <c r="AF33" s="267"/>
      <c r="AG33" s="254">
        <f t="shared" si="3"/>
        <v>0</v>
      </c>
      <c r="AH33" s="254"/>
      <c r="AI33" s="25" t="s">
        <v>49</v>
      </c>
      <c r="AJ33" s="255"/>
      <c r="AK33" s="255"/>
      <c r="AL33" s="255"/>
      <c r="AM33" s="255"/>
      <c r="AN33" s="244">
        <f>J13</f>
        <v>0</v>
      </c>
      <c r="AO33" s="244"/>
      <c r="AP33" s="27" t="b">
        <v>0</v>
      </c>
      <c r="AQ33" s="15"/>
      <c r="AR33" s="15"/>
      <c r="AS33" s="30"/>
      <c r="AT33" s="235"/>
      <c r="AU33" s="235"/>
      <c r="AV33" s="235"/>
      <c r="AW33" s="235"/>
      <c r="AX33" s="235"/>
      <c r="AY33" s="235"/>
      <c r="AZ33" s="235"/>
      <c r="BA33" s="235"/>
      <c r="BB33" s="235"/>
      <c r="BC33" s="235"/>
      <c r="BD33" s="235"/>
      <c r="BE33" s="235"/>
      <c r="BF33" s="235"/>
      <c r="BG33" s="235"/>
      <c r="BH33" s="235"/>
      <c r="BI33" s="235"/>
      <c r="BJ33" s="235"/>
      <c r="BK33" s="235"/>
    </row>
    <row r="34" spans="1:63" ht="16.5" customHeight="1" x14ac:dyDescent="0.3">
      <c r="A34" s="15"/>
      <c r="B34" s="15"/>
      <c r="C34" s="231" t="s">
        <v>120</v>
      </c>
      <c r="D34" s="231"/>
      <c r="E34" s="237"/>
      <c r="F34" s="261">
        <f t="shared" ref="F34:F38" si="4">SUM(J34:R34)</f>
        <v>0</v>
      </c>
      <c r="G34" s="261"/>
      <c r="H34" s="261"/>
      <c r="I34" s="16"/>
      <c r="J34" s="269"/>
      <c r="K34" s="269"/>
      <c r="L34" s="269"/>
      <c r="M34" s="249"/>
      <c r="N34" s="256"/>
      <c r="O34" s="256"/>
      <c r="P34" s="234">
        <f>J11</f>
        <v>0</v>
      </c>
      <c r="Q34" s="244"/>
      <c r="R34" s="244"/>
      <c r="S34" s="15"/>
      <c r="T34" s="15"/>
      <c r="U34" s="15"/>
      <c r="V34" s="15"/>
      <c r="W34" s="15"/>
      <c r="X34" s="15"/>
      <c r="Y34" s="15"/>
      <c r="Z34" s="266" t="s">
        <v>121</v>
      </c>
      <c r="AA34" s="266"/>
      <c r="AB34" s="266"/>
      <c r="AC34" s="266"/>
      <c r="AD34" s="266"/>
      <c r="AE34" s="266"/>
      <c r="AF34" s="267"/>
      <c r="AG34" s="254">
        <f t="shared" si="3"/>
        <v>0</v>
      </c>
      <c r="AH34" s="254"/>
      <c r="AI34" s="25" t="s">
        <v>49</v>
      </c>
      <c r="AJ34" s="255"/>
      <c r="AK34" s="255"/>
      <c r="AL34" s="255"/>
      <c r="AM34" s="255"/>
      <c r="AN34" s="244">
        <f>J13</f>
        <v>0</v>
      </c>
      <c r="AO34" s="244"/>
      <c r="AP34" s="27"/>
      <c r="AQ34" s="15"/>
      <c r="AR34" s="15"/>
      <c r="AS34" s="30"/>
      <c r="AT34" s="235"/>
      <c r="AU34" s="235"/>
      <c r="AV34" s="235"/>
      <c r="AW34" s="235"/>
      <c r="AX34" s="235"/>
      <c r="AY34" s="235"/>
      <c r="AZ34" s="235"/>
      <c r="BA34" s="235"/>
      <c r="BB34" s="235"/>
      <c r="BC34" s="235"/>
      <c r="BD34" s="235"/>
      <c r="BE34" s="235"/>
      <c r="BF34" s="235"/>
      <c r="BG34" s="235"/>
      <c r="BH34" s="235"/>
      <c r="BI34" s="235"/>
      <c r="BJ34" s="235"/>
      <c r="BK34" s="235"/>
    </row>
    <row r="35" spans="1:63" ht="16.5" customHeight="1" x14ac:dyDescent="0.3">
      <c r="A35" s="15"/>
      <c r="B35" s="15"/>
      <c r="C35" s="15"/>
      <c r="D35" s="15"/>
      <c r="E35" s="15"/>
      <c r="F35" s="245"/>
      <c r="G35" s="245"/>
      <c r="H35" s="245"/>
      <c r="I35" s="15"/>
      <c r="J35" s="245" t="s">
        <v>74</v>
      </c>
      <c r="K35" s="245"/>
      <c r="L35" s="245"/>
      <c r="M35" s="245" t="s">
        <v>122</v>
      </c>
      <c r="N35" s="245"/>
      <c r="O35" s="265"/>
      <c r="P35" s="245" t="s">
        <v>123</v>
      </c>
      <c r="Q35" s="245"/>
      <c r="R35" s="245"/>
      <c r="S35" s="245" t="s">
        <v>124</v>
      </c>
      <c r="T35" s="245"/>
      <c r="U35" s="245"/>
      <c r="V35" s="15"/>
      <c r="W35" s="15"/>
      <c r="X35" s="15"/>
      <c r="Y35" s="15"/>
      <c r="Z35" s="266" t="s">
        <v>125</v>
      </c>
      <c r="AA35" s="266"/>
      <c r="AB35" s="266"/>
      <c r="AC35" s="266"/>
      <c r="AD35" s="266"/>
      <c r="AE35" s="266"/>
      <c r="AF35" s="267"/>
      <c r="AG35" s="254">
        <f t="shared" si="3"/>
        <v>0</v>
      </c>
      <c r="AH35" s="254"/>
      <c r="AI35" s="25" t="s">
        <v>49</v>
      </c>
      <c r="AJ35" s="255"/>
      <c r="AK35" s="255"/>
      <c r="AL35" s="255"/>
      <c r="AM35" s="255"/>
      <c r="AN35" s="244">
        <f>J13</f>
        <v>0</v>
      </c>
      <c r="AO35" s="244"/>
      <c r="AP35" s="27" t="b">
        <v>0</v>
      </c>
      <c r="AQ35" s="15"/>
      <c r="AR35" s="15"/>
      <c r="AS35" s="30"/>
      <c r="AT35" s="235"/>
      <c r="AU35" s="235"/>
      <c r="AV35" s="235"/>
      <c r="AW35" s="235"/>
      <c r="AX35" s="235"/>
      <c r="AY35" s="235"/>
      <c r="AZ35" s="235"/>
      <c r="BA35" s="235"/>
      <c r="BB35" s="235"/>
      <c r="BC35" s="235"/>
      <c r="BD35" s="235"/>
      <c r="BE35" s="235"/>
      <c r="BF35" s="235"/>
      <c r="BG35" s="235"/>
      <c r="BH35" s="235"/>
      <c r="BI35" s="235"/>
      <c r="BJ35" s="235"/>
      <c r="BK35" s="235"/>
    </row>
    <row r="36" spans="1:63" ht="16.5" customHeight="1" x14ac:dyDescent="0.3">
      <c r="A36" s="15"/>
      <c r="B36" s="15"/>
      <c r="C36" s="237" t="s">
        <v>126</v>
      </c>
      <c r="D36" s="238"/>
      <c r="E36" s="238"/>
      <c r="F36" s="238"/>
      <c r="G36" s="238"/>
      <c r="H36" s="239"/>
      <c r="I36" s="15"/>
      <c r="J36" s="255"/>
      <c r="K36" s="255"/>
      <c r="L36" s="262"/>
      <c r="M36" s="269"/>
      <c r="N36" s="269"/>
      <c r="O36" s="270"/>
      <c r="P36" s="269"/>
      <c r="Q36" s="269"/>
      <c r="R36" s="269"/>
      <c r="S36" s="269"/>
      <c r="T36" s="269"/>
      <c r="U36" s="269"/>
      <c r="V36" s="15"/>
      <c r="W36" s="15"/>
      <c r="X36" s="15"/>
      <c r="Y36" s="15"/>
      <c r="Z36" s="266" t="s">
        <v>127</v>
      </c>
      <c r="AA36" s="266"/>
      <c r="AB36" s="266"/>
      <c r="AC36" s="266"/>
      <c r="AD36" s="266"/>
      <c r="AE36" s="266"/>
      <c r="AF36" s="267"/>
      <c r="AG36" s="254">
        <f t="shared" si="3"/>
        <v>0</v>
      </c>
      <c r="AH36" s="254"/>
      <c r="AI36" s="25" t="s">
        <v>49</v>
      </c>
      <c r="AJ36" s="255"/>
      <c r="AK36" s="255"/>
      <c r="AL36" s="255"/>
      <c r="AM36" s="255"/>
      <c r="AN36" s="244">
        <f>J13</f>
        <v>0</v>
      </c>
      <c r="AO36" s="244"/>
      <c r="AP36" s="27" t="b">
        <v>0</v>
      </c>
      <c r="AQ36" s="15"/>
      <c r="AR36" s="15"/>
      <c r="AS36" s="30"/>
      <c r="AT36" s="235"/>
      <c r="AU36" s="235"/>
      <c r="AV36" s="235"/>
      <c r="AW36" s="235"/>
      <c r="AX36" s="235"/>
      <c r="AY36" s="235"/>
      <c r="AZ36" s="235"/>
      <c r="BA36" s="235"/>
      <c r="BB36" s="235"/>
      <c r="BC36" s="235"/>
      <c r="BD36" s="235"/>
      <c r="BE36" s="235"/>
      <c r="BF36" s="235"/>
      <c r="BG36" s="235"/>
      <c r="BH36" s="235"/>
      <c r="BI36" s="235"/>
      <c r="BJ36" s="235"/>
      <c r="BK36" s="235"/>
    </row>
    <row r="37" spans="1:63" ht="16.5" customHeight="1" x14ac:dyDescent="0.3">
      <c r="A37" s="15"/>
      <c r="B37" s="15"/>
      <c r="C37" s="15"/>
      <c r="D37" s="15"/>
      <c r="E37" s="15"/>
      <c r="F37" s="245"/>
      <c r="G37" s="245"/>
      <c r="H37" s="245"/>
      <c r="I37" s="15"/>
      <c r="J37" s="245" t="s">
        <v>75</v>
      </c>
      <c r="K37" s="245"/>
      <c r="L37" s="245"/>
      <c r="M37" s="245" t="s">
        <v>126</v>
      </c>
      <c r="N37" s="245"/>
      <c r="O37" s="265"/>
      <c r="P37" s="245" t="s">
        <v>33</v>
      </c>
      <c r="Q37" s="245"/>
      <c r="R37" s="245"/>
      <c r="S37" s="245" t="s">
        <v>128</v>
      </c>
      <c r="T37" s="245"/>
      <c r="U37" s="245"/>
      <c r="V37" s="15"/>
      <c r="W37" s="15"/>
      <c r="X37" s="15"/>
      <c r="Y37" s="15"/>
      <c r="Z37" s="266" t="s">
        <v>129</v>
      </c>
      <c r="AA37" s="266"/>
      <c r="AB37" s="266"/>
      <c r="AC37" s="266"/>
      <c r="AD37" s="266"/>
      <c r="AE37" s="266"/>
      <c r="AF37" s="267"/>
      <c r="AG37" s="254">
        <f t="shared" si="3"/>
        <v>0</v>
      </c>
      <c r="AH37" s="254"/>
      <c r="AI37" s="25" t="s">
        <v>49</v>
      </c>
      <c r="AJ37" s="255"/>
      <c r="AK37" s="255"/>
      <c r="AL37" s="255"/>
      <c r="AM37" s="255"/>
      <c r="AN37" s="244">
        <f>J13</f>
        <v>0</v>
      </c>
      <c r="AO37" s="244"/>
      <c r="AP37" s="27"/>
      <c r="AQ37" s="15"/>
      <c r="AR37" s="15"/>
      <c r="AS37" s="30"/>
      <c r="AT37" s="235"/>
      <c r="AU37" s="235"/>
      <c r="AV37" s="235"/>
      <c r="AW37" s="235"/>
      <c r="AX37" s="235"/>
      <c r="AY37" s="235"/>
      <c r="AZ37" s="235"/>
      <c r="BA37" s="235"/>
      <c r="BB37" s="235"/>
      <c r="BC37" s="235"/>
      <c r="BD37" s="235"/>
      <c r="BE37" s="235"/>
      <c r="BF37" s="235"/>
      <c r="BG37" s="235"/>
      <c r="BH37" s="235"/>
      <c r="BI37" s="235"/>
      <c r="BJ37" s="235"/>
      <c r="BK37" s="235"/>
    </row>
    <row r="38" spans="1:63" ht="16.5" customHeight="1" x14ac:dyDescent="0.3">
      <c r="A38" s="15"/>
      <c r="B38" s="15"/>
      <c r="C38" s="231" t="s">
        <v>130</v>
      </c>
      <c r="D38" s="231"/>
      <c r="E38" s="237"/>
      <c r="F38" s="261">
        <f t="shared" si="4"/>
        <v>0</v>
      </c>
      <c r="G38" s="261"/>
      <c r="H38" s="261"/>
      <c r="I38" s="15"/>
      <c r="J38" s="255"/>
      <c r="K38" s="255"/>
      <c r="L38" s="262"/>
      <c r="M38" s="236">
        <f>J36</f>
        <v>0</v>
      </c>
      <c r="N38" s="236"/>
      <c r="O38" s="263"/>
      <c r="P38" s="236">
        <f>IF(S38="力量",J10,IF(S38="敏捷",J11,0))</f>
        <v>0</v>
      </c>
      <c r="Q38" s="236"/>
      <c r="R38" s="236"/>
      <c r="S38" s="268" t="s">
        <v>62</v>
      </c>
      <c r="T38" s="268"/>
      <c r="U38" s="268"/>
      <c r="V38" s="15"/>
      <c r="W38" s="15"/>
      <c r="X38" s="15"/>
      <c r="Y38" s="15"/>
      <c r="Z38" s="266" t="s">
        <v>131</v>
      </c>
      <c r="AA38" s="266"/>
      <c r="AB38" s="266"/>
      <c r="AC38" s="266"/>
      <c r="AD38" s="266"/>
      <c r="AE38" s="266"/>
      <c r="AF38" s="267"/>
      <c r="AG38" s="254">
        <f t="shared" si="3"/>
        <v>0</v>
      </c>
      <c r="AH38" s="254"/>
      <c r="AI38" s="25" t="s">
        <v>49</v>
      </c>
      <c r="AJ38" s="255"/>
      <c r="AK38" s="255"/>
      <c r="AL38" s="255"/>
      <c r="AM38" s="255"/>
      <c r="AN38" s="244">
        <f>J13</f>
        <v>0</v>
      </c>
      <c r="AO38" s="244"/>
      <c r="AP38" s="27" t="b">
        <v>0</v>
      </c>
      <c r="AQ38" s="15"/>
      <c r="AR38" s="15"/>
      <c r="AS38" s="30"/>
      <c r="AT38" s="235"/>
      <c r="AU38" s="235"/>
      <c r="AV38" s="235"/>
      <c r="AW38" s="235"/>
      <c r="AX38" s="235"/>
      <c r="AY38" s="235"/>
      <c r="AZ38" s="235"/>
      <c r="BA38" s="235"/>
      <c r="BB38" s="235"/>
      <c r="BC38" s="235"/>
      <c r="BD38" s="235"/>
      <c r="BE38" s="235"/>
      <c r="BF38" s="235"/>
      <c r="BG38" s="235"/>
      <c r="BH38" s="235"/>
      <c r="BI38" s="235"/>
      <c r="BJ38" s="235"/>
      <c r="BK38" s="235"/>
    </row>
    <row r="39" spans="1:63" ht="16.5" customHeight="1" x14ac:dyDescent="0.3">
      <c r="A39" s="15"/>
      <c r="B39" s="15"/>
      <c r="C39" s="15"/>
      <c r="D39" s="15"/>
      <c r="E39" s="15"/>
      <c r="F39" s="245"/>
      <c r="G39" s="245"/>
      <c r="H39" s="245"/>
      <c r="I39" s="15"/>
      <c r="J39" s="245" t="s">
        <v>75</v>
      </c>
      <c r="K39" s="245"/>
      <c r="L39" s="245"/>
      <c r="M39" s="245" t="s">
        <v>126</v>
      </c>
      <c r="N39" s="245"/>
      <c r="O39" s="265"/>
      <c r="P39" s="245" t="s">
        <v>33</v>
      </c>
      <c r="Q39" s="245"/>
      <c r="R39" s="245"/>
      <c r="S39" s="15"/>
      <c r="T39" s="15"/>
      <c r="U39" s="15"/>
      <c r="V39" s="15"/>
      <c r="W39" s="15"/>
      <c r="X39" s="15"/>
      <c r="Y39" s="15"/>
      <c r="Z39" s="266" t="s">
        <v>132</v>
      </c>
      <c r="AA39" s="266"/>
      <c r="AB39" s="266"/>
      <c r="AC39" s="266"/>
      <c r="AD39" s="266"/>
      <c r="AE39" s="266"/>
      <c r="AF39" s="267"/>
      <c r="AG39" s="254">
        <f t="shared" si="3"/>
        <v>0</v>
      </c>
      <c r="AH39" s="254"/>
      <c r="AI39" s="25" t="s">
        <v>49</v>
      </c>
      <c r="AJ39" s="255"/>
      <c r="AK39" s="255"/>
      <c r="AL39" s="255"/>
      <c r="AM39" s="255"/>
      <c r="AN39" s="244">
        <f>J13</f>
        <v>0</v>
      </c>
      <c r="AO39" s="244"/>
      <c r="AP39" s="27" t="b">
        <v>0</v>
      </c>
      <c r="AQ39" s="15"/>
      <c r="AR39" s="15"/>
      <c r="AS39" s="19" t="s">
        <v>42</v>
      </c>
      <c r="AT39" s="245" t="s">
        <v>43</v>
      </c>
      <c r="AU39" s="245"/>
      <c r="AV39" s="245"/>
      <c r="AW39" s="245"/>
      <c r="AX39" s="245"/>
      <c r="AY39" s="245"/>
      <c r="AZ39" s="245" t="s">
        <v>44</v>
      </c>
      <c r="BA39" s="245"/>
      <c r="BB39" s="245"/>
      <c r="BC39" s="245"/>
      <c r="BD39" s="245"/>
      <c r="BE39" s="245"/>
      <c r="BF39" s="245"/>
      <c r="BG39" s="245"/>
      <c r="BH39" s="245"/>
      <c r="BI39" s="245"/>
      <c r="BJ39" s="245"/>
      <c r="BK39" s="245"/>
    </row>
    <row r="40" spans="1:63" ht="16.5" customHeight="1" x14ac:dyDescent="0.3">
      <c r="A40" s="15"/>
      <c r="B40" s="15"/>
      <c r="C40" s="231" t="s">
        <v>133</v>
      </c>
      <c r="D40" s="231"/>
      <c r="E40" s="237"/>
      <c r="F40" s="261">
        <f>SUM(J40:R40)+10</f>
        <v>10</v>
      </c>
      <c r="G40" s="261"/>
      <c r="H40" s="261"/>
      <c r="I40" s="15"/>
      <c r="J40" s="255"/>
      <c r="K40" s="255"/>
      <c r="L40" s="262"/>
      <c r="M40" s="236">
        <f>J36</f>
        <v>0</v>
      </c>
      <c r="N40" s="236"/>
      <c r="O40" s="263"/>
      <c r="P40" s="236">
        <f>J11+J10</f>
        <v>0</v>
      </c>
      <c r="Q40" s="236"/>
      <c r="R40" s="236"/>
      <c r="S40" s="264" t="s">
        <v>134</v>
      </c>
      <c r="T40" s="264"/>
      <c r="U40" s="264"/>
      <c r="V40" s="15"/>
      <c r="W40" s="15"/>
      <c r="X40" s="15"/>
      <c r="Y40" s="15"/>
      <c r="Z40" s="245" t="s">
        <v>135</v>
      </c>
      <c r="AA40" s="245"/>
      <c r="AB40" s="245"/>
      <c r="AC40" s="245"/>
      <c r="AD40" s="245"/>
      <c r="AE40" s="245"/>
      <c r="AF40" s="245"/>
      <c r="AG40" s="260" t="s">
        <v>39</v>
      </c>
      <c r="AH40" s="260"/>
      <c r="AI40" s="15"/>
      <c r="AJ40" s="245" t="s">
        <v>40</v>
      </c>
      <c r="AK40" s="245"/>
      <c r="AL40" s="245" t="s">
        <v>41</v>
      </c>
      <c r="AM40" s="245"/>
      <c r="AN40" s="245" t="s">
        <v>33</v>
      </c>
      <c r="AO40" s="245"/>
      <c r="AP40" s="27"/>
      <c r="AQ40" s="15"/>
      <c r="AR40" s="15"/>
      <c r="AS40" s="30"/>
      <c r="AT40" s="235"/>
      <c r="AU40" s="235"/>
      <c r="AV40" s="235"/>
      <c r="AW40" s="235"/>
      <c r="AX40" s="235"/>
      <c r="AY40" s="235"/>
      <c r="AZ40" s="235"/>
      <c r="BA40" s="235"/>
      <c r="BB40" s="235"/>
      <c r="BC40" s="235"/>
      <c r="BD40" s="235"/>
      <c r="BE40" s="235"/>
      <c r="BF40" s="235"/>
      <c r="BG40" s="235"/>
      <c r="BH40" s="235"/>
      <c r="BI40" s="235"/>
      <c r="BJ40" s="235"/>
      <c r="BK40" s="235"/>
    </row>
    <row r="41" spans="1:63" ht="16.5" customHeight="1" x14ac:dyDescent="0.3">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252"/>
      <c r="AA41" s="252"/>
      <c r="AB41" s="252"/>
      <c r="AC41" s="252"/>
      <c r="AD41" s="252"/>
      <c r="AE41" s="252"/>
      <c r="AF41" s="253"/>
      <c r="AG41" s="254">
        <f>SUM(AJ41+AL41+AN41)+IF(AP41=TRUE,IF(AJ41&gt;0,3,0),0)</f>
        <v>0</v>
      </c>
      <c r="AH41" s="254"/>
      <c r="AI41" s="25" t="s">
        <v>49</v>
      </c>
      <c r="AJ41" s="255"/>
      <c r="AK41" s="255"/>
      <c r="AL41" s="255"/>
      <c r="AM41" s="255"/>
      <c r="AN41" s="244">
        <f>J13</f>
        <v>0</v>
      </c>
      <c r="AO41" s="244"/>
      <c r="AP41" s="27" t="b">
        <v>0</v>
      </c>
      <c r="AQ41" s="15"/>
      <c r="AR41" s="15"/>
      <c r="AS41" s="30"/>
      <c r="AT41" s="235"/>
      <c r="AU41" s="235"/>
      <c r="AV41" s="235"/>
      <c r="AW41" s="235"/>
      <c r="AX41" s="235"/>
      <c r="AY41" s="235"/>
      <c r="AZ41" s="235"/>
      <c r="BA41" s="235"/>
      <c r="BB41" s="235"/>
      <c r="BC41" s="235"/>
      <c r="BD41" s="235"/>
      <c r="BE41" s="235"/>
      <c r="BF41" s="235"/>
      <c r="BG41" s="235"/>
      <c r="BH41" s="235"/>
      <c r="BI41" s="235"/>
      <c r="BJ41" s="235"/>
      <c r="BK41" s="235"/>
    </row>
    <row r="42" spans="1:63" ht="16.5" customHeight="1" x14ac:dyDescent="0.3">
      <c r="A42" s="15"/>
      <c r="B42" s="15"/>
      <c r="C42" s="243" t="s">
        <v>138</v>
      </c>
      <c r="D42" s="243"/>
      <c r="E42" s="243"/>
      <c r="F42" s="243"/>
      <c r="G42" s="243"/>
      <c r="H42" s="243"/>
      <c r="I42" s="243"/>
      <c r="J42" s="243"/>
      <c r="K42" s="243"/>
      <c r="L42" s="243"/>
      <c r="M42" s="243"/>
      <c r="N42" s="243"/>
      <c r="O42" s="243"/>
      <c r="P42" s="243"/>
      <c r="Q42" s="243"/>
      <c r="R42" s="243"/>
      <c r="S42" s="243"/>
      <c r="T42" s="243"/>
      <c r="U42" s="243"/>
      <c r="V42" s="15"/>
      <c r="W42" s="15"/>
      <c r="X42" s="15"/>
      <c r="Y42" s="15"/>
      <c r="Z42" s="252"/>
      <c r="AA42" s="252"/>
      <c r="AB42" s="252"/>
      <c r="AC42" s="252"/>
      <c r="AD42" s="252"/>
      <c r="AE42" s="252"/>
      <c r="AF42" s="253"/>
      <c r="AG42" s="254">
        <f>SUM(AJ42+AL42+AN42)+IF(AP41=TRUE,IF(AJ42&gt;0,3,0),0)</f>
        <v>0</v>
      </c>
      <c r="AH42" s="254"/>
      <c r="AI42" s="25" t="s">
        <v>49</v>
      </c>
      <c r="AJ42" s="255"/>
      <c r="AK42" s="255"/>
      <c r="AL42" s="255"/>
      <c r="AM42" s="255"/>
      <c r="AN42" s="244">
        <f>J13</f>
        <v>0</v>
      </c>
      <c r="AO42" s="244"/>
      <c r="AP42" s="27"/>
      <c r="AQ42" s="15"/>
      <c r="AR42" s="15"/>
      <c r="AS42" s="30"/>
      <c r="AT42" s="235"/>
      <c r="AU42" s="235"/>
      <c r="AV42" s="235"/>
      <c r="AW42" s="235"/>
      <c r="AX42" s="235"/>
      <c r="AY42" s="235"/>
      <c r="AZ42" s="235"/>
      <c r="BA42" s="235"/>
      <c r="BB42" s="235"/>
      <c r="BC42" s="235"/>
      <c r="BD42" s="235"/>
      <c r="BE42" s="235"/>
      <c r="BF42" s="235"/>
      <c r="BG42" s="235"/>
      <c r="BH42" s="235"/>
      <c r="BI42" s="235"/>
      <c r="BJ42" s="235"/>
      <c r="BK42" s="235"/>
    </row>
    <row r="43" spans="1:63" ht="16.5" customHeight="1" x14ac:dyDescent="0.3">
      <c r="A43" s="15"/>
      <c r="B43" s="15"/>
      <c r="C43" s="245" t="s">
        <v>139</v>
      </c>
      <c r="D43" s="245"/>
      <c r="E43" s="245"/>
      <c r="F43" s="245"/>
      <c r="G43" s="245"/>
      <c r="H43" s="245"/>
      <c r="I43" s="245"/>
      <c r="J43" s="245" t="s">
        <v>140</v>
      </c>
      <c r="K43" s="245"/>
      <c r="L43" s="245"/>
      <c r="M43" s="245" t="s">
        <v>141</v>
      </c>
      <c r="N43" s="245"/>
      <c r="O43" s="245"/>
      <c r="P43" s="245" t="s">
        <v>142</v>
      </c>
      <c r="Q43" s="245"/>
      <c r="R43" s="245"/>
      <c r="S43" s="245"/>
      <c r="T43" s="245" t="s">
        <v>143</v>
      </c>
      <c r="U43" s="245"/>
      <c r="V43" s="15"/>
      <c r="W43" s="15"/>
      <c r="X43" s="15"/>
      <c r="Y43" s="15"/>
      <c r="Z43" s="252"/>
      <c r="AA43" s="252"/>
      <c r="AB43" s="252"/>
      <c r="AC43" s="252"/>
      <c r="AD43" s="252"/>
      <c r="AE43" s="252"/>
      <c r="AF43" s="253"/>
      <c r="AG43" s="254">
        <f>SUM(AJ43+AL43+AN43)+IF(AP41=TRUE,IF(AJ43&gt;0,3,0),0)</f>
        <v>0</v>
      </c>
      <c r="AH43" s="254"/>
      <c r="AI43" s="25" t="s">
        <v>49</v>
      </c>
      <c r="AJ43" s="255"/>
      <c r="AK43" s="255"/>
      <c r="AL43" s="255"/>
      <c r="AM43" s="255"/>
      <c r="AN43" s="244">
        <f>J13</f>
        <v>0</v>
      </c>
      <c r="AO43" s="244"/>
      <c r="AP43" s="27"/>
      <c r="AQ43" s="15"/>
      <c r="AR43" s="15"/>
      <c r="AS43" s="30"/>
      <c r="AT43" s="235"/>
      <c r="AU43" s="235"/>
      <c r="AV43" s="235"/>
      <c r="AW43" s="235"/>
      <c r="AX43" s="235"/>
      <c r="AY43" s="235"/>
      <c r="AZ43" s="235"/>
      <c r="BA43" s="235"/>
      <c r="BB43" s="235"/>
      <c r="BC43" s="235"/>
      <c r="BD43" s="235"/>
      <c r="BE43" s="235"/>
      <c r="BF43" s="235"/>
      <c r="BG43" s="235"/>
      <c r="BH43" s="235"/>
      <c r="BI43" s="235"/>
      <c r="BJ43" s="235"/>
      <c r="BK43" s="235"/>
    </row>
    <row r="44" spans="1:63" ht="16.5" customHeight="1" x14ac:dyDescent="0.3">
      <c r="A44" s="15"/>
      <c r="B44" s="15"/>
      <c r="C44" s="256"/>
      <c r="D44" s="256"/>
      <c r="E44" s="256"/>
      <c r="F44" s="256"/>
      <c r="G44" s="256"/>
      <c r="H44" s="256"/>
      <c r="I44" s="256"/>
      <c r="J44" s="256"/>
      <c r="K44" s="256"/>
      <c r="L44" s="256"/>
      <c r="M44" s="257"/>
      <c r="N44" s="257"/>
      <c r="O44" s="257"/>
      <c r="P44" s="257"/>
      <c r="Q44" s="257"/>
      <c r="R44" s="257"/>
      <c r="S44" s="257"/>
      <c r="T44" s="258" t="s">
        <v>151</v>
      </c>
      <c r="U44" s="259"/>
      <c r="V44" s="15"/>
      <c r="W44" s="15"/>
      <c r="X44" s="15"/>
      <c r="Y44" s="15"/>
      <c r="Z44" s="252"/>
      <c r="AA44" s="252"/>
      <c r="AB44" s="252"/>
      <c r="AC44" s="252"/>
      <c r="AD44" s="252"/>
      <c r="AE44" s="252"/>
      <c r="AF44" s="253"/>
      <c r="AG44" s="254">
        <f>SUM(AJ44+AL44+AN44)+IF(AP41=TRUE,IF(AJ44&gt;0,3,0),0)</f>
        <v>0</v>
      </c>
      <c r="AH44" s="254"/>
      <c r="AI44" s="25" t="s">
        <v>49</v>
      </c>
      <c r="AJ44" s="255"/>
      <c r="AK44" s="255"/>
      <c r="AL44" s="255"/>
      <c r="AM44" s="255"/>
      <c r="AN44" s="244">
        <f>J13</f>
        <v>0</v>
      </c>
      <c r="AO44" s="244"/>
      <c r="AP44" s="27"/>
      <c r="AQ44" s="15"/>
      <c r="AR44" s="15"/>
      <c r="AS44" s="30"/>
      <c r="AT44" s="235"/>
      <c r="AU44" s="235"/>
      <c r="AV44" s="235"/>
      <c r="AW44" s="235"/>
      <c r="AX44" s="235"/>
      <c r="AY44" s="235"/>
      <c r="AZ44" s="235"/>
      <c r="BA44" s="235"/>
      <c r="BB44" s="235"/>
      <c r="BC44" s="235"/>
      <c r="BD44" s="235"/>
      <c r="BE44" s="235"/>
      <c r="BF44" s="235"/>
      <c r="BG44" s="235"/>
      <c r="BH44" s="235"/>
      <c r="BI44" s="235"/>
      <c r="BJ44" s="235"/>
      <c r="BK44" s="235"/>
    </row>
    <row r="45" spans="1:63" ht="16.5" customHeight="1" x14ac:dyDescent="0.3">
      <c r="A45" s="15"/>
      <c r="B45" s="15"/>
      <c r="C45" s="20"/>
      <c r="D45" s="20"/>
      <c r="E45" s="20"/>
      <c r="F45" s="20"/>
      <c r="G45" s="20"/>
      <c r="H45" s="20"/>
      <c r="I45" s="20"/>
      <c r="J45" s="245" t="s">
        <v>147</v>
      </c>
      <c r="K45" s="245"/>
      <c r="L45" s="245"/>
      <c r="M45" s="247"/>
      <c r="N45" s="248"/>
      <c r="O45" s="248"/>
      <c r="P45" s="248"/>
      <c r="Q45" s="248"/>
      <c r="R45" s="248"/>
      <c r="S45" s="249"/>
      <c r="T45" s="250" t="s">
        <v>308</v>
      </c>
      <c r="U45" s="251"/>
      <c r="V45" s="15"/>
      <c r="W45" s="15"/>
      <c r="X45" s="15"/>
      <c r="Y45" s="15"/>
      <c r="Z45" s="245" t="s">
        <v>150</v>
      </c>
      <c r="AA45" s="245"/>
      <c r="AB45" s="245"/>
      <c r="AC45" s="245"/>
      <c r="AD45" s="245"/>
      <c r="AE45" s="245"/>
      <c r="AF45" s="245"/>
      <c r="AG45" s="260" t="s">
        <v>39</v>
      </c>
      <c r="AH45" s="260"/>
      <c r="AI45" s="15"/>
      <c r="AJ45" s="245" t="s">
        <v>40</v>
      </c>
      <c r="AK45" s="245"/>
      <c r="AL45" s="245" t="s">
        <v>41</v>
      </c>
      <c r="AM45" s="245"/>
      <c r="AN45" s="245" t="s">
        <v>33</v>
      </c>
      <c r="AO45" s="245"/>
      <c r="AP45" s="27"/>
      <c r="AQ45" s="15"/>
      <c r="AR45" s="15"/>
      <c r="AS45" s="30"/>
      <c r="AT45" s="235"/>
      <c r="AU45" s="235"/>
      <c r="AV45" s="235"/>
      <c r="AW45" s="235"/>
      <c r="AX45" s="235"/>
      <c r="AY45" s="235"/>
      <c r="AZ45" s="235"/>
      <c r="BA45" s="235"/>
      <c r="BB45" s="235"/>
      <c r="BC45" s="235"/>
      <c r="BD45" s="235"/>
      <c r="BE45" s="235"/>
      <c r="BF45" s="235"/>
      <c r="BG45" s="235"/>
      <c r="BH45" s="235"/>
      <c r="BI45" s="235"/>
      <c r="BJ45" s="235"/>
      <c r="BK45" s="235"/>
    </row>
    <row r="46" spans="1:63" ht="16.5" customHeight="1" x14ac:dyDescent="0.3">
      <c r="A46" s="15"/>
      <c r="B46" s="15"/>
      <c r="C46" s="245" t="s">
        <v>139</v>
      </c>
      <c r="D46" s="245"/>
      <c r="E46" s="245"/>
      <c r="F46" s="245"/>
      <c r="G46" s="245"/>
      <c r="H46" s="245"/>
      <c r="I46" s="245"/>
      <c r="J46" s="245" t="s">
        <v>140</v>
      </c>
      <c r="K46" s="245"/>
      <c r="L46" s="245"/>
      <c r="M46" s="245" t="s">
        <v>141</v>
      </c>
      <c r="N46" s="245"/>
      <c r="O46" s="245"/>
      <c r="P46" s="245" t="s">
        <v>142</v>
      </c>
      <c r="Q46" s="245"/>
      <c r="R46" s="245"/>
      <c r="S46" s="245"/>
      <c r="T46" s="245" t="s">
        <v>143</v>
      </c>
      <c r="U46" s="245"/>
      <c r="V46" s="15"/>
      <c r="W46" s="15"/>
      <c r="X46" s="15"/>
      <c r="Y46" s="15"/>
      <c r="Z46" s="252"/>
      <c r="AA46" s="252"/>
      <c r="AB46" s="252"/>
      <c r="AC46" s="252"/>
      <c r="AD46" s="252"/>
      <c r="AE46" s="252"/>
      <c r="AF46" s="253"/>
      <c r="AG46" s="254">
        <f>SUM(AJ46+AL46+AN46)+IF(AP46=TRUE,IF(AJ46&gt;0,3,0),0)</f>
        <v>0</v>
      </c>
      <c r="AH46" s="254"/>
      <c r="AI46" s="25" t="s">
        <v>49</v>
      </c>
      <c r="AJ46" s="255"/>
      <c r="AK46" s="255"/>
      <c r="AL46" s="255"/>
      <c r="AM46" s="255"/>
      <c r="AN46" s="244">
        <f>J14</f>
        <v>0</v>
      </c>
      <c r="AO46" s="244"/>
      <c r="AP46" s="27" t="b">
        <v>0</v>
      </c>
      <c r="AQ46" s="15"/>
      <c r="AR46" s="15"/>
      <c r="AS46" s="30"/>
      <c r="AT46" s="235"/>
      <c r="AU46" s="235"/>
      <c r="AV46" s="235"/>
      <c r="AW46" s="235"/>
      <c r="AX46" s="235"/>
      <c r="AY46" s="235"/>
      <c r="AZ46" s="235"/>
      <c r="BA46" s="235"/>
      <c r="BB46" s="235"/>
      <c r="BC46" s="235"/>
      <c r="BD46" s="235"/>
      <c r="BE46" s="235"/>
      <c r="BF46" s="235"/>
      <c r="BG46" s="235"/>
      <c r="BH46" s="235"/>
      <c r="BI46" s="235"/>
      <c r="BJ46" s="235"/>
      <c r="BK46" s="235"/>
    </row>
    <row r="47" spans="1:63" ht="16.5" customHeight="1" x14ac:dyDescent="0.3">
      <c r="A47" s="15"/>
      <c r="B47" s="15"/>
      <c r="C47" s="256"/>
      <c r="D47" s="256"/>
      <c r="E47" s="256"/>
      <c r="F47" s="256"/>
      <c r="G47" s="256"/>
      <c r="H47" s="256"/>
      <c r="I47" s="256"/>
      <c r="J47" s="256"/>
      <c r="K47" s="256"/>
      <c r="L47" s="256"/>
      <c r="M47" s="257"/>
      <c r="N47" s="257"/>
      <c r="O47" s="257"/>
      <c r="P47" s="257"/>
      <c r="Q47" s="257"/>
      <c r="R47" s="257"/>
      <c r="S47" s="257"/>
      <c r="T47" s="258" t="s">
        <v>151</v>
      </c>
      <c r="U47" s="259"/>
      <c r="V47" s="15"/>
      <c r="W47" s="15"/>
      <c r="X47" s="15"/>
      <c r="Y47" s="15"/>
      <c r="Z47" s="252"/>
      <c r="AA47" s="252"/>
      <c r="AB47" s="252"/>
      <c r="AC47" s="252"/>
      <c r="AD47" s="252"/>
      <c r="AE47" s="252"/>
      <c r="AF47" s="253"/>
      <c r="AG47" s="254">
        <f>SUM(AJ47+AL47+AN47)+IF(AP46=TRUE,IF(AJ47&gt;0,3,0),0)</f>
        <v>0</v>
      </c>
      <c r="AH47" s="254"/>
      <c r="AI47" s="25" t="s">
        <v>49</v>
      </c>
      <c r="AJ47" s="255"/>
      <c r="AK47" s="255"/>
      <c r="AL47" s="255"/>
      <c r="AM47" s="255"/>
      <c r="AN47" s="244">
        <f>J14</f>
        <v>0</v>
      </c>
      <c r="AO47" s="244"/>
      <c r="AP47" s="27"/>
      <c r="AQ47" s="15"/>
      <c r="AR47" s="15"/>
      <c r="AS47" s="30"/>
      <c r="AT47" s="235"/>
      <c r="AU47" s="235"/>
      <c r="AV47" s="235"/>
      <c r="AW47" s="235"/>
      <c r="AX47" s="235"/>
      <c r="AY47" s="235"/>
      <c r="AZ47" s="235"/>
      <c r="BA47" s="235"/>
      <c r="BB47" s="235"/>
      <c r="BC47" s="235"/>
      <c r="BD47" s="235"/>
      <c r="BE47" s="235"/>
      <c r="BF47" s="235"/>
      <c r="BG47" s="235"/>
      <c r="BH47" s="235"/>
      <c r="BI47" s="235"/>
      <c r="BJ47" s="235"/>
      <c r="BK47" s="235"/>
    </row>
    <row r="48" spans="1:63" ht="16.5" customHeight="1" x14ac:dyDescent="0.3">
      <c r="A48" s="15"/>
      <c r="B48" s="15"/>
      <c r="C48" s="20"/>
      <c r="D48" s="20"/>
      <c r="E48" s="20"/>
      <c r="F48" s="20"/>
      <c r="G48" s="20"/>
      <c r="H48" s="20"/>
      <c r="I48" s="20"/>
      <c r="J48" s="245" t="s">
        <v>147</v>
      </c>
      <c r="K48" s="245"/>
      <c r="L48" s="245"/>
      <c r="M48" s="247"/>
      <c r="N48" s="248"/>
      <c r="O48" s="248"/>
      <c r="P48" s="248"/>
      <c r="Q48" s="248"/>
      <c r="R48" s="248"/>
      <c r="S48" s="249"/>
      <c r="T48" s="250" t="s">
        <v>149</v>
      </c>
      <c r="U48" s="251"/>
      <c r="V48" s="15"/>
      <c r="W48" s="15"/>
      <c r="X48" s="15"/>
      <c r="Y48" s="15"/>
      <c r="Z48" s="252"/>
      <c r="AA48" s="252"/>
      <c r="AB48" s="252"/>
      <c r="AC48" s="252"/>
      <c r="AD48" s="252"/>
      <c r="AE48" s="252"/>
      <c r="AF48" s="253"/>
      <c r="AG48" s="254">
        <f>SUM(AJ48+AL48+AN48)+IF(AP46=TRUE,IF(AJ48&gt;0,3,0),0)</f>
        <v>0</v>
      </c>
      <c r="AH48" s="254"/>
      <c r="AI48" s="25" t="s">
        <v>49</v>
      </c>
      <c r="AJ48" s="255"/>
      <c r="AK48" s="255"/>
      <c r="AL48" s="255"/>
      <c r="AM48" s="255"/>
      <c r="AN48" s="244">
        <f>J14</f>
        <v>0</v>
      </c>
      <c r="AO48" s="244"/>
      <c r="AP48" s="27"/>
      <c r="AQ48" s="15"/>
      <c r="AR48" s="15"/>
      <c r="AS48" s="30"/>
      <c r="AT48" s="235"/>
      <c r="AU48" s="235"/>
      <c r="AV48" s="235"/>
      <c r="AW48" s="235"/>
      <c r="AX48" s="235"/>
      <c r="AY48" s="235"/>
      <c r="AZ48" s="235"/>
      <c r="BA48" s="235"/>
      <c r="BB48" s="235"/>
      <c r="BC48" s="235"/>
      <c r="BD48" s="235"/>
      <c r="BE48" s="235"/>
      <c r="BF48" s="235"/>
      <c r="BG48" s="235"/>
      <c r="BH48" s="235"/>
      <c r="BI48" s="235"/>
      <c r="BJ48" s="235"/>
      <c r="BK48" s="235"/>
    </row>
    <row r="49" spans="1:63" ht="16.5" customHeight="1" x14ac:dyDescent="0.3">
      <c r="A49" s="15"/>
      <c r="B49" s="15"/>
      <c r="C49" s="245" t="s">
        <v>139</v>
      </c>
      <c r="D49" s="245"/>
      <c r="E49" s="245"/>
      <c r="F49" s="245"/>
      <c r="G49" s="245"/>
      <c r="H49" s="245"/>
      <c r="I49" s="245"/>
      <c r="J49" s="245" t="s">
        <v>140</v>
      </c>
      <c r="K49" s="245"/>
      <c r="L49" s="245"/>
      <c r="M49" s="245" t="s">
        <v>141</v>
      </c>
      <c r="N49" s="245"/>
      <c r="O49" s="245"/>
      <c r="P49" s="245" t="s">
        <v>142</v>
      </c>
      <c r="Q49" s="245"/>
      <c r="R49" s="245"/>
      <c r="S49" s="245"/>
      <c r="T49" s="245" t="s">
        <v>143</v>
      </c>
      <c r="U49" s="245"/>
      <c r="V49" s="15"/>
      <c r="W49" s="15"/>
      <c r="X49" s="15"/>
      <c r="Y49" s="15"/>
      <c r="Z49" s="252"/>
      <c r="AA49" s="252"/>
      <c r="AB49" s="252"/>
      <c r="AC49" s="252"/>
      <c r="AD49" s="252"/>
      <c r="AE49" s="252"/>
      <c r="AF49" s="253"/>
      <c r="AG49" s="254">
        <f>SUM(AJ49+AL49+AN49)+IF(AP46=TRUE,IF(AJ49&gt;0,3,0),0)</f>
        <v>0</v>
      </c>
      <c r="AH49" s="254"/>
      <c r="AI49" s="25" t="s">
        <v>49</v>
      </c>
      <c r="AJ49" s="255"/>
      <c r="AK49" s="255"/>
      <c r="AL49" s="255"/>
      <c r="AM49" s="255"/>
      <c r="AN49" s="244">
        <f>J14</f>
        <v>0</v>
      </c>
      <c r="AO49" s="244"/>
      <c r="AP49" s="27"/>
      <c r="AQ49" s="15"/>
      <c r="AR49" s="15"/>
      <c r="AS49" s="30"/>
      <c r="AT49" s="235"/>
      <c r="AU49" s="235"/>
      <c r="AV49" s="235"/>
      <c r="AW49" s="235"/>
      <c r="AX49" s="235"/>
      <c r="AY49" s="235"/>
      <c r="AZ49" s="235"/>
      <c r="BA49" s="235"/>
      <c r="BB49" s="235"/>
      <c r="BC49" s="235"/>
      <c r="BD49" s="235"/>
      <c r="BE49" s="235"/>
      <c r="BF49" s="235"/>
      <c r="BG49" s="235"/>
      <c r="BH49" s="235"/>
      <c r="BI49" s="235"/>
      <c r="BJ49" s="235"/>
      <c r="BK49" s="235"/>
    </row>
    <row r="50" spans="1:63" ht="16.5" customHeight="1" x14ac:dyDescent="0.3">
      <c r="A50" s="15"/>
      <c r="B50" s="15"/>
      <c r="C50" s="256"/>
      <c r="D50" s="256"/>
      <c r="E50" s="256"/>
      <c r="F50" s="256"/>
      <c r="G50" s="256"/>
      <c r="H50" s="256"/>
      <c r="I50" s="256"/>
      <c r="J50" s="256"/>
      <c r="K50" s="256"/>
      <c r="L50" s="256"/>
      <c r="M50" s="257"/>
      <c r="N50" s="257"/>
      <c r="O50" s="257"/>
      <c r="P50" s="257"/>
      <c r="Q50" s="257"/>
      <c r="R50" s="257"/>
      <c r="S50" s="257"/>
      <c r="T50" s="258" t="s">
        <v>151</v>
      </c>
      <c r="U50" s="259"/>
      <c r="V50" s="15"/>
      <c r="W50" s="15"/>
      <c r="X50" s="15"/>
      <c r="Y50" s="15"/>
      <c r="Z50" s="245" t="s">
        <v>152</v>
      </c>
      <c r="AA50" s="245"/>
      <c r="AB50" s="245"/>
      <c r="AC50" s="245"/>
      <c r="AD50" s="245"/>
      <c r="AE50" s="245"/>
      <c r="AF50" s="245"/>
      <c r="AG50" s="260" t="s">
        <v>39</v>
      </c>
      <c r="AH50" s="260"/>
      <c r="AI50" s="15"/>
      <c r="AJ50" s="245" t="s">
        <v>40</v>
      </c>
      <c r="AK50" s="245"/>
      <c r="AL50" s="245" t="s">
        <v>41</v>
      </c>
      <c r="AM50" s="245"/>
      <c r="AN50" s="245" t="s">
        <v>33</v>
      </c>
      <c r="AO50" s="245"/>
      <c r="AP50" s="27"/>
      <c r="AQ50" s="15"/>
      <c r="AR50" s="15"/>
      <c r="AS50" s="15"/>
      <c r="AT50" s="15"/>
      <c r="AU50" s="15"/>
      <c r="AV50" s="15"/>
      <c r="AW50" s="15"/>
      <c r="AX50" s="15"/>
      <c r="AY50" s="15"/>
      <c r="AZ50" s="15"/>
      <c r="BA50" s="15"/>
      <c r="BB50" s="15"/>
      <c r="BC50" s="15"/>
      <c r="BD50" s="15"/>
      <c r="BE50" s="15"/>
      <c r="BF50" s="15"/>
      <c r="BG50" s="15"/>
      <c r="BH50" s="15"/>
      <c r="BI50" s="15"/>
      <c r="BJ50" s="15"/>
      <c r="BK50" s="15"/>
    </row>
    <row r="51" spans="1:63" ht="16.5" customHeight="1" x14ac:dyDescent="0.3">
      <c r="A51" s="15"/>
      <c r="B51" s="15"/>
      <c r="C51" s="20"/>
      <c r="D51" s="20"/>
      <c r="E51" s="20"/>
      <c r="F51" s="20"/>
      <c r="G51" s="20"/>
      <c r="H51" s="20"/>
      <c r="I51" s="20"/>
      <c r="J51" s="245" t="s">
        <v>147</v>
      </c>
      <c r="K51" s="245"/>
      <c r="L51" s="245"/>
      <c r="M51" s="247"/>
      <c r="N51" s="248"/>
      <c r="O51" s="248"/>
      <c r="P51" s="248"/>
      <c r="Q51" s="248"/>
      <c r="R51" s="248"/>
      <c r="S51" s="249"/>
      <c r="T51" s="250" t="s">
        <v>153</v>
      </c>
      <c r="U51" s="251"/>
      <c r="V51" s="15"/>
      <c r="W51" s="15"/>
      <c r="X51" s="15"/>
      <c r="Y51" s="15"/>
      <c r="Z51" s="252"/>
      <c r="AA51" s="252"/>
      <c r="AB51" s="252"/>
      <c r="AC51" s="252"/>
      <c r="AD51" s="252"/>
      <c r="AE51" s="252"/>
      <c r="AF51" s="253"/>
      <c r="AG51" s="254">
        <f>SUM(AJ51+AL51+AN51)+IF(AP51=TRUE,IF(AJ51&gt;0,3,0),0)</f>
        <v>0</v>
      </c>
      <c r="AH51" s="254"/>
      <c r="AI51" s="25" t="s">
        <v>49</v>
      </c>
      <c r="AJ51" s="255"/>
      <c r="AK51" s="255"/>
      <c r="AL51" s="255"/>
      <c r="AM51" s="255"/>
      <c r="AN51" s="244">
        <f>J15</f>
        <v>0</v>
      </c>
      <c r="AO51" s="244"/>
      <c r="AP51" s="27" t="b">
        <v>0</v>
      </c>
      <c r="AQ51" s="15"/>
      <c r="AR51" s="15"/>
      <c r="AS51" s="243" t="s">
        <v>154</v>
      </c>
      <c r="AT51" s="243"/>
      <c r="AU51" s="243"/>
      <c r="AV51" s="243"/>
      <c r="AW51" s="243"/>
      <c r="AX51" s="243"/>
      <c r="AY51" s="243"/>
      <c r="AZ51" s="243"/>
      <c r="BA51" s="243"/>
      <c r="BB51" s="243"/>
      <c r="BC51" s="243"/>
      <c r="BD51" s="243"/>
      <c r="BE51" s="243"/>
      <c r="BF51" s="243"/>
      <c r="BG51" s="243"/>
      <c r="BH51" s="243"/>
      <c r="BI51" s="243"/>
      <c r="BJ51" s="243"/>
      <c r="BK51" s="243"/>
    </row>
    <row r="52" spans="1:63" ht="16.5" customHeight="1" x14ac:dyDescent="0.3">
      <c r="A52" s="15"/>
      <c r="B52" s="15"/>
      <c r="C52" s="245" t="s">
        <v>139</v>
      </c>
      <c r="D52" s="245"/>
      <c r="E52" s="245"/>
      <c r="F52" s="245"/>
      <c r="G52" s="245"/>
      <c r="H52" s="245"/>
      <c r="I52" s="245"/>
      <c r="J52" s="245" t="s">
        <v>140</v>
      </c>
      <c r="K52" s="245"/>
      <c r="L52" s="245"/>
      <c r="M52" s="245" t="s">
        <v>141</v>
      </c>
      <c r="N52" s="245"/>
      <c r="O52" s="245"/>
      <c r="P52" s="245" t="s">
        <v>142</v>
      </c>
      <c r="Q52" s="245"/>
      <c r="R52" s="245"/>
      <c r="S52" s="245"/>
      <c r="T52" s="245" t="s">
        <v>143</v>
      </c>
      <c r="U52" s="245"/>
      <c r="V52" s="15"/>
      <c r="W52" s="15"/>
      <c r="X52" s="15"/>
      <c r="Y52" s="15"/>
      <c r="Z52" s="252"/>
      <c r="AA52" s="252"/>
      <c r="AB52" s="252"/>
      <c r="AC52" s="252"/>
      <c r="AD52" s="252"/>
      <c r="AE52" s="252"/>
      <c r="AF52" s="253"/>
      <c r="AG52" s="254">
        <f>SUM(AJ52+AL52+AN52)+IF(AP51=TRUE,IF(AJ52&gt;0,3,0),0)</f>
        <v>0</v>
      </c>
      <c r="AH52" s="254"/>
      <c r="AI52" s="25" t="s">
        <v>49</v>
      </c>
      <c r="AJ52" s="255"/>
      <c r="AK52" s="255"/>
      <c r="AL52" s="255"/>
      <c r="AM52" s="255"/>
      <c r="AN52" s="244">
        <f>J15</f>
        <v>0</v>
      </c>
      <c r="AO52" s="244"/>
      <c r="AP52" s="27"/>
      <c r="AQ52" s="15"/>
      <c r="AR52" s="15"/>
      <c r="AS52" s="232"/>
      <c r="AT52" s="232"/>
      <c r="AU52" s="232"/>
      <c r="AV52" s="232"/>
      <c r="AW52" s="232"/>
      <c r="AX52" s="232"/>
      <c r="AY52" s="232"/>
      <c r="AZ52" s="232"/>
      <c r="BA52" s="232"/>
      <c r="BB52" s="232"/>
      <c r="BC52" s="232"/>
      <c r="BD52" s="232"/>
      <c r="BE52" s="232"/>
      <c r="BF52" s="232"/>
      <c r="BG52" s="232"/>
      <c r="BH52" s="232"/>
      <c r="BI52" s="232"/>
      <c r="BJ52" s="232"/>
      <c r="BK52" s="232"/>
    </row>
    <row r="53" spans="1:63" ht="16.5" customHeight="1" x14ac:dyDescent="0.3">
      <c r="A53" s="15"/>
      <c r="B53" s="15"/>
      <c r="C53" s="256"/>
      <c r="D53" s="256"/>
      <c r="E53" s="256"/>
      <c r="F53" s="256"/>
      <c r="G53" s="256"/>
      <c r="H53" s="256"/>
      <c r="I53" s="256"/>
      <c r="J53" s="256"/>
      <c r="K53" s="256"/>
      <c r="L53" s="256"/>
      <c r="M53" s="257"/>
      <c r="N53" s="257"/>
      <c r="O53" s="257"/>
      <c r="P53" s="257"/>
      <c r="Q53" s="257"/>
      <c r="R53" s="257"/>
      <c r="S53" s="257"/>
      <c r="T53" s="258" t="s">
        <v>151</v>
      </c>
      <c r="U53" s="259"/>
      <c r="V53" s="15"/>
      <c r="W53" s="15"/>
      <c r="X53" s="15"/>
      <c r="Y53" s="15"/>
      <c r="Z53" s="252"/>
      <c r="AA53" s="252"/>
      <c r="AB53" s="252"/>
      <c r="AC53" s="252"/>
      <c r="AD53" s="252"/>
      <c r="AE53" s="252"/>
      <c r="AF53" s="253"/>
      <c r="AG53" s="254">
        <f>SUM(AJ53+AL53+AN53)+IF(AP51=TRUE,IF(AJ53&gt;0,3,0),0)</f>
        <v>0</v>
      </c>
      <c r="AH53" s="254"/>
      <c r="AI53" s="25" t="s">
        <v>49</v>
      </c>
      <c r="AJ53" s="255"/>
      <c r="AK53" s="255"/>
      <c r="AL53" s="255"/>
      <c r="AM53" s="255"/>
      <c r="AN53" s="244">
        <f>J15</f>
        <v>0</v>
      </c>
      <c r="AO53" s="244"/>
      <c r="AP53" s="27"/>
      <c r="AQ53" s="15"/>
      <c r="AR53" s="15"/>
      <c r="AS53" s="232"/>
      <c r="AT53" s="232"/>
      <c r="AU53" s="232"/>
      <c r="AV53" s="232"/>
      <c r="AW53" s="232"/>
      <c r="AX53" s="232"/>
      <c r="AY53" s="232"/>
      <c r="AZ53" s="232"/>
      <c r="BA53" s="232"/>
      <c r="BB53" s="232"/>
      <c r="BC53" s="232"/>
      <c r="BD53" s="232"/>
      <c r="BE53" s="232"/>
      <c r="BF53" s="232"/>
      <c r="BG53" s="232"/>
      <c r="BH53" s="232"/>
      <c r="BI53" s="232"/>
      <c r="BJ53" s="232"/>
      <c r="BK53" s="232"/>
    </row>
    <row r="54" spans="1:63" ht="16.5" customHeight="1" x14ac:dyDescent="0.3">
      <c r="A54" s="15"/>
      <c r="B54" s="15"/>
      <c r="C54" s="20"/>
      <c r="D54" s="20"/>
      <c r="E54" s="20"/>
      <c r="F54" s="20"/>
      <c r="G54" s="20"/>
      <c r="H54" s="20"/>
      <c r="I54" s="20"/>
      <c r="J54" s="245" t="s">
        <v>147</v>
      </c>
      <c r="K54" s="245"/>
      <c r="L54" s="245"/>
      <c r="M54" s="247"/>
      <c r="N54" s="248"/>
      <c r="O54" s="248"/>
      <c r="P54" s="248"/>
      <c r="Q54" s="248"/>
      <c r="R54" s="248"/>
      <c r="S54" s="249"/>
      <c r="T54" s="250" t="s">
        <v>155</v>
      </c>
      <c r="U54" s="251"/>
      <c r="V54" s="15"/>
      <c r="W54" s="15"/>
      <c r="X54" s="15"/>
      <c r="Y54" s="15"/>
      <c r="Z54" s="252"/>
      <c r="AA54" s="252"/>
      <c r="AB54" s="252"/>
      <c r="AC54" s="252"/>
      <c r="AD54" s="252"/>
      <c r="AE54" s="252"/>
      <c r="AF54" s="253"/>
      <c r="AG54" s="254">
        <f>SUM(AJ54+AL54+AN54)+IF(AP51=TRUE,IF(AJ54&gt;0,3,0),0)</f>
        <v>0</v>
      </c>
      <c r="AH54" s="254"/>
      <c r="AI54" s="25" t="s">
        <v>49</v>
      </c>
      <c r="AJ54" s="255"/>
      <c r="AK54" s="255"/>
      <c r="AL54" s="255"/>
      <c r="AM54" s="255"/>
      <c r="AN54" s="244">
        <f>J15</f>
        <v>0</v>
      </c>
      <c r="AO54" s="244"/>
      <c r="AP54" s="27"/>
      <c r="AQ54" s="15"/>
      <c r="AR54" s="15"/>
      <c r="AS54" s="232"/>
      <c r="AT54" s="232"/>
      <c r="AU54" s="232"/>
      <c r="AV54" s="232"/>
      <c r="AW54" s="232"/>
      <c r="AX54" s="232"/>
      <c r="AY54" s="232"/>
      <c r="AZ54" s="232"/>
      <c r="BA54" s="232"/>
      <c r="BB54" s="232"/>
      <c r="BC54" s="232"/>
      <c r="BD54" s="232"/>
      <c r="BE54" s="232"/>
      <c r="BF54" s="232"/>
      <c r="BG54" s="232"/>
      <c r="BH54" s="232"/>
      <c r="BI54" s="232"/>
      <c r="BJ54" s="232"/>
      <c r="BK54" s="232"/>
    </row>
    <row r="55" spans="1:63" ht="16.5" customHeight="1" x14ac:dyDescent="0.3">
      <c r="A55" s="15"/>
      <c r="B55" s="15"/>
      <c r="C55" s="21"/>
      <c r="D55" s="21"/>
      <c r="E55" s="21"/>
      <c r="F55" s="21"/>
      <c r="G55" s="21"/>
      <c r="H55" s="21"/>
      <c r="I55" s="21"/>
      <c r="J55" s="21"/>
      <c r="K55" s="21"/>
      <c r="L55" s="21"/>
      <c r="M55" s="21"/>
      <c r="N55" s="21"/>
      <c r="O55" s="21"/>
      <c r="P55" s="21"/>
      <c r="Q55" s="21"/>
      <c r="R55" s="21"/>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232"/>
      <c r="AT55" s="232"/>
      <c r="AU55" s="232"/>
      <c r="AV55" s="232"/>
      <c r="AW55" s="232"/>
      <c r="AX55" s="232"/>
      <c r="AY55" s="232"/>
      <c r="AZ55" s="232"/>
      <c r="BA55" s="232"/>
      <c r="BB55" s="232"/>
      <c r="BC55" s="232"/>
      <c r="BD55" s="232"/>
      <c r="BE55" s="232"/>
      <c r="BF55" s="232"/>
      <c r="BG55" s="232"/>
      <c r="BH55" s="232"/>
      <c r="BI55" s="232"/>
      <c r="BJ55" s="232"/>
      <c r="BK55" s="232"/>
    </row>
    <row r="56" spans="1:63" ht="16.5" customHeight="1" x14ac:dyDescent="0.3">
      <c r="A56" s="15"/>
      <c r="B56" s="15"/>
      <c r="C56" s="243" t="s">
        <v>156</v>
      </c>
      <c r="D56" s="243"/>
      <c r="E56" s="243"/>
      <c r="F56" s="243"/>
      <c r="G56" s="243"/>
      <c r="H56" s="243"/>
      <c r="I56" s="243"/>
      <c r="J56" s="243"/>
      <c r="K56" s="243"/>
      <c r="L56" s="243"/>
      <c r="M56" s="243"/>
      <c r="N56" s="243"/>
      <c r="O56" s="243"/>
      <c r="P56" s="243"/>
      <c r="Q56" s="243"/>
      <c r="R56" s="243"/>
      <c r="S56" s="243"/>
      <c r="T56" s="243"/>
      <c r="U56" s="243"/>
      <c r="V56" s="15"/>
      <c r="W56" s="15"/>
      <c r="X56" s="15"/>
      <c r="Y56" s="15"/>
      <c r="Z56" s="237" t="s">
        <v>157</v>
      </c>
      <c r="AA56" s="238"/>
      <c r="AB56" s="238"/>
      <c r="AC56" s="238"/>
      <c r="AD56" s="238"/>
      <c r="AE56" s="244">
        <f>SUM(AJ5:AK54)</f>
        <v>0</v>
      </c>
      <c r="AF56" s="244"/>
      <c r="AG56" s="244"/>
      <c r="AH56" s="15"/>
      <c r="AI56" s="237" t="s">
        <v>158</v>
      </c>
      <c r="AJ56" s="238"/>
      <c r="AK56" s="238"/>
      <c r="AL56" s="238"/>
      <c r="AM56" s="238"/>
      <c r="AN56" s="244">
        <f>SUM(J5:K8)</f>
        <v>0</v>
      </c>
      <c r="AO56" s="244"/>
      <c r="AP56" s="15"/>
      <c r="AQ56" s="15"/>
      <c r="AR56" s="15"/>
      <c r="AS56" s="232"/>
      <c r="AT56" s="232"/>
      <c r="AU56" s="232"/>
      <c r="AV56" s="232"/>
      <c r="AW56" s="232"/>
      <c r="AX56" s="232"/>
      <c r="AY56" s="232"/>
      <c r="AZ56" s="232"/>
      <c r="BA56" s="232"/>
      <c r="BB56" s="232"/>
      <c r="BC56" s="232"/>
      <c r="BD56" s="232"/>
      <c r="BE56" s="232"/>
      <c r="BF56" s="232"/>
      <c r="BG56" s="232"/>
      <c r="BH56" s="232"/>
      <c r="BI56" s="232"/>
      <c r="BJ56" s="232"/>
      <c r="BK56" s="232"/>
    </row>
    <row r="57" spans="1:63" ht="16.5" customHeight="1" x14ac:dyDescent="0.3">
      <c r="A57" s="15"/>
      <c r="B57" s="15"/>
      <c r="C57" s="245" t="s">
        <v>43</v>
      </c>
      <c r="D57" s="245"/>
      <c r="E57" s="245"/>
      <c r="F57" s="245" t="s">
        <v>159</v>
      </c>
      <c r="G57" s="245"/>
      <c r="H57" s="245" t="s">
        <v>160</v>
      </c>
      <c r="I57" s="245"/>
      <c r="J57" s="15"/>
      <c r="K57" s="245" t="s">
        <v>43</v>
      </c>
      <c r="L57" s="245"/>
      <c r="M57" s="245"/>
      <c r="N57" s="245"/>
      <c r="O57" s="245"/>
      <c r="P57" s="245" t="s">
        <v>161</v>
      </c>
      <c r="Q57" s="245"/>
      <c r="R57" s="245" t="s">
        <v>159</v>
      </c>
      <c r="S57" s="245"/>
      <c r="T57" s="245" t="s">
        <v>160</v>
      </c>
      <c r="U57" s="245"/>
      <c r="V57" s="15"/>
      <c r="W57" s="15"/>
      <c r="X57" s="15"/>
      <c r="Y57" s="15"/>
      <c r="Z57" s="237" t="s">
        <v>162</v>
      </c>
      <c r="AA57" s="238"/>
      <c r="AB57" s="238"/>
      <c r="AC57" s="238"/>
      <c r="AD57" s="238"/>
      <c r="AE57" s="246"/>
      <c r="AF57" s="246"/>
      <c r="AG57" s="246"/>
      <c r="AH57" s="15"/>
      <c r="AI57" s="237" t="s">
        <v>163</v>
      </c>
      <c r="AJ57" s="238"/>
      <c r="AK57" s="238"/>
      <c r="AL57" s="238"/>
      <c r="AM57" s="238"/>
      <c r="AN57" s="244">
        <v>0</v>
      </c>
      <c r="AO57" s="244"/>
      <c r="AP57" s="15"/>
      <c r="AQ57" s="15"/>
      <c r="AR57" s="15"/>
      <c r="AS57" s="232"/>
      <c r="AT57" s="232"/>
      <c r="AU57" s="232"/>
      <c r="AV57" s="232"/>
      <c r="AW57" s="232"/>
      <c r="AX57" s="232"/>
      <c r="AY57" s="232"/>
      <c r="AZ57" s="232"/>
      <c r="BA57" s="232"/>
      <c r="BB57" s="232"/>
      <c r="BC57" s="232"/>
      <c r="BD57" s="232"/>
      <c r="BE57" s="232"/>
      <c r="BF57" s="232"/>
      <c r="BG57" s="232"/>
      <c r="BH57" s="232"/>
      <c r="BI57" s="232"/>
      <c r="BJ57" s="232"/>
      <c r="BK57" s="232"/>
    </row>
    <row r="58" spans="1:63" ht="16.5" customHeight="1" x14ac:dyDescent="0.3">
      <c r="A58" s="15"/>
      <c r="B58" s="15"/>
      <c r="C58" s="237" t="s">
        <v>164</v>
      </c>
      <c r="D58" s="238"/>
      <c r="E58" s="239"/>
      <c r="F58" s="232"/>
      <c r="G58" s="232"/>
      <c r="H58" s="233">
        <f>SUM(F58*3/20)</f>
        <v>0</v>
      </c>
      <c r="I58" s="234"/>
      <c r="J58" s="15"/>
      <c r="K58" s="240"/>
      <c r="L58" s="241"/>
      <c r="M58" s="241"/>
      <c r="N58" s="241"/>
      <c r="O58" s="242"/>
      <c r="P58" s="235"/>
      <c r="Q58" s="235"/>
      <c r="R58" s="235"/>
      <c r="S58" s="235"/>
      <c r="T58" s="236">
        <f t="shared" ref="T58:T60" si="5">SUM(R58*P58)</f>
        <v>0</v>
      </c>
      <c r="U58" s="236"/>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232"/>
      <c r="AT58" s="232"/>
      <c r="AU58" s="232"/>
      <c r="AV58" s="232"/>
      <c r="AW58" s="232"/>
      <c r="AX58" s="232"/>
      <c r="AY58" s="232"/>
      <c r="AZ58" s="232"/>
      <c r="BA58" s="232"/>
      <c r="BB58" s="232"/>
      <c r="BC58" s="232"/>
      <c r="BD58" s="232"/>
      <c r="BE58" s="232"/>
      <c r="BF58" s="232"/>
      <c r="BG58" s="232"/>
      <c r="BH58" s="232"/>
      <c r="BI58" s="232"/>
      <c r="BJ58" s="232"/>
      <c r="BK58" s="232"/>
    </row>
    <row r="59" spans="1:63" ht="16.5" customHeight="1" x14ac:dyDescent="0.3">
      <c r="A59" s="15"/>
      <c r="B59" s="15"/>
      <c r="C59" s="231" t="s">
        <v>165</v>
      </c>
      <c r="D59" s="231"/>
      <c r="E59" s="231"/>
      <c r="F59" s="232"/>
      <c r="G59" s="232"/>
      <c r="H59" s="233">
        <f>SUM(F59/10)</f>
        <v>0</v>
      </c>
      <c r="I59" s="234"/>
      <c r="J59" s="15"/>
      <c r="K59" s="240"/>
      <c r="L59" s="241"/>
      <c r="M59" s="241"/>
      <c r="N59" s="241"/>
      <c r="O59" s="242"/>
      <c r="P59" s="235"/>
      <c r="Q59" s="235"/>
      <c r="R59" s="235"/>
      <c r="S59" s="235"/>
      <c r="T59" s="236">
        <f t="shared" si="5"/>
        <v>0</v>
      </c>
      <c r="U59" s="236"/>
      <c r="V59" s="15"/>
      <c r="W59" s="15"/>
      <c r="X59" s="26"/>
      <c r="Y59" s="26"/>
      <c r="Z59" s="230" t="s">
        <v>166</v>
      </c>
      <c r="AA59" s="230"/>
      <c r="AB59" s="230"/>
      <c r="AC59" s="230"/>
      <c r="AD59" s="230"/>
      <c r="AE59" s="230"/>
      <c r="AF59" s="230"/>
      <c r="AG59" s="230"/>
      <c r="AH59" s="230"/>
      <c r="AI59" s="230"/>
      <c r="AJ59" s="230"/>
      <c r="AK59" s="230"/>
      <c r="AL59" s="230"/>
      <c r="AM59" s="230"/>
      <c r="AN59" s="230"/>
      <c r="AO59" s="230"/>
      <c r="AP59" s="15"/>
      <c r="AQ59" s="15"/>
      <c r="AR59" s="15"/>
      <c r="AS59" s="232"/>
      <c r="AT59" s="232"/>
      <c r="AU59" s="232"/>
      <c r="AV59" s="232"/>
      <c r="AW59" s="232"/>
      <c r="AX59" s="232"/>
      <c r="AY59" s="232"/>
      <c r="AZ59" s="232"/>
      <c r="BA59" s="232"/>
      <c r="BB59" s="232"/>
      <c r="BC59" s="232"/>
      <c r="BD59" s="232"/>
      <c r="BE59" s="232"/>
      <c r="BF59" s="232"/>
      <c r="BG59" s="232"/>
      <c r="BH59" s="232"/>
      <c r="BI59" s="232"/>
      <c r="BJ59" s="232"/>
      <c r="BK59" s="232"/>
    </row>
    <row r="60" spans="1:63" ht="16.5" customHeight="1" x14ac:dyDescent="0.3">
      <c r="A60" s="15"/>
      <c r="B60" s="15"/>
      <c r="C60" s="231" t="s">
        <v>167</v>
      </c>
      <c r="D60" s="231"/>
      <c r="E60" s="231"/>
      <c r="F60" s="232"/>
      <c r="G60" s="232"/>
      <c r="H60" s="233">
        <f>SUM(F60*5/10)</f>
        <v>0</v>
      </c>
      <c r="I60" s="234"/>
      <c r="J60" s="21"/>
      <c r="K60" s="235"/>
      <c r="L60" s="235"/>
      <c r="M60" s="235"/>
      <c r="N60" s="235"/>
      <c r="O60" s="235"/>
      <c r="P60" s="235"/>
      <c r="Q60" s="235"/>
      <c r="R60" s="235"/>
      <c r="S60" s="235"/>
      <c r="T60" s="236">
        <f t="shared" si="5"/>
        <v>0</v>
      </c>
      <c r="U60" s="236"/>
      <c r="V60" s="15"/>
      <c r="W60" s="15"/>
      <c r="X60" s="26"/>
      <c r="Y60" s="26"/>
      <c r="Z60" s="230" t="s">
        <v>168</v>
      </c>
      <c r="AA60" s="230"/>
      <c r="AB60" s="230"/>
      <c r="AC60" s="230"/>
      <c r="AD60" s="230"/>
      <c r="AE60" s="230"/>
      <c r="AF60" s="230"/>
      <c r="AG60" s="230"/>
      <c r="AH60" s="230"/>
      <c r="AI60" s="230"/>
      <c r="AJ60" s="230"/>
      <c r="AK60" s="230"/>
      <c r="AL60" s="230"/>
      <c r="AM60" s="230"/>
      <c r="AN60" s="230"/>
      <c r="AO60" s="230"/>
      <c r="AP60" s="15"/>
      <c r="AQ60" s="15"/>
      <c r="AR60" s="15"/>
      <c r="AS60" s="232"/>
      <c r="AT60" s="232"/>
      <c r="AU60" s="232"/>
      <c r="AV60" s="232"/>
      <c r="AW60" s="232"/>
      <c r="AX60" s="232"/>
      <c r="AY60" s="232"/>
      <c r="AZ60" s="232"/>
      <c r="BA60" s="232"/>
      <c r="BB60" s="232"/>
      <c r="BC60" s="232"/>
      <c r="BD60" s="232"/>
      <c r="BE60" s="232"/>
      <c r="BF60" s="232"/>
      <c r="BG60" s="232"/>
      <c r="BH60" s="232"/>
      <c r="BI60" s="232"/>
      <c r="BJ60" s="232"/>
      <c r="BK60" s="232"/>
    </row>
  </sheetData>
  <mergeCells count="579">
    <mergeCell ref="A1:AQ1"/>
    <mergeCell ref="AS1:BK1"/>
    <mergeCell ref="C3:U3"/>
    <mergeCell ref="W3:AO3"/>
    <mergeCell ref="AS3:AU3"/>
    <mergeCell ref="AV3:AZ3"/>
    <mergeCell ref="BB3:BF3"/>
    <mergeCell ref="BG3:BK3"/>
    <mergeCell ref="J4:K4"/>
    <mergeCell ref="T4:U4"/>
    <mergeCell ref="AG4:AH4"/>
    <mergeCell ref="AJ4:AK4"/>
    <mergeCell ref="AL4:AM4"/>
    <mergeCell ref="AN4:AO4"/>
    <mergeCell ref="AT4:AY4"/>
    <mergeCell ref="AZ4:BK4"/>
    <mergeCell ref="AN5:AO5"/>
    <mergeCell ref="AT5:AY5"/>
    <mergeCell ref="AZ5:BK5"/>
    <mergeCell ref="C6:E6"/>
    <mergeCell ref="F6:I6"/>
    <mergeCell ref="J6:K6"/>
    <mergeCell ref="M6:O6"/>
    <mergeCell ref="P6:U6"/>
    <mergeCell ref="Z6:AF6"/>
    <mergeCell ref="AG6:AH6"/>
    <mergeCell ref="AJ6:AK6"/>
    <mergeCell ref="AL6:AM6"/>
    <mergeCell ref="AN6:AO6"/>
    <mergeCell ref="AT6:AY6"/>
    <mergeCell ref="AZ6:BK6"/>
    <mergeCell ref="C5:E5"/>
    <mergeCell ref="F5:I5"/>
    <mergeCell ref="J5:K5"/>
    <mergeCell ref="M5:O5"/>
    <mergeCell ref="P5:U5"/>
    <mergeCell ref="Z5:AF5"/>
    <mergeCell ref="AG5:AH5"/>
    <mergeCell ref="AJ5:AK5"/>
    <mergeCell ref="AL5:AM5"/>
    <mergeCell ref="AZ7:BK7"/>
    <mergeCell ref="C8:E8"/>
    <mergeCell ref="F8:I8"/>
    <mergeCell ref="Z8:AF8"/>
    <mergeCell ref="AG8:AH8"/>
    <mergeCell ref="AJ8:AK8"/>
    <mergeCell ref="AL8:AM8"/>
    <mergeCell ref="AN8:AO8"/>
    <mergeCell ref="AT8:AY8"/>
    <mergeCell ref="AZ8:BK8"/>
    <mergeCell ref="C7:E7"/>
    <mergeCell ref="F7:I7"/>
    <mergeCell ref="J7:K7"/>
    <mergeCell ref="Z7:AF7"/>
    <mergeCell ref="AG7:AH7"/>
    <mergeCell ref="AJ7:AK7"/>
    <mergeCell ref="AL7:AM7"/>
    <mergeCell ref="AN7:AO7"/>
    <mergeCell ref="AT7:AY7"/>
    <mergeCell ref="J9:K9"/>
    <mergeCell ref="Z9:AF9"/>
    <mergeCell ref="AG9:AH9"/>
    <mergeCell ref="AJ9:AK9"/>
    <mergeCell ref="AL9:AM9"/>
    <mergeCell ref="AN9:AO9"/>
    <mergeCell ref="AT9:AY9"/>
    <mergeCell ref="AZ9:BK9"/>
    <mergeCell ref="C10:E10"/>
    <mergeCell ref="F10:H10"/>
    <mergeCell ref="J10:K10"/>
    <mergeCell ref="Z10:AF10"/>
    <mergeCell ref="AG10:AH10"/>
    <mergeCell ref="AJ10:AK10"/>
    <mergeCell ref="AL10:AM10"/>
    <mergeCell ref="AN10:AO10"/>
    <mergeCell ref="AT10:AY10"/>
    <mergeCell ref="AZ10:BK10"/>
    <mergeCell ref="AZ11:BK11"/>
    <mergeCell ref="C12:E12"/>
    <mergeCell ref="F12:H12"/>
    <mergeCell ref="J12:K12"/>
    <mergeCell ref="Z12:AF12"/>
    <mergeCell ref="AG12:AH12"/>
    <mergeCell ref="AJ12:AK12"/>
    <mergeCell ref="AL12:AM12"/>
    <mergeCell ref="AN12:AO12"/>
    <mergeCell ref="AT12:AY12"/>
    <mergeCell ref="AZ12:BK12"/>
    <mergeCell ref="C11:E11"/>
    <mergeCell ref="F11:H11"/>
    <mergeCell ref="J11:K11"/>
    <mergeCell ref="Z11:AF11"/>
    <mergeCell ref="AG11:AH11"/>
    <mergeCell ref="AJ11:AK11"/>
    <mergeCell ref="AL11:AM11"/>
    <mergeCell ref="AN11:AO11"/>
    <mergeCell ref="AT11:AY11"/>
    <mergeCell ref="AZ13:BK13"/>
    <mergeCell ref="C14:E14"/>
    <mergeCell ref="F14:H14"/>
    <mergeCell ref="J14:K14"/>
    <mergeCell ref="Z14:AF14"/>
    <mergeCell ref="AG14:AH14"/>
    <mergeCell ref="AJ14:AK14"/>
    <mergeCell ref="AL14:AM14"/>
    <mergeCell ref="AN14:AO14"/>
    <mergeCell ref="AT14:AY14"/>
    <mergeCell ref="AZ14:BK14"/>
    <mergeCell ref="C13:E13"/>
    <mergeCell ref="F13:H13"/>
    <mergeCell ref="J13:K13"/>
    <mergeCell ref="Z13:AF13"/>
    <mergeCell ref="AG13:AH13"/>
    <mergeCell ref="AJ13:AK13"/>
    <mergeCell ref="AL13:AM13"/>
    <mergeCell ref="AN13:AO13"/>
    <mergeCell ref="AT13:AY13"/>
    <mergeCell ref="C15:E15"/>
    <mergeCell ref="F15:H15"/>
    <mergeCell ref="J15:K15"/>
    <mergeCell ref="Z15:AF15"/>
    <mergeCell ref="AG15:AH15"/>
    <mergeCell ref="AJ15:AK15"/>
    <mergeCell ref="AL15:AM15"/>
    <mergeCell ref="AN15:AO15"/>
    <mergeCell ref="AT15:AY15"/>
    <mergeCell ref="AZ15:BK15"/>
    <mergeCell ref="M16:O16"/>
    <mergeCell ref="P16:R16"/>
    <mergeCell ref="S16:U16"/>
    <mergeCell ref="Z16:AF16"/>
    <mergeCell ref="AG16:AH16"/>
    <mergeCell ref="AJ16:AK16"/>
    <mergeCell ref="AL16:AM16"/>
    <mergeCell ref="AN16:AO16"/>
    <mergeCell ref="AT16:AY16"/>
    <mergeCell ref="AZ16:BK16"/>
    <mergeCell ref="AN17:AO17"/>
    <mergeCell ref="AT17:AY17"/>
    <mergeCell ref="AZ17:BK17"/>
    <mergeCell ref="C18:G18"/>
    <mergeCell ref="I18:K18"/>
    <mergeCell ref="M18:O18"/>
    <mergeCell ref="P18:R18"/>
    <mergeCell ref="S18:U18"/>
    <mergeCell ref="Z18:AF18"/>
    <mergeCell ref="AG18:AH18"/>
    <mergeCell ref="AJ18:AK18"/>
    <mergeCell ref="AL18:AM18"/>
    <mergeCell ref="AN18:AO18"/>
    <mergeCell ref="AT18:AY18"/>
    <mergeCell ref="AZ18:BK18"/>
    <mergeCell ref="C17:G17"/>
    <mergeCell ref="I17:K17"/>
    <mergeCell ref="M17:O17"/>
    <mergeCell ref="P17:R17"/>
    <mergeCell ref="S17:U17"/>
    <mergeCell ref="Z17:AF17"/>
    <mergeCell ref="AG17:AH17"/>
    <mergeCell ref="AJ17:AK17"/>
    <mergeCell ref="AL17:AM17"/>
    <mergeCell ref="C19:G19"/>
    <mergeCell ref="I19:K19"/>
    <mergeCell ref="M19:O19"/>
    <mergeCell ref="P19:R19"/>
    <mergeCell ref="S19:U19"/>
    <mergeCell ref="Z19:AF19"/>
    <mergeCell ref="AG19:AH19"/>
    <mergeCell ref="AJ19:AK19"/>
    <mergeCell ref="AL19:AM19"/>
    <mergeCell ref="AZ21:BK21"/>
    <mergeCell ref="Z22:AF22"/>
    <mergeCell ref="AG22:AH22"/>
    <mergeCell ref="AJ22:AK22"/>
    <mergeCell ref="AL22:AM22"/>
    <mergeCell ref="AN22:AO22"/>
    <mergeCell ref="AT22:AY22"/>
    <mergeCell ref="AZ22:BK22"/>
    <mergeCell ref="AN19:AO19"/>
    <mergeCell ref="AT19:AY19"/>
    <mergeCell ref="AZ19:BK19"/>
    <mergeCell ref="Z20:AF20"/>
    <mergeCell ref="AG20:AH20"/>
    <mergeCell ref="AJ20:AK20"/>
    <mergeCell ref="AL20:AM20"/>
    <mergeCell ref="AN20:AO20"/>
    <mergeCell ref="AT20:AY20"/>
    <mergeCell ref="AZ20:BK20"/>
    <mergeCell ref="S23:U23"/>
    <mergeCell ref="Z23:AF23"/>
    <mergeCell ref="AG23:AH23"/>
    <mergeCell ref="AJ23:AK23"/>
    <mergeCell ref="AL23:AM23"/>
    <mergeCell ref="AN23:AO23"/>
    <mergeCell ref="AT23:AY23"/>
    <mergeCell ref="C21:U21"/>
    <mergeCell ref="Z21:AF21"/>
    <mergeCell ref="AG21:AH21"/>
    <mergeCell ref="AJ21:AK21"/>
    <mergeCell ref="AL21:AM21"/>
    <mergeCell ref="AN21:AO21"/>
    <mergeCell ref="AT21:AY21"/>
    <mergeCell ref="AZ23:BK23"/>
    <mergeCell ref="Z24:AF24"/>
    <mergeCell ref="AG24:AH24"/>
    <mergeCell ref="AJ24:AK24"/>
    <mergeCell ref="AL24:AM24"/>
    <mergeCell ref="AN24:AO24"/>
    <mergeCell ref="AT24:AY24"/>
    <mergeCell ref="AZ24:BK24"/>
    <mergeCell ref="C25:E25"/>
    <mergeCell ref="F25:J25"/>
    <mergeCell ref="Z25:AF25"/>
    <mergeCell ref="AG25:AH25"/>
    <mergeCell ref="AJ25:AK25"/>
    <mergeCell ref="AL25:AM25"/>
    <mergeCell ref="AN25:AO25"/>
    <mergeCell ref="AT25:AY25"/>
    <mergeCell ref="AZ25:BK25"/>
    <mergeCell ref="C23:E24"/>
    <mergeCell ref="F23:J24"/>
    <mergeCell ref="L24:N25"/>
    <mergeCell ref="O24:Q25"/>
    <mergeCell ref="S24:U25"/>
    <mergeCell ref="L23:N23"/>
    <mergeCell ref="O23:Q23"/>
    <mergeCell ref="Z26:AF26"/>
    <mergeCell ref="AG26:AH26"/>
    <mergeCell ref="AJ26:AK26"/>
    <mergeCell ref="AL26:AM26"/>
    <mergeCell ref="AN26:AO26"/>
    <mergeCell ref="C27:E27"/>
    <mergeCell ref="F27:H27"/>
    <mergeCell ref="J27:M27"/>
    <mergeCell ref="N27:U27"/>
    <mergeCell ref="Z27:AF27"/>
    <mergeCell ref="AG27:AH27"/>
    <mergeCell ref="AJ27:AK27"/>
    <mergeCell ref="AL27:AM27"/>
    <mergeCell ref="AN27:AO27"/>
    <mergeCell ref="T29:U29"/>
    <mergeCell ref="Z29:AF29"/>
    <mergeCell ref="AG29:AH29"/>
    <mergeCell ref="AJ29:AK29"/>
    <mergeCell ref="AS27:BK27"/>
    <mergeCell ref="C28:E28"/>
    <mergeCell ref="F28:H28"/>
    <mergeCell ref="J28:M28"/>
    <mergeCell ref="N28:U28"/>
    <mergeCell ref="Z28:AF28"/>
    <mergeCell ref="AG28:AH28"/>
    <mergeCell ref="AJ28:AK28"/>
    <mergeCell ref="AL28:AM28"/>
    <mergeCell ref="AN28:AO28"/>
    <mergeCell ref="AT28:AY28"/>
    <mergeCell ref="AZ28:BK28"/>
    <mergeCell ref="AL29:AM29"/>
    <mergeCell ref="AN29:AO29"/>
    <mergeCell ref="AT29:AY29"/>
    <mergeCell ref="AZ29:BK29"/>
    <mergeCell ref="C30:E30"/>
    <mergeCell ref="F30:H30"/>
    <mergeCell ref="J30:K30"/>
    <mergeCell ref="L30:M30"/>
    <mergeCell ref="N30:O30"/>
    <mergeCell ref="P30:Q30"/>
    <mergeCell ref="R30:S30"/>
    <mergeCell ref="T30:U30"/>
    <mergeCell ref="Z30:AF30"/>
    <mergeCell ref="AG30:AH30"/>
    <mergeCell ref="AJ30:AK30"/>
    <mergeCell ref="AL30:AM30"/>
    <mergeCell ref="AN30:AO30"/>
    <mergeCell ref="AT30:AY30"/>
    <mergeCell ref="AZ30:BK30"/>
    <mergeCell ref="J29:K29"/>
    <mergeCell ref="L29:M29"/>
    <mergeCell ref="N29:O29"/>
    <mergeCell ref="P29:Q29"/>
    <mergeCell ref="R29:S29"/>
    <mergeCell ref="C31:E31"/>
    <mergeCell ref="F31:H31"/>
    <mergeCell ref="Z31:AF31"/>
    <mergeCell ref="AG31:AH31"/>
    <mergeCell ref="AJ31:AK31"/>
    <mergeCell ref="AL31:AM31"/>
    <mergeCell ref="AN31:AO31"/>
    <mergeCell ref="AT31:AY31"/>
    <mergeCell ref="AZ31:BK31"/>
    <mergeCell ref="C32:E32"/>
    <mergeCell ref="F32:H32"/>
    <mergeCell ref="J32:K32"/>
    <mergeCell ref="L32:M32"/>
    <mergeCell ref="O32:S32"/>
    <mergeCell ref="T32:U32"/>
    <mergeCell ref="Z32:AF32"/>
    <mergeCell ref="AG32:AH32"/>
    <mergeCell ref="AJ32:AK32"/>
    <mergeCell ref="AL32:AM32"/>
    <mergeCell ref="AN32:AO32"/>
    <mergeCell ref="AT32:AY32"/>
    <mergeCell ref="AZ32:BK32"/>
    <mergeCell ref="J33:L33"/>
    <mergeCell ref="M33:O33"/>
    <mergeCell ref="P33:R33"/>
    <mergeCell ref="Z33:AF33"/>
    <mergeCell ref="AG33:AH33"/>
    <mergeCell ref="AJ33:AK33"/>
    <mergeCell ref="AL33:AM33"/>
    <mergeCell ref="AN33:AO33"/>
    <mergeCell ref="AT33:AY33"/>
    <mergeCell ref="AZ33:BK33"/>
    <mergeCell ref="C34:E34"/>
    <mergeCell ref="F34:H34"/>
    <mergeCell ref="J34:L34"/>
    <mergeCell ref="M34:O34"/>
    <mergeCell ref="P34:R34"/>
    <mergeCell ref="Z34:AF34"/>
    <mergeCell ref="AG34:AH34"/>
    <mergeCell ref="AJ34:AK34"/>
    <mergeCell ref="AL34:AM34"/>
    <mergeCell ref="AN34:AO34"/>
    <mergeCell ref="AT34:AY34"/>
    <mergeCell ref="AZ34:BK34"/>
    <mergeCell ref="F35:H35"/>
    <mergeCell ref="J35:L35"/>
    <mergeCell ref="M35:O35"/>
    <mergeCell ref="P35:R35"/>
    <mergeCell ref="S35:U35"/>
    <mergeCell ref="Z35:AF35"/>
    <mergeCell ref="AG35:AH35"/>
    <mergeCell ref="AJ35:AK35"/>
    <mergeCell ref="AL35:AM35"/>
    <mergeCell ref="AN35:AO35"/>
    <mergeCell ref="AT35:AY35"/>
    <mergeCell ref="AZ35:BK35"/>
    <mergeCell ref="AN36:AO36"/>
    <mergeCell ref="AT36:AY36"/>
    <mergeCell ref="AZ36:BK36"/>
    <mergeCell ref="F37:H37"/>
    <mergeCell ref="J37:L37"/>
    <mergeCell ref="M37:O37"/>
    <mergeCell ref="P37:R37"/>
    <mergeCell ref="S37:U37"/>
    <mergeCell ref="Z37:AF37"/>
    <mergeCell ref="AG37:AH37"/>
    <mergeCell ref="AJ37:AK37"/>
    <mergeCell ref="AL37:AM37"/>
    <mergeCell ref="AN37:AO37"/>
    <mergeCell ref="AT37:AY37"/>
    <mergeCell ref="AZ37:BK37"/>
    <mergeCell ref="C36:H36"/>
    <mergeCell ref="J36:L36"/>
    <mergeCell ref="M36:O36"/>
    <mergeCell ref="P36:R36"/>
    <mergeCell ref="S36:U36"/>
    <mergeCell ref="Z36:AF36"/>
    <mergeCell ref="AG36:AH36"/>
    <mergeCell ref="AJ36:AK36"/>
    <mergeCell ref="AL36:AM36"/>
    <mergeCell ref="C38:E38"/>
    <mergeCell ref="F38:H38"/>
    <mergeCell ref="J38:L38"/>
    <mergeCell ref="M38:O38"/>
    <mergeCell ref="P38:R38"/>
    <mergeCell ref="S38:U38"/>
    <mergeCell ref="Z38:AF38"/>
    <mergeCell ref="AG38:AH38"/>
    <mergeCell ref="AJ38:AK38"/>
    <mergeCell ref="AL38:AM38"/>
    <mergeCell ref="AN38:AO38"/>
    <mergeCell ref="AT38:AY38"/>
    <mergeCell ref="AZ38:BK38"/>
    <mergeCell ref="F39:H39"/>
    <mergeCell ref="J39:L39"/>
    <mergeCell ref="M39:O39"/>
    <mergeCell ref="P39:R39"/>
    <mergeCell ref="Z39:AF39"/>
    <mergeCell ref="AG39:AH39"/>
    <mergeCell ref="AJ39:AK39"/>
    <mergeCell ref="AL39:AM39"/>
    <mergeCell ref="AN39:AO39"/>
    <mergeCell ref="AT39:AY39"/>
    <mergeCell ref="AZ39:BK39"/>
    <mergeCell ref="C40:E40"/>
    <mergeCell ref="F40:H40"/>
    <mergeCell ref="J40:L40"/>
    <mergeCell ref="M40:O40"/>
    <mergeCell ref="P40:R40"/>
    <mergeCell ref="S40:U40"/>
    <mergeCell ref="Z40:AF40"/>
    <mergeCell ref="AG40:AH40"/>
    <mergeCell ref="AJ40:AK40"/>
    <mergeCell ref="AL40:AM40"/>
    <mergeCell ref="AN40:AO40"/>
    <mergeCell ref="AT40:AY40"/>
    <mergeCell ref="AZ40:BK40"/>
    <mergeCell ref="Z41:AF41"/>
    <mergeCell ref="AG41:AH41"/>
    <mergeCell ref="AJ41:AK41"/>
    <mergeCell ref="AL41:AM41"/>
    <mergeCell ref="AN41:AO41"/>
    <mergeCell ref="AT41:AY41"/>
    <mergeCell ref="AZ41:BK41"/>
    <mergeCell ref="C42:U42"/>
    <mergeCell ref="Z42:AF42"/>
    <mergeCell ref="AG42:AH42"/>
    <mergeCell ref="AJ42:AK42"/>
    <mergeCell ref="AL42:AM42"/>
    <mergeCell ref="AN42:AO42"/>
    <mergeCell ref="AT42:AY42"/>
    <mergeCell ref="AZ42:BK42"/>
    <mergeCell ref="C43:I43"/>
    <mergeCell ref="J43:L43"/>
    <mergeCell ref="M43:O43"/>
    <mergeCell ref="P43:S43"/>
    <mergeCell ref="T43:U43"/>
    <mergeCell ref="Z43:AF43"/>
    <mergeCell ref="AG43:AH43"/>
    <mergeCell ref="AJ43:AK43"/>
    <mergeCell ref="AL43:AM43"/>
    <mergeCell ref="AN43:AO43"/>
    <mergeCell ref="AT43:AY43"/>
    <mergeCell ref="AZ43:BK43"/>
    <mergeCell ref="C44:I44"/>
    <mergeCell ref="J44:L44"/>
    <mergeCell ref="M44:O44"/>
    <mergeCell ref="P44:S44"/>
    <mergeCell ref="T44:U44"/>
    <mergeCell ref="Z44:AF44"/>
    <mergeCell ref="AG44:AH44"/>
    <mergeCell ref="AJ44:AK44"/>
    <mergeCell ref="AL44:AM44"/>
    <mergeCell ref="AN44:AO44"/>
    <mergeCell ref="AT44:AY44"/>
    <mergeCell ref="AZ44:BK44"/>
    <mergeCell ref="J45:L45"/>
    <mergeCell ref="M45:S45"/>
    <mergeCell ref="T45:U45"/>
    <mergeCell ref="Z45:AF45"/>
    <mergeCell ref="AG45:AH45"/>
    <mergeCell ref="AJ45:AK45"/>
    <mergeCell ref="AL45:AM45"/>
    <mergeCell ref="AN45:AO45"/>
    <mergeCell ref="AT45:AY45"/>
    <mergeCell ref="AZ45:BK45"/>
    <mergeCell ref="AN46:AO46"/>
    <mergeCell ref="AT46:AY46"/>
    <mergeCell ref="AZ46:BK46"/>
    <mergeCell ref="C47:I47"/>
    <mergeCell ref="J47:L47"/>
    <mergeCell ref="M47:O47"/>
    <mergeCell ref="P47:S47"/>
    <mergeCell ref="T47:U47"/>
    <mergeCell ref="Z47:AF47"/>
    <mergeCell ref="AG47:AH47"/>
    <mergeCell ref="AJ47:AK47"/>
    <mergeCell ref="AL47:AM47"/>
    <mergeCell ref="AN47:AO47"/>
    <mergeCell ref="AT47:AY47"/>
    <mergeCell ref="AZ47:BK47"/>
    <mergeCell ref="C46:I46"/>
    <mergeCell ref="J46:L46"/>
    <mergeCell ref="M46:O46"/>
    <mergeCell ref="P46:S46"/>
    <mergeCell ref="T46:U46"/>
    <mergeCell ref="Z46:AF46"/>
    <mergeCell ref="AG46:AH46"/>
    <mergeCell ref="AJ46:AK46"/>
    <mergeCell ref="AL46:AM46"/>
    <mergeCell ref="AZ48:BK48"/>
    <mergeCell ref="C49:I49"/>
    <mergeCell ref="J49:L49"/>
    <mergeCell ref="M49:O49"/>
    <mergeCell ref="P49:S49"/>
    <mergeCell ref="T49:U49"/>
    <mergeCell ref="Z49:AF49"/>
    <mergeCell ref="AG49:AH49"/>
    <mergeCell ref="AJ49:AK49"/>
    <mergeCell ref="AL49:AM49"/>
    <mergeCell ref="AN49:AO49"/>
    <mergeCell ref="AT49:AY49"/>
    <mergeCell ref="AZ49:BK49"/>
    <mergeCell ref="J48:L48"/>
    <mergeCell ref="M48:S48"/>
    <mergeCell ref="T48:U48"/>
    <mergeCell ref="Z48:AF48"/>
    <mergeCell ref="AG48:AH48"/>
    <mergeCell ref="AJ48:AK48"/>
    <mergeCell ref="AL48:AM48"/>
    <mergeCell ref="AN48:AO48"/>
    <mergeCell ref="AT48:AY48"/>
    <mergeCell ref="C50:I50"/>
    <mergeCell ref="J50:L50"/>
    <mergeCell ref="M50:O50"/>
    <mergeCell ref="P50:S50"/>
    <mergeCell ref="T50:U50"/>
    <mergeCell ref="Z50:AF50"/>
    <mergeCell ref="AG50:AH50"/>
    <mergeCell ref="AJ50:AK50"/>
    <mergeCell ref="AL50:AM50"/>
    <mergeCell ref="AN50:AO50"/>
    <mergeCell ref="J51:L51"/>
    <mergeCell ref="M51:S51"/>
    <mergeCell ref="T51:U51"/>
    <mergeCell ref="Z51:AF51"/>
    <mergeCell ref="AG51:AH51"/>
    <mergeCell ref="AJ51:AK51"/>
    <mergeCell ref="AL51:AM51"/>
    <mergeCell ref="AN51:AO51"/>
    <mergeCell ref="AS51:BK51"/>
    <mergeCell ref="C52:I52"/>
    <mergeCell ref="J52:L52"/>
    <mergeCell ref="M52:O52"/>
    <mergeCell ref="P52:S52"/>
    <mergeCell ref="T52:U52"/>
    <mergeCell ref="Z52:AF52"/>
    <mergeCell ref="AG52:AH52"/>
    <mergeCell ref="AJ52:AK52"/>
    <mergeCell ref="AL52:AM52"/>
    <mergeCell ref="AN52:AO52"/>
    <mergeCell ref="AS52:BK60"/>
    <mergeCell ref="C53:I53"/>
    <mergeCell ref="J53:L53"/>
    <mergeCell ref="M53:O53"/>
    <mergeCell ref="P53:S53"/>
    <mergeCell ref="T53:U53"/>
    <mergeCell ref="Z53:AF53"/>
    <mergeCell ref="AG53:AH53"/>
    <mergeCell ref="AJ53:AK53"/>
    <mergeCell ref="AL53:AM53"/>
    <mergeCell ref="AN53:AO53"/>
    <mergeCell ref="J54:L54"/>
    <mergeCell ref="M54:S54"/>
    <mergeCell ref="T54:U54"/>
    <mergeCell ref="Z54:AF54"/>
    <mergeCell ref="AG54:AH54"/>
    <mergeCell ref="AJ54:AK54"/>
    <mergeCell ref="AL54:AM54"/>
    <mergeCell ref="AN54:AO54"/>
    <mergeCell ref="C56:U56"/>
    <mergeCell ref="Z56:AD56"/>
    <mergeCell ref="AE56:AG56"/>
    <mergeCell ref="AI56:AM56"/>
    <mergeCell ref="AN56:AO56"/>
    <mergeCell ref="C57:E57"/>
    <mergeCell ref="F57:G57"/>
    <mergeCell ref="H57:I57"/>
    <mergeCell ref="K57:O57"/>
    <mergeCell ref="P57:Q57"/>
    <mergeCell ref="R57:S57"/>
    <mergeCell ref="T57:U57"/>
    <mergeCell ref="Z57:AD57"/>
    <mergeCell ref="AE57:AG57"/>
    <mergeCell ref="AI57:AM57"/>
    <mergeCell ref="AN57:AO57"/>
    <mergeCell ref="C58:E58"/>
    <mergeCell ref="F58:G58"/>
    <mergeCell ref="H58:I58"/>
    <mergeCell ref="K58:O58"/>
    <mergeCell ref="P58:Q58"/>
    <mergeCell ref="R58:S58"/>
    <mergeCell ref="T58:U58"/>
    <mergeCell ref="C59:E59"/>
    <mergeCell ref="F59:G59"/>
    <mergeCell ref="H59:I59"/>
    <mergeCell ref="K59:O59"/>
    <mergeCell ref="P59:Q59"/>
    <mergeCell ref="R59:S59"/>
    <mergeCell ref="T59:U59"/>
    <mergeCell ref="Z59:AO59"/>
    <mergeCell ref="C60:E60"/>
    <mergeCell ref="F60:G60"/>
    <mergeCell ref="H60:I60"/>
    <mergeCell ref="K60:O60"/>
    <mergeCell ref="P60:Q60"/>
    <mergeCell ref="R60:S60"/>
    <mergeCell ref="T60:U60"/>
    <mergeCell ref="Z60:AO60"/>
  </mergeCells>
  <phoneticPr fontId="30" type="noConversion"/>
  <conditionalFormatting sqref="Z5:AF5">
    <cfRule type="cellIs" dxfId="34" priority="37" operator="equal">
      <formula>$AP$5</formula>
    </cfRule>
    <cfRule type="expression" dxfId="33" priority="36">
      <formula>IF($AP$5=TRUE,1,0)</formula>
    </cfRule>
  </conditionalFormatting>
  <conditionalFormatting sqref="Z6:AF6">
    <cfRule type="expression" priority="35">
      <formula>$AP$6</formula>
    </cfRule>
    <cfRule type="expression" dxfId="32" priority="34">
      <formula>IF($AP$6=TRUE,1,0)</formula>
    </cfRule>
  </conditionalFormatting>
  <conditionalFormatting sqref="Z7:AF7">
    <cfRule type="expression" dxfId="31" priority="33">
      <formula>IF($AP$7=TRUE,1,0)</formula>
    </cfRule>
  </conditionalFormatting>
  <conditionalFormatting sqref="Z8:AF8">
    <cfRule type="expression" dxfId="30" priority="32">
      <formula>IF($AP$8=TRUE,1,0)</formula>
    </cfRule>
  </conditionalFormatting>
  <conditionalFormatting sqref="Z9:AF9">
    <cfRule type="expression" dxfId="29" priority="31">
      <formula>IF($AP$9=TRUE,1,0)</formula>
    </cfRule>
  </conditionalFormatting>
  <conditionalFormatting sqref="Z10:AF10">
    <cfRule type="expression" dxfId="28" priority="30">
      <formula>IF($AP$10=TRUE,1,0)</formula>
    </cfRule>
  </conditionalFormatting>
  <conditionalFormatting sqref="Z11:AF11">
    <cfRule type="expression" dxfId="27" priority="29">
      <formula>IF($AP$11=TRUE,1,0)</formula>
    </cfRule>
  </conditionalFormatting>
  <conditionalFormatting sqref="Z12:AF12">
    <cfRule type="expression" dxfId="26" priority="28">
      <formula>IF($AP$12=TRUE,1,0)</formula>
    </cfRule>
  </conditionalFormatting>
  <conditionalFormatting sqref="Z13:AF13">
    <cfRule type="expression" dxfId="25" priority="26">
      <formula>IF($AP$13=TRUE,1,0)</formula>
    </cfRule>
  </conditionalFormatting>
  <conditionalFormatting sqref="Z14:AF14">
    <cfRule type="expression" dxfId="24" priority="25">
      <formula>IF($AP$14=TRUE,1,0)</formula>
    </cfRule>
  </conditionalFormatting>
  <conditionalFormatting sqref="Z15:AF15">
    <cfRule type="expression" dxfId="23" priority="24">
      <formula>IF($AP$15=TRUE,1,0)</formula>
    </cfRule>
  </conditionalFormatting>
  <conditionalFormatting sqref="Z16:AF16">
    <cfRule type="expression" dxfId="22" priority="23">
      <formula>IF($AP$16=TRUE,1,0)</formula>
    </cfRule>
  </conditionalFormatting>
  <conditionalFormatting sqref="Z17:AF17">
    <cfRule type="expression" dxfId="21" priority="22">
      <formula>IF($AP$17=TRUE,1,0)</formula>
    </cfRule>
  </conditionalFormatting>
  <conditionalFormatting sqref="Z18:AF18">
    <cfRule type="expression" dxfId="20" priority="21">
      <formula>IF($AP$18=TRUE,1,0)</formula>
    </cfRule>
  </conditionalFormatting>
  <conditionalFormatting sqref="Z19:AF19">
    <cfRule type="expression" dxfId="19" priority="20">
      <formula>IF($AP$19=TRUE,1,0)</formula>
    </cfRule>
  </conditionalFormatting>
  <conditionalFormatting sqref="Z20:AF20">
    <cfRule type="expression" dxfId="18" priority="19">
      <formula>IF($AP$20=TRUE,1,0)</formula>
    </cfRule>
  </conditionalFormatting>
  <conditionalFormatting sqref="Z21:AF21">
    <cfRule type="expression" dxfId="17" priority="18">
      <formula>IF($AP$21=TRUE,1,0)</formula>
    </cfRule>
  </conditionalFormatting>
  <conditionalFormatting sqref="Z22:AF22">
    <cfRule type="expression" dxfId="16" priority="17">
      <formula>IF($AP$22=TRUE,1,0)</formula>
    </cfRule>
  </conditionalFormatting>
  <conditionalFormatting sqref="Z23:AF23">
    <cfRule type="expression" dxfId="15" priority="16">
      <formula>IF($AP$23=TRUE,1,0)</formula>
    </cfRule>
  </conditionalFormatting>
  <conditionalFormatting sqref="Z24:AF24">
    <cfRule type="expression" dxfId="14" priority="15">
      <formula>IF($AP$24=TRUE,1,0)</formula>
    </cfRule>
  </conditionalFormatting>
  <conditionalFormatting sqref="Z25:AF25">
    <cfRule type="expression" dxfId="13" priority="14">
      <formula>IF($AP$25=TRUE,1,0)</formula>
    </cfRule>
  </conditionalFormatting>
  <conditionalFormatting sqref="Z26:AF26">
    <cfRule type="expression" dxfId="12" priority="13">
      <formula>IF($AP$26=TRUE,1,0)</formula>
    </cfRule>
  </conditionalFormatting>
  <conditionalFormatting sqref="Z27:AF27">
    <cfRule type="expression" dxfId="11" priority="12">
      <formula>IF($AP$27=TRUE,1,0)</formula>
    </cfRule>
  </conditionalFormatting>
  <conditionalFormatting sqref="Z28:AF28">
    <cfRule type="expression" dxfId="10" priority="11">
      <formula>IF($AP$28=TRUE,1,0)</formula>
    </cfRule>
  </conditionalFormatting>
  <conditionalFormatting sqref="Z30:AF30">
    <cfRule type="expression" dxfId="9" priority="10">
      <formula>IF($AP$30=TRUE,1,0)</formula>
    </cfRule>
  </conditionalFormatting>
  <conditionalFormatting sqref="Z31:AF31">
    <cfRule type="expression" dxfId="8" priority="9">
      <formula>IF($AP$31=TRUE,1,0)</formula>
    </cfRule>
  </conditionalFormatting>
  <conditionalFormatting sqref="Z32:AF32">
    <cfRule type="expression" dxfId="7" priority="8">
      <formula>IF($AP$32=TRUE,1,0)</formula>
    </cfRule>
  </conditionalFormatting>
  <conditionalFormatting sqref="Z33:AF33">
    <cfRule type="expression" dxfId="6" priority="7">
      <formula>IF($AP$33=TRUE,1,0)</formula>
    </cfRule>
  </conditionalFormatting>
  <conditionalFormatting sqref="Z34:AF34">
    <cfRule type="expression" dxfId="5" priority="6">
      <formula>IF($AP$34=TRUE,1,0)</formula>
    </cfRule>
  </conditionalFormatting>
  <conditionalFormatting sqref="Z35:AF35">
    <cfRule type="expression" dxfId="4" priority="5">
      <formula>IF($AP$35=TRUE,1,0)</formula>
    </cfRule>
  </conditionalFormatting>
  <conditionalFormatting sqref="Z36:AF36">
    <cfRule type="expression" dxfId="3" priority="4">
      <formula>IF($AP$36=TRUE,1,0)</formula>
    </cfRule>
  </conditionalFormatting>
  <conditionalFormatting sqref="Z37:AF37">
    <cfRule type="expression" dxfId="2" priority="3">
      <formula>IF($AP$37=TRUE,1,0)</formula>
    </cfRule>
  </conditionalFormatting>
  <conditionalFormatting sqref="Z38:AF38">
    <cfRule type="expression" dxfId="1" priority="2">
      <formula>IF($AP$38=TRUE,1,0)</formula>
    </cfRule>
  </conditionalFormatting>
  <conditionalFormatting sqref="Z39:AF39">
    <cfRule type="expression" dxfId="0" priority="1">
      <formula>IF($AP$39=TRUE,1,0)</formula>
    </cfRule>
  </conditionalFormatting>
  <dataValidations count="6">
    <dataValidation allowBlank="1" showInputMessage="1" showErrorMessage="1" sqref="F6 G6:I6 A7:B7 L7:O7 Q7:V7" xr:uid="{00000000-0002-0000-0400-000001000000}"/>
    <dataValidation type="list" allowBlank="1" showInputMessage="1" showErrorMessage="1" sqref="L32:M32" xr:uid="{00000000-0002-0000-0400-000002000000}">
      <formula1>"超小,小,中,大,超大"</formula1>
    </dataValidation>
    <dataValidation type="list" allowBlank="1" showInputMessage="1" showErrorMessage="1" sqref="S38:U38" xr:uid="{00000000-0002-0000-0400-000003000000}">
      <formula1>"力量,敏捷,其他"</formula1>
    </dataValidation>
    <dataValidation type="list" allowBlank="1" showInputMessage="1" showErrorMessage="1" sqref="T44:U44 T47:U47 T50:U50 T53:U53" xr:uid="{00000000-0002-0000-0400-000004000000}">
      <formula1>"x1,x2,x3,x4,x5"</formula1>
    </dataValidation>
    <dataValidation type="list" allowBlank="1" showInputMessage="1" showErrorMessage="1" sqref="T45:U45 T48:U48 T51:U51 T54:U54" xr:uid="{00000000-0002-0000-0400-000005000000}">
      <formula1>"挥砍,穿刺,钝击,非致命,魔法,穿|砍,穿|钝,穿|砍|钝,钝&amp;穿"</formula1>
    </dataValidation>
    <dataValidation showInputMessage="1" showErrorMessage="1" sqref="F10:H15" xr:uid="{00000000-0002-0000-0400-000006000000}"/>
  </dataValidation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5121" r:id="rId3" name="Check Box 1">
              <controlPr defaultSize="0" autoPict="0">
                <anchor moveWithCells="1" sizeWithCells="1">
                  <from>
                    <xdr:col>22</xdr:col>
                    <xdr:colOff>85725</xdr:colOff>
                    <xdr:row>4</xdr:row>
                    <xdr:rowOff>9525</xdr:rowOff>
                  </from>
                  <to>
                    <xdr:col>24</xdr:col>
                    <xdr:colOff>114300</xdr:colOff>
                    <xdr:row>5</xdr:row>
                    <xdr:rowOff>9525</xdr:rowOff>
                  </to>
                </anchor>
              </controlPr>
            </control>
          </mc:Choice>
        </mc:AlternateContent>
        <mc:AlternateContent xmlns:mc="http://schemas.openxmlformats.org/markup-compatibility/2006">
          <mc:Choice Requires="x14">
            <control shapeId="5122" r:id="rId4" name="Check Box 2">
              <controlPr defaultSize="0" autoPict="0">
                <anchor moveWithCells="1" sizeWithCells="1">
                  <from>
                    <xdr:col>22</xdr:col>
                    <xdr:colOff>85725</xdr:colOff>
                    <xdr:row>5</xdr:row>
                    <xdr:rowOff>9525</xdr:rowOff>
                  </from>
                  <to>
                    <xdr:col>24</xdr:col>
                    <xdr:colOff>114300</xdr:colOff>
                    <xdr:row>6</xdr:row>
                    <xdr:rowOff>9525</xdr:rowOff>
                  </to>
                </anchor>
              </controlPr>
            </control>
          </mc:Choice>
        </mc:AlternateContent>
        <mc:AlternateContent xmlns:mc="http://schemas.openxmlformats.org/markup-compatibility/2006">
          <mc:Choice Requires="x14">
            <control shapeId="5123" r:id="rId5" name="Check Box 3">
              <controlPr defaultSize="0" autoPict="0">
                <anchor moveWithCells="1" sizeWithCells="1">
                  <from>
                    <xdr:col>22</xdr:col>
                    <xdr:colOff>85725</xdr:colOff>
                    <xdr:row>6</xdr:row>
                    <xdr:rowOff>9525</xdr:rowOff>
                  </from>
                  <to>
                    <xdr:col>24</xdr:col>
                    <xdr:colOff>114300</xdr:colOff>
                    <xdr:row>7</xdr:row>
                    <xdr:rowOff>9525</xdr:rowOff>
                  </to>
                </anchor>
              </controlPr>
            </control>
          </mc:Choice>
        </mc:AlternateContent>
        <mc:AlternateContent xmlns:mc="http://schemas.openxmlformats.org/markup-compatibility/2006">
          <mc:Choice Requires="x14">
            <control shapeId="5124" r:id="rId6" name="Check Box 4">
              <controlPr defaultSize="0" autoPict="0">
                <anchor moveWithCells="1" sizeWithCells="1">
                  <from>
                    <xdr:col>22</xdr:col>
                    <xdr:colOff>85725</xdr:colOff>
                    <xdr:row>7</xdr:row>
                    <xdr:rowOff>9525</xdr:rowOff>
                  </from>
                  <to>
                    <xdr:col>24</xdr:col>
                    <xdr:colOff>114300</xdr:colOff>
                    <xdr:row>8</xdr:row>
                    <xdr:rowOff>9525</xdr:rowOff>
                  </to>
                </anchor>
              </controlPr>
            </control>
          </mc:Choice>
        </mc:AlternateContent>
        <mc:AlternateContent xmlns:mc="http://schemas.openxmlformats.org/markup-compatibility/2006">
          <mc:Choice Requires="x14">
            <control shapeId="5125" r:id="rId7" name="Check Box 5">
              <controlPr defaultSize="0" autoPict="0">
                <anchor moveWithCells="1" sizeWithCells="1">
                  <from>
                    <xdr:col>22</xdr:col>
                    <xdr:colOff>85725</xdr:colOff>
                    <xdr:row>8</xdr:row>
                    <xdr:rowOff>9525</xdr:rowOff>
                  </from>
                  <to>
                    <xdr:col>24</xdr:col>
                    <xdr:colOff>114300</xdr:colOff>
                    <xdr:row>9</xdr:row>
                    <xdr:rowOff>9525</xdr:rowOff>
                  </to>
                </anchor>
              </controlPr>
            </control>
          </mc:Choice>
        </mc:AlternateContent>
        <mc:AlternateContent xmlns:mc="http://schemas.openxmlformats.org/markup-compatibility/2006">
          <mc:Choice Requires="x14">
            <control shapeId="5126" r:id="rId8" name="Check Box 6">
              <controlPr defaultSize="0" autoPict="0">
                <anchor moveWithCells="1" sizeWithCells="1">
                  <from>
                    <xdr:col>22</xdr:col>
                    <xdr:colOff>85725</xdr:colOff>
                    <xdr:row>9</xdr:row>
                    <xdr:rowOff>9525</xdr:rowOff>
                  </from>
                  <to>
                    <xdr:col>24</xdr:col>
                    <xdr:colOff>114300</xdr:colOff>
                    <xdr:row>10</xdr:row>
                    <xdr:rowOff>9525</xdr:rowOff>
                  </to>
                </anchor>
              </controlPr>
            </control>
          </mc:Choice>
        </mc:AlternateContent>
        <mc:AlternateContent xmlns:mc="http://schemas.openxmlformats.org/markup-compatibility/2006">
          <mc:Choice Requires="x14">
            <control shapeId="5127" r:id="rId9" name="Check Box 7">
              <controlPr defaultSize="0" autoPict="0">
                <anchor moveWithCells="1" sizeWithCells="1">
                  <from>
                    <xdr:col>22</xdr:col>
                    <xdr:colOff>85725</xdr:colOff>
                    <xdr:row>10</xdr:row>
                    <xdr:rowOff>9525</xdr:rowOff>
                  </from>
                  <to>
                    <xdr:col>24</xdr:col>
                    <xdr:colOff>114300</xdr:colOff>
                    <xdr:row>11</xdr:row>
                    <xdr:rowOff>9525</xdr:rowOff>
                  </to>
                </anchor>
              </controlPr>
            </control>
          </mc:Choice>
        </mc:AlternateContent>
        <mc:AlternateContent xmlns:mc="http://schemas.openxmlformats.org/markup-compatibility/2006">
          <mc:Choice Requires="x14">
            <control shapeId="5128" r:id="rId10" name="Check Box 8">
              <controlPr defaultSize="0" autoPict="0">
                <anchor moveWithCells="1" sizeWithCells="1">
                  <from>
                    <xdr:col>22</xdr:col>
                    <xdr:colOff>85725</xdr:colOff>
                    <xdr:row>11</xdr:row>
                    <xdr:rowOff>9525</xdr:rowOff>
                  </from>
                  <to>
                    <xdr:col>24</xdr:col>
                    <xdr:colOff>114300</xdr:colOff>
                    <xdr:row>12</xdr:row>
                    <xdr:rowOff>9525</xdr:rowOff>
                  </to>
                </anchor>
              </controlPr>
            </control>
          </mc:Choice>
        </mc:AlternateContent>
        <mc:AlternateContent xmlns:mc="http://schemas.openxmlformats.org/markup-compatibility/2006">
          <mc:Choice Requires="x14">
            <control shapeId="5129" r:id="rId11" name="Check Box 9">
              <controlPr defaultSize="0" autoPict="0">
                <anchor moveWithCells="1" sizeWithCells="1">
                  <from>
                    <xdr:col>22</xdr:col>
                    <xdr:colOff>85725</xdr:colOff>
                    <xdr:row>12</xdr:row>
                    <xdr:rowOff>9525</xdr:rowOff>
                  </from>
                  <to>
                    <xdr:col>24</xdr:col>
                    <xdr:colOff>114300</xdr:colOff>
                    <xdr:row>13</xdr:row>
                    <xdr:rowOff>9525</xdr:rowOff>
                  </to>
                </anchor>
              </controlPr>
            </control>
          </mc:Choice>
        </mc:AlternateContent>
        <mc:AlternateContent xmlns:mc="http://schemas.openxmlformats.org/markup-compatibility/2006">
          <mc:Choice Requires="x14">
            <control shapeId="5130" r:id="rId12" name="Check Box 10">
              <controlPr defaultSize="0" autoPict="0">
                <anchor moveWithCells="1" sizeWithCells="1">
                  <from>
                    <xdr:col>22</xdr:col>
                    <xdr:colOff>85725</xdr:colOff>
                    <xdr:row>13</xdr:row>
                    <xdr:rowOff>9525</xdr:rowOff>
                  </from>
                  <to>
                    <xdr:col>24</xdr:col>
                    <xdr:colOff>114300</xdr:colOff>
                    <xdr:row>14</xdr:row>
                    <xdr:rowOff>9525</xdr:rowOff>
                  </to>
                </anchor>
              </controlPr>
            </control>
          </mc:Choice>
        </mc:AlternateContent>
        <mc:AlternateContent xmlns:mc="http://schemas.openxmlformats.org/markup-compatibility/2006">
          <mc:Choice Requires="x14">
            <control shapeId="5131" r:id="rId13" name="Check Box 11">
              <controlPr defaultSize="0" autoPict="0">
                <anchor moveWithCells="1" sizeWithCells="1">
                  <from>
                    <xdr:col>22</xdr:col>
                    <xdr:colOff>85725</xdr:colOff>
                    <xdr:row>14</xdr:row>
                    <xdr:rowOff>9525</xdr:rowOff>
                  </from>
                  <to>
                    <xdr:col>24</xdr:col>
                    <xdr:colOff>114300</xdr:colOff>
                    <xdr:row>15</xdr:row>
                    <xdr:rowOff>9525</xdr:rowOff>
                  </to>
                </anchor>
              </controlPr>
            </control>
          </mc:Choice>
        </mc:AlternateContent>
        <mc:AlternateContent xmlns:mc="http://schemas.openxmlformats.org/markup-compatibility/2006">
          <mc:Choice Requires="x14">
            <control shapeId="5132" r:id="rId14" name="Check Box 12">
              <controlPr defaultSize="0" autoPict="0">
                <anchor moveWithCells="1" sizeWithCells="1">
                  <from>
                    <xdr:col>22</xdr:col>
                    <xdr:colOff>85725</xdr:colOff>
                    <xdr:row>15</xdr:row>
                    <xdr:rowOff>9525</xdr:rowOff>
                  </from>
                  <to>
                    <xdr:col>24</xdr:col>
                    <xdr:colOff>114300</xdr:colOff>
                    <xdr:row>16</xdr:row>
                    <xdr:rowOff>9525</xdr:rowOff>
                  </to>
                </anchor>
              </controlPr>
            </control>
          </mc:Choice>
        </mc:AlternateContent>
        <mc:AlternateContent xmlns:mc="http://schemas.openxmlformats.org/markup-compatibility/2006">
          <mc:Choice Requires="x14">
            <control shapeId="5133" r:id="rId15" name="Check Box 13">
              <controlPr defaultSize="0" autoPict="0">
                <anchor moveWithCells="1" sizeWithCells="1">
                  <from>
                    <xdr:col>22</xdr:col>
                    <xdr:colOff>85725</xdr:colOff>
                    <xdr:row>16</xdr:row>
                    <xdr:rowOff>9525</xdr:rowOff>
                  </from>
                  <to>
                    <xdr:col>24</xdr:col>
                    <xdr:colOff>114300</xdr:colOff>
                    <xdr:row>17</xdr:row>
                    <xdr:rowOff>9525</xdr:rowOff>
                  </to>
                </anchor>
              </controlPr>
            </control>
          </mc:Choice>
        </mc:AlternateContent>
        <mc:AlternateContent xmlns:mc="http://schemas.openxmlformats.org/markup-compatibility/2006">
          <mc:Choice Requires="x14">
            <control shapeId="5134" r:id="rId16" name="Check Box 14">
              <controlPr defaultSize="0" autoPict="0">
                <anchor moveWithCells="1" sizeWithCells="1">
                  <from>
                    <xdr:col>22</xdr:col>
                    <xdr:colOff>85725</xdr:colOff>
                    <xdr:row>17</xdr:row>
                    <xdr:rowOff>9525</xdr:rowOff>
                  </from>
                  <to>
                    <xdr:col>24</xdr:col>
                    <xdr:colOff>114300</xdr:colOff>
                    <xdr:row>18</xdr:row>
                    <xdr:rowOff>9525</xdr:rowOff>
                  </to>
                </anchor>
              </controlPr>
            </control>
          </mc:Choice>
        </mc:AlternateContent>
        <mc:AlternateContent xmlns:mc="http://schemas.openxmlformats.org/markup-compatibility/2006">
          <mc:Choice Requires="x14">
            <control shapeId="5135" r:id="rId17" name="Check Box 15">
              <controlPr defaultSize="0" autoPict="0">
                <anchor moveWithCells="1" sizeWithCells="1">
                  <from>
                    <xdr:col>22</xdr:col>
                    <xdr:colOff>85725</xdr:colOff>
                    <xdr:row>17</xdr:row>
                    <xdr:rowOff>209550</xdr:rowOff>
                  </from>
                  <to>
                    <xdr:col>24</xdr:col>
                    <xdr:colOff>114300</xdr:colOff>
                    <xdr:row>19</xdr:row>
                    <xdr:rowOff>0</xdr:rowOff>
                  </to>
                </anchor>
              </controlPr>
            </control>
          </mc:Choice>
        </mc:AlternateContent>
        <mc:AlternateContent xmlns:mc="http://schemas.openxmlformats.org/markup-compatibility/2006">
          <mc:Choice Requires="x14">
            <control shapeId="5136" r:id="rId18" name="Check Box 16">
              <controlPr defaultSize="0" autoPict="0">
                <anchor moveWithCells="1" sizeWithCells="1">
                  <from>
                    <xdr:col>22</xdr:col>
                    <xdr:colOff>85725</xdr:colOff>
                    <xdr:row>19</xdr:row>
                    <xdr:rowOff>9525</xdr:rowOff>
                  </from>
                  <to>
                    <xdr:col>24</xdr:col>
                    <xdr:colOff>114300</xdr:colOff>
                    <xdr:row>20</xdr:row>
                    <xdr:rowOff>9525</xdr:rowOff>
                  </to>
                </anchor>
              </controlPr>
            </control>
          </mc:Choice>
        </mc:AlternateContent>
        <mc:AlternateContent xmlns:mc="http://schemas.openxmlformats.org/markup-compatibility/2006">
          <mc:Choice Requires="x14">
            <control shapeId="5137" r:id="rId19" name="Check Box 17">
              <controlPr defaultSize="0" autoPict="0">
                <anchor moveWithCells="1" sizeWithCells="1">
                  <from>
                    <xdr:col>22</xdr:col>
                    <xdr:colOff>85725</xdr:colOff>
                    <xdr:row>20</xdr:row>
                    <xdr:rowOff>9525</xdr:rowOff>
                  </from>
                  <to>
                    <xdr:col>24</xdr:col>
                    <xdr:colOff>114300</xdr:colOff>
                    <xdr:row>21</xdr:row>
                    <xdr:rowOff>9525</xdr:rowOff>
                  </to>
                </anchor>
              </controlPr>
            </control>
          </mc:Choice>
        </mc:AlternateContent>
        <mc:AlternateContent xmlns:mc="http://schemas.openxmlformats.org/markup-compatibility/2006">
          <mc:Choice Requires="x14">
            <control shapeId="5138" r:id="rId20" name="Check Box 18">
              <controlPr defaultSize="0" autoPict="0">
                <anchor moveWithCells="1" sizeWithCells="1">
                  <from>
                    <xdr:col>22</xdr:col>
                    <xdr:colOff>85725</xdr:colOff>
                    <xdr:row>21</xdr:row>
                    <xdr:rowOff>9525</xdr:rowOff>
                  </from>
                  <to>
                    <xdr:col>24</xdr:col>
                    <xdr:colOff>114300</xdr:colOff>
                    <xdr:row>22</xdr:row>
                    <xdr:rowOff>9525</xdr:rowOff>
                  </to>
                </anchor>
              </controlPr>
            </control>
          </mc:Choice>
        </mc:AlternateContent>
        <mc:AlternateContent xmlns:mc="http://schemas.openxmlformats.org/markup-compatibility/2006">
          <mc:Choice Requires="x14">
            <control shapeId="5139" r:id="rId21" name="Check Box 19">
              <controlPr defaultSize="0" autoPict="0">
                <anchor moveWithCells="1" sizeWithCells="1">
                  <from>
                    <xdr:col>22</xdr:col>
                    <xdr:colOff>85725</xdr:colOff>
                    <xdr:row>22</xdr:row>
                    <xdr:rowOff>0</xdr:rowOff>
                  </from>
                  <to>
                    <xdr:col>24</xdr:col>
                    <xdr:colOff>114300</xdr:colOff>
                    <xdr:row>23</xdr:row>
                    <xdr:rowOff>9525</xdr:rowOff>
                  </to>
                </anchor>
              </controlPr>
            </control>
          </mc:Choice>
        </mc:AlternateContent>
        <mc:AlternateContent xmlns:mc="http://schemas.openxmlformats.org/markup-compatibility/2006">
          <mc:Choice Requires="x14">
            <control shapeId="5140" r:id="rId22" name="Check Box 20">
              <controlPr defaultSize="0" autoPict="0">
                <anchor moveWithCells="1" sizeWithCells="1">
                  <from>
                    <xdr:col>22</xdr:col>
                    <xdr:colOff>85725</xdr:colOff>
                    <xdr:row>23</xdr:row>
                    <xdr:rowOff>9525</xdr:rowOff>
                  </from>
                  <to>
                    <xdr:col>24</xdr:col>
                    <xdr:colOff>114300</xdr:colOff>
                    <xdr:row>23</xdr:row>
                    <xdr:rowOff>9525</xdr:rowOff>
                  </to>
                </anchor>
              </controlPr>
            </control>
          </mc:Choice>
        </mc:AlternateContent>
        <mc:AlternateContent xmlns:mc="http://schemas.openxmlformats.org/markup-compatibility/2006">
          <mc:Choice Requires="x14">
            <control shapeId="5141" r:id="rId23" name="Check Box 21">
              <controlPr defaultSize="0" autoPict="0">
                <anchor moveWithCells="1" sizeWithCells="1">
                  <from>
                    <xdr:col>22</xdr:col>
                    <xdr:colOff>85725</xdr:colOff>
                    <xdr:row>24</xdr:row>
                    <xdr:rowOff>9525</xdr:rowOff>
                  </from>
                  <to>
                    <xdr:col>24</xdr:col>
                    <xdr:colOff>114300</xdr:colOff>
                    <xdr:row>25</xdr:row>
                    <xdr:rowOff>9525</xdr:rowOff>
                  </to>
                </anchor>
              </controlPr>
            </control>
          </mc:Choice>
        </mc:AlternateContent>
        <mc:AlternateContent xmlns:mc="http://schemas.openxmlformats.org/markup-compatibility/2006">
          <mc:Choice Requires="x14">
            <control shapeId="5142" r:id="rId24" name="Check Box 22">
              <controlPr defaultSize="0" autoPict="0">
                <anchor moveWithCells="1" sizeWithCells="1">
                  <from>
                    <xdr:col>22</xdr:col>
                    <xdr:colOff>85725</xdr:colOff>
                    <xdr:row>25</xdr:row>
                    <xdr:rowOff>9525</xdr:rowOff>
                  </from>
                  <to>
                    <xdr:col>24</xdr:col>
                    <xdr:colOff>114300</xdr:colOff>
                    <xdr:row>26</xdr:row>
                    <xdr:rowOff>9525</xdr:rowOff>
                  </to>
                </anchor>
              </controlPr>
            </control>
          </mc:Choice>
        </mc:AlternateContent>
        <mc:AlternateContent xmlns:mc="http://schemas.openxmlformats.org/markup-compatibility/2006">
          <mc:Choice Requires="x14">
            <control shapeId="5143" r:id="rId25" name="Check Box 23">
              <controlPr defaultSize="0" autoPict="0">
                <anchor moveWithCells="1" sizeWithCells="1">
                  <from>
                    <xdr:col>22</xdr:col>
                    <xdr:colOff>85725</xdr:colOff>
                    <xdr:row>26</xdr:row>
                    <xdr:rowOff>9525</xdr:rowOff>
                  </from>
                  <to>
                    <xdr:col>24</xdr:col>
                    <xdr:colOff>114300</xdr:colOff>
                    <xdr:row>27</xdr:row>
                    <xdr:rowOff>9525</xdr:rowOff>
                  </to>
                </anchor>
              </controlPr>
            </control>
          </mc:Choice>
        </mc:AlternateContent>
        <mc:AlternateContent xmlns:mc="http://schemas.openxmlformats.org/markup-compatibility/2006">
          <mc:Choice Requires="x14">
            <control shapeId="5144" r:id="rId26" name="Check Box 24">
              <controlPr defaultSize="0" autoPict="0">
                <anchor moveWithCells="1" sizeWithCells="1">
                  <from>
                    <xdr:col>22</xdr:col>
                    <xdr:colOff>85725</xdr:colOff>
                    <xdr:row>27</xdr:row>
                    <xdr:rowOff>9525</xdr:rowOff>
                  </from>
                  <to>
                    <xdr:col>24</xdr:col>
                    <xdr:colOff>114300</xdr:colOff>
                    <xdr:row>28</xdr:row>
                    <xdr:rowOff>9525</xdr:rowOff>
                  </to>
                </anchor>
              </controlPr>
            </control>
          </mc:Choice>
        </mc:AlternateContent>
        <mc:AlternateContent xmlns:mc="http://schemas.openxmlformats.org/markup-compatibility/2006">
          <mc:Choice Requires="x14">
            <control shapeId="5145" r:id="rId27" name="Check Box 25">
              <controlPr defaultSize="0" autoPict="0">
                <anchor moveWithCells="1" sizeWithCells="1">
                  <from>
                    <xdr:col>22</xdr:col>
                    <xdr:colOff>85725</xdr:colOff>
                    <xdr:row>31</xdr:row>
                    <xdr:rowOff>9525</xdr:rowOff>
                  </from>
                  <to>
                    <xdr:col>24</xdr:col>
                    <xdr:colOff>114300</xdr:colOff>
                    <xdr:row>32</xdr:row>
                    <xdr:rowOff>19050</xdr:rowOff>
                  </to>
                </anchor>
              </controlPr>
            </control>
          </mc:Choice>
        </mc:AlternateContent>
        <mc:AlternateContent xmlns:mc="http://schemas.openxmlformats.org/markup-compatibility/2006">
          <mc:Choice Requires="x14">
            <control shapeId="5146" r:id="rId28" name="Check Box 26">
              <controlPr defaultSize="0" autoPict="0">
                <anchor moveWithCells="1" sizeWithCells="1">
                  <from>
                    <xdr:col>22</xdr:col>
                    <xdr:colOff>85725</xdr:colOff>
                    <xdr:row>30</xdr:row>
                    <xdr:rowOff>9525</xdr:rowOff>
                  </from>
                  <to>
                    <xdr:col>24</xdr:col>
                    <xdr:colOff>114300</xdr:colOff>
                    <xdr:row>31</xdr:row>
                    <xdr:rowOff>9525</xdr:rowOff>
                  </to>
                </anchor>
              </controlPr>
            </control>
          </mc:Choice>
        </mc:AlternateContent>
        <mc:AlternateContent xmlns:mc="http://schemas.openxmlformats.org/markup-compatibility/2006">
          <mc:Choice Requires="x14">
            <control shapeId="5147" r:id="rId29" name="Check Box 27">
              <controlPr defaultSize="0" autoPict="0">
                <anchor moveWithCells="1" sizeWithCells="1">
                  <from>
                    <xdr:col>22</xdr:col>
                    <xdr:colOff>85725</xdr:colOff>
                    <xdr:row>29</xdr:row>
                    <xdr:rowOff>9525</xdr:rowOff>
                  </from>
                  <to>
                    <xdr:col>24</xdr:col>
                    <xdr:colOff>114300</xdr:colOff>
                    <xdr:row>30</xdr:row>
                    <xdr:rowOff>9525</xdr:rowOff>
                  </to>
                </anchor>
              </controlPr>
            </control>
          </mc:Choice>
        </mc:AlternateContent>
        <mc:AlternateContent xmlns:mc="http://schemas.openxmlformats.org/markup-compatibility/2006">
          <mc:Choice Requires="x14">
            <control shapeId="5148" r:id="rId30" name="Check Box 28">
              <controlPr defaultSize="0" autoPict="0">
                <anchor moveWithCells="1" sizeWithCells="1">
                  <from>
                    <xdr:col>22</xdr:col>
                    <xdr:colOff>85725</xdr:colOff>
                    <xdr:row>33</xdr:row>
                    <xdr:rowOff>209550</xdr:rowOff>
                  </from>
                  <to>
                    <xdr:col>24</xdr:col>
                    <xdr:colOff>114300</xdr:colOff>
                    <xdr:row>35</xdr:row>
                    <xdr:rowOff>0</xdr:rowOff>
                  </to>
                </anchor>
              </controlPr>
            </control>
          </mc:Choice>
        </mc:AlternateContent>
        <mc:AlternateContent xmlns:mc="http://schemas.openxmlformats.org/markup-compatibility/2006">
          <mc:Choice Requires="x14">
            <control shapeId="5149" r:id="rId31" name="Check Box 29">
              <controlPr defaultSize="0" autoPict="0">
                <anchor moveWithCells="1" sizeWithCells="1">
                  <from>
                    <xdr:col>22</xdr:col>
                    <xdr:colOff>85725</xdr:colOff>
                    <xdr:row>32</xdr:row>
                    <xdr:rowOff>200025</xdr:rowOff>
                  </from>
                  <to>
                    <xdr:col>24</xdr:col>
                    <xdr:colOff>114300</xdr:colOff>
                    <xdr:row>33</xdr:row>
                    <xdr:rowOff>209550</xdr:rowOff>
                  </to>
                </anchor>
              </controlPr>
            </control>
          </mc:Choice>
        </mc:AlternateContent>
        <mc:AlternateContent xmlns:mc="http://schemas.openxmlformats.org/markup-compatibility/2006">
          <mc:Choice Requires="x14">
            <control shapeId="5150" r:id="rId32" name="Check Box 30">
              <controlPr defaultSize="0" autoPict="0">
                <anchor moveWithCells="1" sizeWithCells="1">
                  <from>
                    <xdr:col>22</xdr:col>
                    <xdr:colOff>85725</xdr:colOff>
                    <xdr:row>31</xdr:row>
                    <xdr:rowOff>200025</xdr:rowOff>
                  </from>
                  <to>
                    <xdr:col>24</xdr:col>
                    <xdr:colOff>114300</xdr:colOff>
                    <xdr:row>32</xdr:row>
                    <xdr:rowOff>209550</xdr:rowOff>
                  </to>
                </anchor>
              </controlPr>
            </control>
          </mc:Choice>
        </mc:AlternateContent>
        <mc:AlternateContent xmlns:mc="http://schemas.openxmlformats.org/markup-compatibility/2006">
          <mc:Choice Requires="x14">
            <control shapeId="5151" r:id="rId33" name="Check Box 31">
              <controlPr defaultSize="0" autoPict="0">
                <anchor moveWithCells="1" sizeWithCells="1">
                  <from>
                    <xdr:col>22</xdr:col>
                    <xdr:colOff>85725</xdr:colOff>
                    <xdr:row>38</xdr:row>
                    <xdr:rowOff>9525</xdr:rowOff>
                  </from>
                  <to>
                    <xdr:col>24</xdr:col>
                    <xdr:colOff>114300</xdr:colOff>
                    <xdr:row>39</xdr:row>
                    <xdr:rowOff>19050</xdr:rowOff>
                  </to>
                </anchor>
              </controlPr>
            </control>
          </mc:Choice>
        </mc:AlternateContent>
        <mc:AlternateContent xmlns:mc="http://schemas.openxmlformats.org/markup-compatibility/2006">
          <mc:Choice Requires="x14">
            <control shapeId="5152" r:id="rId34" name="Check Box 32">
              <controlPr defaultSize="0" autoPict="0">
                <anchor moveWithCells="1" sizeWithCells="1">
                  <from>
                    <xdr:col>22</xdr:col>
                    <xdr:colOff>85725</xdr:colOff>
                    <xdr:row>37</xdr:row>
                    <xdr:rowOff>19050</xdr:rowOff>
                  </from>
                  <to>
                    <xdr:col>24</xdr:col>
                    <xdr:colOff>114300</xdr:colOff>
                    <xdr:row>38</xdr:row>
                    <xdr:rowOff>19050</xdr:rowOff>
                  </to>
                </anchor>
              </controlPr>
            </control>
          </mc:Choice>
        </mc:AlternateContent>
        <mc:AlternateContent xmlns:mc="http://schemas.openxmlformats.org/markup-compatibility/2006">
          <mc:Choice Requires="x14">
            <control shapeId="5153" r:id="rId35" name="Check Box 33">
              <controlPr defaultSize="0" autoPict="0">
                <anchor moveWithCells="1" sizeWithCells="1">
                  <from>
                    <xdr:col>22</xdr:col>
                    <xdr:colOff>85725</xdr:colOff>
                    <xdr:row>34</xdr:row>
                    <xdr:rowOff>209550</xdr:rowOff>
                  </from>
                  <to>
                    <xdr:col>24</xdr:col>
                    <xdr:colOff>114300</xdr:colOff>
                    <xdr:row>36</xdr:row>
                    <xdr:rowOff>0</xdr:rowOff>
                  </to>
                </anchor>
              </controlPr>
            </control>
          </mc:Choice>
        </mc:AlternateContent>
        <mc:AlternateContent xmlns:mc="http://schemas.openxmlformats.org/markup-compatibility/2006">
          <mc:Choice Requires="x14">
            <control shapeId="5154" r:id="rId36" name="Check Box 34">
              <controlPr defaultSize="0" autoPict="0">
                <anchor moveWithCells="1" sizeWithCells="1">
                  <from>
                    <xdr:col>22</xdr:col>
                    <xdr:colOff>85725</xdr:colOff>
                    <xdr:row>36</xdr:row>
                    <xdr:rowOff>9525</xdr:rowOff>
                  </from>
                  <to>
                    <xdr:col>24</xdr:col>
                    <xdr:colOff>114300</xdr:colOff>
                    <xdr:row>37</xdr:row>
                    <xdr:rowOff>9525</xdr:rowOff>
                  </to>
                </anchor>
              </controlPr>
            </control>
          </mc:Choice>
        </mc:AlternateContent>
        <mc:AlternateContent xmlns:mc="http://schemas.openxmlformats.org/markup-compatibility/2006">
          <mc:Choice Requires="x14">
            <control shapeId="5155" r:id="rId37" name="Check Box 35">
              <controlPr defaultSize="0" autoPict="0">
                <anchor moveWithCells="1" sizeWithCells="1">
                  <from>
                    <xdr:col>22</xdr:col>
                    <xdr:colOff>85725</xdr:colOff>
                    <xdr:row>23</xdr:row>
                    <xdr:rowOff>0</xdr:rowOff>
                  </from>
                  <to>
                    <xdr:col>24</xdr:col>
                    <xdr:colOff>114300</xdr:colOff>
                    <xdr:row>24</xdr:row>
                    <xdr:rowOff>9525</xdr:rowOff>
                  </to>
                </anchor>
              </controlPr>
            </control>
          </mc:Choice>
        </mc:AlternateContent>
        <mc:AlternateContent xmlns:mc="http://schemas.openxmlformats.org/markup-compatibility/2006">
          <mc:Choice Requires="x14">
            <control shapeId="5156" r:id="rId38" name="Check Box 36">
              <controlPr defaultSize="0" autoPict="0">
                <anchor moveWithCells="1" sizeWithCells="1">
                  <from>
                    <xdr:col>22</xdr:col>
                    <xdr:colOff>85725</xdr:colOff>
                    <xdr:row>41</xdr:row>
                    <xdr:rowOff>133350</xdr:rowOff>
                  </from>
                  <to>
                    <xdr:col>24</xdr:col>
                    <xdr:colOff>114300</xdr:colOff>
                    <xdr:row>42</xdr:row>
                    <xdr:rowOff>133350</xdr:rowOff>
                  </to>
                </anchor>
              </controlPr>
            </control>
          </mc:Choice>
        </mc:AlternateContent>
        <mc:AlternateContent xmlns:mc="http://schemas.openxmlformats.org/markup-compatibility/2006">
          <mc:Choice Requires="x14">
            <control shapeId="5157" r:id="rId39" name="Check Box 37">
              <controlPr defaultSize="0" autoPict="0">
                <anchor moveWithCells="1" sizeWithCells="1">
                  <from>
                    <xdr:col>22</xdr:col>
                    <xdr:colOff>66675</xdr:colOff>
                    <xdr:row>46</xdr:row>
                    <xdr:rowOff>114300</xdr:rowOff>
                  </from>
                  <to>
                    <xdr:col>24</xdr:col>
                    <xdr:colOff>95250</xdr:colOff>
                    <xdr:row>47</xdr:row>
                    <xdr:rowOff>114300</xdr:rowOff>
                  </to>
                </anchor>
              </controlPr>
            </control>
          </mc:Choice>
        </mc:AlternateContent>
        <mc:AlternateContent xmlns:mc="http://schemas.openxmlformats.org/markup-compatibility/2006">
          <mc:Choice Requires="x14">
            <control shapeId="5158" r:id="rId40" name="Check Box 38">
              <controlPr defaultSize="0" autoPict="0">
                <anchor moveWithCells="1" sizeWithCells="1">
                  <from>
                    <xdr:col>22</xdr:col>
                    <xdr:colOff>76200</xdr:colOff>
                    <xdr:row>51</xdr:row>
                    <xdr:rowOff>104775</xdr:rowOff>
                  </from>
                  <to>
                    <xdr:col>24</xdr:col>
                    <xdr:colOff>104775</xdr:colOff>
                    <xdr:row>52</xdr:row>
                    <xdr:rowOff>104775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Sheet2!$E$3:$E$7</xm:f>
          </x14:formula1>
          <xm:sqref>F5:I5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CF100"/>
  <sheetViews>
    <sheetView showGridLines="0" showRowColHeaders="0" workbookViewId="0">
      <selection activeCell="AQ8" sqref="AQ8"/>
    </sheetView>
  </sheetViews>
  <sheetFormatPr defaultColWidth="2.59765625" defaultRowHeight="13.9" x14ac:dyDescent="0.3"/>
  <cols>
    <col min="1" max="1" width="2.59765625" style="7" customWidth="1"/>
    <col min="2" max="16384" width="2.59765625" style="7"/>
  </cols>
  <sheetData>
    <row r="1" spans="1:84" ht="16.5" customHeight="1" x14ac:dyDescent="0.3">
      <c r="A1" s="83" t="s">
        <v>0</v>
      </c>
      <c r="B1" s="83"/>
      <c r="C1" s="83"/>
      <c r="D1" s="83"/>
      <c r="E1" s="83"/>
      <c r="F1" s="83"/>
      <c r="G1" s="83"/>
      <c r="H1" s="83"/>
      <c r="I1" s="83"/>
      <c r="J1" s="83"/>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c r="AM1" s="83"/>
      <c r="AN1" s="83"/>
      <c r="AO1" s="83"/>
      <c r="AP1" s="83"/>
      <c r="AQ1" s="83"/>
      <c r="AT1" s="83" t="s">
        <v>309</v>
      </c>
      <c r="AU1" s="83"/>
      <c r="AV1" s="83"/>
      <c r="AW1" s="83"/>
      <c r="AX1" s="83"/>
      <c r="AY1" s="83"/>
      <c r="AZ1" s="83"/>
      <c r="BA1" s="83"/>
      <c r="BB1" s="83"/>
      <c r="BC1" s="83"/>
      <c r="BD1" s="83"/>
      <c r="BE1" s="83"/>
      <c r="BF1" s="83"/>
      <c r="BG1" s="83"/>
      <c r="BH1" s="83"/>
      <c r="BI1" s="83"/>
      <c r="BJ1" s="83"/>
      <c r="BK1" s="83"/>
      <c r="BL1" s="83"/>
      <c r="BM1" s="83"/>
      <c r="BN1" s="83"/>
      <c r="BO1" s="83"/>
      <c r="BP1" s="83"/>
      <c r="BQ1" s="83"/>
      <c r="BR1" s="83"/>
      <c r="BS1" s="83"/>
      <c r="BT1" s="83"/>
      <c r="BU1" s="83"/>
      <c r="BV1" s="83"/>
      <c r="BW1" s="83"/>
      <c r="BX1" s="83"/>
      <c r="BY1" s="83"/>
      <c r="BZ1" s="83"/>
      <c r="CA1" s="83"/>
      <c r="CB1" s="83"/>
      <c r="CC1" s="83"/>
      <c r="CD1" s="83"/>
      <c r="CE1" s="83"/>
      <c r="CF1" s="83"/>
    </row>
    <row r="2" spans="1:84" ht="16.5" customHeight="1" x14ac:dyDescent="0.3"/>
    <row r="3" spans="1:84" ht="16.5" customHeight="1" x14ac:dyDescent="0.3">
      <c r="C3" s="338" t="s">
        <v>310</v>
      </c>
      <c r="D3" s="178"/>
      <c r="E3" s="178"/>
      <c r="F3" s="177">
        <v>0</v>
      </c>
      <c r="G3" s="178"/>
      <c r="H3" s="178">
        <v>1</v>
      </c>
      <c r="I3" s="178"/>
      <c r="J3" s="178">
        <v>2</v>
      </c>
      <c r="K3" s="178"/>
      <c r="L3" s="178">
        <v>3</v>
      </c>
      <c r="M3" s="178"/>
      <c r="N3" s="178">
        <v>4</v>
      </c>
      <c r="O3" s="178"/>
      <c r="P3" s="175">
        <v>5</v>
      </c>
      <c r="Q3" s="177"/>
      <c r="R3" s="178">
        <v>6</v>
      </c>
      <c r="S3" s="178"/>
      <c r="T3" s="178">
        <v>7</v>
      </c>
      <c r="U3" s="178"/>
      <c r="V3" s="178">
        <v>8</v>
      </c>
      <c r="W3" s="178"/>
      <c r="X3" s="178">
        <v>9</v>
      </c>
      <c r="Y3" s="178"/>
      <c r="AA3" s="76" t="s">
        <v>289</v>
      </c>
      <c r="AB3" s="91"/>
      <c r="AC3" s="91"/>
      <c r="AD3" s="91"/>
      <c r="AE3" s="99">
        <v>1</v>
      </c>
      <c r="AF3" s="100"/>
      <c r="AG3" s="100"/>
      <c r="AH3" s="101"/>
      <c r="AT3" s="10" t="s">
        <v>311</v>
      </c>
      <c r="AU3" s="318"/>
      <c r="AV3" s="319"/>
      <c r="AW3" s="319"/>
      <c r="AX3" s="319"/>
      <c r="AY3" s="319"/>
      <c r="AZ3" s="319"/>
      <c r="BA3" s="319"/>
      <c r="BB3" s="319"/>
      <c r="BC3" s="319"/>
      <c r="BD3" s="319"/>
      <c r="BE3" s="319"/>
      <c r="BF3" s="319"/>
      <c r="BG3" s="319"/>
      <c r="BH3" s="319"/>
      <c r="BI3" s="319"/>
      <c r="BJ3" s="319"/>
      <c r="BK3" s="319"/>
      <c r="BL3" s="320"/>
      <c r="BM3" s="9"/>
      <c r="BN3" s="10" t="s">
        <v>311</v>
      </c>
      <c r="BO3" s="312"/>
      <c r="BP3" s="312"/>
      <c r="BQ3" s="312"/>
      <c r="BR3" s="312"/>
      <c r="BS3" s="312"/>
      <c r="BT3" s="312"/>
      <c r="BU3" s="312"/>
      <c r="BV3" s="312"/>
      <c r="BW3" s="312"/>
      <c r="BX3" s="312"/>
      <c r="BY3" s="312"/>
      <c r="BZ3" s="312"/>
      <c r="CA3" s="312"/>
      <c r="CB3" s="312"/>
      <c r="CC3" s="312"/>
      <c r="CD3" s="312"/>
      <c r="CE3" s="312"/>
      <c r="CF3" s="312"/>
    </row>
    <row r="4" spans="1:84" ht="16.5" customHeight="1" x14ac:dyDescent="0.3">
      <c r="C4" s="336" t="s">
        <v>312</v>
      </c>
      <c r="D4" s="336"/>
      <c r="E4" s="337"/>
      <c r="F4" s="77"/>
      <c r="G4" s="77"/>
      <c r="H4" s="77"/>
      <c r="I4" s="77"/>
      <c r="J4" s="77"/>
      <c r="K4" s="77"/>
      <c r="L4" s="77"/>
      <c r="M4" s="77"/>
      <c r="N4" s="77"/>
      <c r="O4" s="77"/>
      <c r="P4" s="80"/>
      <c r="Q4" s="82"/>
      <c r="R4" s="77"/>
      <c r="S4" s="77"/>
      <c r="T4" s="77"/>
      <c r="U4" s="77"/>
      <c r="V4" s="77"/>
      <c r="W4" s="77"/>
      <c r="X4" s="77"/>
      <c r="Y4" s="77"/>
      <c r="AA4" s="76" t="s">
        <v>128</v>
      </c>
      <c r="AB4" s="91"/>
      <c r="AC4" s="91"/>
      <c r="AD4" s="91"/>
      <c r="AE4" s="206" t="s">
        <v>68</v>
      </c>
      <c r="AF4" s="207"/>
      <c r="AG4" s="207"/>
      <c r="AH4" s="208"/>
      <c r="AT4" s="12" t="s">
        <v>313</v>
      </c>
      <c r="AU4" s="79" t="s">
        <v>314</v>
      </c>
      <c r="AV4" s="79"/>
      <c r="AW4" s="79"/>
      <c r="AX4" s="79" t="s">
        <v>315</v>
      </c>
      <c r="AY4" s="79"/>
      <c r="AZ4" s="79"/>
      <c r="BA4" s="79" t="s">
        <v>316</v>
      </c>
      <c r="BB4" s="79"/>
      <c r="BC4" s="79"/>
      <c r="BD4" s="79" t="s">
        <v>317</v>
      </c>
      <c r="BE4" s="79"/>
      <c r="BF4" s="79"/>
      <c r="BG4" s="79" t="s">
        <v>318</v>
      </c>
      <c r="BH4" s="79"/>
      <c r="BI4" s="79"/>
      <c r="BJ4" s="79" t="s">
        <v>101</v>
      </c>
      <c r="BK4" s="79"/>
      <c r="BL4" s="79"/>
      <c r="BM4" s="9"/>
      <c r="BN4" s="12" t="s">
        <v>313</v>
      </c>
      <c r="BO4" s="79" t="s">
        <v>314</v>
      </c>
      <c r="BP4" s="79"/>
      <c r="BQ4" s="79"/>
      <c r="BR4" s="79" t="s">
        <v>315</v>
      </c>
      <c r="BS4" s="79"/>
      <c r="BT4" s="79"/>
      <c r="BU4" s="79" t="s">
        <v>316</v>
      </c>
      <c r="BV4" s="79"/>
      <c r="BW4" s="79"/>
      <c r="BX4" s="79" t="s">
        <v>317</v>
      </c>
      <c r="BY4" s="79"/>
      <c r="BZ4" s="79"/>
      <c r="CA4" s="79" t="s">
        <v>318</v>
      </c>
      <c r="CB4" s="79"/>
      <c r="CC4" s="79"/>
      <c r="CD4" s="79" t="s">
        <v>101</v>
      </c>
      <c r="CE4" s="79"/>
      <c r="CF4" s="79"/>
    </row>
    <row r="5" spans="1:84" ht="16.5" customHeight="1" x14ac:dyDescent="0.3">
      <c r="C5" s="97" t="s">
        <v>319</v>
      </c>
      <c r="D5" s="97"/>
      <c r="E5" s="97"/>
      <c r="F5" s="310"/>
      <c r="G5" s="310"/>
      <c r="H5" s="310"/>
      <c r="I5" s="310"/>
      <c r="J5" s="310"/>
      <c r="K5" s="310"/>
      <c r="L5" s="310"/>
      <c r="M5" s="310"/>
      <c r="N5" s="310"/>
      <c r="O5" s="310"/>
      <c r="P5" s="310"/>
      <c r="Q5" s="310"/>
      <c r="R5" s="310"/>
      <c r="S5" s="310"/>
      <c r="T5" s="310"/>
      <c r="U5" s="310"/>
      <c r="V5" s="310"/>
      <c r="W5" s="310"/>
      <c r="X5" s="310"/>
      <c r="Y5" s="310"/>
      <c r="AA5" s="76" t="s">
        <v>320</v>
      </c>
      <c r="AB5" s="91"/>
      <c r="AC5" s="91"/>
      <c r="AD5" s="91"/>
      <c r="AE5" s="87">
        <f>SUM(物品!AQ7,物品!AO12)</f>
        <v>20</v>
      </c>
      <c r="AF5" s="335"/>
      <c r="AG5" s="335"/>
      <c r="AH5" s="88"/>
      <c r="AI5" s="7" t="s">
        <v>231</v>
      </c>
      <c r="AT5" s="178">
        <v>0</v>
      </c>
      <c r="AU5" s="179" t="s">
        <v>321</v>
      </c>
      <c r="AV5" s="180"/>
      <c r="AW5" s="181"/>
      <c r="AX5" s="181" t="s">
        <v>322</v>
      </c>
      <c r="AY5" s="311"/>
      <c r="AZ5" s="311"/>
      <c r="BA5" s="311" t="s">
        <v>323</v>
      </c>
      <c r="BB5" s="311"/>
      <c r="BC5" s="311"/>
      <c r="BD5" s="311" t="s">
        <v>302</v>
      </c>
      <c r="BE5" s="311"/>
      <c r="BF5" s="311"/>
      <c r="BG5" s="311" t="s">
        <v>302</v>
      </c>
      <c r="BH5" s="311"/>
      <c r="BI5" s="311"/>
      <c r="BJ5" s="179" t="s">
        <v>302</v>
      </c>
      <c r="BK5" s="180"/>
      <c r="BL5" s="181"/>
      <c r="BN5" s="178">
        <v>0</v>
      </c>
      <c r="BO5" s="311" t="s">
        <v>321</v>
      </c>
      <c r="BP5" s="311"/>
      <c r="BQ5" s="311"/>
      <c r="BR5" s="181" t="s">
        <v>322</v>
      </c>
      <c r="BS5" s="311"/>
      <c r="BT5" s="311"/>
      <c r="BU5" s="311" t="s">
        <v>323</v>
      </c>
      <c r="BV5" s="311"/>
      <c r="BW5" s="311"/>
      <c r="BX5" s="311" t="s">
        <v>302</v>
      </c>
      <c r="BY5" s="311"/>
      <c r="BZ5" s="311"/>
      <c r="CA5" s="311" t="s">
        <v>302</v>
      </c>
      <c r="CB5" s="311"/>
      <c r="CC5" s="311"/>
      <c r="CD5" s="179" t="s">
        <v>302</v>
      </c>
      <c r="CE5" s="180"/>
      <c r="CF5" s="181"/>
    </row>
    <row r="6" spans="1:84" ht="16.5" customHeight="1" x14ac:dyDescent="0.3">
      <c r="C6" s="97"/>
      <c r="D6" s="97"/>
      <c r="E6" s="97"/>
      <c r="F6" s="310"/>
      <c r="G6" s="310"/>
      <c r="H6" s="310"/>
      <c r="I6" s="310"/>
      <c r="J6" s="310"/>
      <c r="K6" s="310"/>
      <c r="L6" s="310"/>
      <c r="M6" s="310"/>
      <c r="N6" s="310"/>
      <c r="O6" s="310"/>
      <c r="P6" s="310"/>
      <c r="Q6" s="310"/>
      <c r="R6" s="310"/>
      <c r="S6" s="310"/>
      <c r="T6" s="310"/>
      <c r="U6" s="310"/>
      <c r="V6" s="310"/>
      <c r="W6" s="310"/>
      <c r="X6" s="310"/>
      <c r="Y6" s="310"/>
      <c r="AA6" s="76" t="s">
        <v>324</v>
      </c>
      <c r="AB6" s="91"/>
      <c r="AC6" s="91"/>
      <c r="AD6" s="91"/>
      <c r="AE6" s="119">
        <f>IF(AE4="智力",主状态!J13,IF(AE4="感知",主状态!J14,IF(AE4="魅力",主状态!J15,0)))+10</f>
        <v>10</v>
      </c>
      <c r="AF6" s="120"/>
      <c r="AG6" s="120"/>
      <c r="AH6" s="121"/>
      <c r="AT6" s="178"/>
      <c r="AU6" s="147"/>
      <c r="AV6" s="148"/>
      <c r="AW6" s="149"/>
      <c r="AX6" s="86"/>
      <c r="AY6" s="86"/>
      <c r="AZ6" s="86"/>
      <c r="BA6" s="106" t="str">
        <f>IF(BA5="CL轮",#REF!,IF(BA5="CL分钟",#REF!,"-"))</f>
        <v>-</v>
      </c>
      <c r="BB6" s="106"/>
      <c r="BC6" s="106"/>
      <c r="BD6" s="106" t="str">
        <f>IF(BD5="无","-",IF(BD5="近距",SUM(25+5*AE3/2),IF(BD5="中距",SUM(100+AE3*10),IF(BD5="远距",SUM(400+AE3*40),IF(BD5="接触",5,IF(BD5="自身",0,0))))))</f>
        <v>-</v>
      </c>
      <c r="BE6" s="106"/>
      <c r="BF6" s="106"/>
      <c r="BG6" s="106" t="str">
        <f>IF(BG5="无","-",SUM(AE6+AT5))</f>
        <v>-</v>
      </c>
      <c r="BH6" s="106"/>
      <c r="BI6" s="106"/>
      <c r="BJ6" s="13" t="s">
        <v>325</v>
      </c>
      <c r="BK6" s="13" t="s">
        <v>326</v>
      </c>
      <c r="BL6" s="13" t="s">
        <v>327</v>
      </c>
      <c r="BN6" s="178"/>
      <c r="BO6" s="86"/>
      <c r="BP6" s="86"/>
      <c r="BQ6" s="86"/>
      <c r="BR6" s="86"/>
      <c r="BS6" s="86"/>
      <c r="BT6" s="86"/>
      <c r="BU6" s="106" t="str">
        <f>IF(BU5="CL轮",AE3,IF(BU5="CL分钟",AE3,"-"))</f>
        <v>-</v>
      </c>
      <c r="BV6" s="106"/>
      <c r="BW6" s="106"/>
      <c r="BX6" s="106" t="str">
        <f>IF(BX5="无","-",IF(BX5="近距",SUM(25+5*AE3/2),IF(BX5="中距",SUM(100+AE3*10),IF(BX5="远距",SUM(400+AE3*40),IF(BX5="接触",5,IF(BX5="自身",0,0))))))</f>
        <v>-</v>
      </c>
      <c r="BY6" s="106"/>
      <c r="BZ6" s="106"/>
      <c r="CA6" s="106" t="str">
        <f>IF(CA5="无","-",SUM(AE6+BN5))</f>
        <v>-</v>
      </c>
      <c r="CB6" s="106"/>
      <c r="CC6" s="106"/>
      <c r="CD6" s="13"/>
      <c r="CE6" s="13"/>
      <c r="CF6" s="13"/>
    </row>
    <row r="7" spans="1:84" ht="16.5" customHeight="1" x14ac:dyDescent="0.3">
      <c r="A7" s="8"/>
      <c r="B7" s="8"/>
      <c r="C7" s="97" t="s">
        <v>328</v>
      </c>
      <c r="D7" s="97"/>
      <c r="E7" s="97"/>
      <c r="F7" s="332"/>
      <c r="G7" s="332"/>
      <c r="H7" s="332"/>
      <c r="I7" s="332"/>
      <c r="J7" s="332"/>
      <c r="K7" s="332"/>
      <c r="L7" s="332"/>
      <c r="M7" s="332"/>
      <c r="N7" s="332"/>
      <c r="O7" s="332"/>
      <c r="P7" s="333"/>
      <c r="Q7" s="334"/>
      <c r="R7" s="332"/>
      <c r="S7" s="332"/>
      <c r="T7" s="332"/>
      <c r="U7" s="332"/>
      <c r="V7" s="332"/>
      <c r="W7" s="332"/>
      <c r="X7" s="332"/>
      <c r="Y7" s="332"/>
      <c r="AT7" s="178"/>
      <c r="AU7" s="328"/>
      <c r="AV7" s="323"/>
      <c r="AW7" s="323"/>
      <c r="AX7" s="323"/>
      <c r="AY7" s="323"/>
      <c r="AZ7" s="323"/>
      <c r="BA7" s="323"/>
      <c r="BB7" s="323"/>
      <c r="BC7" s="323"/>
      <c r="BD7" s="323"/>
      <c r="BE7" s="323"/>
      <c r="BF7" s="323"/>
      <c r="BG7" s="323"/>
      <c r="BH7" s="323"/>
      <c r="BI7" s="323"/>
      <c r="BJ7" s="323"/>
      <c r="BK7" s="323"/>
      <c r="BL7" s="324"/>
      <c r="BN7" s="178"/>
      <c r="BO7" s="86"/>
      <c r="BP7" s="86"/>
      <c r="BQ7" s="86"/>
      <c r="BR7" s="86"/>
      <c r="BS7" s="86"/>
      <c r="BT7" s="86"/>
      <c r="BU7" s="86"/>
      <c r="BV7" s="86"/>
      <c r="BW7" s="86"/>
      <c r="BX7" s="86"/>
      <c r="BY7" s="86"/>
      <c r="BZ7" s="86"/>
      <c r="CA7" s="86"/>
      <c r="CB7" s="86"/>
      <c r="CC7" s="86"/>
      <c r="CD7" s="86"/>
      <c r="CE7" s="86"/>
      <c r="CF7" s="86"/>
    </row>
    <row r="8" spans="1:84" ht="16.5" customHeight="1" x14ac:dyDescent="0.3">
      <c r="AT8" s="178"/>
      <c r="AU8" s="325"/>
      <c r="AV8" s="326"/>
      <c r="AW8" s="326"/>
      <c r="AX8" s="326"/>
      <c r="AY8" s="326"/>
      <c r="AZ8" s="326"/>
      <c r="BA8" s="326"/>
      <c r="BB8" s="326"/>
      <c r="BC8" s="326"/>
      <c r="BD8" s="326"/>
      <c r="BE8" s="326"/>
      <c r="BF8" s="326"/>
      <c r="BG8" s="326"/>
      <c r="BH8" s="326"/>
      <c r="BI8" s="326"/>
      <c r="BJ8" s="326"/>
      <c r="BK8" s="326"/>
      <c r="BL8" s="327"/>
      <c r="BN8" s="178"/>
      <c r="BO8" s="86"/>
      <c r="BP8" s="86"/>
      <c r="BQ8" s="86"/>
      <c r="BR8" s="86"/>
      <c r="BS8" s="86"/>
      <c r="BT8" s="86"/>
      <c r="BU8" s="86"/>
      <c r="BV8" s="86"/>
      <c r="BW8" s="86"/>
      <c r="BX8" s="86"/>
      <c r="BY8" s="86"/>
      <c r="BZ8" s="86"/>
      <c r="CA8" s="86"/>
      <c r="CB8" s="86"/>
      <c r="CC8" s="86"/>
      <c r="CD8" s="86"/>
      <c r="CE8" s="86"/>
      <c r="CF8" s="86"/>
    </row>
    <row r="9" spans="1:84" ht="16.5" customHeight="1" x14ac:dyDescent="0.3">
      <c r="C9" s="97" t="s">
        <v>329</v>
      </c>
      <c r="D9" s="97"/>
      <c r="E9" s="97"/>
      <c r="F9" s="329"/>
      <c r="G9" s="329"/>
      <c r="H9" s="329"/>
      <c r="I9" s="329"/>
      <c r="J9" s="329"/>
      <c r="K9" s="329"/>
      <c r="L9" s="329"/>
      <c r="M9" s="329"/>
      <c r="N9" s="329"/>
      <c r="O9" s="329"/>
      <c r="P9" s="330"/>
      <c r="Q9" s="331"/>
      <c r="R9" s="329"/>
      <c r="S9" s="329"/>
      <c r="T9" s="329"/>
      <c r="U9" s="329"/>
      <c r="V9" s="329"/>
      <c r="W9" s="329"/>
      <c r="X9" s="329"/>
      <c r="Y9" s="329"/>
      <c r="AA9" s="76" t="s">
        <v>329</v>
      </c>
      <c r="AB9" s="91"/>
      <c r="AC9" s="91"/>
      <c r="AD9" s="91"/>
      <c r="AE9" s="99"/>
      <c r="AF9" s="100"/>
      <c r="AG9" s="100"/>
      <c r="AH9" s="101"/>
      <c r="AI9" s="99"/>
      <c r="AJ9" s="100"/>
      <c r="AK9" s="100"/>
      <c r="AL9" s="101"/>
      <c r="AT9" s="9"/>
      <c r="AU9" s="9"/>
      <c r="AV9" s="9"/>
      <c r="AW9" s="9"/>
      <c r="AX9" s="9"/>
      <c r="AY9" s="9"/>
      <c r="AZ9" s="9"/>
      <c r="BA9" s="9"/>
      <c r="BB9" s="9"/>
      <c r="BC9" s="9"/>
      <c r="BD9" s="9"/>
      <c r="BE9" s="9"/>
      <c r="BF9" s="9"/>
      <c r="BG9" s="9"/>
      <c r="BH9" s="9"/>
      <c r="BI9" s="9"/>
      <c r="BJ9" s="9"/>
      <c r="BK9" s="9"/>
      <c r="BL9" s="9"/>
    </row>
    <row r="10" spans="1:84" ht="16.5" customHeight="1" x14ac:dyDescent="0.3">
      <c r="AT10" s="10" t="s">
        <v>311</v>
      </c>
      <c r="AU10" s="318"/>
      <c r="AV10" s="319"/>
      <c r="AW10" s="319"/>
      <c r="AX10" s="319"/>
      <c r="AY10" s="319"/>
      <c r="AZ10" s="319"/>
      <c r="BA10" s="319"/>
      <c r="BB10" s="319"/>
      <c r="BC10" s="319"/>
      <c r="BD10" s="319"/>
      <c r="BE10" s="319"/>
      <c r="BF10" s="319"/>
      <c r="BG10" s="319"/>
      <c r="BH10" s="319"/>
      <c r="BI10" s="319"/>
      <c r="BJ10" s="319"/>
      <c r="BK10" s="319"/>
      <c r="BL10" s="320"/>
      <c r="BM10" s="9"/>
      <c r="BN10" s="10" t="s">
        <v>311</v>
      </c>
      <c r="BO10" s="312"/>
      <c r="BP10" s="312"/>
      <c r="BQ10" s="312"/>
      <c r="BR10" s="312"/>
      <c r="BS10" s="312"/>
      <c r="BT10" s="312"/>
      <c r="BU10" s="312"/>
      <c r="BV10" s="312"/>
      <c r="BW10" s="312"/>
      <c r="BX10" s="312"/>
      <c r="BY10" s="312"/>
      <c r="BZ10" s="312"/>
      <c r="CA10" s="312"/>
      <c r="CB10" s="312"/>
      <c r="CC10" s="312"/>
      <c r="CD10" s="312"/>
      <c r="CE10" s="312"/>
      <c r="CF10" s="312"/>
    </row>
    <row r="11" spans="1:84" ht="16.5" customHeight="1" x14ac:dyDescent="0.3">
      <c r="C11" s="178">
        <v>0</v>
      </c>
      <c r="D11" s="178"/>
      <c r="E11" s="178"/>
      <c r="F11" s="178"/>
      <c r="G11" s="178"/>
      <c r="H11" s="9"/>
      <c r="I11" s="9"/>
      <c r="J11" s="9"/>
      <c r="K11" s="9"/>
      <c r="L11" s="9"/>
      <c r="M11" s="9"/>
      <c r="N11" s="9"/>
      <c r="O11" s="9"/>
      <c r="P11" s="9"/>
      <c r="Q11" s="178" t="s">
        <v>330</v>
      </c>
      <c r="R11" s="313"/>
      <c r="S11" s="112">
        <f>SUM(AE6)</f>
        <v>10</v>
      </c>
      <c r="T11" s="112"/>
      <c r="U11" s="112"/>
      <c r="V11" s="9"/>
      <c r="W11" s="75">
        <v>1</v>
      </c>
      <c r="X11" s="75"/>
      <c r="Y11" s="75"/>
      <c r="Z11" s="75"/>
      <c r="AA11" s="75"/>
      <c r="AB11" s="9"/>
      <c r="AC11" s="9"/>
      <c r="AD11" s="9"/>
      <c r="AE11" s="9"/>
      <c r="AF11" s="9"/>
      <c r="AG11" s="9"/>
      <c r="AH11" s="9"/>
      <c r="AI11" s="9"/>
      <c r="AJ11" s="9"/>
      <c r="AK11" s="178" t="s">
        <v>330</v>
      </c>
      <c r="AL11" s="313"/>
      <c r="AM11" s="112">
        <f>SUM(W11+AE6)</f>
        <v>11</v>
      </c>
      <c r="AN11" s="112"/>
      <c r="AO11" s="112"/>
      <c r="AT11" s="12" t="s">
        <v>313</v>
      </c>
      <c r="AU11" s="79" t="s">
        <v>314</v>
      </c>
      <c r="AV11" s="79"/>
      <c r="AW11" s="79"/>
      <c r="AX11" s="79" t="s">
        <v>315</v>
      </c>
      <c r="AY11" s="79"/>
      <c r="AZ11" s="79"/>
      <c r="BA11" s="79" t="s">
        <v>316</v>
      </c>
      <c r="BB11" s="79"/>
      <c r="BC11" s="79"/>
      <c r="BD11" s="79" t="s">
        <v>317</v>
      </c>
      <c r="BE11" s="79"/>
      <c r="BF11" s="79"/>
      <c r="BG11" s="79" t="s">
        <v>318</v>
      </c>
      <c r="BH11" s="79"/>
      <c r="BI11" s="79"/>
      <c r="BJ11" s="79" t="s">
        <v>101</v>
      </c>
      <c r="BK11" s="79"/>
      <c r="BL11" s="79"/>
      <c r="BM11" s="9"/>
      <c r="BN11" s="12" t="s">
        <v>313</v>
      </c>
      <c r="BO11" s="79" t="s">
        <v>314</v>
      </c>
      <c r="BP11" s="79"/>
      <c r="BQ11" s="79"/>
      <c r="BR11" s="79" t="s">
        <v>315</v>
      </c>
      <c r="BS11" s="79"/>
      <c r="BT11" s="79"/>
      <c r="BU11" s="79" t="s">
        <v>316</v>
      </c>
      <c r="BV11" s="79"/>
      <c r="BW11" s="79"/>
      <c r="BX11" s="79" t="s">
        <v>317</v>
      </c>
      <c r="BY11" s="79"/>
      <c r="BZ11" s="79"/>
      <c r="CA11" s="79" t="s">
        <v>318</v>
      </c>
      <c r="CB11" s="79"/>
      <c r="CC11" s="79"/>
      <c r="CD11" s="79" t="s">
        <v>101</v>
      </c>
      <c r="CE11" s="79"/>
      <c r="CF11" s="79"/>
    </row>
    <row r="12" spans="1:84" ht="16.5" customHeight="1" x14ac:dyDescent="0.3">
      <c r="C12" s="89"/>
      <c r="D12" s="89"/>
      <c r="E12" s="89"/>
      <c r="F12" s="89"/>
      <c r="G12" s="89"/>
      <c r="H12" s="89"/>
      <c r="I12" s="89"/>
      <c r="J12" s="89"/>
      <c r="K12" s="89"/>
      <c r="L12" s="89"/>
      <c r="M12" s="89"/>
      <c r="N12" s="89"/>
      <c r="O12" s="89"/>
      <c r="P12" s="89"/>
      <c r="Q12" s="89"/>
      <c r="R12" s="89"/>
      <c r="S12" s="89"/>
      <c r="T12" s="89"/>
      <c r="U12" s="89"/>
      <c r="V12" s="9"/>
      <c r="W12" s="89"/>
      <c r="X12" s="89"/>
      <c r="Y12" s="89"/>
      <c r="Z12" s="89"/>
      <c r="AA12" s="89"/>
      <c r="AB12" s="89" t="s">
        <v>331</v>
      </c>
      <c r="AC12" s="89"/>
      <c r="AD12" s="89"/>
      <c r="AE12" s="89"/>
      <c r="AF12" s="89"/>
      <c r="AG12" s="89"/>
      <c r="AH12" s="89"/>
      <c r="AI12" s="89"/>
      <c r="AJ12" s="89"/>
      <c r="AK12" s="89"/>
      <c r="AL12" s="89"/>
      <c r="AM12" s="89"/>
      <c r="AN12" s="89"/>
      <c r="AO12" s="89"/>
      <c r="AT12" s="178">
        <v>0</v>
      </c>
      <c r="AU12" s="179" t="s">
        <v>321</v>
      </c>
      <c r="AV12" s="180"/>
      <c r="AW12" s="181"/>
      <c r="AX12" s="181" t="s">
        <v>322</v>
      </c>
      <c r="AY12" s="311"/>
      <c r="AZ12" s="311"/>
      <c r="BA12" s="311" t="s">
        <v>323</v>
      </c>
      <c r="BB12" s="311"/>
      <c r="BC12" s="311"/>
      <c r="BD12" s="311" t="s">
        <v>302</v>
      </c>
      <c r="BE12" s="311"/>
      <c r="BF12" s="311"/>
      <c r="BG12" s="311" t="s">
        <v>302</v>
      </c>
      <c r="BH12" s="311"/>
      <c r="BI12" s="311"/>
      <c r="BJ12" s="179" t="s">
        <v>302</v>
      </c>
      <c r="BK12" s="180"/>
      <c r="BL12" s="181"/>
      <c r="BN12" s="178">
        <v>0</v>
      </c>
      <c r="BO12" s="311" t="s">
        <v>321</v>
      </c>
      <c r="BP12" s="311"/>
      <c r="BQ12" s="311"/>
      <c r="BR12" s="181" t="s">
        <v>322</v>
      </c>
      <c r="BS12" s="311"/>
      <c r="BT12" s="311"/>
      <c r="BU12" s="311" t="s">
        <v>323</v>
      </c>
      <c r="BV12" s="311"/>
      <c r="BW12" s="311"/>
      <c r="BX12" s="311" t="s">
        <v>302</v>
      </c>
      <c r="BY12" s="311"/>
      <c r="BZ12" s="311"/>
      <c r="CA12" s="311" t="s">
        <v>302</v>
      </c>
      <c r="CB12" s="311"/>
      <c r="CC12" s="311"/>
      <c r="CD12" s="179" t="s">
        <v>302</v>
      </c>
      <c r="CE12" s="180"/>
      <c r="CF12" s="181"/>
    </row>
    <row r="13" spans="1:84" ht="16.5" customHeight="1" x14ac:dyDescent="0.3">
      <c r="B13" s="9"/>
      <c r="C13" s="89"/>
      <c r="D13" s="89"/>
      <c r="E13" s="89"/>
      <c r="F13" s="89"/>
      <c r="G13" s="89"/>
      <c r="H13" s="89"/>
      <c r="I13" s="89"/>
      <c r="J13" s="89"/>
      <c r="K13" s="89"/>
      <c r="L13" s="89"/>
      <c r="M13" s="89"/>
      <c r="N13" s="89"/>
      <c r="O13" s="89"/>
      <c r="P13" s="89"/>
      <c r="Q13" s="89"/>
      <c r="R13" s="89"/>
      <c r="S13" s="89"/>
      <c r="T13" s="89"/>
      <c r="U13" s="89"/>
      <c r="V13" s="9"/>
      <c r="W13" s="89"/>
      <c r="X13" s="89"/>
      <c r="Y13" s="89"/>
      <c r="Z13" s="89"/>
      <c r="AA13" s="89"/>
      <c r="AB13" s="89"/>
      <c r="AC13" s="89"/>
      <c r="AD13" s="89"/>
      <c r="AE13" s="89"/>
      <c r="AF13" s="89"/>
      <c r="AG13" s="89"/>
      <c r="AH13" s="89"/>
      <c r="AI13" s="89"/>
      <c r="AJ13" s="89"/>
      <c r="AK13" s="89"/>
      <c r="AL13" s="89"/>
      <c r="AM13" s="89"/>
      <c r="AN13" s="89"/>
      <c r="AO13" s="89"/>
      <c r="AT13" s="178"/>
      <c r="AU13" s="147"/>
      <c r="AV13" s="148"/>
      <c r="AW13" s="149"/>
      <c r="AX13" s="86"/>
      <c r="AY13" s="86"/>
      <c r="AZ13" s="86"/>
      <c r="BA13" s="106" t="str">
        <f>IF(BA12="CL轮",AE3,IF(BA12="CL分钟",AE3,"-"))</f>
        <v>-</v>
      </c>
      <c r="BB13" s="106"/>
      <c r="BC13" s="106"/>
      <c r="BD13" s="106" t="str">
        <f>IF(BD12="无","-",IF(BD12="近距",SUM(25+5*AE3/2),IF(BD12="中距",SUM(100+AE3*10),IF(BD12="远距",SUM(400+AE3*40),IF(BD12="接触",5,IF(BD12="自身",0,0))))))</f>
        <v>-</v>
      </c>
      <c r="BE13" s="106"/>
      <c r="BF13" s="106"/>
      <c r="BG13" s="106" t="str">
        <f>IF(BG12="无","-",SUM(AE6+AT12))</f>
        <v>-</v>
      </c>
      <c r="BH13" s="106"/>
      <c r="BI13" s="106"/>
      <c r="BJ13" s="13"/>
      <c r="BK13" s="13"/>
      <c r="BL13" s="13"/>
      <c r="BN13" s="178"/>
      <c r="BO13" s="86"/>
      <c r="BP13" s="86"/>
      <c r="BQ13" s="86"/>
      <c r="BR13" s="86"/>
      <c r="BS13" s="86"/>
      <c r="BT13" s="86"/>
      <c r="BU13" s="106" t="str">
        <f>IF(BU12="CL轮",AE3,IF(BU12="CL分钟",AE3,"-"))</f>
        <v>-</v>
      </c>
      <c r="BV13" s="106"/>
      <c r="BW13" s="106"/>
      <c r="BX13" s="106" t="str">
        <f>IF(BX12="无","-",IF(BX12="近距",SUM(25+5*AE3/2),IF(BX12="中距",SUM(100+AE3*10),IF(BX12="远距",SUM(400+AE3*40),IF(BX12="接触",5,IF(BX12="自身",0,0))))))</f>
        <v>-</v>
      </c>
      <c r="BY13" s="106"/>
      <c r="BZ13" s="106"/>
      <c r="CA13" s="106" t="str">
        <f>IF(CA12="无","-",SUM(AE6+BN12))</f>
        <v>-</v>
      </c>
      <c r="CB13" s="106"/>
      <c r="CC13" s="106"/>
      <c r="CD13" s="13"/>
      <c r="CE13" s="13"/>
      <c r="CF13" s="13"/>
    </row>
    <row r="14" spans="1:84" ht="16.5" customHeight="1" x14ac:dyDescent="0.3">
      <c r="B14" s="9"/>
      <c r="C14" s="89"/>
      <c r="D14" s="89"/>
      <c r="E14" s="89"/>
      <c r="F14" s="89"/>
      <c r="G14" s="89"/>
      <c r="H14" s="89"/>
      <c r="I14" s="89"/>
      <c r="J14" s="89"/>
      <c r="K14" s="89"/>
      <c r="L14" s="89"/>
      <c r="M14" s="89"/>
      <c r="N14" s="89"/>
      <c r="O14" s="89"/>
      <c r="P14" s="89"/>
      <c r="Q14" s="89"/>
      <c r="R14" s="89"/>
      <c r="S14" s="89"/>
      <c r="T14" s="89"/>
      <c r="U14" s="89"/>
      <c r="V14" s="9"/>
      <c r="W14" s="89"/>
      <c r="X14" s="89"/>
      <c r="Y14" s="89"/>
      <c r="Z14" s="89"/>
      <c r="AA14" s="89"/>
      <c r="AB14" s="89"/>
      <c r="AC14" s="89"/>
      <c r="AD14" s="89"/>
      <c r="AE14" s="89"/>
      <c r="AF14" s="89"/>
      <c r="AG14" s="89"/>
      <c r="AH14" s="89"/>
      <c r="AI14" s="89"/>
      <c r="AJ14" s="89"/>
      <c r="AK14" s="89"/>
      <c r="AL14" s="89"/>
      <c r="AM14" s="89"/>
      <c r="AN14" s="89"/>
      <c r="AO14" s="89"/>
      <c r="AT14" s="178"/>
      <c r="AU14" s="328"/>
      <c r="AV14" s="323"/>
      <c r="AW14" s="323"/>
      <c r="AX14" s="323"/>
      <c r="AY14" s="323"/>
      <c r="AZ14" s="323"/>
      <c r="BA14" s="323"/>
      <c r="BB14" s="323"/>
      <c r="BC14" s="323"/>
      <c r="BD14" s="323"/>
      <c r="BE14" s="323"/>
      <c r="BF14" s="323"/>
      <c r="BG14" s="323"/>
      <c r="BH14" s="323"/>
      <c r="BI14" s="323"/>
      <c r="BJ14" s="323"/>
      <c r="BK14" s="323"/>
      <c r="BL14" s="324"/>
      <c r="BN14" s="178"/>
      <c r="BO14" s="86"/>
      <c r="BP14" s="86"/>
      <c r="BQ14" s="86"/>
      <c r="BR14" s="86"/>
      <c r="BS14" s="86"/>
      <c r="BT14" s="86"/>
      <c r="BU14" s="86"/>
      <c r="BV14" s="86"/>
      <c r="BW14" s="86"/>
      <c r="BX14" s="86"/>
      <c r="BY14" s="86"/>
      <c r="BZ14" s="86"/>
      <c r="CA14" s="86"/>
      <c r="CB14" s="86"/>
      <c r="CC14" s="86"/>
      <c r="CD14" s="86"/>
      <c r="CE14" s="86"/>
      <c r="CF14" s="86"/>
    </row>
    <row r="15" spans="1:84" ht="16.5" customHeight="1" x14ac:dyDescent="0.3">
      <c r="B15" s="9"/>
      <c r="C15" s="89"/>
      <c r="D15" s="89"/>
      <c r="E15" s="89"/>
      <c r="F15" s="89"/>
      <c r="G15" s="89"/>
      <c r="H15" s="89"/>
      <c r="I15" s="89"/>
      <c r="J15" s="89"/>
      <c r="K15" s="89"/>
      <c r="L15" s="89"/>
      <c r="M15" s="89"/>
      <c r="N15" s="89"/>
      <c r="O15" s="89"/>
      <c r="P15" s="89"/>
      <c r="Q15" s="89"/>
      <c r="R15" s="89"/>
      <c r="S15" s="89"/>
      <c r="T15" s="89"/>
      <c r="U15" s="89"/>
      <c r="V15" s="9"/>
      <c r="W15" s="89"/>
      <c r="X15" s="89"/>
      <c r="Y15" s="89"/>
      <c r="Z15" s="89"/>
      <c r="AA15" s="89"/>
      <c r="AB15" s="89"/>
      <c r="AC15" s="89"/>
      <c r="AD15" s="89"/>
      <c r="AE15" s="89"/>
      <c r="AF15" s="89"/>
      <c r="AG15" s="89"/>
      <c r="AH15" s="89"/>
      <c r="AI15" s="89"/>
      <c r="AJ15" s="89"/>
      <c r="AK15" s="89"/>
      <c r="AL15" s="89"/>
      <c r="AM15" s="89"/>
      <c r="AN15" s="89"/>
      <c r="AO15" s="89"/>
      <c r="AT15" s="178"/>
      <c r="AU15" s="325"/>
      <c r="AV15" s="326"/>
      <c r="AW15" s="326"/>
      <c r="AX15" s="326"/>
      <c r="AY15" s="326"/>
      <c r="AZ15" s="326"/>
      <c r="BA15" s="326"/>
      <c r="BB15" s="326"/>
      <c r="BC15" s="326"/>
      <c r="BD15" s="326"/>
      <c r="BE15" s="326"/>
      <c r="BF15" s="326"/>
      <c r="BG15" s="326"/>
      <c r="BH15" s="326"/>
      <c r="BI15" s="326"/>
      <c r="BJ15" s="326"/>
      <c r="BK15" s="326"/>
      <c r="BL15" s="327"/>
      <c r="BN15" s="178"/>
      <c r="BO15" s="86"/>
      <c r="BP15" s="86"/>
      <c r="BQ15" s="86"/>
      <c r="BR15" s="86"/>
      <c r="BS15" s="86"/>
      <c r="BT15" s="86"/>
      <c r="BU15" s="86"/>
      <c r="BV15" s="86"/>
      <c r="BW15" s="86"/>
      <c r="BX15" s="86"/>
      <c r="BY15" s="86"/>
      <c r="BZ15" s="86"/>
      <c r="CA15" s="86"/>
      <c r="CB15" s="86"/>
      <c r="CC15" s="86"/>
      <c r="CD15" s="86"/>
      <c r="CE15" s="86"/>
      <c r="CF15" s="86"/>
    </row>
    <row r="16" spans="1:84" ht="16.5" customHeight="1" x14ac:dyDescent="0.3">
      <c r="B16" s="9"/>
      <c r="C16" s="89"/>
      <c r="D16" s="89"/>
      <c r="E16" s="89"/>
      <c r="F16" s="89"/>
      <c r="G16" s="89"/>
      <c r="H16" s="89"/>
      <c r="I16" s="89"/>
      <c r="J16" s="89"/>
      <c r="K16" s="89"/>
      <c r="L16" s="89"/>
      <c r="M16" s="89"/>
      <c r="N16" s="89"/>
      <c r="O16" s="89"/>
      <c r="P16" s="89"/>
      <c r="Q16" s="89"/>
      <c r="R16" s="89"/>
      <c r="S16" s="89"/>
      <c r="T16" s="89"/>
      <c r="U16" s="89"/>
      <c r="V16" s="9"/>
      <c r="W16" s="89"/>
      <c r="X16" s="89"/>
      <c r="Y16" s="89"/>
      <c r="Z16" s="89"/>
      <c r="AA16" s="89"/>
      <c r="AB16" s="89"/>
      <c r="AC16" s="89"/>
      <c r="AD16" s="89"/>
      <c r="AE16" s="89"/>
      <c r="AF16" s="89"/>
      <c r="AG16" s="89"/>
      <c r="AH16" s="89"/>
      <c r="AI16" s="89"/>
      <c r="AJ16" s="89"/>
      <c r="AK16" s="89"/>
      <c r="AL16" s="89"/>
      <c r="AM16" s="89"/>
      <c r="AN16" s="89"/>
      <c r="AO16" s="89"/>
    </row>
    <row r="17" spans="2:84" ht="16.5" customHeight="1" x14ac:dyDescent="0.3">
      <c r="B17" s="9"/>
      <c r="C17" s="89"/>
      <c r="D17" s="89"/>
      <c r="E17" s="89"/>
      <c r="F17" s="89"/>
      <c r="G17" s="89"/>
      <c r="H17" s="89"/>
      <c r="I17" s="89"/>
      <c r="J17" s="89"/>
      <c r="K17" s="89"/>
      <c r="L17" s="89"/>
      <c r="M17" s="89"/>
      <c r="N17" s="89"/>
      <c r="O17" s="89"/>
      <c r="P17" s="89"/>
      <c r="Q17" s="89"/>
      <c r="R17" s="89"/>
      <c r="S17" s="89"/>
      <c r="T17" s="89"/>
      <c r="U17" s="89"/>
      <c r="V17" s="9"/>
      <c r="W17" s="89"/>
      <c r="X17" s="89"/>
      <c r="Y17" s="89"/>
      <c r="Z17" s="89"/>
      <c r="AA17" s="89"/>
      <c r="AB17" s="89"/>
      <c r="AC17" s="89"/>
      <c r="AD17" s="89"/>
      <c r="AE17" s="89"/>
      <c r="AF17" s="89"/>
      <c r="AG17" s="89"/>
      <c r="AH17" s="89"/>
      <c r="AI17" s="89"/>
      <c r="AJ17" s="89"/>
      <c r="AK17" s="89"/>
      <c r="AL17" s="89"/>
      <c r="AM17" s="89"/>
      <c r="AN17" s="89"/>
      <c r="AO17" s="89"/>
      <c r="AT17" s="10" t="s">
        <v>311</v>
      </c>
      <c r="AU17" s="318"/>
      <c r="AV17" s="319"/>
      <c r="AW17" s="319"/>
      <c r="AX17" s="319"/>
      <c r="AY17" s="319"/>
      <c r="AZ17" s="319"/>
      <c r="BA17" s="319"/>
      <c r="BB17" s="319"/>
      <c r="BC17" s="319"/>
      <c r="BD17" s="319"/>
      <c r="BE17" s="319"/>
      <c r="BF17" s="319"/>
      <c r="BG17" s="319"/>
      <c r="BH17" s="319"/>
      <c r="BI17" s="319"/>
      <c r="BJ17" s="319"/>
      <c r="BK17" s="319"/>
      <c r="BL17" s="320"/>
      <c r="BM17" s="9"/>
      <c r="BN17" s="10" t="s">
        <v>311</v>
      </c>
      <c r="BO17" s="312"/>
      <c r="BP17" s="312"/>
      <c r="BQ17" s="312"/>
      <c r="BR17" s="312"/>
      <c r="BS17" s="312"/>
      <c r="BT17" s="312"/>
      <c r="BU17" s="312"/>
      <c r="BV17" s="312"/>
      <c r="BW17" s="312"/>
      <c r="BX17" s="312"/>
      <c r="BY17" s="312"/>
      <c r="BZ17" s="312"/>
      <c r="CA17" s="312"/>
      <c r="CB17" s="312"/>
      <c r="CC17" s="312"/>
      <c r="CD17" s="312"/>
      <c r="CE17" s="312"/>
      <c r="CF17" s="312"/>
    </row>
    <row r="18" spans="2:84" ht="16.5" customHeight="1" x14ac:dyDescent="0.3">
      <c r="B18" s="9"/>
      <c r="C18" s="89"/>
      <c r="D18" s="89"/>
      <c r="E18" s="89"/>
      <c r="F18" s="89"/>
      <c r="G18" s="89"/>
      <c r="H18" s="89"/>
      <c r="I18" s="89"/>
      <c r="J18" s="89"/>
      <c r="K18" s="89"/>
      <c r="L18" s="89"/>
      <c r="M18" s="89"/>
      <c r="N18" s="89"/>
      <c r="O18" s="89"/>
      <c r="P18" s="89"/>
      <c r="Q18" s="89"/>
      <c r="R18" s="89"/>
      <c r="S18" s="89"/>
      <c r="T18" s="89"/>
      <c r="U18" s="89"/>
      <c r="V18" s="9"/>
      <c r="W18" s="89"/>
      <c r="X18" s="89"/>
      <c r="Y18" s="89"/>
      <c r="Z18" s="89"/>
      <c r="AA18" s="89"/>
      <c r="AB18" s="89"/>
      <c r="AC18" s="89"/>
      <c r="AD18" s="89"/>
      <c r="AE18" s="89"/>
      <c r="AF18" s="89"/>
      <c r="AG18" s="89"/>
      <c r="AH18" s="89"/>
      <c r="AI18" s="89"/>
      <c r="AJ18" s="89"/>
      <c r="AK18" s="89"/>
      <c r="AL18" s="89"/>
      <c r="AM18" s="89"/>
      <c r="AN18" s="89"/>
      <c r="AO18" s="89"/>
      <c r="AT18" s="12" t="s">
        <v>313</v>
      </c>
      <c r="AU18" s="79" t="s">
        <v>314</v>
      </c>
      <c r="AV18" s="79"/>
      <c r="AW18" s="79"/>
      <c r="AX18" s="79" t="s">
        <v>315</v>
      </c>
      <c r="AY18" s="79"/>
      <c r="AZ18" s="79"/>
      <c r="BA18" s="79" t="s">
        <v>316</v>
      </c>
      <c r="BB18" s="79"/>
      <c r="BC18" s="79"/>
      <c r="BD18" s="79" t="s">
        <v>317</v>
      </c>
      <c r="BE18" s="79"/>
      <c r="BF18" s="79"/>
      <c r="BG18" s="79" t="s">
        <v>318</v>
      </c>
      <c r="BH18" s="79"/>
      <c r="BI18" s="79"/>
      <c r="BJ18" s="79" t="s">
        <v>101</v>
      </c>
      <c r="BK18" s="79"/>
      <c r="BL18" s="79"/>
      <c r="BM18" s="9"/>
      <c r="BN18" s="12" t="s">
        <v>313</v>
      </c>
      <c r="BO18" s="79" t="s">
        <v>314</v>
      </c>
      <c r="BP18" s="79"/>
      <c r="BQ18" s="79"/>
      <c r="BR18" s="79" t="s">
        <v>315</v>
      </c>
      <c r="BS18" s="79"/>
      <c r="BT18" s="79"/>
      <c r="BU18" s="79" t="s">
        <v>316</v>
      </c>
      <c r="BV18" s="79"/>
      <c r="BW18" s="79"/>
      <c r="BX18" s="79" t="s">
        <v>317</v>
      </c>
      <c r="BY18" s="79"/>
      <c r="BZ18" s="79"/>
      <c r="CA18" s="79" t="s">
        <v>318</v>
      </c>
      <c r="CB18" s="79"/>
      <c r="CC18" s="79"/>
      <c r="CD18" s="79" t="s">
        <v>101</v>
      </c>
      <c r="CE18" s="79"/>
      <c r="CF18" s="79"/>
    </row>
    <row r="19" spans="2:84" ht="16.5" customHeight="1" x14ac:dyDescent="0.3">
      <c r="B19" s="9"/>
      <c r="C19" s="89"/>
      <c r="D19" s="89"/>
      <c r="E19" s="89"/>
      <c r="F19" s="89"/>
      <c r="G19" s="89"/>
      <c r="H19" s="89"/>
      <c r="I19" s="89"/>
      <c r="J19" s="89"/>
      <c r="K19" s="89"/>
      <c r="L19" s="89"/>
      <c r="M19" s="89"/>
      <c r="N19" s="89"/>
      <c r="O19" s="89"/>
      <c r="P19" s="89"/>
      <c r="Q19" s="89"/>
      <c r="R19" s="89"/>
      <c r="S19" s="89"/>
      <c r="T19" s="89"/>
      <c r="U19" s="89"/>
      <c r="V19" s="9"/>
      <c r="W19" s="89"/>
      <c r="X19" s="89"/>
      <c r="Y19" s="89"/>
      <c r="Z19" s="89"/>
      <c r="AA19" s="89"/>
      <c r="AB19" s="89"/>
      <c r="AC19" s="89"/>
      <c r="AD19" s="89"/>
      <c r="AE19" s="89"/>
      <c r="AF19" s="89"/>
      <c r="AG19" s="89"/>
      <c r="AH19" s="89"/>
      <c r="AI19" s="89"/>
      <c r="AJ19" s="89"/>
      <c r="AK19" s="89"/>
      <c r="AL19" s="89"/>
      <c r="AM19" s="89"/>
      <c r="AN19" s="89"/>
      <c r="AO19" s="89"/>
      <c r="AT19" s="178">
        <v>0</v>
      </c>
      <c r="AU19" s="311" t="s">
        <v>321</v>
      </c>
      <c r="AV19" s="311"/>
      <c r="AW19" s="311"/>
      <c r="AX19" s="181" t="s">
        <v>322</v>
      </c>
      <c r="AY19" s="311"/>
      <c r="AZ19" s="311"/>
      <c r="BA19" s="311" t="s">
        <v>323</v>
      </c>
      <c r="BB19" s="311"/>
      <c r="BC19" s="311"/>
      <c r="BD19" s="311" t="s">
        <v>302</v>
      </c>
      <c r="BE19" s="311"/>
      <c r="BF19" s="311"/>
      <c r="BG19" s="311" t="s">
        <v>302</v>
      </c>
      <c r="BH19" s="311"/>
      <c r="BI19" s="311"/>
      <c r="BJ19" s="179" t="s">
        <v>302</v>
      </c>
      <c r="BK19" s="180"/>
      <c r="BL19" s="181"/>
      <c r="BN19" s="178">
        <v>0</v>
      </c>
      <c r="BO19" s="311" t="s">
        <v>321</v>
      </c>
      <c r="BP19" s="311"/>
      <c r="BQ19" s="311"/>
      <c r="BR19" s="181" t="s">
        <v>322</v>
      </c>
      <c r="BS19" s="311"/>
      <c r="BT19" s="311"/>
      <c r="BU19" s="311" t="s">
        <v>323</v>
      </c>
      <c r="BV19" s="311"/>
      <c r="BW19" s="311"/>
      <c r="BX19" s="311" t="s">
        <v>302</v>
      </c>
      <c r="BY19" s="311"/>
      <c r="BZ19" s="311"/>
      <c r="CA19" s="311" t="s">
        <v>302</v>
      </c>
      <c r="CB19" s="311"/>
      <c r="CC19" s="311"/>
      <c r="CD19" s="179" t="s">
        <v>302</v>
      </c>
      <c r="CE19" s="180"/>
      <c r="CF19" s="181"/>
    </row>
    <row r="20" spans="2:84" ht="16.5" customHeight="1" x14ac:dyDescent="0.3">
      <c r="B20" s="9"/>
      <c r="C20" s="89"/>
      <c r="D20" s="89"/>
      <c r="E20" s="89"/>
      <c r="F20" s="89"/>
      <c r="G20" s="89"/>
      <c r="H20" s="89"/>
      <c r="I20" s="89"/>
      <c r="J20" s="89"/>
      <c r="K20" s="89"/>
      <c r="L20" s="89"/>
      <c r="M20" s="89"/>
      <c r="N20" s="89"/>
      <c r="O20" s="89"/>
      <c r="P20" s="89"/>
      <c r="Q20" s="89"/>
      <c r="R20" s="89"/>
      <c r="S20" s="89"/>
      <c r="T20" s="89"/>
      <c r="U20" s="89"/>
      <c r="V20" s="9"/>
      <c r="W20" s="89"/>
      <c r="X20" s="89"/>
      <c r="Y20" s="89"/>
      <c r="Z20" s="89"/>
      <c r="AA20" s="89"/>
      <c r="AB20" s="89"/>
      <c r="AC20" s="89"/>
      <c r="AD20" s="89"/>
      <c r="AE20" s="89"/>
      <c r="AF20" s="89"/>
      <c r="AG20" s="89"/>
      <c r="AH20" s="89"/>
      <c r="AI20" s="89"/>
      <c r="AJ20" s="89"/>
      <c r="AK20" s="89"/>
      <c r="AL20" s="89"/>
      <c r="AM20" s="89"/>
      <c r="AN20" s="89"/>
      <c r="AO20" s="89"/>
      <c r="AT20" s="178"/>
      <c r="AU20" s="86"/>
      <c r="AV20" s="86"/>
      <c r="AW20" s="86"/>
      <c r="AX20" s="86"/>
      <c r="AY20" s="86"/>
      <c r="AZ20" s="86"/>
      <c r="BA20" s="106" t="str">
        <f>IF(BA19="CL轮",AE3,IF(BA19="CL分钟",AE3,"-"))</f>
        <v>-</v>
      </c>
      <c r="BB20" s="106"/>
      <c r="BC20" s="106"/>
      <c r="BD20" s="106" t="str">
        <f>IF(BD19="无","-",IF(BD19="近距",SUM(25+5*AE3/2),IF(BD19="中距",SUM(100+AE3*10),IF(BD19="远距",SUM(400+AE3*40),IF(BD19="接触",5,IF(BD19="自身",0,0))))))</f>
        <v>-</v>
      </c>
      <c r="BE20" s="106"/>
      <c r="BF20" s="106"/>
      <c r="BG20" s="106" t="str">
        <f>IF(BG19="无","-",SUM(AE6+AT19))</f>
        <v>-</v>
      </c>
      <c r="BH20" s="106"/>
      <c r="BI20" s="106"/>
      <c r="BJ20" s="13"/>
      <c r="BK20" s="13"/>
      <c r="BL20" s="13"/>
      <c r="BN20" s="178"/>
      <c r="BO20" s="86"/>
      <c r="BP20" s="86"/>
      <c r="BQ20" s="86"/>
      <c r="BR20" s="86"/>
      <c r="BS20" s="86"/>
      <c r="BT20" s="86"/>
      <c r="BU20" s="106" t="str">
        <f>IF(BU19="CL轮",AE3,IF(BU19="CL分钟",AE3,"-"))</f>
        <v>-</v>
      </c>
      <c r="BV20" s="106"/>
      <c r="BW20" s="106"/>
      <c r="BX20" s="106" t="str">
        <f>IF(BX19="无","-",IF(BX19="近距",SUM(25+5*AE3/2),IF(BX19="中距",SUM(100+AE3*10),IF(BX19="远距",SUM(400+AE3*40),IF(BX19="接触",5,IF(BX19="自身",0,0))))))</f>
        <v>-</v>
      </c>
      <c r="BY20" s="106"/>
      <c r="BZ20" s="106"/>
      <c r="CA20" s="106" t="str">
        <f>IF(CA19="无","-",SUM(AE6+BN19))</f>
        <v>-</v>
      </c>
      <c r="CB20" s="106"/>
      <c r="CC20" s="106"/>
      <c r="CD20" s="13"/>
      <c r="CE20" s="13"/>
      <c r="CF20" s="13"/>
    </row>
    <row r="21" spans="2:84" ht="16.5" customHeight="1" x14ac:dyDescent="0.3">
      <c r="C21" s="89"/>
      <c r="D21" s="89"/>
      <c r="E21" s="89"/>
      <c r="F21" s="89"/>
      <c r="G21" s="89"/>
      <c r="H21" s="89"/>
      <c r="I21" s="89"/>
      <c r="J21" s="89"/>
      <c r="K21" s="89"/>
      <c r="L21" s="89"/>
      <c r="M21" s="89"/>
      <c r="N21" s="89"/>
      <c r="O21" s="89"/>
      <c r="P21" s="89"/>
      <c r="Q21" s="89"/>
      <c r="R21" s="89"/>
      <c r="S21" s="89"/>
      <c r="T21" s="89"/>
      <c r="U21" s="89"/>
      <c r="V21" s="9"/>
      <c r="W21" s="89"/>
      <c r="X21" s="89"/>
      <c r="Y21" s="89"/>
      <c r="Z21" s="89"/>
      <c r="AA21" s="89"/>
      <c r="AB21" s="89"/>
      <c r="AC21" s="89"/>
      <c r="AD21" s="89"/>
      <c r="AE21" s="89"/>
      <c r="AF21" s="89"/>
      <c r="AG21" s="89"/>
      <c r="AH21" s="89"/>
      <c r="AI21" s="89"/>
      <c r="AJ21" s="89"/>
      <c r="AK21" s="89"/>
      <c r="AL21" s="89"/>
      <c r="AM21" s="89"/>
      <c r="AN21" s="89"/>
      <c r="AO21" s="89"/>
      <c r="AT21" s="178"/>
      <c r="AU21" s="321"/>
      <c r="AV21" s="322"/>
      <c r="AW21" s="322"/>
      <c r="AX21" s="323"/>
      <c r="AY21" s="323"/>
      <c r="AZ21" s="323"/>
      <c r="BA21" s="323"/>
      <c r="BB21" s="323"/>
      <c r="BC21" s="323"/>
      <c r="BD21" s="323"/>
      <c r="BE21" s="323"/>
      <c r="BF21" s="323"/>
      <c r="BG21" s="323"/>
      <c r="BH21" s="323"/>
      <c r="BI21" s="323"/>
      <c r="BJ21" s="323"/>
      <c r="BK21" s="323"/>
      <c r="BL21" s="324"/>
      <c r="BN21" s="178"/>
      <c r="BO21" s="86"/>
      <c r="BP21" s="86"/>
      <c r="BQ21" s="86"/>
      <c r="BR21" s="86"/>
      <c r="BS21" s="86"/>
      <c r="BT21" s="86"/>
      <c r="BU21" s="86"/>
      <c r="BV21" s="86"/>
      <c r="BW21" s="86"/>
      <c r="BX21" s="86"/>
      <c r="BY21" s="86"/>
      <c r="BZ21" s="86"/>
      <c r="CA21" s="86"/>
      <c r="CB21" s="86"/>
      <c r="CC21" s="86"/>
      <c r="CD21" s="86"/>
      <c r="CE21" s="86"/>
      <c r="CF21" s="86"/>
    </row>
    <row r="22" spans="2:84" ht="16.5" customHeight="1" x14ac:dyDescent="0.3">
      <c r="C22" s="89"/>
      <c r="D22" s="89"/>
      <c r="E22" s="89"/>
      <c r="F22" s="89"/>
      <c r="G22" s="89"/>
      <c r="H22" s="89"/>
      <c r="I22" s="89"/>
      <c r="J22" s="89"/>
      <c r="K22" s="89"/>
      <c r="L22" s="89"/>
      <c r="M22" s="89"/>
      <c r="N22" s="89"/>
      <c r="O22" s="89"/>
      <c r="P22" s="89"/>
      <c r="Q22" s="89"/>
      <c r="R22" s="89"/>
      <c r="S22" s="89"/>
      <c r="T22" s="89"/>
      <c r="U22" s="89"/>
      <c r="V22" s="9"/>
      <c r="W22" s="89"/>
      <c r="X22" s="89"/>
      <c r="Y22" s="89"/>
      <c r="Z22" s="89"/>
      <c r="AA22" s="89"/>
      <c r="AB22" s="89"/>
      <c r="AC22" s="89"/>
      <c r="AD22" s="89"/>
      <c r="AE22" s="89"/>
      <c r="AF22" s="89"/>
      <c r="AG22" s="89"/>
      <c r="AH22" s="89"/>
      <c r="AI22" s="89"/>
      <c r="AJ22" s="89"/>
      <c r="AK22" s="89"/>
      <c r="AL22" s="89"/>
      <c r="AM22" s="89"/>
      <c r="AN22" s="89"/>
      <c r="AO22" s="89"/>
      <c r="AT22" s="178"/>
      <c r="AU22" s="325"/>
      <c r="AV22" s="326"/>
      <c r="AW22" s="326"/>
      <c r="AX22" s="326"/>
      <c r="AY22" s="326"/>
      <c r="AZ22" s="326"/>
      <c r="BA22" s="326"/>
      <c r="BB22" s="326"/>
      <c r="BC22" s="326"/>
      <c r="BD22" s="326"/>
      <c r="BE22" s="326"/>
      <c r="BF22" s="326"/>
      <c r="BG22" s="326"/>
      <c r="BH22" s="326"/>
      <c r="BI22" s="326"/>
      <c r="BJ22" s="326"/>
      <c r="BK22" s="326"/>
      <c r="BL22" s="327"/>
      <c r="BN22" s="178"/>
      <c r="BO22" s="86"/>
      <c r="BP22" s="86"/>
      <c r="BQ22" s="86"/>
      <c r="BR22" s="86"/>
      <c r="BS22" s="86"/>
      <c r="BT22" s="86"/>
      <c r="BU22" s="86"/>
      <c r="BV22" s="86"/>
      <c r="BW22" s="86"/>
      <c r="BX22" s="86"/>
      <c r="BY22" s="86"/>
      <c r="BZ22" s="86"/>
      <c r="CA22" s="86"/>
      <c r="CB22" s="86"/>
      <c r="CC22" s="86"/>
      <c r="CD22" s="86"/>
      <c r="CE22" s="86"/>
      <c r="CF22" s="86"/>
    </row>
    <row r="23" spans="2:84" ht="16.5" customHeight="1" x14ac:dyDescent="0.3">
      <c r="C23" s="89"/>
      <c r="D23" s="89"/>
      <c r="E23" s="89"/>
      <c r="F23" s="89"/>
      <c r="G23" s="89"/>
      <c r="H23" s="89"/>
      <c r="I23" s="89"/>
      <c r="J23" s="89"/>
      <c r="K23" s="89"/>
      <c r="L23" s="89"/>
      <c r="M23" s="89"/>
      <c r="N23" s="89"/>
      <c r="O23" s="89"/>
      <c r="P23" s="89"/>
      <c r="Q23" s="89"/>
      <c r="R23" s="89"/>
      <c r="S23" s="89"/>
      <c r="T23" s="89"/>
      <c r="U23" s="89"/>
      <c r="V23" s="9"/>
      <c r="W23" s="89"/>
      <c r="X23" s="89"/>
      <c r="Y23" s="89"/>
      <c r="Z23" s="89"/>
      <c r="AA23" s="89"/>
      <c r="AB23" s="89"/>
      <c r="AC23" s="89"/>
      <c r="AD23" s="89"/>
      <c r="AE23" s="89"/>
      <c r="AF23" s="89"/>
      <c r="AG23" s="89"/>
      <c r="AH23" s="89"/>
      <c r="AI23" s="89"/>
      <c r="AJ23" s="89"/>
      <c r="AK23" s="89"/>
      <c r="AL23" s="89"/>
      <c r="AM23" s="89"/>
      <c r="AN23" s="89"/>
      <c r="AO23" s="89"/>
      <c r="AT23" s="9"/>
      <c r="AU23" s="9"/>
      <c r="AV23" s="9"/>
      <c r="AW23" s="9"/>
      <c r="AX23" s="9"/>
      <c r="AY23" s="9"/>
      <c r="AZ23" s="9"/>
      <c r="BA23" s="9"/>
      <c r="BB23" s="9"/>
      <c r="BC23" s="9"/>
      <c r="BD23" s="9"/>
      <c r="BE23" s="9"/>
      <c r="BF23" s="9"/>
      <c r="BG23" s="9"/>
      <c r="BH23" s="9"/>
      <c r="BI23" s="9"/>
      <c r="BJ23" s="9"/>
      <c r="BK23" s="9"/>
      <c r="BL23" s="9"/>
    </row>
    <row r="24" spans="2:84" ht="16.5" customHeight="1" x14ac:dyDescent="0.3">
      <c r="C24" s="89"/>
      <c r="D24" s="89"/>
      <c r="E24" s="89"/>
      <c r="F24" s="89"/>
      <c r="G24" s="89"/>
      <c r="H24" s="89"/>
      <c r="I24" s="89"/>
      <c r="J24" s="89"/>
      <c r="K24" s="89"/>
      <c r="L24" s="89"/>
      <c r="M24" s="89"/>
      <c r="N24" s="89"/>
      <c r="O24" s="89"/>
      <c r="P24" s="89"/>
      <c r="Q24" s="89"/>
      <c r="R24" s="89"/>
      <c r="S24" s="89"/>
      <c r="T24" s="89"/>
      <c r="U24" s="89"/>
      <c r="V24" s="9"/>
      <c r="W24" s="89"/>
      <c r="X24" s="89"/>
      <c r="Y24" s="89"/>
      <c r="Z24" s="89"/>
      <c r="AA24" s="89"/>
      <c r="AB24" s="89"/>
      <c r="AC24" s="89"/>
      <c r="AD24" s="89"/>
      <c r="AE24" s="89"/>
      <c r="AF24" s="89"/>
      <c r="AG24" s="89"/>
      <c r="AH24" s="89"/>
      <c r="AI24" s="89"/>
      <c r="AJ24" s="89"/>
      <c r="AK24" s="89"/>
      <c r="AL24" s="89"/>
      <c r="AM24" s="89"/>
      <c r="AN24" s="89"/>
      <c r="AO24" s="89"/>
      <c r="AT24" s="10" t="s">
        <v>311</v>
      </c>
      <c r="AU24" s="318"/>
      <c r="AV24" s="319"/>
      <c r="AW24" s="319"/>
      <c r="AX24" s="319"/>
      <c r="AY24" s="319"/>
      <c r="AZ24" s="319"/>
      <c r="BA24" s="319"/>
      <c r="BB24" s="319"/>
      <c r="BC24" s="319"/>
      <c r="BD24" s="319"/>
      <c r="BE24" s="319"/>
      <c r="BF24" s="319"/>
      <c r="BG24" s="319"/>
      <c r="BH24" s="319"/>
      <c r="BI24" s="319"/>
      <c r="BJ24" s="319"/>
      <c r="BK24" s="319"/>
      <c r="BL24" s="320"/>
      <c r="BM24" s="9"/>
      <c r="BN24" s="10" t="s">
        <v>311</v>
      </c>
      <c r="BO24" s="312"/>
      <c r="BP24" s="312"/>
      <c r="BQ24" s="312"/>
      <c r="BR24" s="312"/>
      <c r="BS24" s="312"/>
      <c r="BT24" s="312"/>
      <c r="BU24" s="312"/>
      <c r="BV24" s="312"/>
      <c r="BW24" s="312"/>
      <c r="BX24" s="312"/>
      <c r="BY24" s="312"/>
      <c r="BZ24" s="312"/>
      <c r="CA24" s="312"/>
      <c r="CB24" s="312"/>
      <c r="CC24" s="312"/>
      <c r="CD24" s="312"/>
      <c r="CE24" s="312"/>
      <c r="CF24" s="312"/>
    </row>
    <row r="25" spans="2:84" ht="16.5" customHeight="1" x14ac:dyDescent="0.3">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T25" s="12" t="s">
        <v>313</v>
      </c>
      <c r="AU25" s="79" t="s">
        <v>314</v>
      </c>
      <c r="AV25" s="79"/>
      <c r="AW25" s="79"/>
      <c r="AX25" s="79" t="s">
        <v>315</v>
      </c>
      <c r="AY25" s="79"/>
      <c r="AZ25" s="79"/>
      <c r="BA25" s="79" t="s">
        <v>316</v>
      </c>
      <c r="BB25" s="79"/>
      <c r="BC25" s="79"/>
      <c r="BD25" s="79" t="s">
        <v>317</v>
      </c>
      <c r="BE25" s="79"/>
      <c r="BF25" s="79"/>
      <c r="BG25" s="79" t="s">
        <v>318</v>
      </c>
      <c r="BH25" s="79"/>
      <c r="BI25" s="79"/>
      <c r="BJ25" s="79" t="s">
        <v>101</v>
      </c>
      <c r="BK25" s="79"/>
      <c r="BL25" s="79"/>
      <c r="BM25" s="9"/>
      <c r="BN25" s="12" t="s">
        <v>313</v>
      </c>
      <c r="BO25" s="79" t="s">
        <v>314</v>
      </c>
      <c r="BP25" s="79"/>
      <c r="BQ25" s="79"/>
      <c r="BR25" s="79" t="s">
        <v>315</v>
      </c>
      <c r="BS25" s="79"/>
      <c r="BT25" s="79"/>
      <c r="BU25" s="79" t="s">
        <v>316</v>
      </c>
      <c r="BV25" s="79"/>
      <c r="BW25" s="79"/>
      <c r="BX25" s="79" t="s">
        <v>317</v>
      </c>
      <c r="BY25" s="79"/>
      <c r="BZ25" s="79"/>
      <c r="CA25" s="79" t="s">
        <v>318</v>
      </c>
      <c r="CB25" s="79"/>
      <c r="CC25" s="79"/>
      <c r="CD25" s="79" t="s">
        <v>101</v>
      </c>
      <c r="CE25" s="79"/>
      <c r="CF25" s="79"/>
    </row>
    <row r="26" spans="2:84" ht="16.5" customHeight="1" x14ac:dyDescent="0.3">
      <c r="C26" s="75">
        <v>2</v>
      </c>
      <c r="D26" s="75"/>
      <c r="E26" s="75"/>
      <c r="F26" s="75"/>
      <c r="G26" s="75"/>
      <c r="H26" s="9"/>
      <c r="I26" s="9"/>
      <c r="J26" s="9"/>
      <c r="K26" s="9"/>
      <c r="L26" s="9"/>
      <c r="M26" s="9"/>
      <c r="N26" s="9"/>
      <c r="O26" s="9"/>
      <c r="P26" s="9"/>
      <c r="Q26" s="178" t="s">
        <v>330</v>
      </c>
      <c r="R26" s="313"/>
      <c r="S26" s="112">
        <f>SUM(C26+AE6)</f>
        <v>12</v>
      </c>
      <c r="T26" s="112"/>
      <c r="U26" s="112"/>
      <c r="V26" s="9"/>
      <c r="W26" s="75">
        <v>3</v>
      </c>
      <c r="X26" s="75"/>
      <c r="Y26" s="75"/>
      <c r="Z26" s="75"/>
      <c r="AA26" s="75"/>
      <c r="AB26" s="9"/>
      <c r="AC26" s="9"/>
      <c r="AD26" s="9"/>
      <c r="AE26" s="9"/>
      <c r="AF26" s="9"/>
      <c r="AG26" s="9"/>
      <c r="AH26" s="9"/>
      <c r="AI26" s="9"/>
      <c r="AJ26" s="9"/>
      <c r="AK26" s="178" t="s">
        <v>330</v>
      </c>
      <c r="AL26" s="313"/>
      <c r="AM26" s="112">
        <f>SUM(W26+AE6)</f>
        <v>13</v>
      </c>
      <c r="AN26" s="112"/>
      <c r="AO26" s="112"/>
      <c r="AT26" s="178">
        <v>0</v>
      </c>
      <c r="AU26" s="179" t="s">
        <v>321</v>
      </c>
      <c r="AV26" s="180"/>
      <c r="AW26" s="181"/>
      <c r="AX26" s="181" t="s">
        <v>322</v>
      </c>
      <c r="AY26" s="311"/>
      <c r="AZ26" s="311"/>
      <c r="BA26" s="311" t="s">
        <v>323</v>
      </c>
      <c r="BB26" s="311"/>
      <c r="BC26" s="311"/>
      <c r="BD26" s="311" t="s">
        <v>302</v>
      </c>
      <c r="BE26" s="311"/>
      <c r="BF26" s="311"/>
      <c r="BG26" s="311" t="s">
        <v>302</v>
      </c>
      <c r="BH26" s="311"/>
      <c r="BI26" s="311"/>
      <c r="BJ26" s="179" t="s">
        <v>302</v>
      </c>
      <c r="BK26" s="180"/>
      <c r="BL26" s="181"/>
      <c r="BN26" s="315">
        <v>0</v>
      </c>
      <c r="BO26" s="311" t="s">
        <v>321</v>
      </c>
      <c r="BP26" s="311"/>
      <c r="BQ26" s="311"/>
      <c r="BR26" s="181" t="s">
        <v>322</v>
      </c>
      <c r="BS26" s="311"/>
      <c r="BT26" s="311"/>
      <c r="BU26" s="311" t="s">
        <v>323</v>
      </c>
      <c r="BV26" s="311"/>
      <c r="BW26" s="311"/>
      <c r="BX26" s="311" t="s">
        <v>302</v>
      </c>
      <c r="BY26" s="311"/>
      <c r="BZ26" s="311"/>
      <c r="CA26" s="311" t="s">
        <v>302</v>
      </c>
      <c r="CB26" s="311"/>
      <c r="CC26" s="311"/>
      <c r="CD26" s="179" t="s">
        <v>302</v>
      </c>
      <c r="CE26" s="180"/>
      <c r="CF26" s="181"/>
    </row>
    <row r="27" spans="2:84" ht="16.5" customHeight="1" x14ac:dyDescent="0.3">
      <c r="C27" s="89"/>
      <c r="D27" s="89"/>
      <c r="E27" s="89"/>
      <c r="F27" s="89"/>
      <c r="G27" s="89"/>
      <c r="H27" s="89"/>
      <c r="I27" s="89"/>
      <c r="J27" s="89"/>
      <c r="K27" s="89"/>
      <c r="L27" s="89"/>
      <c r="M27" s="89"/>
      <c r="N27" s="89"/>
      <c r="O27" s="89"/>
      <c r="P27" s="89"/>
      <c r="Q27" s="89"/>
      <c r="R27" s="89"/>
      <c r="S27" s="89"/>
      <c r="T27" s="89"/>
      <c r="U27" s="89"/>
      <c r="V27" s="9"/>
      <c r="W27" s="89"/>
      <c r="X27" s="89"/>
      <c r="Y27" s="89"/>
      <c r="Z27" s="89"/>
      <c r="AA27" s="89"/>
      <c r="AB27" s="89"/>
      <c r="AC27" s="89"/>
      <c r="AD27" s="89"/>
      <c r="AE27" s="89"/>
      <c r="AF27" s="89"/>
      <c r="AG27" s="89"/>
      <c r="AH27" s="89"/>
      <c r="AI27" s="89"/>
      <c r="AJ27" s="89"/>
      <c r="AK27" s="89"/>
      <c r="AL27" s="89"/>
      <c r="AM27" s="89"/>
      <c r="AN27" s="89"/>
      <c r="AO27" s="89"/>
      <c r="AT27" s="178"/>
      <c r="AU27" s="147"/>
      <c r="AV27" s="148"/>
      <c r="AW27" s="149"/>
      <c r="AX27" s="86"/>
      <c r="AY27" s="86"/>
      <c r="AZ27" s="86"/>
      <c r="BA27" s="106" t="str">
        <f>IF(BA26="CL轮",AE17,IF(BA26="CL分钟",AE3,"-"))</f>
        <v>-</v>
      </c>
      <c r="BB27" s="106"/>
      <c r="BC27" s="106"/>
      <c r="BD27" s="106" t="str">
        <f>IF(BD26="无","-",IF(BD26="近距",SUM(25+5*AE17/2),IF(BD26="中距",SUM(100+AE17*10),IF(BD26="远距",SUM(400+AE17*40),IF(BD26="接触",5,IF(BD26="自身",0,0))))))</f>
        <v>-</v>
      </c>
      <c r="BE27" s="106"/>
      <c r="BF27" s="106"/>
      <c r="BG27" s="106" t="str">
        <f>IF(BG26="无","-",SUM(AE20+AT26))</f>
        <v>-</v>
      </c>
      <c r="BH27" s="106"/>
      <c r="BI27" s="106"/>
      <c r="BJ27" s="13"/>
      <c r="BK27" s="13"/>
      <c r="BL27" s="13"/>
      <c r="BN27" s="316"/>
      <c r="BO27" s="86"/>
      <c r="BP27" s="86"/>
      <c r="BQ27" s="86"/>
      <c r="BR27" s="86"/>
      <c r="BS27" s="86"/>
      <c r="BT27" s="86"/>
      <c r="BU27" s="106" t="str">
        <f>IF(BU26="CL轮",AE3,IF(BU26="CL分钟",AE3,"-"))</f>
        <v>-</v>
      </c>
      <c r="BV27" s="106"/>
      <c r="BW27" s="106"/>
      <c r="BX27" s="106" t="str">
        <f>IF(BX26="无","-",IF(BX26="近距",SUM(25+5*AE3/2),IF(BX26="中距",SUM(100+AE3*10),IF(BX26="远距",SUM(400+AE3*40),IF(BX26="接触",5,IF(BX26="自身",0,0))))))</f>
        <v>-</v>
      </c>
      <c r="BY27" s="106"/>
      <c r="BZ27" s="106"/>
      <c r="CA27" s="106" t="str">
        <f>IF(CA26="无","-",SUM(AE6+BN26))</f>
        <v>-</v>
      </c>
      <c r="CB27" s="106"/>
      <c r="CC27" s="106"/>
      <c r="CD27" s="13"/>
      <c r="CE27" s="13"/>
      <c r="CF27" s="13"/>
    </row>
    <row r="28" spans="2:84" ht="16.5" customHeight="1" x14ac:dyDescent="0.3">
      <c r="C28" s="89"/>
      <c r="D28" s="89"/>
      <c r="E28" s="89"/>
      <c r="F28" s="89"/>
      <c r="G28" s="89"/>
      <c r="H28" s="89"/>
      <c r="I28" s="89"/>
      <c r="J28" s="89"/>
      <c r="K28" s="89"/>
      <c r="L28" s="89"/>
      <c r="M28" s="89"/>
      <c r="N28" s="89"/>
      <c r="O28" s="89"/>
      <c r="P28" s="89"/>
      <c r="Q28" s="89"/>
      <c r="R28" s="89"/>
      <c r="S28" s="89"/>
      <c r="T28" s="89"/>
      <c r="U28" s="89"/>
      <c r="V28" s="9"/>
      <c r="W28" s="89"/>
      <c r="X28" s="89"/>
      <c r="Y28" s="89"/>
      <c r="Z28" s="89"/>
      <c r="AA28" s="89"/>
      <c r="AB28" s="89"/>
      <c r="AC28" s="89"/>
      <c r="AD28" s="89"/>
      <c r="AE28" s="89"/>
      <c r="AF28" s="89"/>
      <c r="AG28" s="89"/>
      <c r="AH28" s="89"/>
      <c r="AI28" s="89"/>
      <c r="AJ28" s="89"/>
      <c r="AK28" s="89"/>
      <c r="AL28" s="89"/>
      <c r="AM28" s="89"/>
      <c r="AN28" s="89"/>
      <c r="AO28" s="89"/>
      <c r="AT28" s="178"/>
      <c r="AU28" s="86"/>
      <c r="AV28" s="86"/>
      <c r="AW28" s="86"/>
      <c r="AX28" s="86"/>
      <c r="AY28" s="86"/>
      <c r="AZ28" s="86"/>
      <c r="BA28" s="86"/>
      <c r="BB28" s="86"/>
      <c r="BC28" s="86"/>
      <c r="BD28" s="86"/>
      <c r="BE28" s="86"/>
      <c r="BF28" s="86"/>
      <c r="BG28" s="86"/>
      <c r="BH28" s="86"/>
      <c r="BI28" s="86"/>
      <c r="BJ28" s="86"/>
      <c r="BK28" s="86"/>
      <c r="BL28" s="86"/>
      <c r="BN28" s="316"/>
      <c r="BO28" s="86"/>
      <c r="BP28" s="86"/>
      <c r="BQ28" s="86"/>
      <c r="BR28" s="86"/>
      <c r="BS28" s="86"/>
      <c r="BT28" s="86"/>
      <c r="BU28" s="86"/>
      <c r="BV28" s="86"/>
      <c r="BW28" s="86"/>
      <c r="BX28" s="86"/>
      <c r="BY28" s="86"/>
      <c r="BZ28" s="86"/>
      <c r="CA28" s="86"/>
      <c r="CB28" s="86"/>
      <c r="CC28" s="86"/>
      <c r="CD28" s="86"/>
      <c r="CE28" s="86"/>
      <c r="CF28" s="86"/>
    </row>
    <row r="29" spans="2:84" ht="16.5" customHeight="1" x14ac:dyDescent="0.3">
      <c r="C29" s="89"/>
      <c r="D29" s="89"/>
      <c r="E29" s="89"/>
      <c r="F29" s="89"/>
      <c r="G29" s="89"/>
      <c r="H29" s="89"/>
      <c r="I29" s="89"/>
      <c r="J29" s="89"/>
      <c r="K29" s="89"/>
      <c r="L29" s="89"/>
      <c r="M29" s="89"/>
      <c r="N29" s="89"/>
      <c r="O29" s="89"/>
      <c r="P29" s="89"/>
      <c r="Q29" s="89"/>
      <c r="R29" s="89"/>
      <c r="S29" s="89"/>
      <c r="T29" s="89"/>
      <c r="U29" s="89"/>
      <c r="V29" s="9"/>
      <c r="W29" s="89"/>
      <c r="X29" s="89"/>
      <c r="Y29" s="89"/>
      <c r="Z29" s="89"/>
      <c r="AA29" s="89"/>
      <c r="AB29" s="89"/>
      <c r="AC29" s="89"/>
      <c r="AD29" s="89"/>
      <c r="AE29" s="89"/>
      <c r="AF29" s="89"/>
      <c r="AG29" s="89"/>
      <c r="AH29" s="89"/>
      <c r="AI29" s="89"/>
      <c r="AJ29" s="89"/>
      <c r="AK29" s="89"/>
      <c r="AL29" s="89"/>
      <c r="AM29" s="89"/>
      <c r="AN29" s="89"/>
      <c r="AO29" s="89"/>
      <c r="AT29" s="178"/>
      <c r="AU29" s="86"/>
      <c r="AV29" s="86"/>
      <c r="AW29" s="86"/>
      <c r="AX29" s="86"/>
      <c r="AY29" s="86"/>
      <c r="AZ29" s="86"/>
      <c r="BA29" s="86"/>
      <c r="BB29" s="86"/>
      <c r="BC29" s="86"/>
      <c r="BD29" s="86"/>
      <c r="BE29" s="86"/>
      <c r="BF29" s="86"/>
      <c r="BG29" s="86"/>
      <c r="BH29" s="86"/>
      <c r="BI29" s="86"/>
      <c r="BJ29" s="86"/>
      <c r="BK29" s="86"/>
      <c r="BL29" s="86"/>
      <c r="BN29" s="317"/>
      <c r="BO29" s="86"/>
      <c r="BP29" s="86"/>
      <c r="BQ29" s="86"/>
      <c r="BR29" s="86"/>
      <c r="BS29" s="86"/>
      <c r="BT29" s="86"/>
      <c r="BU29" s="86"/>
      <c r="BV29" s="86"/>
      <c r="BW29" s="86"/>
      <c r="BX29" s="86"/>
      <c r="BY29" s="86"/>
      <c r="BZ29" s="86"/>
      <c r="CA29" s="86"/>
      <c r="CB29" s="86"/>
      <c r="CC29" s="86"/>
      <c r="CD29" s="86"/>
      <c r="CE29" s="86"/>
      <c r="CF29" s="86"/>
    </row>
    <row r="30" spans="2:84" ht="16.5" customHeight="1" x14ac:dyDescent="0.3">
      <c r="C30" s="89"/>
      <c r="D30" s="89"/>
      <c r="E30" s="89"/>
      <c r="F30" s="89"/>
      <c r="G30" s="89"/>
      <c r="H30" s="89"/>
      <c r="I30" s="89"/>
      <c r="J30" s="89"/>
      <c r="K30" s="89"/>
      <c r="L30" s="89"/>
      <c r="M30" s="89"/>
      <c r="N30" s="89"/>
      <c r="O30" s="89"/>
      <c r="P30" s="89"/>
      <c r="Q30" s="89"/>
      <c r="R30" s="89"/>
      <c r="S30" s="89"/>
      <c r="T30" s="89"/>
      <c r="U30" s="89"/>
      <c r="V30" s="9"/>
      <c r="W30" s="89"/>
      <c r="X30" s="89"/>
      <c r="Y30" s="89"/>
      <c r="Z30" s="89"/>
      <c r="AA30" s="89"/>
      <c r="AB30" s="89"/>
      <c r="AC30" s="89"/>
      <c r="AD30" s="89"/>
      <c r="AE30" s="89"/>
      <c r="AF30" s="89"/>
      <c r="AG30" s="89"/>
      <c r="AH30" s="89"/>
      <c r="AI30" s="89"/>
      <c r="AJ30" s="89"/>
      <c r="AK30" s="89"/>
      <c r="AL30" s="89"/>
      <c r="AM30" s="89"/>
      <c r="AN30" s="89"/>
      <c r="AO30" s="89"/>
    </row>
    <row r="31" spans="2:84" ht="16.5" customHeight="1" x14ac:dyDescent="0.3">
      <c r="C31" s="89"/>
      <c r="D31" s="89"/>
      <c r="E31" s="89"/>
      <c r="F31" s="89"/>
      <c r="G31" s="89"/>
      <c r="H31" s="89"/>
      <c r="I31" s="89"/>
      <c r="J31" s="89"/>
      <c r="K31" s="89"/>
      <c r="L31" s="89"/>
      <c r="M31" s="89"/>
      <c r="N31" s="89"/>
      <c r="O31" s="89"/>
      <c r="P31" s="89"/>
      <c r="Q31" s="89"/>
      <c r="R31" s="89"/>
      <c r="S31" s="89"/>
      <c r="T31" s="89"/>
      <c r="U31" s="89"/>
      <c r="V31" s="9"/>
      <c r="W31" s="89"/>
      <c r="X31" s="89"/>
      <c r="Y31" s="89"/>
      <c r="Z31" s="89"/>
      <c r="AA31" s="89"/>
      <c r="AB31" s="89"/>
      <c r="AC31" s="89"/>
      <c r="AD31" s="89"/>
      <c r="AE31" s="89"/>
      <c r="AF31" s="89"/>
      <c r="AG31" s="89"/>
      <c r="AH31" s="89"/>
      <c r="AI31" s="89"/>
      <c r="AJ31" s="89"/>
      <c r="AK31" s="89"/>
      <c r="AL31" s="89"/>
      <c r="AM31" s="89"/>
      <c r="AN31" s="89"/>
      <c r="AO31" s="89"/>
      <c r="AT31" s="10" t="s">
        <v>311</v>
      </c>
      <c r="AU31" s="312"/>
      <c r="AV31" s="312"/>
      <c r="AW31" s="312"/>
      <c r="AX31" s="312"/>
      <c r="AY31" s="312"/>
      <c r="AZ31" s="312"/>
      <c r="BA31" s="312"/>
      <c r="BB31" s="312"/>
      <c r="BC31" s="312"/>
      <c r="BD31" s="312"/>
      <c r="BE31" s="312"/>
      <c r="BF31" s="312"/>
      <c r="BG31" s="312"/>
      <c r="BH31" s="312"/>
      <c r="BI31" s="312"/>
      <c r="BJ31" s="312"/>
      <c r="BK31" s="312"/>
      <c r="BL31" s="312"/>
      <c r="BM31" s="9"/>
      <c r="BN31" s="10" t="s">
        <v>311</v>
      </c>
      <c r="BO31" s="312"/>
      <c r="BP31" s="312"/>
      <c r="BQ31" s="312"/>
      <c r="BR31" s="312"/>
      <c r="BS31" s="312"/>
      <c r="BT31" s="312"/>
      <c r="BU31" s="312"/>
      <c r="BV31" s="312"/>
      <c r="BW31" s="312"/>
      <c r="BX31" s="312"/>
      <c r="BY31" s="312"/>
      <c r="BZ31" s="312"/>
      <c r="CA31" s="312"/>
      <c r="CB31" s="312"/>
      <c r="CC31" s="312"/>
      <c r="CD31" s="312"/>
      <c r="CE31" s="312"/>
      <c r="CF31" s="312"/>
    </row>
    <row r="32" spans="2:84" ht="16.5" customHeight="1" x14ac:dyDescent="0.3">
      <c r="C32" s="89"/>
      <c r="D32" s="89"/>
      <c r="E32" s="89"/>
      <c r="F32" s="89"/>
      <c r="G32" s="89"/>
      <c r="H32" s="89"/>
      <c r="I32" s="89"/>
      <c r="J32" s="89"/>
      <c r="K32" s="89"/>
      <c r="L32" s="89"/>
      <c r="M32" s="89"/>
      <c r="N32" s="89"/>
      <c r="O32" s="89"/>
      <c r="P32" s="89"/>
      <c r="Q32" s="89"/>
      <c r="R32" s="89"/>
      <c r="S32" s="89"/>
      <c r="T32" s="89"/>
      <c r="U32" s="89"/>
      <c r="V32" s="9"/>
      <c r="W32" s="89"/>
      <c r="X32" s="89"/>
      <c r="Y32" s="89"/>
      <c r="Z32" s="89"/>
      <c r="AA32" s="89"/>
      <c r="AB32" s="89"/>
      <c r="AC32" s="89"/>
      <c r="AD32" s="89"/>
      <c r="AE32" s="89"/>
      <c r="AF32" s="89"/>
      <c r="AG32" s="89"/>
      <c r="AH32" s="89"/>
      <c r="AI32" s="89"/>
      <c r="AJ32" s="89"/>
      <c r="AK32" s="89"/>
      <c r="AL32" s="89"/>
      <c r="AM32" s="89"/>
      <c r="AN32" s="89"/>
      <c r="AO32" s="89"/>
      <c r="AT32" s="12" t="s">
        <v>313</v>
      </c>
      <c r="AU32" s="79" t="s">
        <v>314</v>
      </c>
      <c r="AV32" s="79"/>
      <c r="AW32" s="79"/>
      <c r="AX32" s="79" t="s">
        <v>315</v>
      </c>
      <c r="AY32" s="79"/>
      <c r="AZ32" s="79"/>
      <c r="BA32" s="79" t="s">
        <v>316</v>
      </c>
      <c r="BB32" s="79"/>
      <c r="BC32" s="79"/>
      <c r="BD32" s="79" t="s">
        <v>317</v>
      </c>
      <c r="BE32" s="79"/>
      <c r="BF32" s="79"/>
      <c r="BG32" s="79" t="s">
        <v>318</v>
      </c>
      <c r="BH32" s="79"/>
      <c r="BI32" s="79"/>
      <c r="BJ32" s="79" t="s">
        <v>101</v>
      </c>
      <c r="BK32" s="79"/>
      <c r="BL32" s="79"/>
      <c r="BM32" s="9"/>
      <c r="BN32" s="12" t="s">
        <v>313</v>
      </c>
      <c r="BO32" s="79" t="s">
        <v>314</v>
      </c>
      <c r="BP32" s="79"/>
      <c r="BQ32" s="79"/>
      <c r="BR32" s="79" t="s">
        <v>315</v>
      </c>
      <c r="BS32" s="79"/>
      <c r="BT32" s="79"/>
      <c r="BU32" s="79" t="s">
        <v>316</v>
      </c>
      <c r="BV32" s="79"/>
      <c r="BW32" s="79"/>
      <c r="BX32" s="79" t="s">
        <v>317</v>
      </c>
      <c r="BY32" s="79"/>
      <c r="BZ32" s="79"/>
      <c r="CA32" s="79" t="s">
        <v>318</v>
      </c>
      <c r="CB32" s="79"/>
      <c r="CC32" s="79"/>
      <c r="CD32" s="79" t="s">
        <v>101</v>
      </c>
      <c r="CE32" s="79"/>
      <c r="CF32" s="79"/>
    </row>
    <row r="33" spans="3:84" ht="16.5" customHeight="1" x14ac:dyDescent="0.3">
      <c r="C33" s="89"/>
      <c r="D33" s="89"/>
      <c r="E33" s="89"/>
      <c r="F33" s="89"/>
      <c r="G33" s="89"/>
      <c r="H33" s="89"/>
      <c r="I33" s="89"/>
      <c r="J33" s="89"/>
      <c r="K33" s="89"/>
      <c r="L33" s="89"/>
      <c r="M33" s="89"/>
      <c r="N33" s="89"/>
      <c r="O33" s="89"/>
      <c r="P33" s="89"/>
      <c r="Q33" s="89"/>
      <c r="R33" s="89"/>
      <c r="S33" s="89"/>
      <c r="T33" s="89"/>
      <c r="U33" s="89"/>
      <c r="V33" s="9"/>
      <c r="W33" s="89"/>
      <c r="X33" s="89"/>
      <c r="Y33" s="89"/>
      <c r="Z33" s="89"/>
      <c r="AA33" s="89"/>
      <c r="AB33" s="89"/>
      <c r="AC33" s="89"/>
      <c r="AD33" s="89"/>
      <c r="AE33" s="89"/>
      <c r="AF33" s="89"/>
      <c r="AG33" s="89"/>
      <c r="AH33" s="89"/>
      <c r="AI33" s="89"/>
      <c r="AJ33" s="89"/>
      <c r="AK33" s="89"/>
      <c r="AL33" s="89"/>
      <c r="AM33" s="89"/>
      <c r="AN33" s="89"/>
      <c r="AO33" s="89"/>
      <c r="AT33" s="178">
        <v>0</v>
      </c>
      <c r="AU33" s="311" t="s">
        <v>321</v>
      </c>
      <c r="AV33" s="311"/>
      <c r="AW33" s="311"/>
      <c r="AX33" s="181" t="s">
        <v>322</v>
      </c>
      <c r="AY33" s="311"/>
      <c r="AZ33" s="311"/>
      <c r="BA33" s="311" t="s">
        <v>323</v>
      </c>
      <c r="BB33" s="311"/>
      <c r="BC33" s="311"/>
      <c r="BD33" s="311" t="s">
        <v>302</v>
      </c>
      <c r="BE33" s="311"/>
      <c r="BF33" s="311"/>
      <c r="BG33" s="311" t="s">
        <v>302</v>
      </c>
      <c r="BH33" s="311"/>
      <c r="BI33" s="311"/>
      <c r="BJ33" s="179" t="s">
        <v>302</v>
      </c>
      <c r="BK33" s="180"/>
      <c r="BL33" s="181"/>
      <c r="BN33" s="178">
        <v>0</v>
      </c>
      <c r="BO33" s="311" t="s">
        <v>321</v>
      </c>
      <c r="BP33" s="311"/>
      <c r="BQ33" s="311"/>
      <c r="BR33" s="181" t="s">
        <v>322</v>
      </c>
      <c r="BS33" s="311"/>
      <c r="BT33" s="311"/>
      <c r="BU33" s="311" t="s">
        <v>323</v>
      </c>
      <c r="BV33" s="311"/>
      <c r="BW33" s="311"/>
      <c r="BX33" s="311" t="s">
        <v>302</v>
      </c>
      <c r="BY33" s="311"/>
      <c r="BZ33" s="311"/>
      <c r="CA33" s="311" t="s">
        <v>302</v>
      </c>
      <c r="CB33" s="311"/>
      <c r="CC33" s="311"/>
      <c r="CD33" s="179" t="s">
        <v>302</v>
      </c>
      <c r="CE33" s="180"/>
      <c r="CF33" s="181"/>
    </row>
    <row r="34" spans="3:84" ht="16.5" customHeight="1" x14ac:dyDescent="0.3">
      <c r="C34" s="89"/>
      <c r="D34" s="89"/>
      <c r="E34" s="89"/>
      <c r="F34" s="89"/>
      <c r="G34" s="89"/>
      <c r="H34" s="89"/>
      <c r="I34" s="89"/>
      <c r="J34" s="89"/>
      <c r="K34" s="89"/>
      <c r="L34" s="89"/>
      <c r="M34" s="89"/>
      <c r="N34" s="89"/>
      <c r="O34" s="89"/>
      <c r="P34" s="89"/>
      <c r="Q34" s="89"/>
      <c r="R34" s="89"/>
      <c r="S34" s="89"/>
      <c r="T34" s="89"/>
      <c r="U34" s="89"/>
      <c r="V34" s="9"/>
      <c r="W34" s="89"/>
      <c r="X34" s="89"/>
      <c r="Y34" s="89"/>
      <c r="Z34" s="89"/>
      <c r="AA34" s="89"/>
      <c r="AB34" s="89"/>
      <c r="AC34" s="89"/>
      <c r="AD34" s="89"/>
      <c r="AE34" s="89"/>
      <c r="AF34" s="89"/>
      <c r="AG34" s="89"/>
      <c r="AH34" s="89"/>
      <c r="AI34" s="89"/>
      <c r="AJ34" s="89"/>
      <c r="AK34" s="89"/>
      <c r="AL34" s="89"/>
      <c r="AM34" s="89"/>
      <c r="AN34" s="89"/>
      <c r="AO34" s="89"/>
      <c r="AT34" s="178"/>
      <c r="AU34" s="86"/>
      <c r="AV34" s="86"/>
      <c r="AW34" s="86"/>
      <c r="AX34" s="86"/>
      <c r="AY34" s="86"/>
      <c r="AZ34" s="86"/>
      <c r="BA34" s="106" t="str">
        <f>IF(BA33="CL轮",AE3,IF(BA33="CL分钟",AE3,"-"))</f>
        <v>-</v>
      </c>
      <c r="BB34" s="106"/>
      <c r="BC34" s="106"/>
      <c r="BD34" s="106" t="str">
        <f>IF(BD33="无","-",IF(BD33="近距",SUM(25+5*AE3/2),IF(BD33="中距",SUM(100+AE3*10),IF(BD33="远距",SUM(400+AE3*40),IF(BD33="接触",5,IF(BD33="自身",0,0))))))</f>
        <v>-</v>
      </c>
      <c r="BE34" s="106"/>
      <c r="BF34" s="106"/>
      <c r="BG34" s="106" t="str">
        <f>IF(BG33="无","-",SUM(AE6+AT33))</f>
        <v>-</v>
      </c>
      <c r="BH34" s="106"/>
      <c r="BI34" s="106"/>
      <c r="BJ34" s="13"/>
      <c r="BK34" s="13"/>
      <c r="BL34" s="13"/>
      <c r="BN34" s="178"/>
      <c r="BO34" s="86"/>
      <c r="BP34" s="86"/>
      <c r="BQ34" s="86"/>
      <c r="BR34" s="86"/>
      <c r="BS34" s="86"/>
      <c r="BT34" s="86"/>
      <c r="BU34" s="106" t="str">
        <f>IF(BU33="CL轮",AE3,IF(BU33="CL分钟",AE3,"-"))</f>
        <v>-</v>
      </c>
      <c r="BV34" s="106"/>
      <c r="BW34" s="106"/>
      <c r="BX34" s="106" t="str">
        <f>IF(BX33="无","-",IF(BX33="近距",SUM(25+5*AE3/2),IF(BX33="中距",SUM(100+AE3*10),IF(BX33="远距",SUM(400+AE3*40),IF(BX33="接触",5,IF(BX33="自身",0,0))))))</f>
        <v>-</v>
      </c>
      <c r="BY34" s="106"/>
      <c r="BZ34" s="106"/>
      <c r="CA34" s="106" t="str">
        <f>IF(CA33="无","-",SUM(AE6+BN33))</f>
        <v>-</v>
      </c>
      <c r="CB34" s="106"/>
      <c r="CC34" s="106"/>
      <c r="CD34" s="13"/>
      <c r="CE34" s="13"/>
      <c r="CF34" s="13"/>
    </row>
    <row r="35" spans="3:84" ht="16.5" customHeight="1" x14ac:dyDescent="0.3">
      <c r="C35" s="89"/>
      <c r="D35" s="89"/>
      <c r="E35" s="89"/>
      <c r="F35" s="89"/>
      <c r="G35" s="89"/>
      <c r="H35" s="89"/>
      <c r="I35" s="89"/>
      <c r="J35" s="89"/>
      <c r="K35" s="89"/>
      <c r="L35" s="89"/>
      <c r="M35" s="89"/>
      <c r="N35" s="89"/>
      <c r="O35" s="89"/>
      <c r="P35" s="89"/>
      <c r="Q35" s="89"/>
      <c r="R35" s="89"/>
      <c r="S35" s="89"/>
      <c r="T35" s="89"/>
      <c r="U35" s="89"/>
      <c r="V35" s="9"/>
      <c r="W35" s="89"/>
      <c r="X35" s="89"/>
      <c r="Y35" s="89"/>
      <c r="Z35" s="89"/>
      <c r="AA35" s="89"/>
      <c r="AB35" s="89"/>
      <c r="AC35" s="89"/>
      <c r="AD35" s="89"/>
      <c r="AE35" s="89"/>
      <c r="AF35" s="89"/>
      <c r="AG35" s="89"/>
      <c r="AH35" s="89"/>
      <c r="AI35" s="89"/>
      <c r="AJ35" s="89"/>
      <c r="AK35" s="89"/>
      <c r="AL35" s="89"/>
      <c r="AM35" s="89"/>
      <c r="AN35" s="89"/>
      <c r="AO35" s="89"/>
      <c r="AT35" s="178"/>
      <c r="AU35" s="86"/>
      <c r="AV35" s="86"/>
      <c r="AW35" s="86"/>
      <c r="AX35" s="86"/>
      <c r="AY35" s="86"/>
      <c r="AZ35" s="86"/>
      <c r="BA35" s="86"/>
      <c r="BB35" s="86"/>
      <c r="BC35" s="86"/>
      <c r="BD35" s="86"/>
      <c r="BE35" s="86"/>
      <c r="BF35" s="86"/>
      <c r="BG35" s="86"/>
      <c r="BH35" s="86"/>
      <c r="BI35" s="86"/>
      <c r="BJ35" s="86"/>
      <c r="BK35" s="86"/>
      <c r="BL35" s="86"/>
      <c r="BN35" s="178"/>
      <c r="BO35" s="86"/>
      <c r="BP35" s="86"/>
      <c r="BQ35" s="86"/>
      <c r="BR35" s="86"/>
      <c r="BS35" s="86"/>
      <c r="BT35" s="86"/>
      <c r="BU35" s="86"/>
      <c r="BV35" s="86"/>
      <c r="BW35" s="86"/>
      <c r="BX35" s="86"/>
      <c r="BY35" s="86"/>
      <c r="BZ35" s="86"/>
      <c r="CA35" s="86"/>
      <c r="CB35" s="86"/>
      <c r="CC35" s="86"/>
      <c r="CD35" s="86"/>
      <c r="CE35" s="86"/>
      <c r="CF35" s="86"/>
    </row>
    <row r="36" spans="3:84" ht="16.5" customHeight="1" x14ac:dyDescent="0.3">
      <c r="C36" s="89"/>
      <c r="D36" s="89"/>
      <c r="E36" s="89"/>
      <c r="F36" s="89"/>
      <c r="G36" s="89"/>
      <c r="H36" s="89"/>
      <c r="I36" s="89"/>
      <c r="J36" s="89"/>
      <c r="K36" s="89"/>
      <c r="L36" s="89"/>
      <c r="M36" s="89"/>
      <c r="N36" s="89"/>
      <c r="O36" s="89"/>
      <c r="P36" s="89"/>
      <c r="Q36" s="89"/>
      <c r="R36" s="89"/>
      <c r="S36" s="89"/>
      <c r="T36" s="89"/>
      <c r="U36" s="89"/>
      <c r="V36" s="9"/>
      <c r="W36" s="89"/>
      <c r="X36" s="89"/>
      <c r="Y36" s="89"/>
      <c r="Z36" s="89"/>
      <c r="AA36" s="89"/>
      <c r="AB36" s="89"/>
      <c r="AC36" s="89"/>
      <c r="AD36" s="89"/>
      <c r="AE36" s="89"/>
      <c r="AF36" s="89"/>
      <c r="AG36" s="89"/>
      <c r="AH36" s="89"/>
      <c r="AI36" s="89"/>
      <c r="AJ36" s="89"/>
      <c r="AK36" s="89"/>
      <c r="AL36" s="89"/>
      <c r="AM36" s="89"/>
      <c r="AN36" s="89"/>
      <c r="AO36" s="89"/>
      <c r="AT36" s="178"/>
      <c r="AU36" s="86"/>
      <c r="AV36" s="86"/>
      <c r="AW36" s="86"/>
      <c r="AX36" s="86"/>
      <c r="AY36" s="86"/>
      <c r="AZ36" s="86"/>
      <c r="BA36" s="86"/>
      <c r="BB36" s="86"/>
      <c r="BC36" s="86"/>
      <c r="BD36" s="86"/>
      <c r="BE36" s="86"/>
      <c r="BF36" s="86"/>
      <c r="BG36" s="86"/>
      <c r="BH36" s="86"/>
      <c r="BI36" s="86"/>
      <c r="BJ36" s="86"/>
      <c r="BK36" s="86"/>
      <c r="BL36" s="86"/>
      <c r="BN36" s="178"/>
      <c r="BO36" s="86"/>
      <c r="BP36" s="86"/>
      <c r="BQ36" s="86"/>
      <c r="BR36" s="86"/>
      <c r="BS36" s="86"/>
      <c r="BT36" s="86"/>
      <c r="BU36" s="86"/>
      <c r="BV36" s="86"/>
      <c r="BW36" s="86"/>
      <c r="BX36" s="86"/>
      <c r="BY36" s="86"/>
      <c r="BZ36" s="86"/>
      <c r="CA36" s="86"/>
      <c r="CB36" s="86"/>
      <c r="CC36" s="86"/>
      <c r="CD36" s="86"/>
      <c r="CE36" s="86"/>
      <c r="CF36" s="86"/>
    </row>
    <row r="37" spans="3:84" ht="16.5" customHeight="1" x14ac:dyDescent="0.3">
      <c r="C37" s="89"/>
      <c r="D37" s="89"/>
      <c r="E37" s="89"/>
      <c r="F37" s="89"/>
      <c r="G37" s="89"/>
      <c r="H37" s="89"/>
      <c r="I37" s="89"/>
      <c r="J37" s="89"/>
      <c r="K37" s="89"/>
      <c r="L37" s="89"/>
      <c r="M37" s="89"/>
      <c r="N37" s="89"/>
      <c r="O37" s="89"/>
      <c r="P37" s="89"/>
      <c r="Q37" s="89"/>
      <c r="R37" s="89"/>
      <c r="S37" s="89"/>
      <c r="T37" s="89"/>
      <c r="U37" s="89"/>
      <c r="V37" s="9"/>
      <c r="W37" s="89"/>
      <c r="X37" s="89"/>
      <c r="Y37" s="89"/>
      <c r="Z37" s="89"/>
      <c r="AA37" s="89"/>
      <c r="AB37" s="89"/>
      <c r="AC37" s="89"/>
      <c r="AD37" s="89"/>
      <c r="AE37" s="89"/>
      <c r="AF37" s="89"/>
      <c r="AG37" s="89"/>
      <c r="AH37" s="89"/>
      <c r="AI37" s="89"/>
      <c r="AJ37" s="89"/>
      <c r="AK37" s="89"/>
      <c r="AL37" s="89"/>
      <c r="AM37" s="89"/>
      <c r="AN37" s="89"/>
      <c r="AO37" s="89"/>
    </row>
    <row r="38" spans="3:84" ht="16.5" customHeight="1" x14ac:dyDescent="0.3">
      <c r="C38" s="89"/>
      <c r="D38" s="89"/>
      <c r="E38" s="89"/>
      <c r="F38" s="89"/>
      <c r="G38" s="89"/>
      <c r="H38" s="89"/>
      <c r="I38" s="89"/>
      <c r="J38" s="89"/>
      <c r="K38" s="89"/>
      <c r="L38" s="89"/>
      <c r="M38" s="89"/>
      <c r="N38" s="89"/>
      <c r="O38" s="89"/>
      <c r="P38" s="89"/>
      <c r="Q38" s="89"/>
      <c r="R38" s="89"/>
      <c r="S38" s="89"/>
      <c r="T38" s="89"/>
      <c r="U38" s="89"/>
      <c r="V38" s="9"/>
      <c r="W38" s="89"/>
      <c r="X38" s="89"/>
      <c r="Y38" s="89"/>
      <c r="Z38" s="89"/>
      <c r="AA38" s="89"/>
      <c r="AB38" s="89"/>
      <c r="AC38" s="89"/>
      <c r="AD38" s="89"/>
      <c r="AE38" s="89"/>
      <c r="AF38" s="89"/>
      <c r="AG38" s="89"/>
      <c r="AH38" s="89"/>
      <c r="AI38" s="89"/>
      <c r="AJ38" s="89"/>
      <c r="AK38" s="89"/>
      <c r="AL38" s="89"/>
      <c r="AM38" s="89"/>
      <c r="AN38" s="89"/>
      <c r="AO38" s="89"/>
      <c r="AT38" s="10" t="s">
        <v>311</v>
      </c>
      <c r="AU38" s="312"/>
      <c r="AV38" s="312"/>
      <c r="AW38" s="312"/>
      <c r="AX38" s="312"/>
      <c r="AY38" s="312"/>
      <c r="AZ38" s="312"/>
      <c r="BA38" s="312"/>
      <c r="BB38" s="312"/>
      <c r="BC38" s="312"/>
      <c r="BD38" s="312"/>
      <c r="BE38" s="312"/>
      <c r="BF38" s="312"/>
      <c r="BG38" s="312"/>
      <c r="BH38" s="312"/>
      <c r="BI38" s="312"/>
      <c r="BJ38" s="312"/>
      <c r="BK38" s="312"/>
      <c r="BL38" s="312"/>
      <c r="BM38" s="9"/>
      <c r="BN38" s="10" t="s">
        <v>311</v>
      </c>
      <c r="BO38" s="312"/>
      <c r="BP38" s="312"/>
      <c r="BQ38" s="312"/>
      <c r="BR38" s="312"/>
      <c r="BS38" s="312"/>
      <c r="BT38" s="312"/>
      <c r="BU38" s="312"/>
      <c r="BV38" s="312"/>
      <c r="BW38" s="312"/>
      <c r="BX38" s="312"/>
      <c r="BY38" s="312"/>
      <c r="BZ38" s="312"/>
      <c r="CA38" s="312"/>
      <c r="CB38" s="312"/>
      <c r="CC38" s="312"/>
      <c r="CD38" s="312"/>
      <c r="CE38" s="312"/>
      <c r="CF38" s="312"/>
    </row>
    <row r="39" spans="3:84" ht="16.5" customHeight="1" x14ac:dyDescent="0.3">
      <c r="C39" s="89"/>
      <c r="D39" s="89"/>
      <c r="E39" s="89"/>
      <c r="F39" s="89"/>
      <c r="G39" s="89"/>
      <c r="H39" s="89"/>
      <c r="I39" s="89"/>
      <c r="J39" s="89"/>
      <c r="K39" s="89"/>
      <c r="L39" s="89"/>
      <c r="M39" s="89"/>
      <c r="N39" s="89"/>
      <c r="O39" s="89"/>
      <c r="P39" s="89"/>
      <c r="Q39" s="89"/>
      <c r="R39" s="89"/>
      <c r="S39" s="89"/>
      <c r="T39" s="89"/>
      <c r="U39" s="89"/>
      <c r="V39" s="9"/>
      <c r="W39" s="89"/>
      <c r="X39" s="89"/>
      <c r="Y39" s="89"/>
      <c r="Z39" s="89"/>
      <c r="AA39" s="89"/>
      <c r="AB39" s="89"/>
      <c r="AC39" s="89"/>
      <c r="AD39" s="89"/>
      <c r="AE39" s="89"/>
      <c r="AF39" s="89"/>
      <c r="AG39" s="89"/>
      <c r="AH39" s="89"/>
      <c r="AI39" s="89"/>
      <c r="AJ39" s="89"/>
      <c r="AK39" s="89"/>
      <c r="AL39" s="89"/>
      <c r="AM39" s="89"/>
      <c r="AN39" s="89"/>
      <c r="AO39" s="89"/>
      <c r="AT39" s="12" t="s">
        <v>313</v>
      </c>
      <c r="AU39" s="79" t="s">
        <v>314</v>
      </c>
      <c r="AV39" s="79"/>
      <c r="AW39" s="79"/>
      <c r="AX39" s="79" t="s">
        <v>315</v>
      </c>
      <c r="AY39" s="79"/>
      <c r="AZ39" s="79"/>
      <c r="BA39" s="79" t="s">
        <v>316</v>
      </c>
      <c r="BB39" s="79"/>
      <c r="BC39" s="79"/>
      <c r="BD39" s="79" t="s">
        <v>317</v>
      </c>
      <c r="BE39" s="79"/>
      <c r="BF39" s="79"/>
      <c r="BG39" s="79" t="s">
        <v>318</v>
      </c>
      <c r="BH39" s="79"/>
      <c r="BI39" s="79"/>
      <c r="BJ39" s="79" t="s">
        <v>101</v>
      </c>
      <c r="BK39" s="79"/>
      <c r="BL39" s="79"/>
      <c r="BM39" s="9"/>
      <c r="BN39" s="12" t="s">
        <v>313</v>
      </c>
      <c r="BO39" s="79" t="s">
        <v>314</v>
      </c>
      <c r="BP39" s="79"/>
      <c r="BQ39" s="79"/>
      <c r="BR39" s="79" t="s">
        <v>315</v>
      </c>
      <c r="BS39" s="79"/>
      <c r="BT39" s="79"/>
      <c r="BU39" s="79" t="s">
        <v>316</v>
      </c>
      <c r="BV39" s="79"/>
      <c r="BW39" s="79"/>
      <c r="BX39" s="79" t="s">
        <v>317</v>
      </c>
      <c r="BY39" s="79"/>
      <c r="BZ39" s="79"/>
      <c r="CA39" s="79" t="s">
        <v>318</v>
      </c>
      <c r="CB39" s="79"/>
      <c r="CC39" s="79"/>
      <c r="CD39" s="79" t="s">
        <v>101</v>
      </c>
      <c r="CE39" s="79"/>
      <c r="CF39" s="79"/>
    </row>
    <row r="40" spans="3:84" ht="16.5" customHeight="1" x14ac:dyDescent="0.3">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T40" s="178">
        <v>0</v>
      </c>
      <c r="AU40" s="311" t="s">
        <v>321</v>
      </c>
      <c r="AV40" s="311"/>
      <c r="AW40" s="311"/>
      <c r="AX40" s="181" t="s">
        <v>322</v>
      </c>
      <c r="AY40" s="311"/>
      <c r="AZ40" s="311"/>
      <c r="BA40" s="311" t="s">
        <v>323</v>
      </c>
      <c r="BB40" s="311"/>
      <c r="BC40" s="311"/>
      <c r="BD40" s="311" t="s">
        <v>302</v>
      </c>
      <c r="BE40" s="311"/>
      <c r="BF40" s="311"/>
      <c r="BG40" s="311" t="s">
        <v>302</v>
      </c>
      <c r="BH40" s="311"/>
      <c r="BI40" s="311"/>
      <c r="BJ40" s="179" t="s">
        <v>302</v>
      </c>
      <c r="BK40" s="180"/>
      <c r="BL40" s="181"/>
      <c r="BN40" s="178">
        <v>0</v>
      </c>
      <c r="BO40" s="311" t="s">
        <v>321</v>
      </c>
      <c r="BP40" s="311"/>
      <c r="BQ40" s="311"/>
      <c r="BR40" s="181" t="s">
        <v>322</v>
      </c>
      <c r="BS40" s="311"/>
      <c r="BT40" s="311"/>
      <c r="BU40" s="311" t="s">
        <v>323</v>
      </c>
      <c r="BV40" s="311"/>
      <c r="BW40" s="311"/>
      <c r="BX40" s="311" t="s">
        <v>302</v>
      </c>
      <c r="BY40" s="311"/>
      <c r="BZ40" s="311"/>
      <c r="CA40" s="311" t="s">
        <v>302</v>
      </c>
      <c r="CB40" s="311"/>
      <c r="CC40" s="311"/>
      <c r="CD40" s="179" t="s">
        <v>302</v>
      </c>
      <c r="CE40" s="180"/>
      <c r="CF40" s="181"/>
    </row>
    <row r="41" spans="3:84" ht="16.5" customHeight="1" x14ac:dyDescent="0.3">
      <c r="C41" s="75">
        <v>4</v>
      </c>
      <c r="D41" s="75"/>
      <c r="E41" s="75"/>
      <c r="F41" s="75"/>
      <c r="G41" s="75"/>
      <c r="H41" s="9"/>
      <c r="I41" s="9"/>
      <c r="J41" s="9"/>
      <c r="K41" s="9"/>
      <c r="L41" s="9"/>
      <c r="M41" s="9"/>
      <c r="N41" s="9"/>
      <c r="O41" s="9"/>
      <c r="P41" s="9"/>
      <c r="Q41" s="178" t="s">
        <v>330</v>
      </c>
      <c r="R41" s="313"/>
      <c r="S41" s="112">
        <f>SUM(C41+AE6)</f>
        <v>14</v>
      </c>
      <c r="T41" s="112"/>
      <c r="U41" s="112"/>
      <c r="V41" s="9"/>
      <c r="W41" s="75">
        <v>5</v>
      </c>
      <c r="X41" s="75"/>
      <c r="Y41" s="75"/>
      <c r="Z41" s="75"/>
      <c r="AA41" s="75"/>
      <c r="AB41" s="314"/>
      <c r="AC41" s="314"/>
      <c r="AD41" s="314"/>
      <c r="AE41" s="314"/>
      <c r="AF41" s="314"/>
      <c r="AG41" s="314"/>
      <c r="AH41" s="314"/>
      <c r="AI41" s="314"/>
      <c r="AJ41" s="314"/>
      <c r="AK41" s="178" t="s">
        <v>330</v>
      </c>
      <c r="AL41" s="313"/>
      <c r="AM41" s="112">
        <f>SUM(W41+AE6)</f>
        <v>15</v>
      </c>
      <c r="AN41" s="112"/>
      <c r="AO41" s="112"/>
      <c r="AT41" s="178"/>
      <c r="AU41" s="86"/>
      <c r="AV41" s="86"/>
      <c r="AW41" s="86"/>
      <c r="AX41" s="86"/>
      <c r="AY41" s="86"/>
      <c r="AZ41" s="86"/>
      <c r="BA41" s="106" t="str">
        <f>IF(BA40="CL轮",AE3,IF(BA40="CL分钟",AE3,"-"))</f>
        <v>-</v>
      </c>
      <c r="BB41" s="106"/>
      <c r="BC41" s="106"/>
      <c r="BD41" s="106" t="str">
        <f>IF(BD40="无","-",IF(BD40="近距",SUM(25+5*AE3/2),IF(BD40="中距",SUM(100+AE3*10),IF(BD40="远距",SUM(400+AE3*40),IF(BD40="接触",5,IF(BD40="自身",0,0))))))</f>
        <v>-</v>
      </c>
      <c r="BE41" s="106"/>
      <c r="BF41" s="106"/>
      <c r="BG41" s="106" t="str">
        <f>IF(BG40="无","-",SUM(AE6+AT40))</f>
        <v>-</v>
      </c>
      <c r="BH41" s="106"/>
      <c r="BI41" s="106"/>
      <c r="BJ41" s="13"/>
      <c r="BK41" s="13"/>
      <c r="BL41" s="13"/>
      <c r="BN41" s="178"/>
      <c r="BO41" s="86"/>
      <c r="BP41" s="86"/>
      <c r="BQ41" s="86"/>
      <c r="BR41" s="86"/>
      <c r="BS41" s="86"/>
      <c r="BT41" s="86"/>
      <c r="BU41" s="106" t="str">
        <f>IF(BU40="CL轮",AE3,IF(BU40="CL分钟",AE3,"-"))</f>
        <v>-</v>
      </c>
      <c r="BV41" s="106"/>
      <c r="BW41" s="106"/>
      <c r="BX41" s="106" t="str">
        <f>IF(BX40="无","-",IF(BX40="近距",SUM(25+5*AE3/2),IF(BX40="中距",SUM(100+AE3*10),IF(BX40="远距",SUM(400+AE3*40),IF(BX40="接触",5,IF(BX40="自身",0,0))))))</f>
        <v>-</v>
      </c>
      <c r="BY41" s="106"/>
      <c r="BZ41" s="106"/>
      <c r="CA41" s="106" t="str">
        <f>IF(CA40="无","-",SUM(AE6+BN40))</f>
        <v>-</v>
      </c>
      <c r="CB41" s="106"/>
      <c r="CC41" s="106"/>
      <c r="CD41" s="13"/>
      <c r="CE41" s="13"/>
      <c r="CF41" s="13"/>
    </row>
    <row r="42" spans="3:84" ht="16.5" customHeight="1" x14ac:dyDescent="0.3">
      <c r="C42" s="89"/>
      <c r="D42" s="89"/>
      <c r="E42" s="89"/>
      <c r="F42" s="89"/>
      <c r="G42" s="89"/>
      <c r="H42" s="89"/>
      <c r="I42" s="89"/>
      <c r="J42" s="89"/>
      <c r="K42" s="89"/>
      <c r="L42" s="89"/>
      <c r="M42" s="89"/>
      <c r="N42" s="89"/>
      <c r="O42" s="89"/>
      <c r="P42" s="89"/>
      <c r="Q42" s="89"/>
      <c r="R42" s="89"/>
      <c r="S42" s="89"/>
      <c r="T42" s="89"/>
      <c r="U42" s="89"/>
      <c r="V42" s="9"/>
      <c r="W42" s="89"/>
      <c r="X42" s="89"/>
      <c r="Y42" s="89"/>
      <c r="Z42" s="89"/>
      <c r="AA42" s="89"/>
      <c r="AB42" s="89"/>
      <c r="AC42" s="89"/>
      <c r="AD42" s="89"/>
      <c r="AE42" s="89"/>
      <c r="AF42" s="89"/>
      <c r="AG42" s="89"/>
      <c r="AH42" s="89"/>
      <c r="AI42" s="89"/>
      <c r="AJ42" s="89"/>
      <c r="AK42" s="89"/>
      <c r="AL42" s="89"/>
      <c r="AM42" s="89"/>
      <c r="AN42" s="89"/>
      <c r="AO42" s="89"/>
      <c r="AT42" s="178"/>
      <c r="AU42" s="86"/>
      <c r="AV42" s="86"/>
      <c r="AW42" s="86"/>
      <c r="AX42" s="86"/>
      <c r="AY42" s="86"/>
      <c r="AZ42" s="86"/>
      <c r="BA42" s="86"/>
      <c r="BB42" s="86"/>
      <c r="BC42" s="86"/>
      <c r="BD42" s="86"/>
      <c r="BE42" s="86"/>
      <c r="BF42" s="86"/>
      <c r="BG42" s="86"/>
      <c r="BH42" s="86"/>
      <c r="BI42" s="86"/>
      <c r="BJ42" s="86"/>
      <c r="BK42" s="86"/>
      <c r="BL42" s="86"/>
      <c r="BN42" s="178"/>
      <c r="BO42" s="86"/>
      <c r="BP42" s="86"/>
      <c r="BQ42" s="86"/>
      <c r="BR42" s="86"/>
      <c r="BS42" s="86"/>
      <c r="BT42" s="86"/>
      <c r="BU42" s="86"/>
      <c r="BV42" s="86"/>
      <c r="BW42" s="86"/>
      <c r="BX42" s="86"/>
      <c r="BY42" s="86"/>
      <c r="BZ42" s="86"/>
      <c r="CA42" s="86"/>
      <c r="CB42" s="86"/>
      <c r="CC42" s="86"/>
      <c r="CD42" s="86"/>
      <c r="CE42" s="86"/>
      <c r="CF42" s="86"/>
    </row>
    <row r="43" spans="3:84" ht="16.5" customHeight="1" x14ac:dyDescent="0.3">
      <c r="C43" s="89"/>
      <c r="D43" s="89"/>
      <c r="E43" s="89"/>
      <c r="F43" s="89"/>
      <c r="G43" s="89"/>
      <c r="H43" s="89"/>
      <c r="I43" s="89"/>
      <c r="J43" s="89"/>
      <c r="K43" s="89"/>
      <c r="L43" s="89"/>
      <c r="M43" s="89"/>
      <c r="N43" s="89"/>
      <c r="O43" s="89"/>
      <c r="P43" s="89"/>
      <c r="Q43" s="89"/>
      <c r="R43" s="89"/>
      <c r="S43" s="89"/>
      <c r="T43" s="89"/>
      <c r="U43" s="89"/>
      <c r="V43" s="9"/>
      <c r="W43" s="89"/>
      <c r="X43" s="89"/>
      <c r="Y43" s="89"/>
      <c r="Z43" s="89"/>
      <c r="AA43" s="89"/>
      <c r="AB43" s="89"/>
      <c r="AC43" s="89"/>
      <c r="AD43" s="89"/>
      <c r="AE43" s="89"/>
      <c r="AF43" s="89"/>
      <c r="AG43" s="89"/>
      <c r="AH43" s="89"/>
      <c r="AI43" s="89"/>
      <c r="AJ43" s="89"/>
      <c r="AK43" s="89"/>
      <c r="AL43" s="89"/>
      <c r="AM43" s="89"/>
      <c r="AN43" s="89"/>
      <c r="AO43" s="89"/>
      <c r="AT43" s="178"/>
      <c r="AU43" s="86"/>
      <c r="AV43" s="86"/>
      <c r="AW43" s="86"/>
      <c r="AX43" s="86"/>
      <c r="AY43" s="86"/>
      <c r="AZ43" s="86"/>
      <c r="BA43" s="86"/>
      <c r="BB43" s="86"/>
      <c r="BC43" s="86"/>
      <c r="BD43" s="86"/>
      <c r="BE43" s="86"/>
      <c r="BF43" s="86"/>
      <c r="BG43" s="86"/>
      <c r="BH43" s="86"/>
      <c r="BI43" s="86"/>
      <c r="BJ43" s="86"/>
      <c r="BK43" s="86"/>
      <c r="BL43" s="86"/>
      <c r="BN43" s="178"/>
      <c r="BO43" s="86"/>
      <c r="BP43" s="86"/>
      <c r="BQ43" s="86"/>
      <c r="BR43" s="86"/>
      <c r="BS43" s="86"/>
      <c r="BT43" s="86"/>
      <c r="BU43" s="86"/>
      <c r="BV43" s="86"/>
      <c r="BW43" s="86"/>
      <c r="BX43" s="86"/>
      <c r="BY43" s="86"/>
      <c r="BZ43" s="86"/>
      <c r="CA43" s="86"/>
      <c r="CB43" s="86"/>
      <c r="CC43" s="86"/>
      <c r="CD43" s="86"/>
      <c r="CE43" s="86"/>
      <c r="CF43" s="86"/>
    </row>
    <row r="44" spans="3:84" ht="16.5" customHeight="1" x14ac:dyDescent="0.3">
      <c r="C44" s="89"/>
      <c r="D44" s="89"/>
      <c r="E44" s="89"/>
      <c r="F44" s="89"/>
      <c r="G44" s="89"/>
      <c r="H44" s="89"/>
      <c r="I44" s="89"/>
      <c r="J44" s="89"/>
      <c r="K44" s="89"/>
      <c r="L44" s="89"/>
      <c r="M44" s="89"/>
      <c r="N44" s="89"/>
      <c r="O44" s="89"/>
      <c r="P44" s="89"/>
      <c r="Q44" s="89"/>
      <c r="R44" s="89"/>
      <c r="S44" s="89"/>
      <c r="T44" s="89"/>
      <c r="U44" s="89"/>
      <c r="V44" s="9"/>
      <c r="W44" s="89"/>
      <c r="X44" s="89"/>
      <c r="Y44" s="89"/>
      <c r="Z44" s="89"/>
      <c r="AA44" s="89"/>
      <c r="AB44" s="89"/>
      <c r="AC44" s="89"/>
      <c r="AD44" s="89"/>
      <c r="AE44" s="89"/>
      <c r="AF44" s="89"/>
      <c r="AG44" s="89"/>
      <c r="AH44" s="89"/>
      <c r="AI44" s="89"/>
      <c r="AJ44" s="89"/>
      <c r="AK44" s="89"/>
      <c r="AL44" s="89"/>
      <c r="AM44" s="89"/>
      <c r="AN44" s="89"/>
      <c r="AO44" s="89"/>
    </row>
    <row r="45" spans="3:84" ht="16.5" customHeight="1" x14ac:dyDescent="0.3">
      <c r="C45" s="89"/>
      <c r="D45" s="89"/>
      <c r="E45" s="89"/>
      <c r="F45" s="89"/>
      <c r="G45" s="89"/>
      <c r="H45" s="89"/>
      <c r="I45" s="89"/>
      <c r="J45" s="89"/>
      <c r="K45" s="89"/>
      <c r="L45" s="89"/>
      <c r="M45" s="89"/>
      <c r="N45" s="89"/>
      <c r="O45" s="89"/>
      <c r="P45" s="89"/>
      <c r="Q45" s="89"/>
      <c r="R45" s="89"/>
      <c r="S45" s="89"/>
      <c r="T45" s="89"/>
      <c r="U45" s="89"/>
      <c r="V45" s="9"/>
      <c r="W45" s="89"/>
      <c r="X45" s="89"/>
      <c r="Y45" s="89"/>
      <c r="Z45" s="89"/>
      <c r="AA45" s="89"/>
      <c r="AB45" s="89"/>
      <c r="AC45" s="89"/>
      <c r="AD45" s="89"/>
      <c r="AE45" s="89"/>
      <c r="AF45" s="89"/>
      <c r="AG45" s="89"/>
      <c r="AH45" s="89"/>
      <c r="AI45" s="89"/>
      <c r="AJ45" s="89"/>
      <c r="AK45" s="89"/>
      <c r="AL45" s="89"/>
      <c r="AM45" s="89"/>
      <c r="AN45" s="89"/>
      <c r="AO45" s="89"/>
      <c r="AT45" s="10" t="s">
        <v>311</v>
      </c>
      <c r="AU45" s="312"/>
      <c r="AV45" s="312"/>
      <c r="AW45" s="312"/>
      <c r="AX45" s="312"/>
      <c r="AY45" s="312"/>
      <c r="AZ45" s="312"/>
      <c r="BA45" s="312"/>
      <c r="BB45" s="312"/>
      <c r="BC45" s="312"/>
      <c r="BD45" s="312"/>
      <c r="BE45" s="312"/>
      <c r="BF45" s="312"/>
      <c r="BG45" s="312"/>
      <c r="BH45" s="312"/>
      <c r="BI45" s="312"/>
      <c r="BJ45" s="312"/>
      <c r="BK45" s="312"/>
      <c r="BL45" s="312"/>
      <c r="BM45" s="9"/>
      <c r="BN45" s="10" t="s">
        <v>311</v>
      </c>
      <c r="BO45" s="312"/>
      <c r="BP45" s="312"/>
      <c r="BQ45" s="312"/>
      <c r="BR45" s="312"/>
      <c r="BS45" s="312"/>
      <c r="BT45" s="312"/>
      <c r="BU45" s="312"/>
      <c r="BV45" s="312"/>
      <c r="BW45" s="312"/>
      <c r="BX45" s="312"/>
      <c r="BY45" s="312"/>
      <c r="BZ45" s="312"/>
      <c r="CA45" s="312"/>
      <c r="CB45" s="312"/>
      <c r="CC45" s="312"/>
      <c r="CD45" s="312"/>
      <c r="CE45" s="312"/>
      <c r="CF45" s="312"/>
    </row>
    <row r="46" spans="3:84" ht="16.5" customHeight="1" x14ac:dyDescent="0.3">
      <c r="C46" s="89"/>
      <c r="D46" s="89"/>
      <c r="E46" s="89"/>
      <c r="F46" s="89"/>
      <c r="G46" s="89"/>
      <c r="H46" s="89"/>
      <c r="I46" s="89"/>
      <c r="J46" s="89"/>
      <c r="K46" s="89"/>
      <c r="L46" s="89"/>
      <c r="M46" s="89"/>
      <c r="N46" s="89"/>
      <c r="O46" s="89"/>
      <c r="P46" s="89"/>
      <c r="Q46" s="89"/>
      <c r="R46" s="89"/>
      <c r="S46" s="89"/>
      <c r="T46" s="89"/>
      <c r="U46" s="89"/>
      <c r="V46" s="9"/>
      <c r="W46" s="89"/>
      <c r="X46" s="89"/>
      <c r="Y46" s="89"/>
      <c r="Z46" s="89"/>
      <c r="AA46" s="89"/>
      <c r="AB46" s="89"/>
      <c r="AC46" s="89"/>
      <c r="AD46" s="89"/>
      <c r="AE46" s="89"/>
      <c r="AF46" s="89"/>
      <c r="AG46" s="89"/>
      <c r="AH46" s="89"/>
      <c r="AI46" s="89"/>
      <c r="AJ46" s="89"/>
      <c r="AK46" s="89"/>
      <c r="AL46" s="89"/>
      <c r="AM46" s="89"/>
      <c r="AN46" s="89"/>
      <c r="AO46" s="89"/>
      <c r="AT46" s="12" t="s">
        <v>313</v>
      </c>
      <c r="AU46" s="79" t="s">
        <v>314</v>
      </c>
      <c r="AV46" s="79"/>
      <c r="AW46" s="79"/>
      <c r="AX46" s="79" t="s">
        <v>315</v>
      </c>
      <c r="AY46" s="79"/>
      <c r="AZ46" s="79"/>
      <c r="BA46" s="79" t="s">
        <v>316</v>
      </c>
      <c r="BB46" s="79"/>
      <c r="BC46" s="79"/>
      <c r="BD46" s="79" t="s">
        <v>317</v>
      </c>
      <c r="BE46" s="79"/>
      <c r="BF46" s="79"/>
      <c r="BG46" s="79" t="s">
        <v>318</v>
      </c>
      <c r="BH46" s="79"/>
      <c r="BI46" s="79"/>
      <c r="BJ46" s="79" t="s">
        <v>101</v>
      </c>
      <c r="BK46" s="79"/>
      <c r="BL46" s="79"/>
      <c r="BM46" s="9"/>
      <c r="BN46" s="12" t="s">
        <v>313</v>
      </c>
      <c r="BO46" s="79" t="s">
        <v>314</v>
      </c>
      <c r="BP46" s="79"/>
      <c r="BQ46" s="79"/>
      <c r="BR46" s="79" t="s">
        <v>315</v>
      </c>
      <c r="BS46" s="79"/>
      <c r="BT46" s="79"/>
      <c r="BU46" s="79" t="s">
        <v>316</v>
      </c>
      <c r="BV46" s="79"/>
      <c r="BW46" s="79"/>
      <c r="BX46" s="79" t="s">
        <v>317</v>
      </c>
      <c r="BY46" s="79"/>
      <c r="BZ46" s="79"/>
      <c r="CA46" s="79" t="s">
        <v>318</v>
      </c>
      <c r="CB46" s="79"/>
      <c r="CC46" s="79"/>
      <c r="CD46" s="79" t="s">
        <v>101</v>
      </c>
      <c r="CE46" s="79"/>
      <c r="CF46" s="79"/>
    </row>
    <row r="47" spans="3:84" ht="16.5" customHeight="1" x14ac:dyDescent="0.3">
      <c r="C47" s="89"/>
      <c r="D47" s="89"/>
      <c r="E47" s="89"/>
      <c r="F47" s="89"/>
      <c r="G47" s="89"/>
      <c r="H47" s="89"/>
      <c r="I47" s="89"/>
      <c r="J47" s="89"/>
      <c r="K47" s="89"/>
      <c r="L47" s="89"/>
      <c r="M47" s="89"/>
      <c r="N47" s="89"/>
      <c r="O47" s="89"/>
      <c r="P47" s="89"/>
      <c r="Q47" s="89"/>
      <c r="R47" s="89"/>
      <c r="S47" s="89"/>
      <c r="T47" s="89"/>
      <c r="U47" s="89"/>
      <c r="V47" s="9"/>
      <c r="W47" s="89"/>
      <c r="X47" s="89"/>
      <c r="Y47" s="89"/>
      <c r="Z47" s="89"/>
      <c r="AA47" s="89"/>
      <c r="AB47" s="89"/>
      <c r="AC47" s="89"/>
      <c r="AD47" s="89"/>
      <c r="AE47" s="89"/>
      <c r="AF47" s="89"/>
      <c r="AG47" s="89"/>
      <c r="AH47" s="89"/>
      <c r="AI47" s="89"/>
      <c r="AJ47" s="89"/>
      <c r="AK47" s="89"/>
      <c r="AL47" s="89"/>
      <c r="AM47" s="89"/>
      <c r="AN47" s="89"/>
      <c r="AO47" s="89"/>
      <c r="AT47" s="178">
        <v>0</v>
      </c>
      <c r="AU47" s="311" t="s">
        <v>321</v>
      </c>
      <c r="AV47" s="311"/>
      <c r="AW47" s="311"/>
      <c r="AX47" s="181" t="s">
        <v>322</v>
      </c>
      <c r="AY47" s="311"/>
      <c r="AZ47" s="311"/>
      <c r="BA47" s="311" t="s">
        <v>323</v>
      </c>
      <c r="BB47" s="311"/>
      <c r="BC47" s="311"/>
      <c r="BD47" s="311" t="s">
        <v>302</v>
      </c>
      <c r="BE47" s="311"/>
      <c r="BF47" s="311"/>
      <c r="BG47" s="311" t="s">
        <v>302</v>
      </c>
      <c r="BH47" s="311"/>
      <c r="BI47" s="311"/>
      <c r="BJ47" s="179" t="s">
        <v>302</v>
      </c>
      <c r="BK47" s="180"/>
      <c r="BL47" s="181"/>
      <c r="BN47" s="178">
        <v>0</v>
      </c>
      <c r="BO47" s="311" t="s">
        <v>321</v>
      </c>
      <c r="BP47" s="311"/>
      <c r="BQ47" s="311"/>
      <c r="BR47" s="181" t="s">
        <v>322</v>
      </c>
      <c r="BS47" s="311"/>
      <c r="BT47" s="311"/>
      <c r="BU47" s="311" t="s">
        <v>323</v>
      </c>
      <c r="BV47" s="311"/>
      <c r="BW47" s="311"/>
      <c r="BX47" s="311" t="s">
        <v>302</v>
      </c>
      <c r="BY47" s="311"/>
      <c r="BZ47" s="311"/>
      <c r="CA47" s="311" t="s">
        <v>302</v>
      </c>
      <c r="CB47" s="311"/>
      <c r="CC47" s="311"/>
      <c r="CD47" s="179" t="s">
        <v>302</v>
      </c>
      <c r="CE47" s="180"/>
      <c r="CF47" s="181"/>
    </row>
    <row r="48" spans="3:84" ht="16.5" customHeight="1" x14ac:dyDescent="0.3">
      <c r="C48" s="89"/>
      <c r="D48" s="89"/>
      <c r="E48" s="89"/>
      <c r="F48" s="89"/>
      <c r="G48" s="89"/>
      <c r="H48" s="89"/>
      <c r="I48" s="89"/>
      <c r="J48" s="89"/>
      <c r="K48" s="89"/>
      <c r="L48" s="89"/>
      <c r="M48" s="89"/>
      <c r="N48" s="89"/>
      <c r="O48" s="89"/>
      <c r="P48" s="89"/>
      <c r="Q48" s="89"/>
      <c r="R48" s="89"/>
      <c r="S48" s="89"/>
      <c r="T48" s="89"/>
      <c r="U48" s="89"/>
      <c r="V48" s="9"/>
      <c r="W48" s="89"/>
      <c r="X48" s="89"/>
      <c r="Y48" s="89"/>
      <c r="Z48" s="89"/>
      <c r="AA48" s="89"/>
      <c r="AB48" s="89"/>
      <c r="AC48" s="89"/>
      <c r="AD48" s="89"/>
      <c r="AE48" s="89"/>
      <c r="AF48" s="89"/>
      <c r="AG48" s="89"/>
      <c r="AH48" s="89"/>
      <c r="AI48" s="89"/>
      <c r="AJ48" s="89"/>
      <c r="AK48" s="89"/>
      <c r="AL48" s="89"/>
      <c r="AM48" s="89"/>
      <c r="AN48" s="89"/>
      <c r="AO48" s="89"/>
      <c r="AT48" s="178"/>
      <c r="AU48" s="86"/>
      <c r="AV48" s="86"/>
      <c r="AW48" s="86"/>
      <c r="AX48" s="86"/>
      <c r="AY48" s="86"/>
      <c r="AZ48" s="86"/>
      <c r="BA48" s="106" t="str">
        <f>IF(BA47="CL轮",AE3,IF(BA47="CL分钟",AE3,"-"))</f>
        <v>-</v>
      </c>
      <c r="BB48" s="106"/>
      <c r="BC48" s="106"/>
      <c r="BD48" s="106" t="str">
        <f>IF(BD47="无","-",IF(BD47="近距",SUM(25+5*AE3/2),IF(BD47="中距",SUM(100+AE3*10),IF(BD47="远距",SUM(400+AE17*40),IF(BD47="接触",5,IF(BD47="自身",0,0))))))</f>
        <v>-</v>
      </c>
      <c r="BE48" s="106"/>
      <c r="BF48" s="106"/>
      <c r="BG48" s="106" t="str">
        <f>IF(BG47="无","-",SUM(AE6+AT47))</f>
        <v>-</v>
      </c>
      <c r="BH48" s="106"/>
      <c r="BI48" s="106"/>
      <c r="BJ48" s="13"/>
      <c r="BK48" s="13"/>
      <c r="BL48" s="13"/>
      <c r="BN48" s="178"/>
      <c r="BO48" s="86"/>
      <c r="BP48" s="86"/>
      <c r="BQ48" s="86"/>
      <c r="BR48" s="86"/>
      <c r="BS48" s="86"/>
      <c r="BT48" s="86"/>
      <c r="BU48" s="106" t="str">
        <f>IF(BU47="CL轮",AE3,IF(BU47="CL分钟",AE3,"-"))</f>
        <v>-</v>
      </c>
      <c r="BV48" s="106"/>
      <c r="BW48" s="106"/>
      <c r="BX48" s="106" t="str">
        <f>IF(BX47="无","-",IF(BX47="近距",SUM(25+5*AE3/2),IF(BX47="中距",SUM(100+AE3*10),IF(BX47="远距",SUM(400+AE3*40),IF(BX47="接触",5,IF(BX47="自身",0,0))))))</f>
        <v>-</v>
      </c>
      <c r="BY48" s="106"/>
      <c r="BZ48" s="106"/>
      <c r="CA48" s="106" t="str">
        <f>IF(CA47="无","-",SUM(AE6+BN47))</f>
        <v>-</v>
      </c>
      <c r="CB48" s="106"/>
      <c r="CC48" s="106"/>
      <c r="CD48" s="13"/>
      <c r="CE48" s="13"/>
      <c r="CF48" s="13"/>
    </row>
    <row r="49" spans="3:84" ht="16.5" customHeight="1" x14ac:dyDescent="0.3">
      <c r="C49" s="89"/>
      <c r="D49" s="89"/>
      <c r="E49" s="89"/>
      <c r="F49" s="89"/>
      <c r="G49" s="89"/>
      <c r="H49" s="89"/>
      <c r="I49" s="89"/>
      <c r="J49" s="89"/>
      <c r="K49" s="89"/>
      <c r="L49" s="89"/>
      <c r="M49" s="89"/>
      <c r="N49" s="89"/>
      <c r="O49" s="89"/>
      <c r="P49" s="89"/>
      <c r="Q49" s="89"/>
      <c r="R49" s="89"/>
      <c r="S49" s="89"/>
      <c r="T49" s="89"/>
      <c r="U49" s="89"/>
      <c r="V49" s="9"/>
      <c r="W49" s="89"/>
      <c r="X49" s="89"/>
      <c r="Y49" s="89"/>
      <c r="Z49" s="89"/>
      <c r="AA49" s="89"/>
      <c r="AB49" s="89"/>
      <c r="AC49" s="89"/>
      <c r="AD49" s="89"/>
      <c r="AE49" s="89"/>
      <c r="AF49" s="89"/>
      <c r="AG49" s="89"/>
      <c r="AH49" s="89"/>
      <c r="AI49" s="89"/>
      <c r="AJ49" s="89"/>
      <c r="AK49" s="89"/>
      <c r="AL49" s="89"/>
      <c r="AM49" s="89"/>
      <c r="AN49" s="89"/>
      <c r="AO49" s="89"/>
      <c r="AT49" s="178"/>
      <c r="AU49" s="86"/>
      <c r="AV49" s="86"/>
      <c r="AW49" s="86"/>
      <c r="AX49" s="86"/>
      <c r="AY49" s="86"/>
      <c r="AZ49" s="86"/>
      <c r="BA49" s="86"/>
      <c r="BB49" s="86"/>
      <c r="BC49" s="86"/>
      <c r="BD49" s="86"/>
      <c r="BE49" s="86"/>
      <c r="BF49" s="86"/>
      <c r="BG49" s="86"/>
      <c r="BH49" s="86"/>
      <c r="BI49" s="86"/>
      <c r="BJ49" s="86"/>
      <c r="BK49" s="86"/>
      <c r="BL49" s="86"/>
      <c r="BN49" s="178"/>
      <c r="BO49" s="86"/>
      <c r="BP49" s="86"/>
      <c r="BQ49" s="86"/>
      <c r="BR49" s="86"/>
      <c r="BS49" s="86"/>
      <c r="BT49" s="86"/>
      <c r="BU49" s="86"/>
      <c r="BV49" s="86"/>
      <c r="BW49" s="86"/>
      <c r="BX49" s="86"/>
      <c r="BY49" s="86"/>
      <c r="BZ49" s="86"/>
      <c r="CA49" s="86"/>
      <c r="CB49" s="86"/>
      <c r="CC49" s="86"/>
      <c r="CD49" s="86"/>
      <c r="CE49" s="86"/>
      <c r="CF49" s="86"/>
    </row>
    <row r="50" spans="3:84" ht="16.5" customHeight="1" x14ac:dyDescent="0.3">
      <c r="C50" s="89"/>
      <c r="D50" s="89"/>
      <c r="E50" s="89"/>
      <c r="F50" s="89"/>
      <c r="G50" s="89"/>
      <c r="H50" s="89"/>
      <c r="I50" s="89"/>
      <c r="J50" s="89"/>
      <c r="K50" s="89"/>
      <c r="L50" s="89"/>
      <c r="M50" s="89"/>
      <c r="N50" s="89"/>
      <c r="O50" s="89"/>
      <c r="P50" s="89"/>
      <c r="Q50" s="89"/>
      <c r="R50" s="89"/>
      <c r="S50" s="89"/>
      <c r="T50" s="89"/>
      <c r="U50" s="89"/>
      <c r="V50" s="9"/>
      <c r="W50" s="89"/>
      <c r="X50" s="89"/>
      <c r="Y50" s="89"/>
      <c r="Z50" s="89"/>
      <c r="AA50" s="89"/>
      <c r="AB50" s="89"/>
      <c r="AC50" s="89"/>
      <c r="AD50" s="89"/>
      <c r="AE50" s="89"/>
      <c r="AF50" s="89"/>
      <c r="AG50" s="89"/>
      <c r="AH50" s="89"/>
      <c r="AI50" s="89"/>
      <c r="AJ50" s="89"/>
      <c r="AK50" s="89"/>
      <c r="AL50" s="89"/>
      <c r="AM50" s="89"/>
      <c r="AN50" s="89"/>
      <c r="AO50" s="89"/>
      <c r="AT50" s="178"/>
      <c r="AU50" s="86"/>
      <c r="AV50" s="86"/>
      <c r="AW50" s="86"/>
      <c r="AX50" s="86"/>
      <c r="AY50" s="86"/>
      <c r="AZ50" s="86"/>
      <c r="BA50" s="86"/>
      <c r="BB50" s="86"/>
      <c r="BC50" s="86"/>
      <c r="BD50" s="86"/>
      <c r="BE50" s="86"/>
      <c r="BF50" s="86"/>
      <c r="BG50" s="86"/>
      <c r="BH50" s="86"/>
      <c r="BI50" s="86"/>
      <c r="BJ50" s="86"/>
      <c r="BK50" s="86"/>
      <c r="BL50" s="86"/>
      <c r="BN50" s="178"/>
      <c r="BO50" s="86"/>
      <c r="BP50" s="86"/>
      <c r="BQ50" s="86"/>
      <c r="BR50" s="86"/>
      <c r="BS50" s="86"/>
      <c r="BT50" s="86"/>
      <c r="BU50" s="86"/>
      <c r="BV50" s="86"/>
      <c r="BW50" s="86"/>
      <c r="BX50" s="86"/>
      <c r="BY50" s="86"/>
      <c r="BZ50" s="86"/>
      <c r="CA50" s="86"/>
      <c r="CB50" s="86"/>
      <c r="CC50" s="86"/>
      <c r="CD50" s="86"/>
      <c r="CE50" s="86"/>
      <c r="CF50" s="86"/>
    </row>
    <row r="51" spans="3:84" ht="16.5" customHeight="1" x14ac:dyDescent="0.3">
      <c r="C51" s="89"/>
      <c r="D51" s="89"/>
      <c r="E51" s="89"/>
      <c r="F51" s="89"/>
      <c r="G51" s="89"/>
      <c r="H51" s="89"/>
      <c r="I51" s="89"/>
      <c r="J51" s="89"/>
      <c r="K51" s="89"/>
      <c r="L51" s="89"/>
      <c r="M51" s="89"/>
      <c r="N51" s="89"/>
      <c r="O51" s="89"/>
      <c r="P51" s="89"/>
      <c r="Q51" s="89"/>
      <c r="R51" s="89"/>
      <c r="S51" s="89"/>
      <c r="T51" s="89"/>
      <c r="U51" s="89"/>
      <c r="V51" s="9"/>
      <c r="W51" s="89"/>
      <c r="X51" s="89"/>
      <c r="Y51" s="89"/>
      <c r="Z51" s="89"/>
      <c r="AA51" s="89"/>
      <c r="AB51" s="89"/>
      <c r="AC51" s="89"/>
      <c r="AD51" s="89"/>
      <c r="AE51" s="89"/>
      <c r="AF51" s="89"/>
      <c r="AG51" s="89"/>
      <c r="AH51" s="89"/>
      <c r="AI51" s="89"/>
      <c r="AJ51" s="89"/>
      <c r="AK51" s="89"/>
      <c r="AL51" s="89"/>
      <c r="AM51" s="89"/>
      <c r="AN51" s="89"/>
      <c r="AO51" s="89"/>
    </row>
    <row r="52" spans="3:84" ht="16.5" customHeight="1" x14ac:dyDescent="0.3">
      <c r="C52" s="89"/>
      <c r="D52" s="89"/>
      <c r="E52" s="89"/>
      <c r="F52" s="89"/>
      <c r="G52" s="89"/>
      <c r="H52" s="89"/>
      <c r="I52" s="89"/>
      <c r="J52" s="89"/>
      <c r="K52" s="89"/>
      <c r="L52" s="89"/>
      <c r="M52" s="89"/>
      <c r="N52" s="89"/>
      <c r="O52" s="89"/>
      <c r="P52" s="89"/>
      <c r="Q52" s="89"/>
      <c r="R52" s="89"/>
      <c r="S52" s="89"/>
      <c r="T52" s="89"/>
      <c r="U52" s="89"/>
      <c r="V52" s="9"/>
      <c r="W52" s="89"/>
      <c r="X52" s="89"/>
      <c r="Y52" s="89"/>
      <c r="Z52" s="89"/>
      <c r="AA52" s="89"/>
      <c r="AB52" s="89"/>
      <c r="AC52" s="89"/>
      <c r="AD52" s="89"/>
      <c r="AE52" s="89"/>
      <c r="AF52" s="89"/>
      <c r="AG52" s="89"/>
      <c r="AH52" s="89"/>
      <c r="AI52" s="89"/>
      <c r="AJ52" s="89"/>
      <c r="AK52" s="89"/>
      <c r="AL52" s="89"/>
      <c r="AM52" s="89"/>
      <c r="AN52" s="89"/>
      <c r="AO52" s="89"/>
      <c r="AT52" s="10" t="s">
        <v>311</v>
      </c>
      <c r="AU52" s="312"/>
      <c r="AV52" s="312"/>
      <c r="AW52" s="312"/>
      <c r="AX52" s="312"/>
      <c r="AY52" s="312"/>
      <c r="AZ52" s="312"/>
      <c r="BA52" s="312"/>
      <c r="BB52" s="312"/>
      <c r="BC52" s="312"/>
      <c r="BD52" s="312"/>
      <c r="BE52" s="312"/>
      <c r="BF52" s="312"/>
      <c r="BG52" s="312"/>
      <c r="BH52" s="312"/>
      <c r="BI52" s="312"/>
      <c r="BJ52" s="312"/>
      <c r="BK52" s="312"/>
      <c r="BL52" s="312"/>
      <c r="BM52" s="9"/>
      <c r="BN52" s="10" t="s">
        <v>311</v>
      </c>
      <c r="BO52" s="312"/>
      <c r="BP52" s="312"/>
      <c r="BQ52" s="312"/>
      <c r="BR52" s="312"/>
      <c r="BS52" s="312"/>
      <c r="BT52" s="312"/>
      <c r="BU52" s="312"/>
      <c r="BV52" s="312"/>
      <c r="BW52" s="312"/>
      <c r="BX52" s="312"/>
      <c r="BY52" s="312"/>
      <c r="BZ52" s="312"/>
      <c r="CA52" s="312"/>
      <c r="CB52" s="312"/>
      <c r="CC52" s="312"/>
      <c r="CD52" s="312"/>
      <c r="CE52" s="312"/>
      <c r="CF52" s="312"/>
    </row>
    <row r="53" spans="3:84" ht="16.5" customHeight="1" x14ac:dyDescent="0.3">
      <c r="C53" s="89"/>
      <c r="D53" s="89"/>
      <c r="E53" s="89"/>
      <c r="F53" s="89"/>
      <c r="G53" s="89"/>
      <c r="H53" s="89"/>
      <c r="I53" s="89"/>
      <c r="J53" s="89"/>
      <c r="K53" s="89"/>
      <c r="L53" s="89"/>
      <c r="M53" s="89"/>
      <c r="N53" s="89"/>
      <c r="O53" s="89"/>
      <c r="P53" s="89"/>
      <c r="Q53" s="89"/>
      <c r="R53" s="89"/>
      <c r="S53" s="89"/>
      <c r="T53" s="89"/>
      <c r="U53" s="89"/>
      <c r="V53" s="9"/>
      <c r="W53" s="89"/>
      <c r="X53" s="89"/>
      <c r="Y53" s="89"/>
      <c r="Z53" s="89"/>
      <c r="AA53" s="89"/>
      <c r="AB53" s="89"/>
      <c r="AC53" s="89"/>
      <c r="AD53" s="89"/>
      <c r="AE53" s="89"/>
      <c r="AF53" s="89"/>
      <c r="AG53" s="89"/>
      <c r="AH53" s="89"/>
      <c r="AI53" s="89"/>
      <c r="AJ53" s="89"/>
      <c r="AK53" s="89"/>
      <c r="AL53" s="89"/>
      <c r="AM53" s="89"/>
      <c r="AN53" s="89"/>
      <c r="AO53" s="89"/>
      <c r="AT53" s="12" t="s">
        <v>313</v>
      </c>
      <c r="AU53" s="79" t="s">
        <v>314</v>
      </c>
      <c r="AV53" s="79"/>
      <c r="AW53" s="79"/>
      <c r="AX53" s="79" t="s">
        <v>315</v>
      </c>
      <c r="AY53" s="79"/>
      <c r="AZ53" s="79"/>
      <c r="BA53" s="79" t="s">
        <v>316</v>
      </c>
      <c r="BB53" s="79"/>
      <c r="BC53" s="79"/>
      <c r="BD53" s="79" t="s">
        <v>317</v>
      </c>
      <c r="BE53" s="79"/>
      <c r="BF53" s="79"/>
      <c r="BG53" s="79" t="s">
        <v>318</v>
      </c>
      <c r="BH53" s="79"/>
      <c r="BI53" s="79"/>
      <c r="BJ53" s="79" t="s">
        <v>101</v>
      </c>
      <c r="BK53" s="79"/>
      <c r="BL53" s="79"/>
      <c r="BM53" s="9"/>
      <c r="BN53" s="12" t="s">
        <v>313</v>
      </c>
      <c r="BO53" s="79" t="s">
        <v>314</v>
      </c>
      <c r="BP53" s="79"/>
      <c r="BQ53" s="79"/>
      <c r="BR53" s="79" t="s">
        <v>315</v>
      </c>
      <c r="BS53" s="79"/>
      <c r="BT53" s="79"/>
      <c r="BU53" s="79" t="s">
        <v>316</v>
      </c>
      <c r="BV53" s="79"/>
      <c r="BW53" s="79"/>
      <c r="BX53" s="79" t="s">
        <v>317</v>
      </c>
      <c r="BY53" s="79"/>
      <c r="BZ53" s="79"/>
      <c r="CA53" s="79" t="s">
        <v>318</v>
      </c>
      <c r="CB53" s="79"/>
      <c r="CC53" s="79"/>
      <c r="CD53" s="79" t="s">
        <v>101</v>
      </c>
      <c r="CE53" s="79"/>
      <c r="CF53" s="79"/>
    </row>
    <row r="54" spans="3:84" ht="16.5" customHeight="1" x14ac:dyDescent="0.3">
      <c r="C54" s="89"/>
      <c r="D54" s="89"/>
      <c r="E54" s="89"/>
      <c r="F54" s="89"/>
      <c r="G54" s="89"/>
      <c r="H54" s="89"/>
      <c r="I54" s="89"/>
      <c r="J54" s="89"/>
      <c r="K54" s="89"/>
      <c r="L54" s="89"/>
      <c r="M54" s="89"/>
      <c r="N54" s="89"/>
      <c r="O54" s="89"/>
      <c r="P54" s="89"/>
      <c r="Q54" s="89"/>
      <c r="R54" s="89"/>
      <c r="S54" s="89"/>
      <c r="T54" s="89"/>
      <c r="U54" s="89"/>
      <c r="V54" s="9"/>
      <c r="W54" s="89"/>
      <c r="X54" s="89"/>
      <c r="Y54" s="89"/>
      <c r="Z54" s="89"/>
      <c r="AA54" s="89"/>
      <c r="AB54" s="89"/>
      <c r="AC54" s="89"/>
      <c r="AD54" s="89"/>
      <c r="AE54" s="89"/>
      <c r="AF54" s="89"/>
      <c r="AG54" s="89"/>
      <c r="AH54" s="89"/>
      <c r="AI54" s="89"/>
      <c r="AJ54" s="89"/>
      <c r="AK54" s="89"/>
      <c r="AL54" s="89"/>
      <c r="AM54" s="89"/>
      <c r="AN54" s="89"/>
      <c r="AO54" s="89"/>
      <c r="AT54" s="178">
        <v>0</v>
      </c>
      <c r="AU54" s="311" t="s">
        <v>321</v>
      </c>
      <c r="AV54" s="311"/>
      <c r="AW54" s="311"/>
      <c r="AX54" s="181" t="s">
        <v>322</v>
      </c>
      <c r="AY54" s="311"/>
      <c r="AZ54" s="311"/>
      <c r="BA54" s="311" t="s">
        <v>323</v>
      </c>
      <c r="BB54" s="311"/>
      <c r="BC54" s="311"/>
      <c r="BD54" s="311" t="s">
        <v>302</v>
      </c>
      <c r="BE54" s="311"/>
      <c r="BF54" s="311"/>
      <c r="BG54" s="311" t="s">
        <v>302</v>
      </c>
      <c r="BH54" s="311"/>
      <c r="BI54" s="311"/>
      <c r="BJ54" s="179" t="s">
        <v>302</v>
      </c>
      <c r="BK54" s="180"/>
      <c r="BL54" s="181"/>
      <c r="BN54" s="178">
        <v>0</v>
      </c>
      <c r="BO54" s="311" t="s">
        <v>321</v>
      </c>
      <c r="BP54" s="311"/>
      <c r="BQ54" s="311"/>
      <c r="BR54" s="181" t="s">
        <v>322</v>
      </c>
      <c r="BS54" s="311"/>
      <c r="BT54" s="311"/>
      <c r="BU54" s="311" t="s">
        <v>323</v>
      </c>
      <c r="BV54" s="311"/>
      <c r="BW54" s="311"/>
      <c r="BX54" s="311" t="s">
        <v>302</v>
      </c>
      <c r="BY54" s="311"/>
      <c r="BZ54" s="311"/>
      <c r="CA54" s="311" t="s">
        <v>302</v>
      </c>
      <c r="CB54" s="311"/>
      <c r="CC54" s="311"/>
      <c r="CD54" s="179" t="s">
        <v>302</v>
      </c>
      <c r="CE54" s="180"/>
      <c r="CF54" s="181"/>
    </row>
    <row r="55" spans="3:84" ht="16.5" customHeight="1" x14ac:dyDescent="0.3">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T55" s="178"/>
      <c r="AU55" s="86"/>
      <c r="AV55" s="86"/>
      <c r="AW55" s="86"/>
      <c r="AX55" s="86"/>
      <c r="AY55" s="86"/>
      <c r="AZ55" s="86"/>
      <c r="BA55" s="106" t="str">
        <f>IF(BA54="CL轮",AE3,IF(BA54="CL分钟",AE3,"-"))</f>
        <v>-</v>
      </c>
      <c r="BB55" s="106"/>
      <c r="BC55" s="106"/>
      <c r="BD55" s="106" t="str">
        <f>IF(BD54="无","-",IF(BD54="近距",SUM(25+5*AE3/2),IF(BD54="中距",SUM(100+AE3*10),IF(BD54="远距",SUM(400+AE3*40),IF(BD54="接触",5,IF(BD54="自身",0,0))))))</f>
        <v>-</v>
      </c>
      <c r="BE55" s="106"/>
      <c r="BF55" s="106"/>
      <c r="BG55" s="106" t="str">
        <f>IF(BG54="无","-",SUM(AE6+AT54))</f>
        <v>-</v>
      </c>
      <c r="BH55" s="106"/>
      <c r="BI55" s="106"/>
      <c r="BJ55" s="13"/>
      <c r="BK55" s="13"/>
      <c r="BL55" s="13"/>
      <c r="BN55" s="178"/>
      <c r="BO55" s="86"/>
      <c r="BP55" s="86"/>
      <c r="BQ55" s="86"/>
      <c r="BR55" s="86"/>
      <c r="BS55" s="86"/>
      <c r="BT55" s="86"/>
      <c r="BU55" s="106" t="str">
        <f>IF(BU54="CL轮",AE3,IF(BU54="CL分钟",AE3,"-"))</f>
        <v>-</v>
      </c>
      <c r="BV55" s="106"/>
      <c r="BW55" s="106"/>
      <c r="BX55" s="106" t="str">
        <f>IF(BX54="无","-",IF(BX54="近距",SUM(25+5*AE3/2),IF(BX54="中距",SUM(100+AE3*10),IF(BX54="远距",SUM(400+AE3*40),IF(BX54="接触",5,IF(BX54="自身",0,0))))))</f>
        <v>-</v>
      </c>
      <c r="BY55" s="106"/>
      <c r="BZ55" s="106"/>
      <c r="CA55" s="106" t="str">
        <f>IF(CA54="无","-",SUM(AE6+BN54))</f>
        <v>-</v>
      </c>
      <c r="CB55" s="106"/>
      <c r="CC55" s="106"/>
      <c r="CD55" s="13"/>
      <c r="CE55" s="13"/>
      <c r="CF55" s="13"/>
    </row>
    <row r="56" spans="3:84" ht="16.5" customHeight="1" x14ac:dyDescent="0.3">
      <c r="C56" s="75">
        <v>6</v>
      </c>
      <c r="D56" s="75"/>
      <c r="E56" s="75"/>
      <c r="F56" s="75"/>
      <c r="G56" s="75"/>
      <c r="H56" s="9"/>
      <c r="I56" s="9"/>
      <c r="J56" s="9"/>
      <c r="K56" s="9"/>
      <c r="L56" s="9"/>
      <c r="M56" s="9"/>
      <c r="N56" s="9"/>
      <c r="O56" s="9"/>
      <c r="P56" s="9"/>
      <c r="Q56" s="178" t="s">
        <v>330</v>
      </c>
      <c r="R56" s="313"/>
      <c r="S56" s="112">
        <f>SUM(C56+AE6)</f>
        <v>16</v>
      </c>
      <c r="T56" s="112"/>
      <c r="U56" s="112"/>
      <c r="V56" s="9"/>
      <c r="W56" s="75">
        <v>7</v>
      </c>
      <c r="X56" s="75"/>
      <c r="Y56" s="75"/>
      <c r="Z56" s="75"/>
      <c r="AA56" s="75"/>
      <c r="AB56" s="9"/>
      <c r="AC56" s="9"/>
      <c r="AD56" s="9"/>
      <c r="AE56" s="9"/>
      <c r="AF56" s="9"/>
      <c r="AG56" s="9"/>
      <c r="AH56" s="9"/>
      <c r="AI56" s="9"/>
      <c r="AJ56" s="9"/>
      <c r="AK56" s="178" t="s">
        <v>330</v>
      </c>
      <c r="AL56" s="313"/>
      <c r="AM56" s="112">
        <f>SUM(W56+AE6)</f>
        <v>17</v>
      </c>
      <c r="AN56" s="112"/>
      <c r="AO56" s="112"/>
      <c r="AT56" s="178"/>
      <c r="AU56" s="86"/>
      <c r="AV56" s="86"/>
      <c r="AW56" s="86"/>
      <c r="AX56" s="86"/>
      <c r="AY56" s="86"/>
      <c r="AZ56" s="86"/>
      <c r="BA56" s="86"/>
      <c r="BB56" s="86"/>
      <c r="BC56" s="86"/>
      <c r="BD56" s="86"/>
      <c r="BE56" s="86"/>
      <c r="BF56" s="86"/>
      <c r="BG56" s="86"/>
      <c r="BH56" s="86"/>
      <c r="BI56" s="86"/>
      <c r="BJ56" s="86"/>
      <c r="BK56" s="86"/>
      <c r="BL56" s="86"/>
      <c r="BN56" s="178"/>
      <c r="BO56" s="86"/>
      <c r="BP56" s="86"/>
      <c r="BQ56" s="86"/>
      <c r="BR56" s="86"/>
      <c r="BS56" s="86"/>
      <c r="BT56" s="86"/>
      <c r="BU56" s="86"/>
      <c r="BV56" s="86"/>
      <c r="BW56" s="86"/>
      <c r="BX56" s="86"/>
      <c r="BY56" s="86"/>
      <c r="BZ56" s="86"/>
      <c r="CA56" s="86"/>
      <c r="CB56" s="86"/>
      <c r="CC56" s="86"/>
      <c r="CD56" s="86"/>
      <c r="CE56" s="86"/>
      <c r="CF56" s="86"/>
    </row>
    <row r="57" spans="3:84" ht="16.5" customHeight="1" x14ac:dyDescent="0.3">
      <c r="C57" s="89"/>
      <c r="D57" s="89"/>
      <c r="E57" s="89"/>
      <c r="F57" s="89"/>
      <c r="G57" s="89"/>
      <c r="H57" s="89"/>
      <c r="I57" s="89"/>
      <c r="J57" s="89"/>
      <c r="K57" s="89"/>
      <c r="L57" s="89"/>
      <c r="M57" s="89"/>
      <c r="N57" s="89"/>
      <c r="O57" s="89"/>
      <c r="P57" s="89"/>
      <c r="Q57" s="89"/>
      <c r="R57" s="89"/>
      <c r="S57" s="89"/>
      <c r="T57" s="89"/>
      <c r="U57" s="89"/>
      <c r="V57" s="9"/>
      <c r="W57" s="89"/>
      <c r="X57" s="89"/>
      <c r="Y57" s="89"/>
      <c r="Z57" s="89"/>
      <c r="AA57" s="89"/>
      <c r="AB57" s="89"/>
      <c r="AC57" s="89"/>
      <c r="AD57" s="89"/>
      <c r="AE57" s="89"/>
      <c r="AF57" s="89"/>
      <c r="AG57" s="89"/>
      <c r="AH57" s="89"/>
      <c r="AI57" s="89"/>
      <c r="AJ57" s="89"/>
      <c r="AK57" s="89"/>
      <c r="AL57" s="89"/>
      <c r="AM57" s="89"/>
      <c r="AN57" s="89"/>
      <c r="AO57" s="89"/>
      <c r="AT57" s="178"/>
      <c r="AU57" s="86"/>
      <c r="AV57" s="86"/>
      <c r="AW57" s="86"/>
      <c r="AX57" s="86"/>
      <c r="AY57" s="86"/>
      <c r="AZ57" s="86"/>
      <c r="BA57" s="86"/>
      <c r="BB57" s="86"/>
      <c r="BC57" s="86"/>
      <c r="BD57" s="86"/>
      <c r="BE57" s="86"/>
      <c r="BF57" s="86"/>
      <c r="BG57" s="86"/>
      <c r="BH57" s="86"/>
      <c r="BI57" s="86"/>
      <c r="BJ57" s="86"/>
      <c r="BK57" s="86"/>
      <c r="BL57" s="86"/>
      <c r="BN57" s="178"/>
      <c r="BO57" s="86"/>
      <c r="BP57" s="86"/>
      <c r="BQ57" s="86"/>
      <c r="BR57" s="86"/>
      <c r="BS57" s="86"/>
      <c r="BT57" s="86"/>
      <c r="BU57" s="86"/>
      <c r="BV57" s="86"/>
      <c r="BW57" s="86"/>
      <c r="BX57" s="86"/>
      <c r="BY57" s="86"/>
      <c r="BZ57" s="86"/>
      <c r="CA57" s="86"/>
      <c r="CB57" s="86"/>
      <c r="CC57" s="86"/>
      <c r="CD57" s="86"/>
      <c r="CE57" s="86"/>
      <c r="CF57" s="86"/>
    </row>
    <row r="58" spans="3:84" ht="16.5" customHeight="1" x14ac:dyDescent="0.3">
      <c r="C58" s="89"/>
      <c r="D58" s="89"/>
      <c r="E58" s="89"/>
      <c r="F58" s="89"/>
      <c r="G58" s="89"/>
      <c r="H58" s="89"/>
      <c r="I58" s="89"/>
      <c r="J58" s="89"/>
      <c r="K58" s="89"/>
      <c r="L58" s="89"/>
      <c r="M58" s="89"/>
      <c r="N58" s="89"/>
      <c r="O58" s="89"/>
      <c r="P58" s="89"/>
      <c r="Q58" s="89"/>
      <c r="R58" s="89"/>
      <c r="S58" s="89"/>
      <c r="T58" s="89"/>
      <c r="U58" s="89"/>
      <c r="V58" s="9"/>
      <c r="W58" s="89"/>
      <c r="X58" s="89"/>
      <c r="Y58" s="89"/>
      <c r="Z58" s="89"/>
      <c r="AA58" s="89"/>
      <c r="AB58" s="89"/>
      <c r="AC58" s="89"/>
      <c r="AD58" s="89"/>
      <c r="AE58" s="89"/>
      <c r="AF58" s="89"/>
      <c r="AG58" s="89"/>
      <c r="AH58" s="89"/>
      <c r="AI58" s="89"/>
      <c r="AJ58" s="89"/>
      <c r="AK58" s="89"/>
      <c r="AL58" s="89"/>
      <c r="AM58" s="89"/>
      <c r="AN58" s="89"/>
      <c r="AO58" s="89"/>
    </row>
    <row r="59" spans="3:84" ht="16.5" customHeight="1" x14ac:dyDescent="0.3">
      <c r="C59" s="89"/>
      <c r="D59" s="89"/>
      <c r="E59" s="89"/>
      <c r="F59" s="89"/>
      <c r="G59" s="89"/>
      <c r="H59" s="89"/>
      <c r="I59" s="89"/>
      <c r="J59" s="89"/>
      <c r="K59" s="89"/>
      <c r="L59" s="89"/>
      <c r="M59" s="89"/>
      <c r="N59" s="89"/>
      <c r="O59" s="89"/>
      <c r="P59" s="89"/>
      <c r="Q59" s="89"/>
      <c r="R59" s="89"/>
      <c r="S59" s="89"/>
      <c r="T59" s="89"/>
      <c r="U59" s="89"/>
      <c r="V59" s="9"/>
      <c r="W59" s="89"/>
      <c r="X59" s="89"/>
      <c r="Y59" s="89"/>
      <c r="Z59" s="89"/>
      <c r="AA59" s="89"/>
      <c r="AB59" s="89"/>
      <c r="AC59" s="89"/>
      <c r="AD59" s="89"/>
      <c r="AE59" s="89"/>
      <c r="AF59" s="89"/>
      <c r="AG59" s="89"/>
      <c r="AH59" s="89"/>
      <c r="AI59" s="89"/>
      <c r="AJ59" s="89"/>
      <c r="AK59" s="89"/>
      <c r="AL59" s="89"/>
      <c r="AM59" s="89"/>
      <c r="AN59" s="89"/>
      <c r="AO59" s="89"/>
      <c r="AT59" s="10" t="s">
        <v>311</v>
      </c>
      <c r="AU59" s="312"/>
      <c r="AV59" s="312"/>
      <c r="AW59" s="312"/>
      <c r="AX59" s="312"/>
      <c r="AY59" s="312"/>
      <c r="AZ59" s="312"/>
      <c r="BA59" s="312"/>
      <c r="BB59" s="312"/>
      <c r="BC59" s="312"/>
      <c r="BD59" s="312"/>
      <c r="BE59" s="312"/>
      <c r="BF59" s="312"/>
      <c r="BG59" s="312"/>
      <c r="BH59" s="312"/>
      <c r="BI59" s="312"/>
      <c r="BJ59" s="312"/>
      <c r="BK59" s="312"/>
      <c r="BL59" s="312"/>
      <c r="BM59" s="9"/>
      <c r="BN59" s="10" t="s">
        <v>311</v>
      </c>
      <c r="BO59" s="312"/>
      <c r="BP59" s="312"/>
      <c r="BQ59" s="312"/>
      <c r="BR59" s="312"/>
      <c r="BS59" s="312"/>
      <c r="BT59" s="312"/>
      <c r="BU59" s="312"/>
      <c r="BV59" s="312"/>
      <c r="BW59" s="312"/>
      <c r="BX59" s="312"/>
      <c r="BY59" s="312"/>
      <c r="BZ59" s="312"/>
      <c r="CA59" s="312"/>
      <c r="CB59" s="312"/>
      <c r="CC59" s="312"/>
      <c r="CD59" s="312"/>
      <c r="CE59" s="312"/>
      <c r="CF59" s="312"/>
    </row>
    <row r="60" spans="3:84" ht="16.5" customHeight="1" x14ac:dyDescent="0.3">
      <c r="C60" s="89"/>
      <c r="D60" s="89"/>
      <c r="E60" s="89"/>
      <c r="F60" s="89"/>
      <c r="G60" s="89"/>
      <c r="H60" s="89"/>
      <c r="I60" s="89"/>
      <c r="J60" s="89"/>
      <c r="K60" s="89"/>
      <c r="L60" s="89"/>
      <c r="M60" s="89"/>
      <c r="N60" s="89"/>
      <c r="O60" s="89"/>
      <c r="P60" s="89"/>
      <c r="Q60" s="89"/>
      <c r="R60" s="89"/>
      <c r="S60" s="89"/>
      <c r="T60" s="89"/>
      <c r="U60" s="89"/>
      <c r="V60" s="9"/>
      <c r="W60" s="89"/>
      <c r="X60" s="89"/>
      <c r="Y60" s="89"/>
      <c r="Z60" s="89"/>
      <c r="AA60" s="89"/>
      <c r="AB60" s="89"/>
      <c r="AC60" s="89"/>
      <c r="AD60" s="89"/>
      <c r="AE60" s="89"/>
      <c r="AF60" s="89"/>
      <c r="AG60" s="89"/>
      <c r="AH60" s="89"/>
      <c r="AI60" s="89"/>
      <c r="AJ60" s="89"/>
      <c r="AK60" s="89"/>
      <c r="AL60" s="89"/>
      <c r="AM60" s="89"/>
      <c r="AN60" s="89"/>
      <c r="AO60" s="89"/>
      <c r="AT60" s="12" t="s">
        <v>313</v>
      </c>
      <c r="AU60" s="79" t="s">
        <v>314</v>
      </c>
      <c r="AV60" s="79"/>
      <c r="AW60" s="79"/>
      <c r="AX60" s="79" t="s">
        <v>315</v>
      </c>
      <c r="AY60" s="79"/>
      <c r="AZ60" s="79"/>
      <c r="BA60" s="79" t="s">
        <v>316</v>
      </c>
      <c r="BB60" s="79"/>
      <c r="BC60" s="79"/>
      <c r="BD60" s="79" t="s">
        <v>317</v>
      </c>
      <c r="BE60" s="79"/>
      <c r="BF60" s="79"/>
      <c r="BG60" s="79" t="s">
        <v>318</v>
      </c>
      <c r="BH60" s="79"/>
      <c r="BI60" s="79"/>
      <c r="BJ60" s="79" t="s">
        <v>101</v>
      </c>
      <c r="BK60" s="79"/>
      <c r="BL60" s="79"/>
      <c r="BM60" s="9"/>
      <c r="BN60" s="12" t="s">
        <v>313</v>
      </c>
      <c r="BO60" s="79" t="s">
        <v>314</v>
      </c>
      <c r="BP60" s="79"/>
      <c r="BQ60" s="79"/>
      <c r="BR60" s="79" t="s">
        <v>315</v>
      </c>
      <c r="BS60" s="79"/>
      <c r="BT60" s="79"/>
      <c r="BU60" s="79" t="s">
        <v>316</v>
      </c>
      <c r="BV60" s="79"/>
      <c r="BW60" s="79"/>
      <c r="BX60" s="79" t="s">
        <v>317</v>
      </c>
      <c r="BY60" s="79"/>
      <c r="BZ60" s="79"/>
      <c r="CA60" s="79" t="s">
        <v>318</v>
      </c>
      <c r="CB60" s="79"/>
      <c r="CC60" s="79"/>
      <c r="CD60" s="79" t="s">
        <v>101</v>
      </c>
      <c r="CE60" s="79"/>
      <c r="CF60" s="79"/>
    </row>
    <row r="61" spans="3:84" ht="16.5" customHeight="1" x14ac:dyDescent="0.3">
      <c r="C61" s="89"/>
      <c r="D61" s="89"/>
      <c r="E61" s="89"/>
      <c r="F61" s="89"/>
      <c r="G61" s="89"/>
      <c r="H61" s="89"/>
      <c r="I61" s="89"/>
      <c r="J61" s="89"/>
      <c r="K61" s="89"/>
      <c r="L61" s="89"/>
      <c r="M61" s="89"/>
      <c r="N61" s="89"/>
      <c r="O61" s="89"/>
      <c r="P61" s="89"/>
      <c r="Q61" s="89"/>
      <c r="R61" s="89"/>
      <c r="S61" s="89"/>
      <c r="T61" s="89"/>
      <c r="U61" s="89"/>
      <c r="V61" s="9"/>
      <c r="W61" s="89"/>
      <c r="X61" s="89"/>
      <c r="Y61" s="89"/>
      <c r="Z61" s="89"/>
      <c r="AA61" s="89"/>
      <c r="AB61" s="89"/>
      <c r="AC61" s="89"/>
      <c r="AD61" s="89"/>
      <c r="AE61" s="89"/>
      <c r="AF61" s="89"/>
      <c r="AG61" s="89"/>
      <c r="AH61" s="89"/>
      <c r="AI61" s="89"/>
      <c r="AJ61" s="89"/>
      <c r="AK61" s="89"/>
      <c r="AL61" s="89"/>
      <c r="AM61" s="89"/>
      <c r="AN61" s="89"/>
      <c r="AO61" s="89"/>
      <c r="AT61" s="178">
        <v>0</v>
      </c>
      <c r="AU61" s="311" t="s">
        <v>321</v>
      </c>
      <c r="AV61" s="311"/>
      <c r="AW61" s="311"/>
      <c r="AX61" s="181" t="s">
        <v>322</v>
      </c>
      <c r="AY61" s="311"/>
      <c r="AZ61" s="311"/>
      <c r="BA61" s="311" t="s">
        <v>323</v>
      </c>
      <c r="BB61" s="311"/>
      <c r="BC61" s="311"/>
      <c r="BD61" s="311" t="s">
        <v>302</v>
      </c>
      <c r="BE61" s="311"/>
      <c r="BF61" s="311"/>
      <c r="BG61" s="311" t="s">
        <v>302</v>
      </c>
      <c r="BH61" s="311"/>
      <c r="BI61" s="311"/>
      <c r="BJ61" s="179" t="s">
        <v>302</v>
      </c>
      <c r="BK61" s="180"/>
      <c r="BL61" s="181"/>
      <c r="BN61" s="178">
        <v>0</v>
      </c>
      <c r="BO61" s="311" t="s">
        <v>321</v>
      </c>
      <c r="BP61" s="311"/>
      <c r="BQ61" s="311"/>
      <c r="BR61" s="181" t="s">
        <v>322</v>
      </c>
      <c r="BS61" s="311"/>
      <c r="BT61" s="311"/>
      <c r="BU61" s="311" t="s">
        <v>323</v>
      </c>
      <c r="BV61" s="311"/>
      <c r="BW61" s="311"/>
      <c r="BX61" s="311" t="s">
        <v>302</v>
      </c>
      <c r="BY61" s="311"/>
      <c r="BZ61" s="311"/>
      <c r="CA61" s="311" t="s">
        <v>302</v>
      </c>
      <c r="CB61" s="311"/>
      <c r="CC61" s="311"/>
      <c r="CD61" s="179" t="s">
        <v>302</v>
      </c>
      <c r="CE61" s="180"/>
      <c r="CF61" s="181"/>
    </row>
    <row r="62" spans="3:84" ht="16.5" customHeight="1" x14ac:dyDescent="0.3">
      <c r="C62" s="89"/>
      <c r="D62" s="89"/>
      <c r="E62" s="89"/>
      <c r="F62" s="89"/>
      <c r="G62" s="89"/>
      <c r="H62" s="89"/>
      <c r="I62" s="89"/>
      <c r="J62" s="89"/>
      <c r="K62" s="89"/>
      <c r="L62" s="89"/>
      <c r="M62" s="89"/>
      <c r="N62" s="89"/>
      <c r="O62" s="89"/>
      <c r="P62" s="89"/>
      <c r="Q62" s="89"/>
      <c r="R62" s="89"/>
      <c r="S62" s="89"/>
      <c r="T62" s="89"/>
      <c r="U62" s="89"/>
      <c r="V62" s="9"/>
      <c r="W62" s="89"/>
      <c r="X62" s="89"/>
      <c r="Y62" s="89"/>
      <c r="Z62" s="89"/>
      <c r="AA62" s="89"/>
      <c r="AB62" s="89"/>
      <c r="AC62" s="89"/>
      <c r="AD62" s="89"/>
      <c r="AE62" s="89"/>
      <c r="AF62" s="89"/>
      <c r="AG62" s="89"/>
      <c r="AH62" s="89"/>
      <c r="AI62" s="89"/>
      <c r="AJ62" s="89"/>
      <c r="AK62" s="89"/>
      <c r="AL62" s="89"/>
      <c r="AM62" s="89"/>
      <c r="AN62" s="89"/>
      <c r="AO62" s="89"/>
      <c r="AT62" s="178"/>
      <c r="AU62" s="86"/>
      <c r="AV62" s="86"/>
      <c r="AW62" s="86"/>
      <c r="AX62" s="86"/>
      <c r="AY62" s="86"/>
      <c r="AZ62" s="86"/>
      <c r="BA62" s="106" t="str">
        <f>IF(BA61="CL轮",AE3,IF(BA61="CL分钟",AE3,"-"))</f>
        <v>-</v>
      </c>
      <c r="BB62" s="106"/>
      <c r="BC62" s="106"/>
      <c r="BD62" s="106" t="str">
        <f>IF(BD61="无","-",IF(BD61="近距",SUM(25+5*AE3/2),IF(BD61="中距",SUM(100+AE3*10),IF(BD61="远距",SUM(400+AE3*40),IF(BD61="接触",5,IF(BD61="自身",0,0))))))</f>
        <v>-</v>
      </c>
      <c r="BE62" s="106"/>
      <c r="BF62" s="106"/>
      <c r="BG62" s="106" t="str">
        <f>IF(BG61="无","-",SUM(AE6+AT61))</f>
        <v>-</v>
      </c>
      <c r="BH62" s="106"/>
      <c r="BI62" s="106"/>
      <c r="BJ62" s="13"/>
      <c r="BK62" s="13"/>
      <c r="BL62" s="13"/>
      <c r="BN62" s="178"/>
      <c r="BO62" s="86"/>
      <c r="BP62" s="86"/>
      <c r="BQ62" s="86"/>
      <c r="BR62" s="86"/>
      <c r="BS62" s="86"/>
      <c r="BT62" s="86"/>
      <c r="BU62" s="106" t="str">
        <f>IF(BU61="CL轮",AE3,IF(BU61="CL分钟",AE3,"-"))</f>
        <v>-</v>
      </c>
      <c r="BV62" s="106"/>
      <c r="BW62" s="106"/>
      <c r="BX62" s="106" t="str">
        <f>IF(BX61="无","-",IF(BX61="近距",SUM(25+5*AE3/2),IF(BX61="中距",SUM(100+AE3*10),IF(BX61="远距",SUM(400+AE3*40),IF(BX61="接触",5,IF(BX61="自身",0,0))))))</f>
        <v>-</v>
      </c>
      <c r="BY62" s="106"/>
      <c r="BZ62" s="106"/>
      <c r="CA62" s="106" t="str">
        <f>IF(CA61="无","-",SUM(AE6+BN61))</f>
        <v>-</v>
      </c>
      <c r="CB62" s="106"/>
      <c r="CC62" s="106"/>
      <c r="CD62" s="13"/>
      <c r="CE62" s="13"/>
      <c r="CF62" s="13"/>
    </row>
    <row r="63" spans="3:84" ht="16.5" customHeight="1" x14ac:dyDescent="0.3">
      <c r="C63" s="89"/>
      <c r="D63" s="89"/>
      <c r="E63" s="89"/>
      <c r="F63" s="89"/>
      <c r="G63" s="89"/>
      <c r="H63" s="89"/>
      <c r="I63" s="89"/>
      <c r="J63" s="89"/>
      <c r="K63" s="89"/>
      <c r="L63" s="89"/>
      <c r="M63" s="89"/>
      <c r="N63" s="89"/>
      <c r="O63" s="89"/>
      <c r="P63" s="89"/>
      <c r="Q63" s="89"/>
      <c r="R63" s="89"/>
      <c r="S63" s="89"/>
      <c r="T63" s="89"/>
      <c r="U63" s="89"/>
      <c r="V63" s="9"/>
      <c r="W63" s="89"/>
      <c r="X63" s="89"/>
      <c r="Y63" s="89"/>
      <c r="Z63" s="89"/>
      <c r="AA63" s="89"/>
      <c r="AB63" s="89"/>
      <c r="AC63" s="89"/>
      <c r="AD63" s="89"/>
      <c r="AE63" s="89"/>
      <c r="AF63" s="89"/>
      <c r="AG63" s="89"/>
      <c r="AH63" s="89"/>
      <c r="AI63" s="89"/>
      <c r="AJ63" s="89"/>
      <c r="AK63" s="89"/>
      <c r="AL63" s="89"/>
      <c r="AM63" s="89"/>
      <c r="AN63" s="89"/>
      <c r="AO63" s="89"/>
      <c r="AT63" s="178"/>
      <c r="AU63" s="86"/>
      <c r="AV63" s="86"/>
      <c r="AW63" s="86"/>
      <c r="AX63" s="86"/>
      <c r="AY63" s="86"/>
      <c r="AZ63" s="86"/>
      <c r="BA63" s="86"/>
      <c r="BB63" s="86"/>
      <c r="BC63" s="86"/>
      <c r="BD63" s="86"/>
      <c r="BE63" s="86"/>
      <c r="BF63" s="86"/>
      <c r="BG63" s="86"/>
      <c r="BH63" s="86"/>
      <c r="BI63" s="86"/>
      <c r="BJ63" s="86"/>
      <c r="BK63" s="86"/>
      <c r="BL63" s="86"/>
      <c r="BN63" s="178"/>
      <c r="BO63" s="86"/>
      <c r="BP63" s="86"/>
      <c r="BQ63" s="86"/>
      <c r="BR63" s="86"/>
      <c r="BS63" s="86"/>
      <c r="BT63" s="86"/>
      <c r="BU63" s="86"/>
      <c r="BV63" s="86"/>
      <c r="BW63" s="86"/>
      <c r="BX63" s="86"/>
      <c r="BY63" s="86"/>
      <c r="BZ63" s="86"/>
      <c r="CA63" s="86"/>
      <c r="CB63" s="86"/>
      <c r="CC63" s="86"/>
      <c r="CD63" s="86"/>
      <c r="CE63" s="86"/>
      <c r="CF63" s="86"/>
    </row>
    <row r="64" spans="3:84" ht="16.5" customHeight="1" x14ac:dyDescent="0.3">
      <c r="C64" s="89"/>
      <c r="D64" s="89"/>
      <c r="E64" s="89"/>
      <c r="F64" s="89"/>
      <c r="G64" s="89"/>
      <c r="H64" s="89"/>
      <c r="I64" s="89"/>
      <c r="J64" s="89"/>
      <c r="K64" s="89"/>
      <c r="L64" s="89"/>
      <c r="M64" s="89"/>
      <c r="N64" s="89"/>
      <c r="O64" s="89"/>
      <c r="P64" s="89"/>
      <c r="Q64" s="89"/>
      <c r="R64" s="89"/>
      <c r="S64" s="89"/>
      <c r="T64" s="89"/>
      <c r="U64" s="89"/>
      <c r="V64" s="9"/>
      <c r="W64" s="89"/>
      <c r="X64" s="89"/>
      <c r="Y64" s="89"/>
      <c r="Z64" s="89"/>
      <c r="AA64" s="89"/>
      <c r="AB64" s="89"/>
      <c r="AC64" s="89"/>
      <c r="AD64" s="89"/>
      <c r="AE64" s="89"/>
      <c r="AF64" s="89"/>
      <c r="AG64" s="89"/>
      <c r="AH64" s="89"/>
      <c r="AI64" s="89"/>
      <c r="AJ64" s="89"/>
      <c r="AK64" s="89"/>
      <c r="AL64" s="89"/>
      <c r="AM64" s="89"/>
      <c r="AN64" s="89"/>
      <c r="AO64" s="89"/>
      <c r="AT64" s="178"/>
      <c r="AU64" s="86"/>
      <c r="AV64" s="86"/>
      <c r="AW64" s="86"/>
      <c r="AX64" s="86"/>
      <c r="AY64" s="86"/>
      <c r="AZ64" s="86"/>
      <c r="BA64" s="86"/>
      <c r="BB64" s="86"/>
      <c r="BC64" s="86"/>
      <c r="BD64" s="86"/>
      <c r="BE64" s="86"/>
      <c r="BF64" s="86"/>
      <c r="BG64" s="86"/>
      <c r="BH64" s="86"/>
      <c r="BI64" s="86"/>
      <c r="BJ64" s="86"/>
      <c r="BK64" s="86"/>
      <c r="BL64" s="86"/>
      <c r="BN64" s="178"/>
      <c r="BO64" s="86"/>
      <c r="BP64" s="86"/>
      <c r="BQ64" s="86"/>
      <c r="BR64" s="86"/>
      <c r="BS64" s="86"/>
      <c r="BT64" s="86"/>
      <c r="BU64" s="86"/>
      <c r="BV64" s="86"/>
      <c r="BW64" s="86"/>
      <c r="BX64" s="86"/>
      <c r="BY64" s="86"/>
      <c r="BZ64" s="86"/>
      <c r="CA64" s="86"/>
      <c r="CB64" s="86"/>
      <c r="CC64" s="86"/>
      <c r="CD64" s="86"/>
      <c r="CE64" s="86"/>
      <c r="CF64" s="86"/>
    </row>
    <row r="65" spans="3:84" ht="16.5" customHeight="1" x14ac:dyDescent="0.3">
      <c r="C65" s="89"/>
      <c r="D65" s="89"/>
      <c r="E65" s="89"/>
      <c r="F65" s="89"/>
      <c r="G65" s="89"/>
      <c r="H65" s="89"/>
      <c r="I65" s="89"/>
      <c r="J65" s="89"/>
      <c r="K65" s="89"/>
      <c r="L65" s="89"/>
      <c r="M65" s="89"/>
      <c r="N65" s="89"/>
      <c r="O65" s="89"/>
      <c r="P65" s="89"/>
      <c r="Q65" s="89"/>
      <c r="R65" s="89"/>
      <c r="S65" s="89"/>
      <c r="T65" s="89"/>
      <c r="U65" s="89"/>
      <c r="V65" s="9"/>
      <c r="W65" s="89"/>
      <c r="X65" s="89"/>
      <c r="Y65" s="89"/>
      <c r="Z65" s="89"/>
      <c r="AA65" s="89"/>
      <c r="AB65" s="89"/>
      <c r="AC65" s="89"/>
      <c r="AD65" s="89"/>
      <c r="AE65" s="89"/>
      <c r="AF65" s="89"/>
      <c r="AG65" s="89"/>
      <c r="AH65" s="89"/>
      <c r="AI65" s="89"/>
      <c r="AJ65" s="89"/>
      <c r="AK65" s="89"/>
      <c r="AL65" s="89"/>
      <c r="AM65" s="89"/>
      <c r="AN65" s="89"/>
      <c r="AO65" s="89"/>
    </row>
    <row r="66" spans="3:84" ht="16.5" customHeight="1" x14ac:dyDescent="0.3">
      <c r="C66" s="89"/>
      <c r="D66" s="89"/>
      <c r="E66" s="89"/>
      <c r="F66" s="89"/>
      <c r="G66" s="89"/>
      <c r="H66" s="89"/>
      <c r="I66" s="89"/>
      <c r="J66" s="89"/>
      <c r="K66" s="89"/>
      <c r="L66" s="89"/>
      <c r="M66" s="89"/>
      <c r="N66" s="89"/>
      <c r="O66" s="89"/>
      <c r="P66" s="89"/>
      <c r="Q66" s="89"/>
      <c r="R66" s="89"/>
      <c r="S66" s="89"/>
      <c r="T66" s="89"/>
      <c r="U66" s="89"/>
      <c r="V66" s="9"/>
      <c r="W66" s="89"/>
      <c r="X66" s="89"/>
      <c r="Y66" s="89"/>
      <c r="Z66" s="89"/>
      <c r="AA66" s="89"/>
      <c r="AB66" s="89"/>
      <c r="AC66" s="89"/>
      <c r="AD66" s="89"/>
      <c r="AE66" s="89"/>
      <c r="AF66" s="89"/>
      <c r="AG66" s="89"/>
      <c r="AH66" s="89"/>
      <c r="AI66" s="89"/>
      <c r="AJ66" s="89"/>
      <c r="AK66" s="89"/>
      <c r="AL66" s="89"/>
      <c r="AM66" s="89"/>
      <c r="AN66" s="89"/>
      <c r="AO66" s="89"/>
      <c r="AT66" s="10" t="s">
        <v>311</v>
      </c>
      <c r="AU66" s="312"/>
      <c r="AV66" s="312"/>
      <c r="AW66" s="312"/>
      <c r="AX66" s="312"/>
      <c r="AY66" s="312"/>
      <c r="AZ66" s="312"/>
      <c r="BA66" s="312"/>
      <c r="BB66" s="312"/>
      <c r="BC66" s="312"/>
      <c r="BD66" s="312"/>
      <c r="BE66" s="312"/>
      <c r="BF66" s="312"/>
      <c r="BG66" s="312"/>
      <c r="BH66" s="312"/>
      <c r="BI66" s="312"/>
      <c r="BJ66" s="312"/>
      <c r="BK66" s="312"/>
      <c r="BL66" s="312"/>
      <c r="BM66" s="9"/>
      <c r="BN66" s="10" t="s">
        <v>311</v>
      </c>
      <c r="BO66" s="312"/>
      <c r="BP66" s="312"/>
      <c r="BQ66" s="312"/>
      <c r="BR66" s="312"/>
      <c r="BS66" s="312"/>
      <c r="BT66" s="312"/>
      <c r="BU66" s="312"/>
      <c r="BV66" s="312"/>
      <c r="BW66" s="312"/>
      <c r="BX66" s="312"/>
      <c r="BY66" s="312"/>
      <c r="BZ66" s="312"/>
      <c r="CA66" s="312"/>
      <c r="CB66" s="312"/>
      <c r="CC66" s="312"/>
      <c r="CD66" s="312"/>
      <c r="CE66" s="312"/>
      <c r="CF66" s="312"/>
    </row>
    <row r="67" spans="3:84" ht="16.5" customHeight="1" x14ac:dyDescent="0.3">
      <c r="C67" s="89"/>
      <c r="D67" s="89"/>
      <c r="E67" s="89"/>
      <c r="F67" s="89"/>
      <c r="G67" s="89"/>
      <c r="H67" s="89"/>
      <c r="I67" s="89"/>
      <c r="J67" s="89"/>
      <c r="K67" s="89"/>
      <c r="L67" s="89"/>
      <c r="M67" s="89"/>
      <c r="N67" s="89"/>
      <c r="O67" s="89"/>
      <c r="P67" s="89"/>
      <c r="Q67" s="89"/>
      <c r="R67" s="89"/>
      <c r="S67" s="89"/>
      <c r="T67" s="89"/>
      <c r="U67" s="89"/>
      <c r="V67" s="9"/>
      <c r="W67" s="89"/>
      <c r="X67" s="89"/>
      <c r="Y67" s="89"/>
      <c r="Z67" s="89"/>
      <c r="AA67" s="89"/>
      <c r="AB67" s="89"/>
      <c r="AC67" s="89"/>
      <c r="AD67" s="89"/>
      <c r="AE67" s="89"/>
      <c r="AF67" s="89"/>
      <c r="AG67" s="89"/>
      <c r="AH67" s="89"/>
      <c r="AI67" s="89"/>
      <c r="AJ67" s="89"/>
      <c r="AK67" s="89"/>
      <c r="AL67" s="89"/>
      <c r="AM67" s="89"/>
      <c r="AN67" s="89"/>
      <c r="AO67" s="89"/>
      <c r="AT67" s="12" t="s">
        <v>313</v>
      </c>
      <c r="AU67" s="79" t="s">
        <v>314</v>
      </c>
      <c r="AV67" s="79"/>
      <c r="AW67" s="79"/>
      <c r="AX67" s="79" t="s">
        <v>315</v>
      </c>
      <c r="AY67" s="79"/>
      <c r="AZ67" s="79"/>
      <c r="BA67" s="79" t="s">
        <v>316</v>
      </c>
      <c r="BB67" s="79"/>
      <c r="BC67" s="79"/>
      <c r="BD67" s="79" t="s">
        <v>317</v>
      </c>
      <c r="BE67" s="79"/>
      <c r="BF67" s="79"/>
      <c r="BG67" s="79" t="s">
        <v>318</v>
      </c>
      <c r="BH67" s="79"/>
      <c r="BI67" s="79"/>
      <c r="BJ67" s="79" t="s">
        <v>101</v>
      </c>
      <c r="BK67" s="79"/>
      <c r="BL67" s="79"/>
      <c r="BM67" s="9"/>
      <c r="BN67" s="12" t="s">
        <v>313</v>
      </c>
      <c r="BO67" s="79" t="s">
        <v>314</v>
      </c>
      <c r="BP67" s="79"/>
      <c r="BQ67" s="79"/>
      <c r="BR67" s="79" t="s">
        <v>315</v>
      </c>
      <c r="BS67" s="79"/>
      <c r="BT67" s="79"/>
      <c r="BU67" s="79" t="s">
        <v>316</v>
      </c>
      <c r="BV67" s="79"/>
      <c r="BW67" s="79"/>
      <c r="BX67" s="79" t="s">
        <v>317</v>
      </c>
      <c r="BY67" s="79"/>
      <c r="BZ67" s="79"/>
      <c r="CA67" s="79" t="s">
        <v>318</v>
      </c>
      <c r="CB67" s="79"/>
      <c r="CC67" s="79"/>
      <c r="CD67" s="79" t="s">
        <v>101</v>
      </c>
      <c r="CE67" s="79"/>
      <c r="CF67" s="79"/>
    </row>
    <row r="68" spans="3:84" ht="16.5" customHeight="1" x14ac:dyDescent="0.3">
      <c r="C68" s="89"/>
      <c r="D68" s="89"/>
      <c r="E68" s="89"/>
      <c r="F68" s="89"/>
      <c r="G68" s="89"/>
      <c r="H68" s="89"/>
      <c r="I68" s="89"/>
      <c r="J68" s="89"/>
      <c r="K68" s="89"/>
      <c r="L68" s="89"/>
      <c r="M68" s="89"/>
      <c r="N68" s="89"/>
      <c r="O68" s="89"/>
      <c r="P68" s="89"/>
      <c r="Q68" s="89"/>
      <c r="R68" s="89"/>
      <c r="S68" s="89"/>
      <c r="T68" s="89"/>
      <c r="U68" s="89"/>
      <c r="V68" s="9"/>
      <c r="W68" s="89"/>
      <c r="X68" s="89"/>
      <c r="Y68" s="89"/>
      <c r="Z68" s="89"/>
      <c r="AA68" s="89"/>
      <c r="AB68" s="89"/>
      <c r="AC68" s="89"/>
      <c r="AD68" s="89"/>
      <c r="AE68" s="89"/>
      <c r="AF68" s="89"/>
      <c r="AG68" s="89"/>
      <c r="AH68" s="89"/>
      <c r="AI68" s="89"/>
      <c r="AJ68" s="89"/>
      <c r="AK68" s="89"/>
      <c r="AL68" s="89"/>
      <c r="AM68" s="89"/>
      <c r="AN68" s="89"/>
      <c r="AO68" s="89"/>
      <c r="AT68" s="178">
        <v>0</v>
      </c>
      <c r="AU68" s="311" t="s">
        <v>321</v>
      </c>
      <c r="AV68" s="311"/>
      <c r="AW68" s="311"/>
      <c r="AX68" s="181" t="s">
        <v>322</v>
      </c>
      <c r="AY68" s="311"/>
      <c r="AZ68" s="311"/>
      <c r="BA68" s="311" t="s">
        <v>323</v>
      </c>
      <c r="BB68" s="311"/>
      <c r="BC68" s="311"/>
      <c r="BD68" s="311" t="s">
        <v>302</v>
      </c>
      <c r="BE68" s="311"/>
      <c r="BF68" s="311"/>
      <c r="BG68" s="311" t="s">
        <v>302</v>
      </c>
      <c r="BH68" s="311"/>
      <c r="BI68" s="311"/>
      <c r="BJ68" s="179" t="s">
        <v>302</v>
      </c>
      <c r="BK68" s="180"/>
      <c r="BL68" s="181"/>
      <c r="BN68" s="178">
        <v>0</v>
      </c>
      <c r="BO68" s="311" t="s">
        <v>321</v>
      </c>
      <c r="BP68" s="311"/>
      <c r="BQ68" s="311"/>
      <c r="BR68" s="181" t="s">
        <v>322</v>
      </c>
      <c r="BS68" s="311"/>
      <c r="BT68" s="311"/>
      <c r="BU68" s="311" t="s">
        <v>323</v>
      </c>
      <c r="BV68" s="311"/>
      <c r="BW68" s="311"/>
      <c r="BX68" s="311" t="s">
        <v>302</v>
      </c>
      <c r="BY68" s="311"/>
      <c r="BZ68" s="311"/>
      <c r="CA68" s="311" t="s">
        <v>302</v>
      </c>
      <c r="CB68" s="311"/>
      <c r="CC68" s="311"/>
      <c r="CD68" s="179" t="s">
        <v>302</v>
      </c>
      <c r="CE68" s="180"/>
      <c r="CF68" s="181"/>
    </row>
    <row r="69" spans="3:84" ht="16.5" customHeight="1" x14ac:dyDescent="0.3">
      <c r="C69" s="89"/>
      <c r="D69" s="89"/>
      <c r="E69" s="89"/>
      <c r="F69" s="89"/>
      <c r="G69" s="89"/>
      <c r="H69" s="89"/>
      <c r="I69" s="89"/>
      <c r="J69" s="89"/>
      <c r="K69" s="89"/>
      <c r="L69" s="89"/>
      <c r="M69" s="89"/>
      <c r="N69" s="89"/>
      <c r="O69" s="89"/>
      <c r="P69" s="89"/>
      <c r="Q69" s="89"/>
      <c r="R69" s="89"/>
      <c r="S69" s="89"/>
      <c r="T69" s="89"/>
      <c r="U69" s="89"/>
      <c r="V69" s="9"/>
      <c r="W69" s="89"/>
      <c r="X69" s="89"/>
      <c r="Y69" s="89"/>
      <c r="Z69" s="89"/>
      <c r="AA69" s="89"/>
      <c r="AB69" s="89"/>
      <c r="AC69" s="89"/>
      <c r="AD69" s="89"/>
      <c r="AE69" s="89"/>
      <c r="AF69" s="89"/>
      <c r="AG69" s="89"/>
      <c r="AH69" s="89"/>
      <c r="AI69" s="89"/>
      <c r="AJ69" s="89"/>
      <c r="AK69" s="89"/>
      <c r="AL69" s="89"/>
      <c r="AM69" s="89"/>
      <c r="AN69" s="89"/>
      <c r="AO69" s="89"/>
      <c r="AT69" s="178"/>
      <c r="AU69" s="86"/>
      <c r="AV69" s="86"/>
      <c r="AW69" s="86"/>
      <c r="AX69" s="86"/>
      <c r="AY69" s="86"/>
      <c r="AZ69" s="86"/>
      <c r="BA69" s="106" t="str">
        <f>IF(BA68="CL轮",AE3,IF(BA68="CL分钟",AE3,"-"))</f>
        <v>-</v>
      </c>
      <c r="BB69" s="106"/>
      <c r="BC69" s="106"/>
      <c r="BD69" s="106" t="str">
        <f>IF(BD68="无","-",IF(BD68="近距",SUM(25+5*AE3/2),IF(BD68="中距",SUM(100+AE3*10),IF(BD68="远距",SUM(400+AE3*40),IF(BD68="接触",5,IF(BD68="自身",0,0))))))</f>
        <v>-</v>
      </c>
      <c r="BE69" s="106"/>
      <c r="BF69" s="106"/>
      <c r="BG69" s="106" t="str">
        <f>IF(BG68="无","-",SUM(AE6+AT68))</f>
        <v>-</v>
      </c>
      <c r="BH69" s="106"/>
      <c r="BI69" s="106"/>
      <c r="BJ69" s="13"/>
      <c r="BK69" s="13"/>
      <c r="BL69" s="13"/>
      <c r="BN69" s="178"/>
      <c r="BO69" s="86"/>
      <c r="BP69" s="86"/>
      <c r="BQ69" s="86"/>
      <c r="BR69" s="86"/>
      <c r="BS69" s="86"/>
      <c r="BT69" s="86"/>
      <c r="BU69" s="106" t="str">
        <f>IF(BU68="CL轮",AE3,IF(BU68="CL分钟",AE3,"-"))</f>
        <v>-</v>
      </c>
      <c r="BV69" s="106"/>
      <c r="BW69" s="106"/>
      <c r="BX69" s="106" t="str">
        <f>IF(BX68="无","-",IF(BX68="近距",SUM(25+5*AE3/2),IF(BX68="中距",SUM(100+AE3*10),IF(BX68="远距",SUM(400+AE3*40),IF(BX68="接触",5,IF(BX68="自身",0,0))))))</f>
        <v>-</v>
      </c>
      <c r="BY69" s="106"/>
      <c r="BZ69" s="106"/>
      <c r="CA69" s="106" t="str">
        <f>IF(CA68="无","-",SUM(AE6+BN68))</f>
        <v>-</v>
      </c>
      <c r="CB69" s="106"/>
      <c r="CC69" s="106"/>
      <c r="CD69" s="13"/>
      <c r="CE69" s="13"/>
      <c r="CF69" s="13"/>
    </row>
    <row r="70" spans="3:84" ht="16.5" customHeight="1" x14ac:dyDescent="0.3">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T70" s="178"/>
      <c r="AU70" s="86"/>
      <c r="AV70" s="86"/>
      <c r="AW70" s="86"/>
      <c r="AX70" s="86"/>
      <c r="AY70" s="86"/>
      <c r="AZ70" s="86"/>
      <c r="BA70" s="86"/>
      <c r="BB70" s="86"/>
      <c r="BC70" s="86"/>
      <c r="BD70" s="86"/>
      <c r="BE70" s="86"/>
      <c r="BF70" s="86"/>
      <c r="BG70" s="86"/>
      <c r="BH70" s="86"/>
      <c r="BI70" s="86"/>
      <c r="BJ70" s="86"/>
      <c r="BK70" s="86"/>
      <c r="BL70" s="86"/>
      <c r="BN70" s="178"/>
      <c r="BO70" s="86"/>
      <c r="BP70" s="86"/>
      <c r="BQ70" s="86"/>
      <c r="BR70" s="86"/>
      <c r="BS70" s="86"/>
      <c r="BT70" s="86"/>
      <c r="BU70" s="86"/>
      <c r="BV70" s="86"/>
      <c r="BW70" s="86"/>
      <c r="BX70" s="86"/>
      <c r="BY70" s="86"/>
      <c r="BZ70" s="86"/>
      <c r="CA70" s="86"/>
      <c r="CB70" s="86"/>
      <c r="CC70" s="86"/>
      <c r="CD70" s="86"/>
      <c r="CE70" s="86"/>
      <c r="CF70" s="86"/>
    </row>
    <row r="71" spans="3:84" ht="16.5" customHeight="1" x14ac:dyDescent="0.3">
      <c r="C71" s="75">
        <v>8</v>
      </c>
      <c r="D71" s="75"/>
      <c r="E71" s="75"/>
      <c r="F71" s="75"/>
      <c r="G71" s="75"/>
      <c r="H71" s="9"/>
      <c r="I71" s="9"/>
      <c r="J71" s="9"/>
      <c r="K71" s="9"/>
      <c r="L71" s="9"/>
      <c r="M71" s="9"/>
      <c r="N71" s="9"/>
      <c r="O71" s="9"/>
      <c r="P71" s="9"/>
      <c r="Q71" s="178" t="s">
        <v>330</v>
      </c>
      <c r="R71" s="313"/>
      <c r="S71" s="112">
        <f>SUM(C71+AE6)</f>
        <v>18</v>
      </c>
      <c r="T71" s="112"/>
      <c r="U71" s="112"/>
      <c r="V71" s="9"/>
      <c r="W71" s="75">
        <v>9</v>
      </c>
      <c r="X71" s="75"/>
      <c r="Y71" s="75"/>
      <c r="Z71" s="75"/>
      <c r="AA71" s="75"/>
      <c r="AB71" s="9"/>
      <c r="AC71" s="9"/>
      <c r="AD71" s="9"/>
      <c r="AE71" s="9"/>
      <c r="AF71" s="9"/>
      <c r="AG71" s="9"/>
      <c r="AH71" s="9"/>
      <c r="AI71" s="9"/>
      <c r="AJ71" s="9"/>
      <c r="AK71" s="178" t="s">
        <v>330</v>
      </c>
      <c r="AL71" s="313"/>
      <c r="AM71" s="112">
        <f>SUM(W71+AE6)</f>
        <v>19</v>
      </c>
      <c r="AN71" s="112"/>
      <c r="AO71" s="112"/>
      <c r="AT71" s="178"/>
      <c r="AU71" s="86"/>
      <c r="AV71" s="86"/>
      <c r="AW71" s="86"/>
      <c r="AX71" s="86"/>
      <c r="AY71" s="86"/>
      <c r="AZ71" s="86"/>
      <c r="BA71" s="86"/>
      <c r="BB71" s="86"/>
      <c r="BC71" s="86"/>
      <c r="BD71" s="86"/>
      <c r="BE71" s="86"/>
      <c r="BF71" s="86"/>
      <c r="BG71" s="86"/>
      <c r="BH71" s="86"/>
      <c r="BI71" s="86"/>
      <c r="BJ71" s="86"/>
      <c r="BK71" s="86"/>
      <c r="BL71" s="86"/>
      <c r="BN71" s="178"/>
      <c r="BO71" s="86"/>
      <c r="BP71" s="86"/>
      <c r="BQ71" s="86"/>
      <c r="BR71" s="86"/>
      <c r="BS71" s="86"/>
      <c r="BT71" s="86"/>
      <c r="BU71" s="86"/>
      <c r="BV71" s="86"/>
      <c r="BW71" s="86"/>
      <c r="BX71" s="86"/>
      <c r="BY71" s="86"/>
      <c r="BZ71" s="86"/>
      <c r="CA71" s="86"/>
      <c r="CB71" s="86"/>
      <c r="CC71" s="86"/>
      <c r="CD71" s="86"/>
      <c r="CE71" s="86"/>
      <c r="CF71" s="86"/>
    </row>
    <row r="72" spans="3:84" ht="16.5" customHeight="1" x14ac:dyDescent="0.3">
      <c r="C72" s="89"/>
      <c r="D72" s="89"/>
      <c r="E72" s="89"/>
      <c r="F72" s="89"/>
      <c r="G72" s="89"/>
      <c r="H72" s="89"/>
      <c r="I72" s="89"/>
      <c r="J72" s="89"/>
      <c r="K72" s="89"/>
      <c r="L72" s="89"/>
      <c r="M72" s="89"/>
      <c r="N72" s="89"/>
      <c r="O72" s="89"/>
      <c r="P72" s="89"/>
      <c r="Q72" s="89"/>
      <c r="R72" s="89"/>
      <c r="S72" s="89"/>
      <c r="T72" s="89"/>
      <c r="U72" s="89"/>
      <c r="V72" s="9"/>
      <c r="W72" s="89"/>
      <c r="X72" s="89"/>
      <c r="Y72" s="89"/>
      <c r="Z72" s="89"/>
      <c r="AA72" s="89"/>
      <c r="AB72" s="89"/>
      <c r="AC72" s="89"/>
      <c r="AD72" s="89"/>
      <c r="AE72" s="89"/>
      <c r="AF72" s="89"/>
      <c r="AG72" s="89"/>
      <c r="AH72" s="89"/>
      <c r="AI72" s="89"/>
      <c r="AJ72" s="89"/>
      <c r="AK72" s="89"/>
      <c r="AL72" s="89"/>
      <c r="AM72" s="89"/>
      <c r="AN72" s="89"/>
      <c r="AO72" s="89"/>
    </row>
    <row r="73" spans="3:84" ht="16.5" customHeight="1" x14ac:dyDescent="0.3">
      <c r="C73" s="89"/>
      <c r="D73" s="89"/>
      <c r="E73" s="89"/>
      <c r="F73" s="89"/>
      <c r="G73" s="89"/>
      <c r="H73" s="89"/>
      <c r="I73" s="89"/>
      <c r="J73" s="89"/>
      <c r="K73" s="89"/>
      <c r="L73" s="89"/>
      <c r="M73" s="89"/>
      <c r="N73" s="89"/>
      <c r="O73" s="89"/>
      <c r="P73" s="89"/>
      <c r="Q73" s="89"/>
      <c r="R73" s="89"/>
      <c r="S73" s="89"/>
      <c r="T73" s="89"/>
      <c r="U73" s="89"/>
      <c r="V73" s="9"/>
      <c r="W73" s="89"/>
      <c r="X73" s="89"/>
      <c r="Y73" s="89"/>
      <c r="Z73" s="89"/>
      <c r="AA73" s="89"/>
      <c r="AB73" s="89"/>
      <c r="AC73" s="89"/>
      <c r="AD73" s="89"/>
      <c r="AE73" s="89"/>
      <c r="AF73" s="89"/>
      <c r="AG73" s="89"/>
      <c r="AH73" s="89"/>
      <c r="AI73" s="89"/>
      <c r="AJ73" s="89"/>
      <c r="AK73" s="89"/>
      <c r="AL73" s="89"/>
      <c r="AM73" s="89"/>
      <c r="AN73" s="89"/>
      <c r="AO73" s="89"/>
      <c r="AT73" s="10" t="s">
        <v>311</v>
      </c>
      <c r="AU73" s="312"/>
      <c r="AV73" s="312"/>
      <c r="AW73" s="312"/>
      <c r="AX73" s="312"/>
      <c r="AY73" s="312"/>
      <c r="AZ73" s="312"/>
      <c r="BA73" s="312"/>
      <c r="BB73" s="312"/>
      <c r="BC73" s="312"/>
      <c r="BD73" s="312"/>
      <c r="BE73" s="312"/>
      <c r="BF73" s="312"/>
      <c r="BG73" s="312"/>
      <c r="BH73" s="312"/>
      <c r="BI73" s="312"/>
      <c r="BJ73" s="312"/>
      <c r="BK73" s="312"/>
      <c r="BL73" s="312"/>
      <c r="BM73" s="9"/>
      <c r="BN73" s="10" t="s">
        <v>311</v>
      </c>
      <c r="BO73" s="312"/>
      <c r="BP73" s="312"/>
      <c r="BQ73" s="312"/>
      <c r="BR73" s="312"/>
      <c r="BS73" s="312"/>
      <c r="BT73" s="312"/>
      <c r="BU73" s="312"/>
      <c r="BV73" s="312"/>
      <c r="BW73" s="312"/>
      <c r="BX73" s="312"/>
      <c r="BY73" s="312"/>
      <c r="BZ73" s="312"/>
      <c r="CA73" s="312"/>
      <c r="CB73" s="312"/>
      <c r="CC73" s="312"/>
      <c r="CD73" s="312"/>
      <c r="CE73" s="312"/>
      <c r="CF73" s="312"/>
    </row>
    <row r="74" spans="3:84" ht="16.5" customHeight="1" x14ac:dyDescent="0.3">
      <c r="C74" s="89"/>
      <c r="D74" s="89"/>
      <c r="E74" s="89"/>
      <c r="F74" s="89"/>
      <c r="G74" s="89"/>
      <c r="H74" s="89"/>
      <c r="I74" s="89"/>
      <c r="J74" s="89"/>
      <c r="K74" s="89"/>
      <c r="L74" s="89"/>
      <c r="M74" s="89"/>
      <c r="N74" s="89"/>
      <c r="O74" s="89"/>
      <c r="P74" s="89"/>
      <c r="Q74" s="89"/>
      <c r="R74" s="89"/>
      <c r="S74" s="89"/>
      <c r="T74" s="89"/>
      <c r="U74" s="89"/>
      <c r="V74" s="9"/>
      <c r="W74" s="89"/>
      <c r="X74" s="89"/>
      <c r="Y74" s="89"/>
      <c r="Z74" s="89"/>
      <c r="AA74" s="89"/>
      <c r="AB74" s="89"/>
      <c r="AC74" s="89"/>
      <c r="AD74" s="89"/>
      <c r="AE74" s="89"/>
      <c r="AF74" s="89"/>
      <c r="AG74" s="89"/>
      <c r="AH74" s="89"/>
      <c r="AI74" s="89"/>
      <c r="AJ74" s="89"/>
      <c r="AK74" s="89"/>
      <c r="AL74" s="89"/>
      <c r="AM74" s="89"/>
      <c r="AN74" s="89"/>
      <c r="AO74" s="89"/>
      <c r="AT74" s="12" t="s">
        <v>313</v>
      </c>
      <c r="AU74" s="79" t="s">
        <v>314</v>
      </c>
      <c r="AV74" s="79"/>
      <c r="AW74" s="79"/>
      <c r="AX74" s="79" t="s">
        <v>315</v>
      </c>
      <c r="AY74" s="79"/>
      <c r="AZ74" s="79"/>
      <c r="BA74" s="79" t="s">
        <v>316</v>
      </c>
      <c r="BB74" s="79"/>
      <c r="BC74" s="79"/>
      <c r="BD74" s="79" t="s">
        <v>317</v>
      </c>
      <c r="BE74" s="79"/>
      <c r="BF74" s="79"/>
      <c r="BG74" s="79" t="s">
        <v>318</v>
      </c>
      <c r="BH74" s="79"/>
      <c r="BI74" s="79"/>
      <c r="BJ74" s="79" t="s">
        <v>101</v>
      </c>
      <c r="BK74" s="79"/>
      <c r="BL74" s="79"/>
      <c r="BM74" s="9"/>
      <c r="BN74" s="12" t="s">
        <v>313</v>
      </c>
      <c r="BO74" s="79" t="s">
        <v>314</v>
      </c>
      <c r="BP74" s="79"/>
      <c r="BQ74" s="79"/>
      <c r="BR74" s="79" t="s">
        <v>315</v>
      </c>
      <c r="BS74" s="79"/>
      <c r="BT74" s="79"/>
      <c r="BU74" s="79" t="s">
        <v>316</v>
      </c>
      <c r="BV74" s="79"/>
      <c r="BW74" s="79"/>
      <c r="BX74" s="79" t="s">
        <v>317</v>
      </c>
      <c r="BY74" s="79"/>
      <c r="BZ74" s="79"/>
      <c r="CA74" s="79" t="s">
        <v>318</v>
      </c>
      <c r="CB74" s="79"/>
      <c r="CC74" s="79"/>
      <c r="CD74" s="79" t="s">
        <v>101</v>
      </c>
      <c r="CE74" s="79"/>
      <c r="CF74" s="79"/>
    </row>
    <row r="75" spans="3:84" ht="16.5" customHeight="1" x14ac:dyDescent="0.3">
      <c r="C75" s="89"/>
      <c r="D75" s="89"/>
      <c r="E75" s="89"/>
      <c r="F75" s="89"/>
      <c r="G75" s="89"/>
      <c r="H75" s="89"/>
      <c r="I75" s="89"/>
      <c r="J75" s="89"/>
      <c r="K75" s="89"/>
      <c r="L75" s="89"/>
      <c r="M75" s="89"/>
      <c r="N75" s="89"/>
      <c r="O75" s="89"/>
      <c r="P75" s="89"/>
      <c r="Q75" s="89"/>
      <c r="R75" s="89"/>
      <c r="S75" s="89"/>
      <c r="T75" s="89"/>
      <c r="U75" s="89"/>
      <c r="V75" s="9"/>
      <c r="W75" s="89"/>
      <c r="X75" s="89"/>
      <c r="Y75" s="89"/>
      <c r="Z75" s="89"/>
      <c r="AA75" s="89"/>
      <c r="AB75" s="89"/>
      <c r="AC75" s="89"/>
      <c r="AD75" s="89"/>
      <c r="AE75" s="89"/>
      <c r="AF75" s="89"/>
      <c r="AG75" s="89"/>
      <c r="AH75" s="89"/>
      <c r="AI75" s="89"/>
      <c r="AJ75" s="89"/>
      <c r="AK75" s="89"/>
      <c r="AL75" s="89"/>
      <c r="AM75" s="89"/>
      <c r="AN75" s="89"/>
      <c r="AO75" s="89"/>
      <c r="AT75" s="178">
        <v>0</v>
      </c>
      <c r="AU75" s="311" t="s">
        <v>321</v>
      </c>
      <c r="AV75" s="311"/>
      <c r="AW75" s="311"/>
      <c r="AX75" s="181" t="s">
        <v>322</v>
      </c>
      <c r="AY75" s="311"/>
      <c r="AZ75" s="311"/>
      <c r="BA75" s="311" t="s">
        <v>323</v>
      </c>
      <c r="BB75" s="311"/>
      <c r="BC75" s="311"/>
      <c r="BD75" s="311" t="s">
        <v>302</v>
      </c>
      <c r="BE75" s="311"/>
      <c r="BF75" s="311"/>
      <c r="BG75" s="311" t="s">
        <v>302</v>
      </c>
      <c r="BH75" s="311"/>
      <c r="BI75" s="311"/>
      <c r="BJ75" s="179" t="s">
        <v>302</v>
      </c>
      <c r="BK75" s="180"/>
      <c r="BL75" s="181"/>
      <c r="BN75" s="178">
        <v>0</v>
      </c>
      <c r="BO75" s="311" t="s">
        <v>321</v>
      </c>
      <c r="BP75" s="311"/>
      <c r="BQ75" s="311"/>
      <c r="BR75" s="181" t="s">
        <v>322</v>
      </c>
      <c r="BS75" s="311"/>
      <c r="BT75" s="311"/>
      <c r="BU75" s="311" t="s">
        <v>323</v>
      </c>
      <c r="BV75" s="311"/>
      <c r="BW75" s="311"/>
      <c r="BX75" s="311" t="s">
        <v>302</v>
      </c>
      <c r="BY75" s="311"/>
      <c r="BZ75" s="311"/>
      <c r="CA75" s="311" t="s">
        <v>302</v>
      </c>
      <c r="CB75" s="311"/>
      <c r="CC75" s="311"/>
      <c r="CD75" s="179" t="s">
        <v>302</v>
      </c>
      <c r="CE75" s="180"/>
      <c r="CF75" s="181"/>
    </row>
    <row r="76" spans="3:84" ht="16.5" customHeight="1" x14ac:dyDescent="0.3">
      <c r="C76" s="89"/>
      <c r="D76" s="89"/>
      <c r="E76" s="89"/>
      <c r="F76" s="89"/>
      <c r="G76" s="89"/>
      <c r="H76" s="89"/>
      <c r="I76" s="89"/>
      <c r="J76" s="89"/>
      <c r="K76" s="89"/>
      <c r="L76" s="89"/>
      <c r="M76" s="89"/>
      <c r="N76" s="89"/>
      <c r="O76" s="89"/>
      <c r="P76" s="89"/>
      <c r="Q76" s="89"/>
      <c r="R76" s="89"/>
      <c r="S76" s="89"/>
      <c r="T76" s="89"/>
      <c r="U76" s="89"/>
      <c r="V76" s="9"/>
      <c r="W76" s="89"/>
      <c r="X76" s="89"/>
      <c r="Y76" s="89"/>
      <c r="Z76" s="89"/>
      <c r="AA76" s="89"/>
      <c r="AB76" s="89"/>
      <c r="AC76" s="89"/>
      <c r="AD76" s="89"/>
      <c r="AE76" s="89"/>
      <c r="AF76" s="89"/>
      <c r="AG76" s="89"/>
      <c r="AH76" s="89"/>
      <c r="AI76" s="89"/>
      <c r="AJ76" s="89"/>
      <c r="AK76" s="89"/>
      <c r="AL76" s="89"/>
      <c r="AM76" s="89"/>
      <c r="AN76" s="89"/>
      <c r="AO76" s="89"/>
      <c r="AT76" s="178"/>
      <c r="AU76" s="86"/>
      <c r="AV76" s="86"/>
      <c r="AW76" s="86"/>
      <c r="AX76" s="86"/>
      <c r="AY76" s="86"/>
      <c r="AZ76" s="86"/>
      <c r="BA76" s="106" t="str">
        <f>IF(BA75="CL轮",AE3,IF(BA75="CL分钟",AE3,"-"))</f>
        <v>-</v>
      </c>
      <c r="BB76" s="106"/>
      <c r="BC76" s="106"/>
      <c r="BD76" s="106" t="str">
        <f>IF(BD75="无","-",IF(BD75="近距",SUM(25+5*AE3/2),IF(BD75="中距",SUM(100+AE3*10),IF(BD75="远距",SUM(400+AE3*40),IF(BD75="接触",5,IF(BD75="自身",0,0))))))</f>
        <v>-</v>
      </c>
      <c r="BE76" s="106"/>
      <c r="BF76" s="106"/>
      <c r="BG76" s="106" t="str">
        <f>IF(BG75="无","-",SUM(AE6+AT75))</f>
        <v>-</v>
      </c>
      <c r="BH76" s="106"/>
      <c r="BI76" s="106"/>
      <c r="BJ76" s="13"/>
      <c r="BK76" s="13"/>
      <c r="BL76" s="13"/>
      <c r="BN76" s="178"/>
      <c r="BO76" s="86"/>
      <c r="BP76" s="86"/>
      <c r="BQ76" s="86"/>
      <c r="BR76" s="86"/>
      <c r="BS76" s="86"/>
      <c r="BT76" s="86"/>
      <c r="BU76" s="106" t="str">
        <f>IF(BU75="CL轮",AE3,IF(BU75="CL分钟",AE3,"-"))</f>
        <v>-</v>
      </c>
      <c r="BV76" s="106"/>
      <c r="BW76" s="106"/>
      <c r="BX76" s="106" t="str">
        <f>IF(BX75="无","-",IF(BX75="近距",SUM(25+5*AE3/2),IF(BX75="中距",SUM(100+AE3*10),IF(BX75="远距",SUM(400+AE3*40),IF(BX75="接触",5,IF(BX75="自身",0,0))))))</f>
        <v>-</v>
      </c>
      <c r="BY76" s="106"/>
      <c r="BZ76" s="106"/>
      <c r="CA76" s="106" t="str">
        <f>IF(CA75="无","-",SUM(AE6+BN75))</f>
        <v>-</v>
      </c>
      <c r="CB76" s="106"/>
      <c r="CC76" s="106"/>
      <c r="CD76" s="13"/>
      <c r="CE76" s="13"/>
      <c r="CF76" s="13"/>
    </row>
    <row r="77" spans="3:84" ht="16.5" customHeight="1" x14ac:dyDescent="0.3">
      <c r="C77" s="89"/>
      <c r="D77" s="89"/>
      <c r="E77" s="89"/>
      <c r="F77" s="89"/>
      <c r="G77" s="89"/>
      <c r="H77" s="89"/>
      <c r="I77" s="89"/>
      <c r="J77" s="89"/>
      <c r="K77" s="89"/>
      <c r="L77" s="89"/>
      <c r="M77" s="89"/>
      <c r="N77" s="89"/>
      <c r="O77" s="89"/>
      <c r="P77" s="89"/>
      <c r="Q77" s="89"/>
      <c r="R77" s="89"/>
      <c r="S77" s="89"/>
      <c r="T77" s="89"/>
      <c r="U77" s="89"/>
      <c r="V77" s="9"/>
      <c r="W77" s="89"/>
      <c r="X77" s="89"/>
      <c r="Y77" s="89"/>
      <c r="Z77" s="89"/>
      <c r="AA77" s="89"/>
      <c r="AB77" s="89"/>
      <c r="AC77" s="89"/>
      <c r="AD77" s="89"/>
      <c r="AE77" s="89"/>
      <c r="AF77" s="89"/>
      <c r="AG77" s="89"/>
      <c r="AH77" s="89"/>
      <c r="AI77" s="89"/>
      <c r="AJ77" s="89"/>
      <c r="AK77" s="89"/>
      <c r="AL77" s="89"/>
      <c r="AM77" s="89"/>
      <c r="AN77" s="89"/>
      <c r="AO77" s="89"/>
      <c r="AT77" s="178"/>
      <c r="AU77" s="86"/>
      <c r="AV77" s="86"/>
      <c r="AW77" s="86"/>
      <c r="AX77" s="86"/>
      <c r="AY77" s="86"/>
      <c r="AZ77" s="86"/>
      <c r="BA77" s="86"/>
      <c r="BB77" s="86"/>
      <c r="BC77" s="86"/>
      <c r="BD77" s="86"/>
      <c r="BE77" s="86"/>
      <c r="BF77" s="86"/>
      <c r="BG77" s="86"/>
      <c r="BH77" s="86"/>
      <c r="BI77" s="86"/>
      <c r="BJ77" s="86"/>
      <c r="BK77" s="86"/>
      <c r="BL77" s="86"/>
      <c r="BN77" s="178"/>
      <c r="BO77" s="86"/>
      <c r="BP77" s="86"/>
      <c r="BQ77" s="86"/>
      <c r="BR77" s="86"/>
      <c r="BS77" s="86"/>
      <c r="BT77" s="86"/>
      <c r="BU77" s="86"/>
      <c r="BV77" s="86"/>
      <c r="BW77" s="86"/>
      <c r="BX77" s="86"/>
      <c r="BY77" s="86"/>
      <c r="BZ77" s="86"/>
      <c r="CA77" s="86"/>
      <c r="CB77" s="86"/>
      <c r="CC77" s="86"/>
      <c r="CD77" s="86"/>
      <c r="CE77" s="86"/>
      <c r="CF77" s="86"/>
    </row>
    <row r="78" spans="3:84" ht="16.5" customHeight="1" x14ac:dyDescent="0.3">
      <c r="C78" s="89"/>
      <c r="D78" s="89"/>
      <c r="E78" s="89"/>
      <c r="F78" s="89"/>
      <c r="G78" s="89"/>
      <c r="H78" s="89"/>
      <c r="I78" s="89"/>
      <c r="J78" s="89"/>
      <c r="K78" s="89"/>
      <c r="L78" s="89"/>
      <c r="M78" s="89"/>
      <c r="N78" s="89"/>
      <c r="O78" s="89"/>
      <c r="P78" s="89"/>
      <c r="Q78" s="89"/>
      <c r="R78" s="89"/>
      <c r="S78" s="89"/>
      <c r="T78" s="89"/>
      <c r="U78" s="89"/>
      <c r="V78" s="9"/>
      <c r="W78" s="89"/>
      <c r="X78" s="89"/>
      <c r="Y78" s="89"/>
      <c r="Z78" s="89"/>
      <c r="AA78" s="89"/>
      <c r="AB78" s="89"/>
      <c r="AC78" s="89"/>
      <c r="AD78" s="89"/>
      <c r="AE78" s="89"/>
      <c r="AF78" s="89"/>
      <c r="AG78" s="89"/>
      <c r="AH78" s="89"/>
      <c r="AI78" s="89"/>
      <c r="AJ78" s="89"/>
      <c r="AK78" s="89"/>
      <c r="AL78" s="89"/>
      <c r="AM78" s="89"/>
      <c r="AN78" s="89"/>
      <c r="AO78" s="89"/>
      <c r="AT78" s="178"/>
      <c r="AU78" s="86"/>
      <c r="AV78" s="86"/>
      <c r="AW78" s="86"/>
      <c r="AX78" s="86"/>
      <c r="AY78" s="86"/>
      <c r="AZ78" s="86"/>
      <c r="BA78" s="86"/>
      <c r="BB78" s="86"/>
      <c r="BC78" s="86"/>
      <c r="BD78" s="86"/>
      <c r="BE78" s="86"/>
      <c r="BF78" s="86"/>
      <c r="BG78" s="86"/>
      <c r="BH78" s="86"/>
      <c r="BI78" s="86"/>
      <c r="BJ78" s="86"/>
      <c r="BK78" s="86"/>
      <c r="BL78" s="86"/>
      <c r="BN78" s="178"/>
      <c r="BO78" s="86"/>
      <c r="BP78" s="86"/>
      <c r="BQ78" s="86"/>
      <c r="BR78" s="86"/>
      <c r="BS78" s="86"/>
      <c r="BT78" s="86"/>
      <c r="BU78" s="86"/>
      <c r="BV78" s="86"/>
      <c r="BW78" s="86"/>
      <c r="BX78" s="86"/>
      <c r="BY78" s="86"/>
      <c r="BZ78" s="86"/>
      <c r="CA78" s="86"/>
      <c r="CB78" s="86"/>
      <c r="CC78" s="86"/>
      <c r="CD78" s="86"/>
      <c r="CE78" s="86"/>
      <c r="CF78" s="86"/>
    </row>
    <row r="79" spans="3:84" ht="16.5" customHeight="1" x14ac:dyDescent="0.3">
      <c r="C79" s="89"/>
      <c r="D79" s="89"/>
      <c r="E79" s="89"/>
      <c r="F79" s="89"/>
      <c r="G79" s="89"/>
      <c r="H79" s="89"/>
      <c r="I79" s="89"/>
      <c r="J79" s="89"/>
      <c r="K79" s="89"/>
      <c r="L79" s="89"/>
      <c r="M79" s="89"/>
      <c r="N79" s="89"/>
      <c r="O79" s="89"/>
      <c r="P79" s="89"/>
      <c r="Q79" s="89"/>
      <c r="R79" s="89"/>
      <c r="S79" s="89"/>
      <c r="T79" s="89"/>
      <c r="U79" s="89"/>
      <c r="V79" s="9"/>
      <c r="W79" s="89"/>
      <c r="X79" s="89"/>
      <c r="Y79" s="89"/>
      <c r="Z79" s="89"/>
      <c r="AA79" s="89"/>
      <c r="AB79" s="89"/>
      <c r="AC79" s="89"/>
      <c r="AD79" s="89"/>
      <c r="AE79" s="89"/>
      <c r="AF79" s="89"/>
      <c r="AG79" s="89"/>
      <c r="AH79" s="89"/>
      <c r="AI79" s="89"/>
      <c r="AJ79" s="89"/>
      <c r="AK79" s="89"/>
      <c r="AL79" s="89"/>
      <c r="AM79" s="89"/>
      <c r="AN79" s="89"/>
      <c r="AO79" s="89"/>
    </row>
    <row r="80" spans="3:84" ht="16.5" customHeight="1" x14ac:dyDescent="0.3">
      <c r="C80" s="89"/>
      <c r="D80" s="89"/>
      <c r="E80" s="89"/>
      <c r="F80" s="89"/>
      <c r="G80" s="89"/>
      <c r="H80" s="89"/>
      <c r="I80" s="89"/>
      <c r="J80" s="89"/>
      <c r="K80" s="89"/>
      <c r="L80" s="89"/>
      <c r="M80" s="89"/>
      <c r="N80" s="89"/>
      <c r="O80" s="89"/>
      <c r="P80" s="89"/>
      <c r="Q80" s="89"/>
      <c r="R80" s="89"/>
      <c r="S80" s="89"/>
      <c r="T80" s="89"/>
      <c r="U80" s="89"/>
      <c r="V80" s="9"/>
      <c r="W80" s="89"/>
      <c r="X80" s="89"/>
      <c r="Y80" s="89"/>
      <c r="Z80" s="89"/>
      <c r="AA80" s="89"/>
      <c r="AB80" s="89"/>
      <c r="AC80" s="89"/>
      <c r="AD80" s="89"/>
      <c r="AE80" s="89"/>
      <c r="AF80" s="89"/>
      <c r="AG80" s="89"/>
      <c r="AH80" s="89"/>
      <c r="AI80" s="89"/>
      <c r="AJ80" s="89"/>
      <c r="AK80" s="89"/>
      <c r="AL80" s="89"/>
      <c r="AM80" s="89"/>
      <c r="AN80" s="89"/>
      <c r="AO80" s="89"/>
      <c r="AT80" s="10" t="s">
        <v>311</v>
      </c>
      <c r="AU80" s="312"/>
      <c r="AV80" s="312"/>
      <c r="AW80" s="312"/>
      <c r="AX80" s="312"/>
      <c r="AY80" s="312"/>
      <c r="AZ80" s="312"/>
      <c r="BA80" s="312"/>
      <c r="BB80" s="312"/>
      <c r="BC80" s="312"/>
      <c r="BD80" s="312"/>
      <c r="BE80" s="312"/>
      <c r="BF80" s="312"/>
      <c r="BG80" s="312"/>
      <c r="BH80" s="312"/>
      <c r="BI80" s="312"/>
      <c r="BJ80" s="312"/>
      <c r="BK80" s="312"/>
      <c r="BL80" s="312"/>
      <c r="BM80" s="9"/>
      <c r="BN80" s="10" t="s">
        <v>311</v>
      </c>
      <c r="BO80" s="312"/>
      <c r="BP80" s="312"/>
      <c r="BQ80" s="312"/>
      <c r="BR80" s="312"/>
      <c r="BS80" s="312"/>
      <c r="BT80" s="312"/>
      <c r="BU80" s="312"/>
      <c r="BV80" s="312"/>
      <c r="BW80" s="312"/>
      <c r="BX80" s="312"/>
      <c r="BY80" s="312"/>
      <c r="BZ80" s="312"/>
      <c r="CA80" s="312"/>
      <c r="CB80" s="312"/>
      <c r="CC80" s="312"/>
      <c r="CD80" s="312"/>
      <c r="CE80" s="312"/>
      <c r="CF80" s="312"/>
    </row>
    <row r="81" spans="3:84" ht="16.5" customHeight="1" x14ac:dyDescent="0.3">
      <c r="C81" s="89"/>
      <c r="D81" s="89"/>
      <c r="E81" s="89"/>
      <c r="F81" s="89"/>
      <c r="G81" s="89"/>
      <c r="H81" s="89"/>
      <c r="I81" s="89"/>
      <c r="J81" s="89"/>
      <c r="K81" s="89"/>
      <c r="L81" s="89"/>
      <c r="M81" s="89"/>
      <c r="N81" s="89"/>
      <c r="O81" s="89"/>
      <c r="P81" s="89"/>
      <c r="Q81" s="89"/>
      <c r="R81" s="89"/>
      <c r="S81" s="89"/>
      <c r="T81" s="89"/>
      <c r="U81" s="89"/>
      <c r="V81" s="9"/>
      <c r="W81" s="89"/>
      <c r="X81" s="89"/>
      <c r="Y81" s="89"/>
      <c r="Z81" s="89"/>
      <c r="AA81" s="89"/>
      <c r="AB81" s="89"/>
      <c r="AC81" s="89"/>
      <c r="AD81" s="89"/>
      <c r="AE81" s="89"/>
      <c r="AF81" s="89"/>
      <c r="AG81" s="89"/>
      <c r="AH81" s="89"/>
      <c r="AI81" s="89"/>
      <c r="AJ81" s="89"/>
      <c r="AK81" s="89"/>
      <c r="AL81" s="89"/>
      <c r="AM81" s="89"/>
      <c r="AN81" s="89"/>
      <c r="AO81" s="89"/>
      <c r="AT81" s="12" t="s">
        <v>313</v>
      </c>
      <c r="AU81" s="79" t="s">
        <v>314</v>
      </c>
      <c r="AV81" s="79"/>
      <c r="AW81" s="79"/>
      <c r="AX81" s="79" t="s">
        <v>315</v>
      </c>
      <c r="AY81" s="79"/>
      <c r="AZ81" s="79"/>
      <c r="BA81" s="79" t="s">
        <v>316</v>
      </c>
      <c r="BB81" s="79"/>
      <c r="BC81" s="79"/>
      <c r="BD81" s="79" t="s">
        <v>317</v>
      </c>
      <c r="BE81" s="79"/>
      <c r="BF81" s="79"/>
      <c r="BG81" s="79" t="s">
        <v>318</v>
      </c>
      <c r="BH81" s="79"/>
      <c r="BI81" s="79"/>
      <c r="BJ81" s="79" t="s">
        <v>101</v>
      </c>
      <c r="BK81" s="79"/>
      <c r="BL81" s="79"/>
      <c r="BM81" s="9"/>
      <c r="BN81" s="12" t="s">
        <v>313</v>
      </c>
      <c r="BO81" s="79" t="s">
        <v>314</v>
      </c>
      <c r="BP81" s="79"/>
      <c r="BQ81" s="79"/>
      <c r="BR81" s="79" t="s">
        <v>315</v>
      </c>
      <c r="BS81" s="79"/>
      <c r="BT81" s="79"/>
      <c r="BU81" s="79" t="s">
        <v>316</v>
      </c>
      <c r="BV81" s="79"/>
      <c r="BW81" s="79"/>
      <c r="BX81" s="79" t="s">
        <v>317</v>
      </c>
      <c r="BY81" s="79"/>
      <c r="BZ81" s="79"/>
      <c r="CA81" s="79" t="s">
        <v>318</v>
      </c>
      <c r="CB81" s="79"/>
      <c r="CC81" s="79"/>
      <c r="CD81" s="79" t="s">
        <v>101</v>
      </c>
      <c r="CE81" s="79"/>
      <c r="CF81" s="79"/>
    </row>
    <row r="82" spans="3:84" ht="16.5" customHeight="1" x14ac:dyDescent="0.3">
      <c r="C82" s="89"/>
      <c r="D82" s="89"/>
      <c r="E82" s="89"/>
      <c r="F82" s="89"/>
      <c r="G82" s="89"/>
      <c r="H82" s="89"/>
      <c r="I82" s="89"/>
      <c r="J82" s="89"/>
      <c r="K82" s="89"/>
      <c r="L82" s="89"/>
      <c r="M82" s="89"/>
      <c r="N82" s="89"/>
      <c r="O82" s="89"/>
      <c r="P82" s="89"/>
      <c r="Q82" s="89"/>
      <c r="R82" s="89"/>
      <c r="S82" s="89"/>
      <c r="T82" s="89"/>
      <c r="U82" s="89"/>
      <c r="V82" s="9"/>
      <c r="W82" s="89"/>
      <c r="X82" s="89"/>
      <c r="Y82" s="89"/>
      <c r="Z82" s="89"/>
      <c r="AA82" s="89"/>
      <c r="AB82" s="89"/>
      <c r="AC82" s="89"/>
      <c r="AD82" s="89"/>
      <c r="AE82" s="89"/>
      <c r="AF82" s="89"/>
      <c r="AG82" s="89"/>
      <c r="AH82" s="89"/>
      <c r="AI82" s="89"/>
      <c r="AJ82" s="89"/>
      <c r="AK82" s="89"/>
      <c r="AL82" s="89"/>
      <c r="AM82" s="89"/>
      <c r="AN82" s="89"/>
      <c r="AO82" s="89"/>
      <c r="AT82" s="178">
        <v>0</v>
      </c>
      <c r="AU82" s="311" t="s">
        <v>321</v>
      </c>
      <c r="AV82" s="311"/>
      <c r="AW82" s="311"/>
      <c r="AX82" s="181" t="s">
        <v>322</v>
      </c>
      <c r="AY82" s="311"/>
      <c r="AZ82" s="311"/>
      <c r="BA82" s="311" t="s">
        <v>323</v>
      </c>
      <c r="BB82" s="311"/>
      <c r="BC82" s="311"/>
      <c r="BD82" s="311" t="s">
        <v>302</v>
      </c>
      <c r="BE82" s="311"/>
      <c r="BF82" s="311"/>
      <c r="BG82" s="311" t="s">
        <v>302</v>
      </c>
      <c r="BH82" s="311"/>
      <c r="BI82" s="311"/>
      <c r="BJ82" s="179" t="s">
        <v>302</v>
      </c>
      <c r="BK82" s="180"/>
      <c r="BL82" s="181"/>
      <c r="BN82" s="178">
        <v>0</v>
      </c>
      <c r="BO82" s="311" t="s">
        <v>321</v>
      </c>
      <c r="BP82" s="311"/>
      <c r="BQ82" s="311"/>
      <c r="BR82" s="181" t="s">
        <v>322</v>
      </c>
      <c r="BS82" s="311"/>
      <c r="BT82" s="311"/>
      <c r="BU82" s="311" t="s">
        <v>323</v>
      </c>
      <c r="BV82" s="311"/>
      <c r="BW82" s="311"/>
      <c r="BX82" s="311" t="s">
        <v>302</v>
      </c>
      <c r="BY82" s="311"/>
      <c r="BZ82" s="311"/>
      <c r="CA82" s="311" t="s">
        <v>302</v>
      </c>
      <c r="CB82" s="311"/>
      <c r="CC82" s="311"/>
      <c r="CD82" s="179" t="s">
        <v>302</v>
      </c>
      <c r="CE82" s="180"/>
      <c r="CF82" s="181"/>
    </row>
    <row r="83" spans="3:84" ht="16.5" customHeight="1" x14ac:dyDescent="0.3">
      <c r="C83" s="89"/>
      <c r="D83" s="89"/>
      <c r="E83" s="89"/>
      <c r="F83" s="89"/>
      <c r="G83" s="89"/>
      <c r="H83" s="89"/>
      <c r="I83" s="89"/>
      <c r="J83" s="89"/>
      <c r="K83" s="89"/>
      <c r="L83" s="89"/>
      <c r="M83" s="89"/>
      <c r="N83" s="89"/>
      <c r="O83" s="89"/>
      <c r="P83" s="89"/>
      <c r="Q83" s="89"/>
      <c r="R83" s="89"/>
      <c r="S83" s="89"/>
      <c r="T83" s="89"/>
      <c r="U83" s="89"/>
      <c r="V83" s="9"/>
      <c r="W83" s="89"/>
      <c r="X83" s="89"/>
      <c r="Y83" s="89"/>
      <c r="Z83" s="89"/>
      <c r="AA83" s="89"/>
      <c r="AB83" s="89"/>
      <c r="AC83" s="89"/>
      <c r="AD83" s="89"/>
      <c r="AE83" s="89"/>
      <c r="AF83" s="89"/>
      <c r="AG83" s="89"/>
      <c r="AH83" s="89"/>
      <c r="AI83" s="89"/>
      <c r="AJ83" s="89"/>
      <c r="AK83" s="89"/>
      <c r="AL83" s="89"/>
      <c r="AM83" s="89"/>
      <c r="AN83" s="89"/>
      <c r="AO83" s="89"/>
      <c r="AT83" s="178"/>
      <c r="AU83" s="86"/>
      <c r="AV83" s="86"/>
      <c r="AW83" s="86"/>
      <c r="AX83" s="86"/>
      <c r="AY83" s="86"/>
      <c r="AZ83" s="86"/>
      <c r="BA83" s="106" t="str">
        <f>IF(BA82="CL轮",AE3,IF(BA82="CL分钟",AE3,"-"))</f>
        <v>-</v>
      </c>
      <c r="BB83" s="106"/>
      <c r="BC83" s="106"/>
      <c r="BD83" s="106" t="str">
        <f>IF(BD82="无","-",IF(BD82="近距",SUM(25+5*AE3/2),IF(BD82="中距",SUM(100+AE3*10),IF(BD82="远距",SUM(400+AE3*40),IF(BD82="接触",5,IF(BD82="自身",0,0))))))</f>
        <v>-</v>
      </c>
      <c r="BE83" s="106"/>
      <c r="BF83" s="106"/>
      <c r="BG83" s="106" t="str">
        <f>IF(BG82="无","-",SUM(AE6+AT82))</f>
        <v>-</v>
      </c>
      <c r="BH83" s="106"/>
      <c r="BI83" s="106"/>
      <c r="BJ83" s="13"/>
      <c r="BK83" s="13"/>
      <c r="BL83" s="13"/>
      <c r="BN83" s="178"/>
      <c r="BO83" s="86"/>
      <c r="BP83" s="86"/>
      <c r="BQ83" s="86"/>
      <c r="BR83" s="86"/>
      <c r="BS83" s="86"/>
      <c r="BT83" s="86"/>
      <c r="BU83" s="106" t="str">
        <f>IF(BU82="CL轮",AE3,IF(BU82="CL分钟",AE3,"-"))</f>
        <v>-</v>
      </c>
      <c r="BV83" s="106"/>
      <c r="BW83" s="106"/>
      <c r="BX83" s="106" t="str">
        <f>IF(BX82="无","-",IF(BX82="近距",SUM(25+5*AE3/2),IF(BX82="中距",SUM(100+AE3*10),IF(BX82="远距",SUM(400+AE3*40),IF(BX82="接触",5,IF(BX82="自身",0,0))))))</f>
        <v>-</v>
      </c>
      <c r="BY83" s="106"/>
      <c r="BZ83" s="106"/>
      <c r="CA83" s="106" t="str">
        <f>IF(CA82="无","-",SUM(AE6+BN82))</f>
        <v>-</v>
      </c>
      <c r="CB83" s="106"/>
      <c r="CC83" s="106"/>
      <c r="CD83" s="13"/>
      <c r="CE83" s="13"/>
      <c r="CF83" s="13"/>
    </row>
    <row r="84" spans="3:84" ht="16.5" customHeight="1" x14ac:dyDescent="0.3">
      <c r="C84" s="89"/>
      <c r="D84" s="89"/>
      <c r="E84" s="89"/>
      <c r="F84" s="89"/>
      <c r="G84" s="89"/>
      <c r="H84" s="89"/>
      <c r="I84" s="89"/>
      <c r="J84" s="89"/>
      <c r="K84" s="89"/>
      <c r="L84" s="89"/>
      <c r="M84" s="89"/>
      <c r="N84" s="89"/>
      <c r="O84" s="89"/>
      <c r="P84" s="89"/>
      <c r="Q84" s="89"/>
      <c r="R84" s="89"/>
      <c r="S84" s="89"/>
      <c r="T84" s="89"/>
      <c r="U84" s="89"/>
      <c r="V84" s="9"/>
      <c r="W84" s="89"/>
      <c r="X84" s="89"/>
      <c r="Y84" s="89"/>
      <c r="Z84" s="89"/>
      <c r="AA84" s="89"/>
      <c r="AB84" s="89"/>
      <c r="AC84" s="89"/>
      <c r="AD84" s="89"/>
      <c r="AE84" s="89"/>
      <c r="AF84" s="89"/>
      <c r="AG84" s="89"/>
      <c r="AH84" s="89"/>
      <c r="AI84" s="89"/>
      <c r="AJ84" s="89"/>
      <c r="AK84" s="89"/>
      <c r="AL84" s="89"/>
      <c r="AM84" s="89"/>
      <c r="AN84" s="89"/>
      <c r="AO84" s="89"/>
      <c r="AT84" s="178"/>
      <c r="AU84" s="86"/>
      <c r="AV84" s="86"/>
      <c r="AW84" s="86"/>
      <c r="AX84" s="86"/>
      <c r="AY84" s="86"/>
      <c r="AZ84" s="86"/>
      <c r="BA84" s="86"/>
      <c r="BB84" s="86"/>
      <c r="BC84" s="86"/>
      <c r="BD84" s="86"/>
      <c r="BE84" s="86"/>
      <c r="BF84" s="86"/>
      <c r="BG84" s="86"/>
      <c r="BH84" s="86"/>
      <c r="BI84" s="86"/>
      <c r="BJ84" s="86"/>
      <c r="BK84" s="86"/>
      <c r="BL84" s="86"/>
      <c r="BN84" s="178"/>
      <c r="BO84" s="86"/>
      <c r="BP84" s="86"/>
      <c r="BQ84" s="86"/>
      <c r="BR84" s="86"/>
      <c r="BS84" s="86"/>
      <c r="BT84" s="86"/>
      <c r="BU84" s="86"/>
      <c r="BV84" s="86"/>
      <c r="BW84" s="86"/>
      <c r="BX84" s="86"/>
      <c r="BY84" s="86"/>
      <c r="BZ84" s="86"/>
      <c r="CA84" s="86"/>
      <c r="CB84" s="86"/>
      <c r="CC84" s="86"/>
      <c r="CD84" s="86"/>
      <c r="CE84" s="86"/>
      <c r="CF84" s="86"/>
    </row>
    <row r="85" spans="3:84" ht="16.5" customHeight="1" x14ac:dyDescent="0.3">
      <c r="AT85" s="178"/>
      <c r="AU85" s="86"/>
      <c r="AV85" s="86"/>
      <c r="AW85" s="86"/>
      <c r="AX85" s="86"/>
      <c r="AY85" s="86"/>
      <c r="AZ85" s="86"/>
      <c r="BA85" s="86"/>
      <c r="BB85" s="86"/>
      <c r="BC85" s="86"/>
      <c r="BD85" s="86"/>
      <c r="BE85" s="86"/>
      <c r="BF85" s="86"/>
      <c r="BG85" s="86"/>
      <c r="BH85" s="86"/>
      <c r="BI85" s="86"/>
      <c r="BJ85" s="86"/>
      <c r="BK85" s="86"/>
      <c r="BL85" s="86"/>
      <c r="BN85" s="178"/>
      <c r="BO85" s="86"/>
      <c r="BP85" s="86"/>
      <c r="BQ85" s="86"/>
      <c r="BR85" s="86"/>
      <c r="BS85" s="86"/>
      <c r="BT85" s="86"/>
      <c r="BU85" s="86"/>
      <c r="BV85" s="86"/>
      <c r="BW85" s="86"/>
      <c r="BX85" s="86"/>
      <c r="BY85" s="86"/>
      <c r="BZ85" s="86"/>
      <c r="CA85" s="86"/>
      <c r="CB85" s="86"/>
      <c r="CC85" s="86"/>
      <c r="CD85" s="86"/>
      <c r="CE85" s="86"/>
      <c r="CF85" s="86"/>
    </row>
    <row r="86" spans="3:84" ht="16.5" customHeight="1" x14ac:dyDescent="0.3"/>
    <row r="87" spans="3:84" ht="16.5" customHeight="1" x14ac:dyDescent="0.3"/>
    <row r="88" spans="3:84" ht="16.5" customHeight="1" x14ac:dyDescent="0.3"/>
    <row r="89" spans="3:84" ht="16.5" customHeight="1" x14ac:dyDescent="0.3"/>
    <row r="90" spans="3:84" ht="16.5" customHeight="1" x14ac:dyDescent="0.3"/>
    <row r="91" spans="3:84" ht="16.5" customHeight="1" x14ac:dyDescent="0.3"/>
    <row r="92" spans="3:84" ht="16.5" customHeight="1" x14ac:dyDescent="0.3"/>
    <row r="93" spans="3:84" ht="16.5" customHeight="1" x14ac:dyDescent="0.3"/>
    <row r="94" spans="3:84" ht="16.5" customHeight="1" x14ac:dyDescent="0.3"/>
    <row r="95" spans="3:84" ht="16.5" customHeight="1" x14ac:dyDescent="0.3"/>
    <row r="96" spans="3:84" ht="16.5" customHeight="1" x14ac:dyDescent="0.3"/>
    <row r="97" ht="16.5" customHeight="1" x14ac:dyDescent="0.3"/>
    <row r="98" ht="16.5" customHeight="1" x14ac:dyDescent="0.3"/>
    <row r="99" ht="16.5" customHeight="1" x14ac:dyDescent="0.3"/>
    <row r="100" ht="16.5" customHeight="1" x14ac:dyDescent="0.3"/>
  </sheetData>
  <mergeCells count="839">
    <mergeCell ref="A1:AQ1"/>
    <mergeCell ref="AT1:CF1"/>
    <mergeCell ref="C3:E3"/>
    <mergeCell ref="F3:G3"/>
    <mergeCell ref="H3:I3"/>
    <mergeCell ref="J3:K3"/>
    <mergeCell ref="L3:M3"/>
    <mergeCell ref="N3:O3"/>
    <mergeCell ref="P3:Q3"/>
    <mergeCell ref="R3:S3"/>
    <mergeCell ref="T3:U3"/>
    <mergeCell ref="V3:W3"/>
    <mergeCell ref="X3:Y3"/>
    <mergeCell ref="AA3:AD3"/>
    <mergeCell ref="AE3:AH3"/>
    <mergeCell ref="AU3:BL3"/>
    <mergeCell ref="BO3:CF3"/>
    <mergeCell ref="C4:E4"/>
    <mergeCell ref="F4:G4"/>
    <mergeCell ref="H4:I4"/>
    <mergeCell ref="J4:K4"/>
    <mergeCell ref="L4:M4"/>
    <mergeCell ref="N4:O4"/>
    <mergeCell ref="P4:Q4"/>
    <mergeCell ref="R4:S4"/>
    <mergeCell ref="T4:U4"/>
    <mergeCell ref="V4:W4"/>
    <mergeCell ref="X4:Y4"/>
    <mergeCell ref="AA4:AD4"/>
    <mergeCell ref="AE4:AH4"/>
    <mergeCell ref="AU4:AW4"/>
    <mergeCell ref="AX4:AZ4"/>
    <mergeCell ref="BA4:BC4"/>
    <mergeCell ref="BD4:BF4"/>
    <mergeCell ref="BG4:BI4"/>
    <mergeCell ref="BX4:BZ4"/>
    <mergeCell ref="CA4:CC4"/>
    <mergeCell ref="CD4:CF4"/>
    <mergeCell ref="AA5:AD5"/>
    <mergeCell ref="AE5:AH5"/>
    <mergeCell ref="AU5:AW5"/>
    <mergeCell ref="AX5:AZ5"/>
    <mergeCell ref="BA5:BC5"/>
    <mergeCell ref="BD5:BF5"/>
    <mergeCell ref="BG5:BI5"/>
    <mergeCell ref="BJ5:BL5"/>
    <mergeCell ref="BO5:BQ5"/>
    <mergeCell ref="BR5:BT5"/>
    <mergeCell ref="BU5:BW5"/>
    <mergeCell ref="BX5:BZ5"/>
    <mergeCell ref="CA5:CC5"/>
    <mergeCell ref="CD5:CF5"/>
    <mergeCell ref="BA6:BC6"/>
    <mergeCell ref="BD6:BF6"/>
    <mergeCell ref="BG6:BI6"/>
    <mergeCell ref="BO6:BQ6"/>
    <mergeCell ref="BR6:BT6"/>
    <mergeCell ref="BJ4:BL4"/>
    <mergeCell ref="BO4:BQ4"/>
    <mergeCell ref="BR4:BT4"/>
    <mergeCell ref="BU4:BW4"/>
    <mergeCell ref="BU6:BW6"/>
    <mergeCell ref="BX6:BZ6"/>
    <mergeCell ref="CA6:CC6"/>
    <mergeCell ref="C7:E7"/>
    <mergeCell ref="F7:G7"/>
    <mergeCell ref="H7:I7"/>
    <mergeCell ref="J7:K7"/>
    <mergeCell ref="L7:M7"/>
    <mergeCell ref="N7:O7"/>
    <mergeCell ref="P7:Q7"/>
    <mergeCell ref="R7:S7"/>
    <mergeCell ref="T7:U7"/>
    <mergeCell ref="V7:W7"/>
    <mergeCell ref="X7:Y7"/>
    <mergeCell ref="BN5:BN8"/>
    <mergeCell ref="T5:U6"/>
    <mergeCell ref="V5:W6"/>
    <mergeCell ref="X5:Y6"/>
    <mergeCell ref="BO7:CF8"/>
    <mergeCell ref="AU7:BL8"/>
    <mergeCell ref="AA6:AD6"/>
    <mergeCell ref="AE6:AH6"/>
    <mergeCell ref="AU6:AW6"/>
    <mergeCell ref="AX6:AZ6"/>
    <mergeCell ref="C9:E9"/>
    <mergeCell ref="F9:G9"/>
    <mergeCell ref="H9:I9"/>
    <mergeCell ref="J9:K9"/>
    <mergeCell ref="L9:M9"/>
    <mergeCell ref="N9:O9"/>
    <mergeCell ref="P9:Q9"/>
    <mergeCell ref="R9:S9"/>
    <mergeCell ref="T9:U9"/>
    <mergeCell ref="V9:W9"/>
    <mergeCell ref="X9:Y9"/>
    <mergeCell ref="AA9:AD9"/>
    <mergeCell ref="AE9:AH9"/>
    <mergeCell ref="AI9:AL9"/>
    <mergeCell ref="AU10:BL10"/>
    <mergeCell ref="BO10:CF10"/>
    <mergeCell ref="C11:G11"/>
    <mergeCell ref="Q11:R11"/>
    <mergeCell ref="S11:U11"/>
    <mergeCell ref="W11:AA11"/>
    <mergeCell ref="AK11:AL11"/>
    <mergeCell ref="AM11:AO11"/>
    <mergeCell ref="AU11:AW11"/>
    <mergeCell ref="AX11:AZ11"/>
    <mergeCell ref="BA11:BC11"/>
    <mergeCell ref="BD11:BF11"/>
    <mergeCell ref="BG11:BI11"/>
    <mergeCell ref="BJ11:BL11"/>
    <mergeCell ref="BO11:BQ11"/>
    <mergeCell ref="BR11:BT11"/>
    <mergeCell ref="BU11:BW11"/>
    <mergeCell ref="BX11:BZ11"/>
    <mergeCell ref="CA11:CC11"/>
    <mergeCell ref="CD11:CF11"/>
    <mergeCell ref="C12:G12"/>
    <mergeCell ref="H12:U12"/>
    <mergeCell ref="W12:AA12"/>
    <mergeCell ref="AB12:AO12"/>
    <mergeCell ref="AU12:AW12"/>
    <mergeCell ref="AX12:AZ12"/>
    <mergeCell ref="BA12:BC12"/>
    <mergeCell ref="BD12:BF12"/>
    <mergeCell ref="BG12:BI12"/>
    <mergeCell ref="BJ12:BL12"/>
    <mergeCell ref="BO12:BQ12"/>
    <mergeCell ref="BR12:BT12"/>
    <mergeCell ref="BU12:BW12"/>
    <mergeCell ref="BX12:BZ12"/>
    <mergeCell ref="CA12:CC12"/>
    <mergeCell ref="CD12:CF12"/>
    <mergeCell ref="BO13:BQ13"/>
    <mergeCell ref="BR13:BT13"/>
    <mergeCell ref="BU13:BW13"/>
    <mergeCell ref="BX13:BZ13"/>
    <mergeCell ref="CA13:CC13"/>
    <mergeCell ref="C14:G14"/>
    <mergeCell ref="H14:U14"/>
    <mergeCell ref="W14:AA14"/>
    <mergeCell ref="AB14:AO14"/>
    <mergeCell ref="BN12:BN15"/>
    <mergeCell ref="BO14:CF15"/>
    <mergeCell ref="AU14:BL15"/>
    <mergeCell ref="C13:G13"/>
    <mergeCell ref="H13:U13"/>
    <mergeCell ref="W13:AA13"/>
    <mergeCell ref="AB13:AO13"/>
    <mergeCell ref="AU13:AW13"/>
    <mergeCell ref="AX13:AZ13"/>
    <mergeCell ref="BA13:BC13"/>
    <mergeCell ref="BD13:BF13"/>
    <mergeCell ref="BG13:BI13"/>
    <mergeCell ref="C15:G15"/>
    <mergeCell ref="H15:U15"/>
    <mergeCell ref="W15:AA15"/>
    <mergeCell ref="AB15:AO15"/>
    <mergeCell ref="C16:G16"/>
    <mergeCell ref="H16:U16"/>
    <mergeCell ref="W16:AA16"/>
    <mergeCell ref="AB16:AO16"/>
    <mergeCell ref="C17:G17"/>
    <mergeCell ref="H17:U17"/>
    <mergeCell ref="W17:AA17"/>
    <mergeCell ref="AB17:AO17"/>
    <mergeCell ref="AU17:BL17"/>
    <mergeCell ref="BO17:CF17"/>
    <mergeCell ref="C18:G18"/>
    <mergeCell ref="H18:U18"/>
    <mergeCell ref="W18:AA18"/>
    <mergeCell ref="AB18:AO18"/>
    <mergeCell ref="AU18:AW18"/>
    <mergeCell ref="AX18:AZ18"/>
    <mergeCell ref="BA18:BC18"/>
    <mergeCell ref="BD18:BF18"/>
    <mergeCell ref="BG18:BI18"/>
    <mergeCell ref="BJ18:BL18"/>
    <mergeCell ref="BO18:BQ18"/>
    <mergeCell ref="BR18:BT18"/>
    <mergeCell ref="BU18:BW18"/>
    <mergeCell ref="BX18:BZ18"/>
    <mergeCell ref="CA18:CC18"/>
    <mergeCell ref="CD18:CF18"/>
    <mergeCell ref="C19:G19"/>
    <mergeCell ref="H19:U19"/>
    <mergeCell ref="W19:AA19"/>
    <mergeCell ref="AB19:AO19"/>
    <mergeCell ref="AU19:AW19"/>
    <mergeCell ref="AX19:AZ19"/>
    <mergeCell ref="BA19:BC19"/>
    <mergeCell ref="BD19:BF19"/>
    <mergeCell ref="BG19:BI19"/>
    <mergeCell ref="BJ19:BL19"/>
    <mergeCell ref="BO19:BQ19"/>
    <mergeCell ref="BR19:BT19"/>
    <mergeCell ref="BU19:BW19"/>
    <mergeCell ref="BX19:BZ19"/>
    <mergeCell ref="CA19:CC19"/>
    <mergeCell ref="CD19:CF19"/>
    <mergeCell ref="C20:G20"/>
    <mergeCell ref="H20:U20"/>
    <mergeCell ref="W20:AA20"/>
    <mergeCell ref="AB20:AO20"/>
    <mergeCell ref="AU20:AW20"/>
    <mergeCell ref="AX20:AZ20"/>
    <mergeCell ref="BA20:BC20"/>
    <mergeCell ref="BD20:BF20"/>
    <mergeCell ref="BG20:BI20"/>
    <mergeCell ref="BO20:BQ20"/>
    <mergeCell ref="BR20:BT20"/>
    <mergeCell ref="BU20:BW20"/>
    <mergeCell ref="BX20:BZ20"/>
    <mergeCell ref="CA20:CC20"/>
    <mergeCell ref="BN19:BN22"/>
    <mergeCell ref="BO21:CF22"/>
    <mergeCell ref="AU21:BL22"/>
    <mergeCell ref="C21:G21"/>
    <mergeCell ref="H21:U21"/>
    <mergeCell ref="W21:AA21"/>
    <mergeCell ref="AB21:AO21"/>
    <mergeCell ref="C22:G22"/>
    <mergeCell ref="H22:U22"/>
    <mergeCell ref="W22:AA22"/>
    <mergeCell ref="AB22:AO22"/>
    <mergeCell ref="C23:G23"/>
    <mergeCell ref="H23:U23"/>
    <mergeCell ref="W23:AA23"/>
    <mergeCell ref="AB23:AO23"/>
    <mergeCell ref="C24:G24"/>
    <mergeCell ref="H24:U24"/>
    <mergeCell ref="W24:AA24"/>
    <mergeCell ref="AB24:AO24"/>
    <mergeCell ref="AU24:BL24"/>
    <mergeCell ref="BO24:CF24"/>
    <mergeCell ref="AU25:AW25"/>
    <mergeCell ref="AX25:AZ25"/>
    <mergeCell ref="BA25:BC25"/>
    <mergeCell ref="BD25:BF25"/>
    <mergeCell ref="BG25:BI25"/>
    <mergeCell ref="BJ25:BL25"/>
    <mergeCell ref="BO25:BQ25"/>
    <mergeCell ref="BR25:BT25"/>
    <mergeCell ref="BU25:BW25"/>
    <mergeCell ref="BX25:BZ25"/>
    <mergeCell ref="CA25:CC25"/>
    <mergeCell ref="CD25:CF25"/>
    <mergeCell ref="BO26:BQ26"/>
    <mergeCell ref="BR26:BT26"/>
    <mergeCell ref="BU26:BW26"/>
    <mergeCell ref="BX26:BZ26"/>
    <mergeCell ref="CA26:CC26"/>
    <mergeCell ref="CD26:CF26"/>
    <mergeCell ref="C26:G26"/>
    <mergeCell ref="Q26:R26"/>
    <mergeCell ref="S26:U26"/>
    <mergeCell ref="W26:AA26"/>
    <mergeCell ref="AK26:AL26"/>
    <mergeCell ref="AM26:AO26"/>
    <mergeCell ref="AU26:AW26"/>
    <mergeCell ref="AX26:AZ26"/>
    <mergeCell ref="BA26:BC26"/>
    <mergeCell ref="BO27:BQ27"/>
    <mergeCell ref="BR27:BT27"/>
    <mergeCell ref="BU27:BW27"/>
    <mergeCell ref="BX27:BZ27"/>
    <mergeCell ref="CA27:CC27"/>
    <mergeCell ref="C28:G28"/>
    <mergeCell ref="H28:U28"/>
    <mergeCell ref="W28:AA28"/>
    <mergeCell ref="AB28:AO28"/>
    <mergeCell ref="BN26:BN29"/>
    <mergeCell ref="AU28:BL29"/>
    <mergeCell ref="BO28:CF29"/>
    <mergeCell ref="C27:G27"/>
    <mergeCell ref="H27:U27"/>
    <mergeCell ref="W27:AA27"/>
    <mergeCell ref="AB27:AO27"/>
    <mergeCell ref="AU27:AW27"/>
    <mergeCell ref="AX27:AZ27"/>
    <mergeCell ref="BA27:BC27"/>
    <mergeCell ref="BD27:BF27"/>
    <mergeCell ref="BG27:BI27"/>
    <mergeCell ref="BD26:BF26"/>
    <mergeCell ref="BG26:BI26"/>
    <mergeCell ref="BJ26:BL26"/>
    <mergeCell ref="C29:G29"/>
    <mergeCell ref="H29:U29"/>
    <mergeCell ref="W29:AA29"/>
    <mergeCell ref="AB29:AO29"/>
    <mergeCell ref="C30:G30"/>
    <mergeCell ref="H30:U30"/>
    <mergeCell ref="W30:AA30"/>
    <mergeCell ref="AB30:AO30"/>
    <mergeCell ref="C31:G31"/>
    <mergeCell ref="H31:U31"/>
    <mergeCell ref="W31:AA31"/>
    <mergeCell ref="AB31:AO31"/>
    <mergeCell ref="AU31:BL31"/>
    <mergeCell ref="BO31:CF31"/>
    <mergeCell ref="C32:G32"/>
    <mergeCell ref="H32:U32"/>
    <mergeCell ref="W32:AA32"/>
    <mergeCell ref="AB32:AO32"/>
    <mergeCell ref="AU32:AW32"/>
    <mergeCell ref="AX32:AZ32"/>
    <mergeCell ref="BA32:BC32"/>
    <mergeCell ref="BD32:BF32"/>
    <mergeCell ref="BG32:BI32"/>
    <mergeCell ref="BJ32:BL32"/>
    <mergeCell ref="BO32:BQ32"/>
    <mergeCell ref="BR32:BT32"/>
    <mergeCell ref="BU32:BW32"/>
    <mergeCell ref="BX32:BZ32"/>
    <mergeCell ref="CA32:CC32"/>
    <mergeCell ref="CD32:CF32"/>
    <mergeCell ref="C33:G33"/>
    <mergeCell ref="H33:U33"/>
    <mergeCell ref="W33:AA33"/>
    <mergeCell ref="AB33:AO33"/>
    <mergeCell ref="AU33:AW33"/>
    <mergeCell ref="AX33:AZ33"/>
    <mergeCell ref="BA33:BC33"/>
    <mergeCell ref="BD33:BF33"/>
    <mergeCell ref="BG33:BI33"/>
    <mergeCell ref="BJ33:BL33"/>
    <mergeCell ref="BO33:BQ33"/>
    <mergeCell ref="BR33:BT33"/>
    <mergeCell ref="BU33:BW33"/>
    <mergeCell ref="BX33:BZ33"/>
    <mergeCell ref="CA33:CC33"/>
    <mergeCell ref="CD33:CF33"/>
    <mergeCell ref="C34:G34"/>
    <mergeCell ref="H34:U34"/>
    <mergeCell ref="W34:AA34"/>
    <mergeCell ref="AB34:AO34"/>
    <mergeCell ref="AU34:AW34"/>
    <mergeCell ref="AX34:AZ34"/>
    <mergeCell ref="BA34:BC34"/>
    <mergeCell ref="BD34:BF34"/>
    <mergeCell ref="BG34:BI34"/>
    <mergeCell ref="BO34:BQ34"/>
    <mergeCell ref="BR34:BT34"/>
    <mergeCell ref="BU34:BW34"/>
    <mergeCell ref="BX34:BZ34"/>
    <mergeCell ref="CA34:CC34"/>
    <mergeCell ref="BN33:BN36"/>
    <mergeCell ref="AU35:BL36"/>
    <mergeCell ref="BO35:CF36"/>
    <mergeCell ref="BO39:BQ39"/>
    <mergeCell ref="BR39:BT39"/>
    <mergeCell ref="BU39:BW39"/>
    <mergeCell ref="BX39:BZ39"/>
    <mergeCell ref="CA39:CC39"/>
    <mergeCell ref="CD39:CF39"/>
    <mergeCell ref="C35:G35"/>
    <mergeCell ref="H35:U35"/>
    <mergeCell ref="W35:AA35"/>
    <mergeCell ref="AB35:AO35"/>
    <mergeCell ref="C36:G36"/>
    <mergeCell ref="H36:U36"/>
    <mergeCell ref="W36:AA36"/>
    <mergeCell ref="AB36:AO36"/>
    <mergeCell ref="C37:G37"/>
    <mergeCell ref="H37:U37"/>
    <mergeCell ref="W37:AA37"/>
    <mergeCell ref="AB37:AO37"/>
    <mergeCell ref="AX40:AZ40"/>
    <mergeCell ref="BA40:BC40"/>
    <mergeCell ref="BD40:BF40"/>
    <mergeCell ref="BG40:BI40"/>
    <mergeCell ref="BJ40:BL40"/>
    <mergeCell ref="BO40:BQ40"/>
    <mergeCell ref="BR40:BT40"/>
    <mergeCell ref="BU40:BW40"/>
    <mergeCell ref="C38:G38"/>
    <mergeCell ref="H38:U38"/>
    <mergeCell ref="W38:AA38"/>
    <mergeCell ref="AB38:AO38"/>
    <mergeCell ref="AU38:BL38"/>
    <mergeCell ref="BO38:CF38"/>
    <mergeCell ref="C39:G39"/>
    <mergeCell ref="H39:U39"/>
    <mergeCell ref="W39:AA39"/>
    <mergeCell ref="AB39:AO39"/>
    <mergeCell ref="AU39:AW39"/>
    <mergeCell ref="AX39:AZ39"/>
    <mergeCell ref="BA39:BC39"/>
    <mergeCell ref="BD39:BF39"/>
    <mergeCell ref="BG39:BI39"/>
    <mergeCell ref="BJ39:BL39"/>
    <mergeCell ref="BX40:BZ40"/>
    <mergeCell ref="CA40:CC40"/>
    <mergeCell ref="CD40:CF40"/>
    <mergeCell ref="C41:G41"/>
    <mergeCell ref="Q41:R41"/>
    <mergeCell ref="S41:U41"/>
    <mergeCell ref="W41:AA41"/>
    <mergeCell ref="AB41:AJ41"/>
    <mergeCell ref="AK41:AL41"/>
    <mergeCell ref="AM41:AO41"/>
    <mergeCell ref="AU41:AW41"/>
    <mergeCell ref="AX41:AZ41"/>
    <mergeCell ref="BA41:BC41"/>
    <mergeCell ref="BD41:BF41"/>
    <mergeCell ref="BG41:BI41"/>
    <mergeCell ref="BO41:BQ41"/>
    <mergeCell ref="BR41:BT41"/>
    <mergeCell ref="BU41:BW41"/>
    <mergeCell ref="BX41:BZ41"/>
    <mergeCell ref="CA41:CC41"/>
    <mergeCell ref="BN40:BN43"/>
    <mergeCell ref="AU42:BL43"/>
    <mergeCell ref="BO42:CF43"/>
    <mergeCell ref="AU40:AW40"/>
    <mergeCell ref="C42:G42"/>
    <mergeCell ref="H42:U42"/>
    <mergeCell ref="W42:AA42"/>
    <mergeCell ref="AB42:AO42"/>
    <mergeCell ref="C43:G43"/>
    <mergeCell ref="H43:U43"/>
    <mergeCell ref="W43:AA43"/>
    <mergeCell ref="AB43:AO43"/>
    <mergeCell ref="C44:G44"/>
    <mergeCell ref="H44:U44"/>
    <mergeCell ref="W44:AA44"/>
    <mergeCell ref="AB44:AO44"/>
    <mergeCell ref="C45:G45"/>
    <mergeCell ref="H45:U45"/>
    <mergeCell ref="W45:AA45"/>
    <mergeCell ref="AB45:AO45"/>
    <mergeCell ref="AU45:BL45"/>
    <mergeCell ref="BO45:CF45"/>
    <mergeCell ref="C46:G46"/>
    <mergeCell ref="H46:U46"/>
    <mergeCell ref="W46:AA46"/>
    <mergeCell ref="AB46:AO46"/>
    <mergeCell ref="AU46:AW46"/>
    <mergeCell ref="AX46:AZ46"/>
    <mergeCell ref="BA46:BC46"/>
    <mergeCell ref="BD46:BF46"/>
    <mergeCell ref="BG46:BI46"/>
    <mergeCell ref="BJ46:BL46"/>
    <mergeCell ref="BO46:BQ46"/>
    <mergeCell ref="BR46:BT46"/>
    <mergeCell ref="BU46:BW46"/>
    <mergeCell ref="BX46:BZ46"/>
    <mergeCell ref="CA46:CC46"/>
    <mergeCell ref="CD46:CF46"/>
    <mergeCell ref="C47:G47"/>
    <mergeCell ref="H47:U47"/>
    <mergeCell ref="W47:AA47"/>
    <mergeCell ref="AB47:AO47"/>
    <mergeCell ref="AU47:AW47"/>
    <mergeCell ref="AX47:AZ47"/>
    <mergeCell ref="BA47:BC47"/>
    <mergeCell ref="BD47:BF47"/>
    <mergeCell ref="BG47:BI47"/>
    <mergeCell ref="BJ47:BL47"/>
    <mergeCell ref="BO47:BQ47"/>
    <mergeCell ref="BR47:BT47"/>
    <mergeCell ref="BU47:BW47"/>
    <mergeCell ref="BX47:BZ47"/>
    <mergeCell ref="CA47:CC47"/>
    <mergeCell ref="CD47:CF47"/>
    <mergeCell ref="C48:G48"/>
    <mergeCell ref="H48:U48"/>
    <mergeCell ref="W48:AA48"/>
    <mergeCell ref="AB48:AO48"/>
    <mergeCell ref="AU48:AW48"/>
    <mergeCell ref="AX48:AZ48"/>
    <mergeCell ref="BA48:BC48"/>
    <mergeCell ref="BD48:BF48"/>
    <mergeCell ref="BG48:BI48"/>
    <mergeCell ref="BO48:BQ48"/>
    <mergeCell ref="BR48:BT48"/>
    <mergeCell ref="BU48:BW48"/>
    <mergeCell ref="BX48:BZ48"/>
    <mergeCell ref="CA48:CC48"/>
    <mergeCell ref="BN47:BN50"/>
    <mergeCell ref="AU49:BL50"/>
    <mergeCell ref="BO49:CF50"/>
    <mergeCell ref="C49:G49"/>
    <mergeCell ref="H49:U49"/>
    <mergeCell ref="W49:AA49"/>
    <mergeCell ref="AB49:AO49"/>
    <mergeCell ref="C50:G50"/>
    <mergeCell ref="H50:U50"/>
    <mergeCell ref="W50:AA50"/>
    <mergeCell ref="AB50:AO50"/>
    <mergeCell ref="C51:G51"/>
    <mergeCell ref="H51:U51"/>
    <mergeCell ref="W51:AA51"/>
    <mergeCell ref="AB51:AO51"/>
    <mergeCell ref="C52:G52"/>
    <mergeCell ref="H52:U52"/>
    <mergeCell ref="W52:AA52"/>
    <mergeCell ref="AB52:AO52"/>
    <mergeCell ref="AU52:BL52"/>
    <mergeCell ref="BO52:CF52"/>
    <mergeCell ref="C53:G53"/>
    <mergeCell ref="H53:U53"/>
    <mergeCell ref="W53:AA53"/>
    <mergeCell ref="AB53:AO53"/>
    <mergeCell ref="AU53:AW53"/>
    <mergeCell ref="AX53:AZ53"/>
    <mergeCell ref="BA53:BC53"/>
    <mergeCell ref="BD53:BF53"/>
    <mergeCell ref="BG53:BI53"/>
    <mergeCell ref="BJ53:BL53"/>
    <mergeCell ref="BO53:BQ53"/>
    <mergeCell ref="BR53:BT53"/>
    <mergeCell ref="BU53:BW53"/>
    <mergeCell ref="BX53:BZ53"/>
    <mergeCell ref="CA53:CC53"/>
    <mergeCell ref="CD53:CF53"/>
    <mergeCell ref="C54:G54"/>
    <mergeCell ref="H54:U54"/>
    <mergeCell ref="W54:AA54"/>
    <mergeCell ref="AB54:AO54"/>
    <mergeCell ref="AU54:AW54"/>
    <mergeCell ref="AX54:AZ54"/>
    <mergeCell ref="BA54:BC54"/>
    <mergeCell ref="BD54:BF54"/>
    <mergeCell ref="BG54:BI54"/>
    <mergeCell ref="BJ54:BL54"/>
    <mergeCell ref="BO54:BQ54"/>
    <mergeCell ref="BR54:BT54"/>
    <mergeCell ref="BU54:BW54"/>
    <mergeCell ref="BX54:BZ54"/>
    <mergeCell ref="CA54:CC54"/>
    <mergeCell ref="CD54:CF54"/>
    <mergeCell ref="AU55:AW55"/>
    <mergeCell ref="AX55:AZ55"/>
    <mergeCell ref="BA55:BC55"/>
    <mergeCell ref="BD55:BF55"/>
    <mergeCell ref="BG55:BI55"/>
    <mergeCell ref="BO55:BQ55"/>
    <mergeCell ref="BR55:BT55"/>
    <mergeCell ref="BU55:BW55"/>
    <mergeCell ref="BX55:BZ55"/>
    <mergeCell ref="CA55:CC55"/>
    <mergeCell ref="BN54:BN57"/>
    <mergeCell ref="AU56:BL57"/>
    <mergeCell ref="BO56:CF57"/>
    <mergeCell ref="C56:G56"/>
    <mergeCell ref="Q56:R56"/>
    <mergeCell ref="S56:U56"/>
    <mergeCell ref="W56:AA56"/>
    <mergeCell ref="AK56:AL56"/>
    <mergeCell ref="AM56:AO56"/>
    <mergeCell ref="C57:G57"/>
    <mergeCell ref="H57:U57"/>
    <mergeCell ref="W57:AA57"/>
    <mergeCell ref="AB57:AO57"/>
    <mergeCell ref="C58:G58"/>
    <mergeCell ref="H58:U58"/>
    <mergeCell ref="W58:AA58"/>
    <mergeCell ref="AB58:AO58"/>
    <mergeCell ref="C59:G59"/>
    <mergeCell ref="H59:U59"/>
    <mergeCell ref="W59:AA59"/>
    <mergeCell ref="AB59:AO59"/>
    <mergeCell ref="AU59:BL59"/>
    <mergeCell ref="BO59:CF59"/>
    <mergeCell ref="C60:G60"/>
    <mergeCell ref="H60:U60"/>
    <mergeCell ref="W60:AA60"/>
    <mergeCell ref="AB60:AO60"/>
    <mergeCell ref="AU60:AW60"/>
    <mergeCell ref="AX60:AZ60"/>
    <mergeCell ref="BA60:BC60"/>
    <mergeCell ref="BD60:BF60"/>
    <mergeCell ref="BG60:BI60"/>
    <mergeCell ref="BJ60:BL60"/>
    <mergeCell ref="BO60:BQ60"/>
    <mergeCell ref="BR60:BT60"/>
    <mergeCell ref="BU60:BW60"/>
    <mergeCell ref="BX60:BZ60"/>
    <mergeCell ref="CA60:CC60"/>
    <mergeCell ref="CD60:CF60"/>
    <mergeCell ref="C61:G61"/>
    <mergeCell ref="H61:U61"/>
    <mergeCell ref="W61:AA61"/>
    <mergeCell ref="AB61:AO61"/>
    <mergeCell ref="AU61:AW61"/>
    <mergeCell ref="AX61:AZ61"/>
    <mergeCell ref="BA61:BC61"/>
    <mergeCell ref="BD61:BF61"/>
    <mergeCell ref="BG61:BI61"/>
    <mergeCell ref="BJ61:BL61"/>
    <mergeCell ref="BO61:BQ61"/>
    <mergeCell ref="BR61:BT61"/>
    <mergeCell ref="BU61:BW61"/>
    <mergeCell ref="BX61:BZ61"/>
    <mergeCell ref="CA61:CC61"/>
    <mergeCell ref="CD61:CF61"/>
    <mergeCell ref="C62:G62"/>
    <mergeCell ref="H62:U62"/>
    <mergeCell ref="W62:AA62"/>
    <mergeCell ref="AB62:AO62"/>
    <mergeCell ref="AU62:AW62"/>
    <mergeCell ref="AX62:AZ62"/>
    <mergeCell ref="BA62:BC62"/>
    <mergeCell ref="BD62:BF62"/>
    <mergeCell ref="BG62:BI62"/>
    <mergeCell ref="BO62:BQ62"/>
    <mergeCell ref="BR62:BT62"/>
    <mergeCell ref="BU62:BW62"/>
    <mergeCell ref="BX62:BZ62"/>
    <mergeCell ref="CA62:CC62"/>
    <mergeCell ref="BN61:BN64"/>
    <mergeCell ref="AU63:BL64"/>
    <mergeCell ref="BO63:CF64"/>
    <mergeCell ref="C63:G63"/>
    <mergeCell ref="H63:U63"/>
    <mergeCell ref="W63:AA63"/>
    <mergeCell ref="AB63:AO63"/>
    <mergeCell ref="C64:G64"/>
    <mergeCell ref="H64:U64"/>
    <mergeCell ref="W64:AA64"/>
    <mergeCell ref="AB64:AO64"/>
    <mergeCell ref="C65:G65"/>
    <mergeCell ref="H65:U65"/>
    <mergeCell ref="W65:AA65"/>
    <mergeCell ref="AB65:AO65"/>
    <mergeCell ref="C66:G66"/>
    <mergeCell ref="H66:U66"/>
    <mergeCell ref="W66:AA66"/>
    <mergeCell ref="AB66:AO66"/>
    <mergeCell ref="AU66:BL66"/>
    <mergeCell ref="BO66:CF66"/>
    <mergeCell ref="C67:G67"/>
    <mergeCell ref="H67:U67"/>
    <mergeCell ref="W67:AA67"/>
    <mergeCell ref="AB67:AO67"/>
    <mergeCell ref="AU67:AW67"/>
    <mergeCell ref="AX67:AZ67"/>
    <mergeCell ref="BA67:BC67"/>
    <mergeCell ref="BD67:BF67"/>
    <mergeCell ref="BG67:BI67"/>
    <mergeCell ref="BJ67:BL67"/>
    <mergeCell ref="BO67:BQ67"/>
    <mergeCell ref="BR67:BT67"/>
    <mergeCell ref="BU67:BW67"/>
    <mergeCell ref="BX67:BZ67"/>
    <mergeCell ref="CA67:CC67"/>
    <mergeCell ref="CD67:CF67"/>
    <mergeCell ref="C68:G68"/>
    <mergeCell ref="H68:U68"/>
    <mergeCell ref="W68:AA68"/>
    <mergeCell ref="AB68:AO68"/>
    <mergeCell ref="AU68:AW68"/>
    <mergeCell ref="AX68:AZ68"/>
    <mergeCell ref="BA68:BC68"/>
    <mergeCell ref="BD68:BF68"/>
    <mergeCell ref="BG68:BI68"/>
    <mergeCell ref="BJ68:BL68"/>
    <mergeCell ref="BO68:BQ68"/>
    <mergeCell ref="BR68:BT68"/>
    <mergeCell ref="BU68:BW68"/>
    <mergeCell ref="BX68:BZ68"/>
    <mergeCell ref="CA68:CC68"/>
    <mergeCell ref="CD68:CF68"/>
    <mergeCell ref="C69:G69"/>
    <mergeCell ref="H69:U69"/>
    <mergeCell ref="W69:AA69"/>
    <mergeCell ref="AB69:AO69"/>
    <mergeCell ref="AU69:AW69"/>
    <mergeCell ref="AX69:AZ69"/>
    <mergeCell ref="BA69:BC69"/>
    <mergeCell ref="BD69:BF69"/>
    <mergeCell ref="BG69:BI69"/>
    <mergeCell ref="BO69:BQ69"/>
    <mergeCell ref="BR69:BT69"/>
    <mergeCell ref="BU69:BW69"/>
    <mergeCell ref="BX69:BZ69"/>
    <mergeCell ref="CA69:CC69"/>
    <mergeCell ref="BN68:BN71"/>
    <mergeCell ref="AU70:BL71"/>
    <mergeCell ref="BO70:CF71"/>
    <mergeCell ref="C71:G71"/>
    <mergeCell ref="Q71:R71"/>
    <mergeCell ref="S71:U71"/>
    <mergeCell ref="W71:AA71"/>
    <mergeCell ref="AK71:AL71"/>
    <mergeCell ref="AM71:AO71"/>
    <mergeCell ref="C72:G72"/>
    <mergeCell ref="H72:U72"/>
    <mergeCell ref="W72:AA72"/>
    <mergeCell ref="AB72:AO72"/>
    <mergeCell ref="C73:G73"/>
    <mergeCell ref="H73:U73"/>
    <mergeCell ref="W73:AA73"/>
    <mergeCell ref="AB73:AO73"/>
    <mergeCell ref="AU73:BL73"/>
    <mergeCell ref="BO73:CF73"/>
    <mergeCell ref="C74:G74"/>
    <mergeCell ref="H74:U74"/>
    <mergeCell ref="W74:AA74"/>
    <mergeCell ref="AB74:AO74"/>
    <mergeCell ref="AU74:AW74"/>
    <mergeCell ref="AX74:AZ74"/>
    <mergeCell ref="BA74:BC74"/>
    <mergeCell ref="BD74:BF74"/>
    <mergeCell ref="BG74:BI74"/>
    <mergeCell ref="BJ74:BL74"/>
    <mergeCell ref="BO74:BQ74"/>
    <mergeCell ref="BR74:BT74"/>
    <mergeCell ref="BU74:BW74"/>
    <mergeCell ref="BX74:BZ74"/>
    <mergeCell ref="CA74:CC74"/>
    <mergeCell ref="CD74:CF74"/>
    <mergeCell ref="C75:G75"/>
    <mergeCell ref="H75:U75"/>
    <mergeCell ref="W75:AA75"/>
    <mergeCell ref="AB75:AO75"/>
    <mergeCell ref="AU75:AW75"/>
    <mergeCell ref="AX75:AZ75"/>
    <mergeCell ref="BA75:BC75"/>
    <mergeCell ref="BD75:BF75"/>
    <mergeCell ref="BG75:BI75"/>
    <mergeCell ref="BJ75:BL75"/>
    <mergeCell ref="BO75:BQ75"/>
    <mergeCell ref="BR75:BT75"/>
    <mergeCell ref="BU75:BW75"/>
    <mergeCell ref="BX75:BZ75"/>
    <mergeCell ref="CA75:CC75"/>
    <mergeCell ref="CD75:CF75"/>
    <mergeCell ref="C76:G76"/>
    <mergeCell ref="H76:U76"/>
    <mergeCell ref="W76:AA76"/>
    <mergeCell ref="AB76:AO76"/>
    <mergeCell ref="AU76:AW76"/>
    <mergeCell ref="AX76:AZ76"/>
    <mergeCell ref="BA76:BC76"/>
    <mergeCell ref="BD76:BF76"/>
    <mergeCell ref="BG76:BI76"/>
    <mergeCell ref="BO76:BQ76"/>
    <mergeCell ref="BR76:BT76"/>
    <mergeCell ref="BU76:BW76"/>
    <mergeCell ref="BX76:BZ76"/>
    <mergeCell ref="CA76:CC76"/>
    <mergeCell ref="BN75:BN78"/>
    <mergeCell ref="AU77:BL78"/>
    <mergeCell ref="BO77:CF78"/>
    <mergeCell ref="C77:G77"/>
    <mergeCell ref="H77:U77"/>
    <mergeCell ref="W77:AA77"/>
    <mergeCell ref="AB77:AO77"/>
    <mergeCell ref="C78:G78"/>
    <mergeCell ref="H78:U78"/>
    <mergeCell ref="W78:AA78"/>
    <mergeCell ref="AB78:AO78"/>
    <mergeCell ref="C79:G79"/>
    <mergeCell ref="H79:U79"/>
    <mergeCell ref="W79:AA79"/>
    <mergeCell ref="AB79:AO79"/>
    <mergeCell ref="C80:G80"/>
    <mergeCell ref="H80:U80"/>
    <mergeCell ref="W80:AA80"/>
    <mergeCell ref="AB80:AO80"/>
    <mergeCell ref="AU80:BL80"/>
    <mergeCell ref="BO80:CF80"/>
    <mergeCell ref="C81:G81"/>
    <mergeCell ref="H81:U81"/>
    <mergeCell ref="W81:AA81"/>
    <mergeCell ref="AB81:AO81"/>
    <mergeCell ref="AU81:AW81"/>
    <mergeCell ref="AX81:AZ81"/>
    <mergeCell ref="BA81:BC81"/>
    <mergeCell ref="BD81:BF81"/>
    <mergeCell ref="BG81:BI81"/>
    <mergeCell ref="BJ81:BL81"/>
    <mergeCell ref="BO81:BQ81"/>
    <mergeCell ref="BR81:BT81"/>
    <mergeCell ref="BU81:BW81"/>
    <mergeCell ref="BX81:BZ81"/>
    <mergeCell ref="CA81:CC81"/>
    <mergeCell ref="CD81:CF81"/>
    <mergeCell ref="C82:G82"/>
    <mergeCell ref="H82:U82"/>
    <mergeCell ref="W82:AA82"/>
    <mergeCell ref="AB82:AO82"/>
    <mergeCell ref="AU82:AW82"/>
    <mergeCell ref="AX82:AZ82"/>
    <mergeCell ref="BA82:BC82"/>
    <mergeCell ref="BD82:BF82"/>
    <mergeCell ref="BG82:BI82"/>
    <mergeCell ref="BJ82:BL82"/>
    <mergeCell ref="BO82:BQ82"/>
    <mergeCell ref="BR82:BT82"/>
    <mergeCell ref="BU82:BW82"/>
    <mergeCell ref="BX82:BZ82"/>
    <mergeCell ref="CA82:CC82"/>
    <mergeCell ref="CD82:CF82"/>
    <mergeCell ref="C83:G83"/>
    <mergeCell ref="H83:U83"/>
    <mergeCell ref="W83:AA83"/>
    <mergeCell ref="AB83:AO83"/>
    <mergeCell ref="AU83:AW83"/>
    <mergeCell ref="AX83:AZ83"/>
    <mergeCell ref="BA83:BC83"/>
    <mergeCell ref="BD83:BF83"/>
    <mergeCell ref="BG83:BI83"/>
    <mergeCell ref="BO83:BQ83"/>
    <mergeCell ref="BR83:BT83"/>
    <mergeCell ref="BU83:BW83"/>
    <mergeCell ref="BX83:BZ83"/>
    <mergeCell ref="CA83:CC83"/>
    <mergeCell ref="BN82:BN85"/>
    <mergeCell ref="AU84:BL85"/>
    <mergeCell ref="BO84:CF85"/>
    <mergeCell ref="C84:G84"/>
    <mergeCell ref="H84:U84"/>
    <mergeCell ref="W84:AA84"/>
    <mergeCell ref="AB84:AO84"/>
    <mergeCell ref="AT5:AT8"/>
    <mergeCell ref="AT12:AT15"/>
    <mergeCell ref="AT19:AT22"/>
    <mergeCell ref="AT26:AT29"/>
    <mergeCell ref="AT33:AT36"/>
    <mergeCell ref="AT40:AT43"/>
    <mergeCell ref="AT47:AT50"/>
    <mergeCell ref="AT54:AT57"/>
    <mergeCell ref="AT61:AT64"/>
    <mergeCell ref="AT68:AT71"/>
    <mergeCell ref="AT75:AT78"/>
    <mergeCell ref="AT82:AT85"/>
    <mergeCell ref="C5:E6"/>
    <mergeCell ref="F5:G6"/>
    <mergeCell ref="H5:I6"/>
    <mergeCell ref="J5:K6"/>
    <mergeCell ref="L5:M6"/>
    <mergeCell ref="N5:O6"/>
    <mergeCell ref="P5:Q6"/>
    <mergeCell ref="R5:S6"/>
  </mergeCells>
  <phoneticPr fontId="30" type="noConversion"/>
  <dataValidations count="9">
    <dataValidation allowBlank="1" showInputMessage="1" showErrorMessage="1" sqref="AE3:AH3 AE5:AH5 AE6:AH6 A7:B7 AE9:AH9 AI9:AL9 C12:U12 V12 W12:AA12 AB12:AO12 B13 C13:V13 W13:AA13 AB13:AO13 C14:G14 H14:U14 V14 W14:AA14 AB14:AO14 C15:G15 H15:U15 V15 W15:AA15 AB15:AO15 C16:G16 H16:U16 V16 W16:AA16 AB16:AO16 C17:G17 H17:U17 V17 W17:AA17 AB17:AO17 C18:G18 H18:U18 V18 W18:AA18 AB18:AO18 C19:G19 H19:U19 V19 W19:AA19 AB19:AO19 C20:G20 H20:U20 V20 W20:AA20 AB20:AO20 C21:G21 H21:U21 V21 W21:AA21 AB21:AO21 C22:G22 H22:U22 V22 W22:AA22 AB22:AO22 C23:G23 H23:U23 V23 W23:AA23 AB23:AO23 C24:G24 H24:U24 V24 W24:AA24 AB24:AO24 C25:AO25 C27:U27 W27:AO27 C28:U28 W28:AO28 C29:G29 H29:U29 W29:AA29 AB29:AO29 C30:G30 H30:U30 W30:AA30 AB30:AO30 C31:G31 H31:U31 W31:AA31 AB31:AO31 C32:G32 H32:U32 W32:AA32 AB32:AO32 C33:G33 H33:U33 W33:AA33 AB33:AO33 C34:G34 H34:U34 W34:AA34 AB34:AO34 C35:G35 H35:U35 W35:AA35 AB35:AO35 C36:G36 H36:U36 W36:AA36 AB36:AO36 C37:G37 H37:U37 W37:AA37 AB37:AO37 C38:G38 H38:U38 W38:AA38 AB38:AO38 C39:G39 H39:U39 W39:AA39 AB39:AO39 C40 D40 E40 F40 G40 H40 I40 J40 K40 L40 M40 N40 O40 P40 Q40 R40 S40 T40 U40 V40 W40 X40 Y40 Z40 AA40 AB40 AC40 AD40 AE40 AF40 AG40 AH40 AI40 AJ40 AK40 AL40 AM40 AN40 AO40 V41 AB41:AJ41 C42:G42 H42:U42 V42 W42:AA42 AB42:AO42 C43:G43 H43:U43 V43 W43:AA43 AB43:AO43 C44:G44 H44:U44 V44 W44:AA44 AB44:AO44 C45:G45 H45:U45 V45 W45:AA45 AB45:AO45 C46:G46 H46:U46 V46 W46:AA46 AB46:AO46 C47:G47 H47:U47 V47 W47:AA47 AB47:AO47 C48:G48 H48:U48 V48 W48:AA48 AB48:AO48 C49:G49 H49:U49 V49 W49:AA49 AB49:AO49 C50:G50 H50:U50 V50 W50:AA50 AB50:AO50 C51:G51 H51:U51 V51 W51:AA51 AB51:AO51 C52:G52 H52:U52 V52 W52:AA52 AB52:AO52 C53:G53 H53:U53 V53 W53:AA53 AB53:AO53 C54:G54 H54:U54 V54 W54:AA54 AB54:AO54 C55 D55 E55 F55 G55 H55 I55 J55 K55 L55 M55 N55 O55 P55 Q55 R55 S55 T55 U55 V55 W55 X55 Y55 Z55 AA55 AB55 AC55 AD55 AE55 AF55 AG55 AH55 AI55 AJ55 AK55 AL55 AM55 AN55 AO55 V56 C57:G57 H57:U57 V57 W57:AA57 AB57:AO57 C58:G58 H58:U58 V58 W58:AA58 AB58:AO58 C59:G59 H59:U59 V59 W59:AA59 AB59:AO59 C60:G60 H60:U60 V60 W60:AA60 AB60:AO60 C61:G61 H61:U61 V61 W61:AA61 AB61:AO61 C62:G62 H62:U62 V62 W62:AA62 AB62:AO62 C63:G63 H63:U63 V63 W63:AA63 AB63:AO63 C64:G64 H64:U64 V64 W64:AA64 AB64:AO64 C65:G65 H65:U65 V65 W65:AA65 AB65:AO65 C66:G66 H66:U66 V66 W66:AA66 AB66:AO66 C67:G67 H67:U67 V67 W67:AA67 AB67:AO67 C68:G68 H68:U68 V68 W68:AA68 AB68:AO68 C69:G69 H69:U69 V69 W69:AA69 AB69:AO69 C70 D70 E70 F70 G70 H70 I70 J70 K70 L70 M70 N70 O70 P70 Q70 R70 S70 T70 U70 V70 W70 X70 Y70 Z70 AA70 AB70 AC70 AD70 AE70 AF70 AG70 AH70 AI70 AJ70 AK70 AL70 AM70 AN70 AO70 V71 C72:G72 H72:U72 V72 W72:AA72 AB72:AO72 C73:G73 H73:U73 V73 W73:AA73 AB73:AO73 C74:G74 H74:U74 V74 W74:AA74 AB74:AO74 C75:G75 H75:U75 V75 W75:AA75 AB75:AO75 C76:G76 H76:U76 V76 W76:AA76 AB76:AO76 C77:G77 H77:U77 V77 W77:AA77 AB77:AO77 C78:G78 H78:U78 V78 W78:AA78 AB78:AO78 C79:G79 H79:U79 V79 W79:AA79 AB79:AO79 C80:G80 H80:U80 V80 W80:AA80 AB80:AO80 C81:G81 H81:U81 V81 W81:AA81 AB81:AO81 C82:G82 H82:U82 V82 W82:AA82 AB82:AO82 C83:G83 H83:U83 V83 W83:AA83 AB83:AO83 C84:G84 H84:U84 V84 W84:AA84 AB84:AO84 V26:V39" xr:uid="{00000000-0002-0000-0500-000000000000}"/>
    <dataValidation type="list" allowBlank="1" showInputMessage="1" showErrorMessage="1" sqref="AT3 BN3 AT10 BN10 AT17 BN17 AT24 BN24 AT31 BN31 AT38 BN38 AT45 BN45 AT52 BN52 AT59 BN59 AT66 BN66 AT73 BN73 AT80 BN80" xr:uid="{00000000-0002-0000-0500-000001000000}">
      <formula1>"O,X"</formula1>
    </dataValidation>
    <dataValidation type="list" allowBlank="1" showInputMessage="1" showErrorMessage="1" sqref="AE4:AH4" xr:uid="{00000000-0002-0000-0500-000002000000}">
      <formula1>"智力,感知,魅力"</formula1>
    </dataValidation>
    <dataValidation type="list" allowBlank="1" showInputMessage="1" showErrorMessage="1" sqref="AU5:AW5 BO5:BQ5 AU12:AW12 BO12:BQ12 AU19:AW19 BO19:BQ19 AU26:AW26 BO26:BQ26 AU33:AW33 BO33:BQ33 AU40:AW40 BO40:BQ40 AU47:AW47 BO47:BQ47 AU54:AW54 BO54:BQ54 AU61:AW61 BO61:BQ61 AU68:AW68 BO68:BQ68 AU75:AW75 BO75:BQ75 AU82:AW82 BO82:BQ82" xr:uid="{00000000-0002-0000-0500-000003000000}">
      <formula1>"通用,防护系,咒法系,预言系,惑控系,塑能系,幻术系,死灵系,变化系"</formula1>
    </dataValidation>
    <dataValidation type="list" allowBlank="1" showInputMessage="1" showErrorMessage="1" sqref="AX5:AZ5 BR5:BT5 AX12:AZ12 BR12:BT12 AX19:AZ19 BR19:BT19 AX26:AZ26 BR26:BT26 AX33:AZ33 BR33:BT33 AX40:AZ40 BR40:BT40 AX47:AZ47 BR47:BT47 AX54:AZ54 BR54:BT54 AX61:AZ61 BR61:BT61 AX68:AZ68 BR68:BT68 AX75:AZ75 BR75:BT75 AX82:AZ82 BR82:BT82" xr:uid="{00000000-0002-0000-0500-000004000000}">
      <formula1>"标准,直觉,迅捷,时间"</formula1>
    </dataValidation>
    <dataValidation type="list" allowBlank="1" showInputMessage="1" showErrorMessage="1" sqref="BA5:BC5 BU5:BW5 BA12:BC12 BU12:BW12 BA19:BC19 BU19:BW19 BA26:BC26 BU26:BW26 BA33:BC33 BU33:BW33 BA40:BC40 BU40:BW40 BA47:BC47 BU47:BW47 BA54:BC54 BU54:BW54 BA61:BC61 BU61:BW61 BA68:BC68 BU68:BW68 BA75:BC75 BU75:BW75 BA82:BC82 BU82:BW82" xr:uid="{00000000-0002-0000-0500-000005000000}">
      <formula1>"立即,CL轮,CL分钟,固定"</formula1>
    </dataValidation>
    <dataValidation type="list" allowBlank="1" showInputMessage="1" showErrorMessage="1" sqref="BD5:BE5 BX5:BY5 BD12:BE12 BX12:BY12 BD19:BE19 BX19:BY19 BD26:BE26 BX26:BY26 BD33:BE33 BX33:BY33 BD40 BE40 BX40 BY40 BD47 BE47 BX47 BY47 BD54 BE54 BX54 BY54 BD61 BE61 BX61 BY61 BD68 BE68 BX68 BY68 BD75 BE75 BX75 BY75 BD82 BE82 BX82 BY82" xr:uid="{00000000-0002-0000-0500-000006000000}">
      <formula1>"无,近距,中距,远距,接触,自身"</formula1>
    </dataValidation>
    <dataValidation type="list" allowBlank="1" showInputMessage="1" showErrorMessage="1" sqref="BG5 BI5 CA5 CC5 BG12 BI12 CA12 CC12 BG19 BI19 CA19 CC19 BG26 BI26 CA26 CC26 BG33 BI33 CA33 CC33 BG40 BI40 CA40 CC40 BG47 BI47 CA47 CC47 BG54 BI54 CA54 CC54 BG61 BI61 CA61 CC61 BG68 BI68 CA68 CC68 BG75 BI75 CA75 CC75 BG82 BI82 CA82 CC82" xr:uid="{00000000-0002-0000-0500-000007000000}">
      <formula1>"无,强韧,反射,意志"</formula1>
    </dataValidation>
    <dataValidation type="list" allowBlank="1" showInputMessage="1" showErrorMessage="1" sqref="BJ5:BL5 CD5:CF5 BJ12:BL12 CD12:CF12 BJ19:BL19 CD19:CF19 BJ26:BL26 CD26:CF26 BJ33:BL33 CD33:CF33 BJ40:BL40 CD40:CF40 BJ47:BL47 CD47:CF47 BJ54:BL54 CD54:CF54 BJ61:BL61 CD61:CF61 BJ68:BL68 CD68:CF68 BJ75:BL75 CD75:CF75 BJ82:BL82 CD82:CF82" xr:uid="{00000000-0002-0000-0500-000008000000}">
      <formula1>"无,可,可*无害"</formula1>
    </dataValidation>
  </dataValidations>
  <hyperlinks>
    <hyperlink ref="C3" r:id="rId1" xr:uid="{00000000-0004-0000-0500-000000000000}"/>
  </hyperlinks>
  <pageMargins left="0.75" right="0.75" top="1" bottom="1" header="0.51180555555555596" footer="0.51180555555555596"/>
  <pageSetup paperSize="9" orientation="portrait"/>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B1:AL43"/>
  <sheetViews>
    <sheetView workbookViewId="0">
      <selection activeCell="H34" sqref="H34:O34"/>
    </sheetView>
  </sheetViews>
  <sheetFormatPr defaultColWidth="2.59765625" defaultRowHeight="13.5" x14ac:dyDescent="0.3"/>
  <cols>
    <col min="1" max="16384" width="2.59765625" style="1"/>
  </cols>
  <sheetData>
    <row r="1" spans="2:38" ht="13.9" x14ac:dyDescent="0.3">
      <c r="B1" s="166" t="s">
        <v>332</v>
      </c>
      <c r="C1" s="166"/>
      <c r="D1" s="166"/>
      <c r="E1" s="166"/>
      <c r="F1" s="166"/>
      <c r="G1" s="166"/>
      <c r="H1" s="166"/>
      <c r="I1" s="166"/>
      <c r="J1" s="166"/>
      <c r="K1" s="166"/>
      <c r="L1" s="166"/>
      <c r="M1" s="166"/>
      <c r="N1" s="166"/>
      <c r="O1" s="166"/>
      <c r="P1" s="166"/>
      <c r="Q1" s="166"/>
      <c r="R1" s="166"/>
      <c r="S1" s="166"/>
      <c r="T1" s="166"/>
      <c r="U1" s="166"/>
      <c r="V1" s="166"/>
      <c r="W1" s="166"/>
      <c r="X1" s="166"/>
      <c r="Y1" s="166"/>
      <c r="Z1" s="166"/>
      <c r="AA1" s="166"/>
      <c r="AB1" s="166"/>
      <c r="AC1" s="166"/>
      <c r="AD1" s="166"/>
      <c r="AE1" s="166"/>
      <c r="AF1" s="166"/>
      <c r="AG1" s="166"/>
      <c r="AH1" s="166"/>
      <c r="AI1" s="166"/>
      <c r="AJ1" s="166"/>
      <c r="AK1" s="166"/>
      <c r="AL1" s="166"/>
    </row>
    <row r="2" spans="2:38" ht="15" customHeight="1" x14ac:dyDescent="0.3">
      <c r="B2" s="344" t="s">
        <v>333</v>
      </c>
      <c r="C2" s="344"/>
      <c r="D2" s="344"/>
      <c r="E2" s="344"/>
      <c r="F2" s="344"/>
      <c r="G2" s="344"/>
      <c r="H2" s="344"/>
      <c r="I2" s="344"/>
      <c r="J2" s="344"/>
      <c r="K2" s="344"/>
      <c r="L2" s="344"/>
      <c r="M2" s="344"/>
      <c r="N2" s="344"/>
      <c r="O2" s="344"/>
      <c r="P2" s="344"/>
      <c r="Q2" s="344"/>
      <c r="R2" s="344"/>
      <c r="S2" s="344"/>
      <c r="T2" s="344"/>
      <c r="U2" s="345">
        <f>SUMIF(F4:G43,"收入",H4:O43)-SUMIF(F4:G43,"支出",H4:O43)</f>
        <v>0</v>
      </c>
      <c r="V2" s="345"/>
      <c r="W2" s="345"/>
      <c r="X2" s="345"/>
      <c r="Y2" s="345"/>
      <c r="Z2" s="345"/>
      <c r="AA2" s="345"/>
      <c r="AB2" s="345"/>
      <c r="AC2" s="345"/>
      <c r="AD2" s="345"/>
      <c r="AE2" s="345"/>
      <c r="AF2" s="345"/>
      <c r="AG2" s="345"/>
      <c r="AH2" s="345"/>
      <c r="AI2" s="345"/>
      <c r="AJ2" s="345"/>
      <c r="AK2" s="345"/>
      <c r="AL2" s="345"/>
    </row>
    <row r="3" spans="2:38" ht="15" customHeight="1" x14ac:dyDescent="0.3">
      <c r="B3" s="169" t="s">
        <v>334</v>
      </c>
      <c r="C3" s="169"/>
      <c r="D3" s="169" t="s">
        <v>335</v>
      </c>
      <c r="E3" s="169"/>
      <c r="F3" s="169" t="s">
        <v>336</v>
      </c>
      <c r="G3" s="169"/>
      <c r="H3" s="346" t="s">
        <v>337</v>
      </c>
      <c r="I3" s="346"/>
      <c r="J3" s="346"/>
      <c r="K3" s="346"/>
      <c r="L3" s="346"/>
      <c r="M3" s="346"/>
      <c r="N3" s="346"/>
      <c r="O3" s="346"/>
      <c r="P3" s="346" t="s">
        <v>338</v>
      </c>
      <c r="Q3" s="346"/>
      <c r="R3" s="346"/>
      <c r="S3" s="346"/>
      <c r="T3" s="346"/>
      <c r="U3" s="346"/>
      <c r="V3" s="346"/>
      <c r="W3" s="346"/>
      <c r="X3" s="346"/>
      <c r="Y3" s="346"/>
      <c r="Z3" s="346"/>
      <c r="AA3" s="346"/>
      <c r="AB3" s="346"/>
      <c r="AC3" s="346"/>
      <c r="AD3" s="346"/>
      <c r="AE3" s="346"/>
      <c r="AF3" s="346"/>
      <c r="AG3" s="346"/>
      <c r="AH3" s="346"/>
      <c r="AI3" s="346"/>
      <c r="AJ3" s="346"/>
      <c r="AK3" s="346"/>
      <c r="AL3" s="346"/>
    </row>
    <row r="4" spans="2:38" ht="13.9" x14ac:dyDescent="0.3">
      <c r="B4" s="339"/>
      <c r="C4" s="340"/>
      <c r="D4" s="339"/>
      <c r="E4" s="340"/>
      <c r="F4" s="339"/>
      <c r="G4" s="340"/>
      <c r="H4" s="162"/>
      <c r="I4" s="163"/>
      <c r="J4" s="163"/>
      <c r="K4" s="163"/>
      <c r="L4" s="163"/>
      <c r="M4" s="163"/>
      <c r="N4" s="163"/>
      <c r="O4" s="164"/>
      <c r="P4" s="162"/>
      <c r="Q4" s="163"/>
      <c r="R4" s="163"/>
      <c r="S4" s="163"/>
      <c r="T4" s="163"/>
      <c r="U4" s="163"/>
      <c r="V4" s="163"/>
      <c r="W4" s="163"/>
      <c r="X4" s="163"/>
      <c r="Y4" s="163"/>
      <c r="Z4" s="163"/>
      <c r="AA4" s="163"/>
      <c r="AB4" s="163"/>
      <c r="AC4" s="163"/>
      <c r="AD4" s="163"/>
      <c r="AE4" s="163"/>
      <c r="AF4" s="163"/>
      <c r="AG4" s="163"/>
      <c r="AH4" s="163"/>
      <c r="AI4" s="163"/>
      <c r="AJ4" s="163"/>
      <c r="AK4" s="163"/>
      <c r="AL4" s="164"/>
    </row>
    <row r="5" spans="2:38" ht="13.9" x14ac:dyDescent="0.3">
      <c r="B5" s="339"/>
      <c r="C5" s="340"/>
      <c r="D5" s="339"/>
      <c r="E5" s="340"/>
      <c r="F5" s="339"/>
      <c r="G5" s="340"/>
      <c r="H5" s="162"/>
      <c r="I5" s="163"/>
      <c r="J5" s="163"/>
      <c r="K5" s="163"/>
      <c r="L5" s="163"/>
      <c r="M5" s="163"/>
      <c r="N5" s="163"/>
      <c r="O5" s="164"/>
      <c r="P5" s="162"/>
      <c r="Q5" s="163"/>
      <c r="R5" s="163"/>
      <c r="S5" s="163"/>
      <c r="T5" s="163"/>
      <c r="U5" s="163"/>
      <c r="V5" s="163"/>
      <c r="W5" s="163"/>
      <c r="X5" s="163"/>
      <c r="Y5" s="163"/>
      <c r="Z5" s="163"/>
      <c r="AA5" s="163"/>
      <c r="AB5" s="163"/>
      <c r="AC5" s="163"/>
      <c r="AD5" s="163"/>
      <c r="AE5" s="163"/>
      <c r="AF5" s="163"/>
      <c r="AG5" s="163"/>
      <c r="AH5" s="163"/>
      <c r="AI5" s="163"/>
      <c r="AJ5" s="163"/>
      <c r="AK5" s="163"/>
      <c r="AL5" s="164"/>
    </row>
    <row r="6" spans="2:38" ht="13.9" x14ac:dyDescent="0.3">
      <c r="B6" s="339"/>
      <c r="C6" s="340"/>
      <c r="D6" s="339"/>
      <c r="E6" s="340"/>
      <c r="F6" s="339"/>
      <c r="G6" s="340"/>
      <c r="H6" s="341"/>
      <c r="I6" s="342"/>
      <c r="J6" s="342"/>
      <c r="K6" s="342"/>
      <c r="L6" s="342"/>
      <c r="M6" s="342"/>
      <c r="N6" s="342"/>
      <c r="O6" s="343"/>
      <c r="P6" s="162"/>
      <c r="Q6" s="163"/>
      <c r="R6" s="163"/>
      <c r="S6" s="163"/>
      <c r="T6" s="163"/>
      <c r="U6" s="163"/>
      <c r="V6" s="163"/>
      <c r="W6" s="163"/>
      <c r="X6" s="163"/>
      <c r="Y6" s="163"/>
      <c r="Z6" s="163"/>
      <c r="AA6" s="163"/>
      <c r="AB6" s="163"/>
      <c r="AC6" s="163"/>
      <c r="AD6" s="163"/>
      <c r="AE6" s="163"/>
      <c r="AF6" s="163"/>
      <c r="AG6" s="163"/>
      <c r="AH6" s="163"/>
      <c r="AI6" s="163"/>
      <c r="AJ6" s="163"/>
      <c r="AK6" s="163"/>
      <c r="AL6" s="164"/>
    </row>
    <row r="7" spans="2:38" ht="13.9" x14ac:dyDescent="0.3">
      <c r="B7" s="339"/>
      <c r="C7" s="340"/>
      <c r="D7" s="339"/>
      <c r="E7" s="340"/>
      <c r="F7" s="339"/>
      <c r="G7" s="340"/>
      <c r="H7" s="341"/>
      <c r="I7" s="342"/>
      <c r="J7" s="342"/>
      <c r="K7" s="342"/>
      <c r="L7" s="342"/>
      <c r="M7" s="342"/>
      <c r="N7" s="342"/>
      <c r="O7" s="343"/>
      <c r="P7" s="162"/>
      <c r="Q7" s="163"/>
      <c r="R7" s="163"/>
      <c r="S7" s="163"/>
      <c r="T7" s="163"/>
      <c r="U7" s="163"/>
      <c r="V7" s="163"/>
      <c r="W7" s="163"/>
      <c r="X7" s="163"/>
      <c r="Y7" s="163"/>
      <c r="Z7" s="163"/>
      <c r="AA7" s="163"/>
      <c r="AB7" s="163"/>
      <c r="AC7" s="163"/>
      <c r="AD7" s="163"/>
      <c r="AE7" s="163"/>
      <c r="AF7" s="163"/>
      <c r="AG7" s="163"/>
      <c r="AH7" s="163"/>
      <c r="AI7" s="163"/>
      <c r="AJ7" s="163"/>
      <c r="AK7" s="163"/>
      <c r="AL7" s="164"/>
    </row>
    <row r="8" spans="2:38" ht="13.9" x14ac:dyDescent="0.3">
      <c r="B8" s="339"/>
      <c r="C8" s="340"/>
      <c r="D8" s="339"/>
      <c r="E8" s="340"/>
      <c r="F8" s="339"/>
      <c r="G8" s="340"/>
      <c r="H8" s="162"/>
      <c r="I8" s="163"/>
      <c r="J8" s="163"/>
      <c r="K8" s="163"/>
      <c r="L8" s="163"/>
      <c r="M8" s="163"/>
      <c r="N8" s="163"/>
      <c r="O8" s="164"/>
      <c r="P8" s="162"/>
      <c r="Q8" s="163"/>
      <c r="R8" s="163"/>
      <c r="S8" s="163"/>
      <c r="T8" s="163"/>
      <c r="U8" s="163"/>
      <c r="V8" s="163"/>
      <c r="W8" s="163"/>
      <c r="X8" s="163"/>
      <c r="Y8" s="163"/>
      <c r="Z8" s="163"/>
      <c r="AA8" s="163"/>
      <c r="AB8" s="163"/>
      <c r="AC8" s="163"/>
      <c r="AD8" s="163"/>
      <c r="AE8" s="163"/>
      <c r="AF8" s="163"/>
      <c r="AG8" s="163"/>
      <c r="AH8" s="163"/>
      <c r="AI8" s="163"/>
      <c r="AJ8" s="163"/>
      <c r="AK8" s="163"/>
      <c r="AL8" s="164"/>
    </row>
    <row r="9" spans="2:38" ht="13.9" x14ac:dyDescent="0.3">
      <c r="B9" s="339"/>
      <c r="C9" s="340"/>
      <c r="D9" s="339"/>
      <c r="E9" s="340"/>
      <c r="F9" s="339"/>
      <c r="G9" s="340"/>
      <c r="H9" s="341"/>
      <c r="I9" s="342"/>
      <c r="J9" s="342"/>
      <c r="K9" s="342"/>
      <c r="L9" s="342"/>
      <c r="M9" s="342"/>
      <c r="N9" s="342"/>
      <c r="O9" s="343"/>
      <c r="P9" s="162"/>
      <c r="Q9" s="163"/>
      <c r="R9" s="163"/>
      <c r="S9" s="163"/>
      <c r="T9" s="163"/>
      <c r="U9" s="163"/>
      <c r="V9" s="163"/>
      <c r="W9" s="163"/>
      <c r="X9" s="163"/>
      <c r="Y9" s="163"/>
      <c r="Z9" s="163"/>
      <c r="AA9" s="163"/>
      <c r="AB9" s="163"/>
      <c r="AC9" s="163"/>
      <c r="AD9" s="163"/>
      <c r="AE9" s="163"/>
      <c r="AF9" s="163"/>
      <c r="AG9" s="163"/>
      <c r="AH9" s="163"/>
      <c r="AI9" s="163"/>
      <c r="AJ9" s="163"/>
      <c r="AK9" s="163"/>
      <c r="AL9" s="164"/>
    </row>
    <row r="10" spans="2:38" ht="13.9" x14ac:dyDescent="0.3">
      <c r="B10" s="339"/>
      <c r="C10" s="340"/>
      <c r="D10" s="339"/>
      <c r="E10" s="340"/>
      <c r="F10" s="339"/>
      <c r="G10" s="340"/>
      <c r="H10" s="341"/>
      <c r="I10" s="342"/>
      <c r="J10" s="342"/>
      <c r="K10" s="342"/>
      <c r="L10" s="342"/>
      <c r="M10" s="342"/>
      <c r="N10" s="342"/>
      <c r="O10" s="343"/>
      <c r="P10" s="162"/>
      <c r="Q10" s="163"/>
      <c r="R10" s="163"/>
      <c r="S10" s="163"/>
      <c r="T10" s="163"/>
      <c r="U10" s="163"/>
      <c r="V10" s="163"/>
      <c r="W10" s="163"/>
      <c r="X10" s="163"/>
      <c r="Y10" s="163"/>
      <c r="Z10" s="163"/>
      <c r="AA10" s="163"/>
      <c r="AB10" s="163"/>
      <c r="AC10" s="163"/>
      <c r="AD10" s="163"/>
      <c r="AE10" s="163"/>
      <c r="AF10" s="163"/>
      <c r="AG10" s="163"/>
      <c r="AH10" s="163"/>
      <c r="AI10" s="163"/>
      <c r="AJ10" s="163"/>
      <c r="AK10" s="163"/>
      <c r="AL10" s="164"/>
    </row>
    <row r="11" spans="2:38" ht="13.9" x14ac:dyDescent="0.3">
      <c r="B11" s="339"/>
      <c r="C11" s="340"/>
      <c r="D11" s="339"/>
      <c r="E11" s="340"/>
      <c r="F11" s="339"/>
      <c r="G11" s="340"/>
      <c r="H11" s="162"/>
      <c r="I11" s="163"/>
      <c r="J11" s="163"/>
      <c r="K11" s="163"/>
      <c r="L11" s="163"/>
      <c r="M11" s="163"/>
      <c r="N11" s="163"/>
      <c r="O11" s="164"/>
      <c r="P11" s="162"/>
      <c r="Q11" s="163"/>
      <c r="R11" s="163"/>
      <c r="S11" s="163"/>
      <c r="T11" s="163"/>
      <c r="U11" s="163"/>
      <c r="V11" s="163"/>
      <c r="W11" s="163"/>
      <c r="X11" s="163"/>
      <c r="Y11" s="163"/>
      <c r="Z11" s="163"/>
      <c r="AA11" s="163"/>
      <c r="AB11" s="163"/>
      <c r="AC11" s="163"/>
      <c r="AD11" s="163"/>
      <c r="AE11" s="163"/>
      <c r="AF11" s="163"/>
      <c r="AG11" s="163"/>
      <c r="AH11" s="163"/>
      <c r="AI11" s="163"/>
      <c r="AJ11" s="163"/>
      <c r="AK11" s="163"/>
      <c r="AL11" s="164"/>
    </row>
    <row r="12" spans="2:38" ht="13.9" x14ac:dyDescent="0.3">
      <c r="B12" s="339"/>
      <c r="C12" s="340"/>
      <c r="D12" s="339"/>
      <c r="E12" s="340"/>
      <c r="F12" s="339"/>
      <c r="G12" s="340"/>
      <c r="H12" s="341"/>
      <c r="I12" s="342"/>
      <c r="J12" s="342"/>
      <c r="K12" s="342"/>
      <c r="L12" s="342"/>
      <c r="M12" s="342"/>
      <c r="N12" s="342"/>
      <c r="O12" s="343"/>
      <c r="P12" s="162"/>
      <c r="Q12" s="163"/>
      <c r="R12" s="163"/>
      <c r="S12" s="163"/>
      <c r="T12" s="163"/>
      <c r="U12" s="163"/>
      <c r="V12" s="163"/>
      <c r="W12" s="163"/>
      <c r="X12" s="163"/>
      <c r="Y12" s="163"/>
      <c r="Z12" s="163"/>
      <c r="AA12" s="163"/>
      <c r="AB12" s="163"/>
      <c r="AC12" s="163"/>
      <c r="AD12" s="163"/>
      <c r="AE12" s="163"/>
      <c r="AF12" s="163"/>
      <c r="AG12" s="163"/>
      <c r="AH12" s="163"/>
      <c r="AI12" s="163"/>
      <c r="AJ12" s="163"/>
      <c r="AK12" s="163"/>
      <c r="AL12" s="164"/>
    </row>
    <row r="13" spans="2:38" ht="13.9" x14ac:dyDescent="0.3">
      <c r="B13" s="339"/>
      <c r="C13" s="340"/>
      <c r="D13" s="339"/>
      <c r="E13" s="340"/>
      <c r="F13" s="339"/>
      <c r="G13" s="340"/>
      <c r="H13" s="341"/>
      <c r="I13" s="342"/>
      <c r="J13" s="342"/>
      <c r="K13" s="342"/>
      <c r="L13" s="342"/>
      <c r="M13" s="342"/>
      <c r="N13" s="342"/>
      <c r="O13" s="343"/>
      <c r="P13" s="162"/>
      <c r="Q13" s="163"/>
      <c r="R13" s="163"/>
      <c r="S13" s="163"/>
      <c r="T13" s="163"/>
      <c r="U13" s="163"/>
      <c r="V13" s="163"/>
      <c r="W13" s="163"/>
      <c r="X13" s="163"/>
      <c r="Y13" s="163"/>
      <c r="Z13" s="163"/>
      <c r="AA13" s="163"/>
      <c r="AB13" s="163"/>
      <c r="AC13" s="163"/>
      <c r="AD13" s="163"/>
      <c r="AE13" s="163"/>
      <c r="AF13" s="163"/>
      <c r="AG13" s="163"/>
      <c r="AH13" s="163"/>
      <c r="AI13" s="163"/>
      <c r="AJ13" s="163"/>
      <c r="AK13" s="163"/>
      <c r="AL13" s="164"/>
    </row>
    <row r="14" spans="2:38" ht="13.9" x14ac:dyDescent="0.3">
      <c r="B14" s="339"/>
      <c r="C14" s="340"/>
      <c r="D14" s="339"/>
      <c r="E14" s="340"/>
      <c r="F14" s="339"/>
      <c r="G14" s="340"/>
      <c r="H14" s="162"/>
      <c r="I14" s="163"/>
      <c r="J14" s="163"/>
      <c r="K14" s="163"/>
      <c r="L14" s="163"/>
      <c r="M14" s="163"/>
      <c r="N14" s="163"/>
      <c r="O14" s="164"/>
      <c r="P14" s="162"/>
      <c r="Q14" s="163"/>
      <c r="R14" s="163"/>
      <c r="S14" s="163"/>
      <c r="T14" s="163"/>
      <c r="U14" s="163"/>
      <c r="V14" s="163"/>
      <c r="W14" s="163"/>
      <c r="X14" s="163"/>
      <c r="Y14" s="163"/>
      <c r="Z14" s="163"/>
      <c r="AA14" s="163"/>
      <c r="AB14" s="163"/>
      <c r="AC14" s="163"/>
      <c r="AD14" s="163"/>
      <c r="AE14" s="163"/>
      <c r="AF14" s="163"/>
      <c r="AG14" s="163"/>
      <c r="AH14" s="163"/>
      <c r="AI14" s="163"/>
      <c r="AJ14" s="163"/>
      <c r="AK14" s="163"/>
      <c r="AL14" s="164"/>
    </row>
    <row r="15" spans="2:38" ht="13.9" x14ac:dyDescent="0.3">
      <c r="B15" s="339"/>
      <c r="C15" s="340"/>
      <c r="D15" s="339"/>
      <c r="E15" s="340"/>
      <c r="F15" s="339"/>
      <c r="G15" s="340"/>
      <c r="H15" s="162"/>
      <c r="I15" s="163"/>
      <c r="J15" s="163"/>
      <c r="K15" s="163"/>
      <c r="L15" s="163"/>
      <c r="M15" s="163"/>
      <c r="N15" s="163"/>
      <c r="O15" s="164"/>
      <c r="P15" s="162"/>
      <c r="Q15" s="163"/>
      <c r="R15" s="163"/>
      <c r="S15" s="163"/>
      <c r="T15" s="163"/>
      <c r="U15" s="163"/>
      <c r="V15" s="163"/>
      <c r="W15" s="163"/>
      <c r="X15" s="163"/>
      <c r="Y15" s="163"/>
      <c r="Z15" s="163"/>
      <c r="AA15" s="163"/>
      <c r="AB15" s="163"/>
      <c r="AC15" s="163"/>
      <c r="AD15" s="163"/>
      <c r="AE15" s="163"/>
      <c r="AF15" s="163"/>
      <c r="AG15" s="163"/>
      <c r="AH15" s="163"/>
      <c r="AI15" s="163"/>
      <c r="AJ15" s="163"/>
      <c r="AK15" s="163"/>
      <c r="AL15" s="164"/>
    </row>
    <row r="16" spans="2:38" ht="13.9" x14ac:dyDescent="0.3">
      <c r="B16" s="339"/>
      <c r="C16" s="340"/>
      <c r="D16" s="339"/>
      <c r="E16" s="340"/>
      <c r="F16" s="339"/>
      <c r="G16" s="340"/>
      <c r="H16" s="162"/>
      <c r="I16" s="163"/>
      <c r="J16" s="163"/>
      <c r="K16" s="163"/>
      <c r="L16" s="163"/>
      <c r="M16" s="163"/>
      <c r="N16" s="163"/>
      <c r="O16" s="164"/>
      <c r="P16" s="162"/>
      <c r="Q16" s="163"/>
      <c r="R16" s="163"/>
      <c r="S16" s="163"/>
      <c r="T16" s="163"/>
      <c r="U16" s="163"/>
      <c r="V16" s="163"/>
      <c r="W16" s="163"/>
      <c r="X16" s="163"/>
      <c r="Y16" s="163"/>
      <c r="Z16" s="163"/>
      <c r="AA16" s="163"/>
      <c r="AB16" s="163"/>
      <c r="AC16" s="163"/>
      <c r="AD16" s="163"/>
      <c r="AE16" s="163"/>
      <c r="AF16" s="163"/>
      <c r="AG16" s="163"/>
      <c r="AH16" s="163"/>
      <c r="AI16" s="163"/>
      <c r="AJ16" s="163"/>
      <c r="AK16" s="163"/>
      <c r="AL16" s="164"/>
    </row>
    <row r="17" spans="2:38" ht="13.9" x14ac:dyDescent="0.3">
      <c r="B17" s="339"/>
      <c r="C17" s="340"/>
      <c r="D17" s="339"/>
      <c r="E17" s="340"/>
      <c r="F17" s="339"/>
      <c r="G17" s="340"/>
      <c r="H17" s="162"/>
      <c r="I17" s="163"/>
      <c r="J17" s="163"/>
      <c r="K17" s="163"/>
      <c r="L17" s="163"/>
      <c r="M17" s="163"/>
      <c r="N17" s="163"/>
      <c r="O17" s="164"/>
      <c r="P17" s="162"/>
      <c r="Q17" s="163"/>
      <c r="R17" s="163"/>
      <c r="S17" s="163"/>
      <c r="T17" s="163"/>
      <c r="U17" s="163"/>
      <c r="V17" s="163"/>
      <c r="W17" s="163"/>
      <c r="X17" s="163"/>
      <c r="Y17" s="163"/>
      <c r="Z17" s="163"/>
      <c r="AA17" s="163"/>
      <c r="AB17" s="163"/>
      <c r="AC17" s="163"/>
      <c r="AD17" s="163"/>
      <c r="AE17" s="163"/>
      <c r="AF17" s="163"/>
      <c r="AG17" s="163"/>
      <c r="AH17" s="163"/>
      <c r="AI17" s="163"/>
      <c r="AJ17" s="163"/>
      <c r="AK17" s="163"/>
      <c r="AL17" s="164"/>
    </row>
    <row r="18" spans="2:38" ht="13.9" x14ac:dyDescent="0.3">
      <c r="B18" s="339"/>
      <c r="C18" s="340"/>
      <c r="D18" s="339"/>
      <c r="E18" s="340"/>
      <c r="F18" s="339"/>
      <c r="G18" s="340"/>
      <c r="H18" s="162"/>
      <c r="I18" s="163"/>
      <c r="J18" s="163"/>
      <c r="K18" s="163"/>
      <c r="L18" s="163"/>
      <c r="M18" s="163"/>
      <c r="N18" s="163"/>
      <c r="O18" s="164"/>
      <c r="P18" s="162"/>
      <c r="Q18" s="163"/>
      <c r="R18" s="163"/>
      <c r="S18" s="163"/>
      <c r="T18" s="163"/>
      <c r="U18" s="163"/>
      <c r="V18" s="163"/>
      <c r="W18" s="163"/>
      <c r="X18" s="163"/>
      <c r="Y18" s="163"/>
      <c r="Z18" s="163"/>
      <c r="AA18" s="163"/>
      <c r="AB18" s="163"/>
      <c r="AC18" s="163"/>
      <c r="AD18" s="163"/>
      <c r="AE18" s="163"/>
      <c r="AF18" s="163"/>
      <c r="AG18" s="163"/>
      <c r="AH18" s="163"/>
      <c r="AI18" s="163"/>
      <c r="AJ18" s="163"/>
      <c r="AK18" s="163"/>
      <c r="AL18" s="164"/>
    </row>
    <row r="19" spans="2:38" ht="13.9" x14ac:dyDescent="0.3">
      <c r="B19" s="339"/>
      <c r="C19" s="340"/>
      <c r="D19" s="339"/>
      <c r="E19" s="340"/>
      <c r="F19" s="339"/>
      <c r="G19" s="340"/>
      <c r="H19" s="162"/>
      <c r="I19" s="163"/>
      <c r="J19" s="163"/>
      <c r="K19" s="163"/>
      <c r="L19" s="163"/>
      <c r="M19" s="163"/>
      <c r="N19" s="163"/>
      <c r="O19" s="164"/>
      <c r="P19" s="162"/>
      <c r="Q19" s="163"/>
      <c r="R19" s="163"/>
      <c r="S19" s="163"/>
      <c r="T19" s="163"/>
      <c r="U19" s="163"/>
      <c r="V19" s="163"/>
      <c r="W19" s="163"/>
      <c r="X19" s="163"/>
      <c r="Y19" s="163"/>
      <c r="Z19" s="163"/>
      <c r="AA19" s="163"/>
      <c r="AB19" s="163"/>
      <c r="AC19" s="163"/>
      <c r="AD19" s="163"/>
      <c r="AE19" s="163"/>
      <c r="AF19" s="163"/>
      <c r="AG19" s="163"/>
      <c r="AH19" s="163"/>
      <c r="AI19" s="163"/>
      <c r="AJ19" s="163"/>
      <c r="AK19" s="163"/>
      <c r="AL19" s="164"/>
    </row>
    <row r="20" spans="2:38" ht="13.9" x14ac:dyDescent="0.3">
      <c r="B20" s="339"/>
      <c r="C20" s="340"/>
      <c r="D20" s="339"/>
      <c r="E20" s="340"/>
      <c r="F20" s="339"/>
      <c r="G20" s="340"/>
      <c r="H20" s="162"/>
      <c r="I20" s="163"/>
      <c r="J20" s="163"/>
      <c r="K20" s="163"/>
      <c r="L20" s="163"/>
      <c r="M20" s="163"/>
      <c r="N20" s="163"/>
      <c r="O20" s="164"/>
      <c r="P20" s="162"/>
      <c r="Q20" s="163"/>
      <c r="R20" s="163"/>
      <c r="S20" s="163"/>
      <c r="T20" s="163"/>
      <c r="U20" s="163"/>
      <c r="V20" s="163"/>
      <c r="W20" s="163"/>
      <c r="X20" s="163"/>
      <c r="Y20" s="163"/>
      <c r="Z20" s="163"/>
      <c r="AA20" s="163"/>
      <c r="AB20" s="163"/>
      <c r="AC20" s="163"/>
      <c r="AD20" s="163"/>
      <c r="AE20" s="163"/>
      <c r="AF20" s="163"/>
      <c r="AG20" s="163"/>
      <c r="AH20" s="163"/>
      <c r="AI20" s="163"/>
      <c r="AJ20" s="163"/>
      <c r="AK20" s="163"/>
      <c r="AL20" s="164"/>
    </row>
    <row r="21" spans="2:38" ht="13.9" x14ac:dyDescent="0.3">
      <c r="B21" s="339"/>
      <c r="C21" s="340"/>
      <c r="D21" s="339"/>
      <c r="E21" s="340"/>
      <c r="F21" s="339"/>
      <c r="G21" s="340"/>
      <c r="H21" s="162"/>
      <c r="I21" s="163"/>
      <c r="J21" s="163"/>
      <c r="K21" s="163"/>
      <c r="L21" s="163"/>
      <c r="M21" s="163"/>
      <c r="N21" s="163"/>
      <c r="O21" s="164"/>
      <c r="P21" s="162"/>
      <c r="Q21" s="163"/>
      <c r="R21" s="163"/>
      <c r="S21" s="163"/>
      <c r="T21" s="163"/>
      <c r="U21" s="163"/>
      <c r="V21" s="163"/>
      <c r="W21" s="163"/>
      <c r="X21" s="163"/>
      <c r="Y21" s="163"/>
      <c r="Z21" s="163"/>
      <c r="AA21" s="163"/>
      <c r="AB21" s="163"/>
      <c r="AC21" s="163"/>
      <c r="AD21" s="163"/>
      <c r="AE21" s="163"/>
      <c r="AF21" s="163"/>
      <c r="AG21" s="163"/>
      <c r="AH21" s="163"/>
      <c r="AI21" s="163"/>
      <c r="AJ21" s="163"/>
      <c r="AK21" s="163"/>
      <c r="AL21" s="164"/>
    </row>
    <row r="22" spans="2:38" ht="13.9" x14ac:dyDescent="0.3">
      <c r="B22" s="339"/>
      <c r="C22" s="340"/>
      <c r="D22" s="339"/>
      <c r="E22" s="340"/>
      <c r="F22" s="339"/>
      <c r="G22" s="340"/>
      <c r="H22" s="162"/>
      <c r="I22" s="163"/>
      <c r="J22" s="163"/>
      <c r="K22" s="163"/>
      <c r="L22" s="163"/>
      <c r="M22" s="163"/>
      <c r="N22" s="163"/>
      <c r="O22" s="164"/>
      <c r="P22" s="162"/>
      <c r="Q22" s="163"/>
      <c r="R22" s="163"/>
      <c r="S22" s="163"/>
      <c r="T22" s="163"/>
      <c r="U22" s="163"/>
      <c r="V22" s="163"/>
      <c r="W22" s="163"/>
      <c r="X22" s="163"/>
      <c r="Y22" s="163"/>
      <c r="Z22" s="163"/>
      <c r="AA22" s="163"/>
      <c r="AB22" s="163"/>
      <c r="AC22" s="163"/>
      <c r="AD22" s="163"/>
      <c r="AE22" s="163"/>
      <c r="AF22" s="163"/>
      <c r="AG22" s="163"/>
      <c r="AH22" s="163"/>
      <c r="AI22" s="163"/>
      <c r="AJ22" s="163"/>
      <c r="AK22" s="163"/>
      <c r="AL22" s="164"/>
    </row>
    <row r="23" spans="2:38" ht="13.9" x14ac:dyDescent="0.3">
      <c r="B23" s="339"/>
      <c r="C23" s="340"/>
      <c r="D23" s="339"/>
      <c r="E23" s="340"/>
      <c r="F23" s="339"/>
      <c r="G23" s="340"/>
      <c r="H23" s="162"/>
      <c r="I23" s="163"/>
      <c r="J23" s="163"/>
      <c r="K23" s="163"/>
      <c r="L23" s="163"/>
      <c r="M23" s="163"/>
      <c r="N23" s="163"/>
      <c r="O23" s="164"/>
      <c r="P23" s="162"/>
      <c r="Q23" s="163"/>
      <c r="R23" s="163"/>
      <c r="S23" s="163"/>
      <c r="T23" s="163"/>
      <c r="U23" s="163"/>
      <c r="V23" s="163"/>
      <c r="W23" s="163"/>
      <c r="X23" s="163"/>
      <c r="Y23" s="163"/>
      <c r="Z23" s="163"/>
      <c r="AA23" s="163"/>
      <c r="AB23" s="163"/>
      <c r="AC23" s="163"/>
      <c r="AD23" s="163"/>
      <c r="AE23" s="163"/>
      <c r="AF23" s="163"/>
      <c r="AG23" s="163"/>
      <c r="AH23" s="163"/>
      <c r="AI23" s="163"/>
      <c r="AJ23" s="163"/>
      <c r="AK23" s="163"/>
      <c r="AL23" s="164"/>
    </row>
    <row r="24" spans="2:38" ht="13.9" x14ac:dyDescent="0.3">
      <c r="B24" s="339"/>
      <c r="C24" s="340"/>
      <c r="D24" s="339"/>
      <c r="E24" s="340"/>
      <c r="F24" s="339"/>
      <c r="G24" s="340"/>
      <c r="H24" s="162"/>
      <c r="I24" s="163"/>
      <c r="J24" s="163"/>
      <c r="K24" s="163"/>
      <c r="L24" s="163"/>
      <c r="M24" s="163"/>
      <c r="N24" s="163"/>
      <c r="O24" s="164"/>
      <c r="P24" s="162"/>
      <c r="Q24" s="163"/>
      <c r="R24" s="163"/>
      <c r="S24" s="163"/>
      <c r="T24" s="163"/>
      <c r="U24" s="163"/>
      <c r="V24" s="163"/>
      <c r="W24" s="163"/>
      <c r="X24" s="163"/>
      <c r="Y24" s="163"/>
      <c r="Z24" s="163"/>
      <c r="AA24" s="163"/>
      <c r="AB24" s="163"/>
      <c r="AC24" s="163"/>
      <c r="AD24" s="163"/>
      <c r="AE24" s="163"/>
      <c r="AF24" s="163"/>
      <c r="AG24" s="163"/>
      <c r="AH24" s="163"/>
      <c r="AI24" s="163"/>
      <c r="AJ24" s="163"/>
      <c r="AK24" s="163"/>
      <c r="AL24" s="164"/>
    </row>
    <row r="25" spans="2:38" ht="13.9" x14ac:dyDescent="0.3">
      <c r="B25" s="339"/>
      <c r="C25" s="340"/>
      <c r="D25" s="339"/>
      <c r="E25" s="340"/>
      <c r="F25" s="339"/>
      <c r="G25" s="340"/>
      <c r="H25" s="162"/>
      <c r="I25" s="163"/>
      <c r="J25" s="163"/>
      <c r="K25" s="163"/>
      <c r="L25" s="163"/>
      <c r="M25" s="163"/>
      <c r="N25" s="163"/>
      <c r="O25" s="164"/>
      <c r="P25" s="162"/>
      <c r="Q25" s="163"/>
      <c r="R25" s="163"/>
      <c r="S25" s="163"/>
      <c r="T25" s="163"/>
      <c r="U25" s="163"/>
      <c r="V25" s="163"/>
      <c r="W25" s="163"/>
      <c r="X25" s="163"/>
      <c r="Y25" s="163"/>
      <c r="Z25" s="163"/>
      <c r="AA25" s="163"/>
      <c r="AB25" s="163"/>
      <c r="AC25" s="163"/>
      <c r="AD25" s="163"/>
      <c r="AE25" s="163"/>
      <c r="AF25" s="163"/>
      <c r="AG25" s="163"/>
      <c r="AH25" s="163"/>
      <c r="AI25" s="163"/>
      <c r="AJ25" s="163"/>
      <c r="AK25" s="163"/>
      <c r="AL25" s="164"/>
    </row>
    <row r="26" spans="2:38" ht="13.9" x14ac:dyDescent="0.3">
      <c r="B26" s="339"/>
      <c r="C26" s="340"/>
      <c r="D26" s="339"/>
      <c r="E26" s="340"/>
      <c r="F26" s="339"/>
      <c r="G26" s="340"/>
      <c r="H26" s="341"/>
      <c r="I26" s="342"/>
      <c r="J26" s="342"/>
      <c r="K26" s="342"/>
      <c r="L26" s="342"/>
      <c r="M26" s="342"/>
      <c r="N26" s="342"/>
      <c r="O26" s="343"/>
      <c r="P26" s="162"/>
      <c r="Q26" s="163"/>
      <c r="R26" s="163"/>
      <c r="S26" s="163"/>
      <c r="T26" s="163"/>
      <c r="U26" s="163"/>
      <c r="V26" s="163"/>
      <c r="W26" s="163"/>
      <c r="X26" s="163"/>
      <c r="Y26" s="163"/>
      <c r="Z26" s="163"/>
      <c r="AA26" s="163"/>
      <c r="AB26" s="163"/>
      <c r="AC26" s="163"/>
      <c r="AD26" s="163"/>
      <c r="AE26" s="163"/>
      <c r="AF26" s="163"/>
      <c r="AG26" s="163"/>
      <c r="AH26" s="163"/>
      <c r="AI26" s="163"/>
      <c r="AJ26" s="163"/>
      <c r="AK26" s="163"/>
      <c r="AL26" s="164"/>
    </row>
    <row r="27" spans="2:38" ht="13.9" x14ac:dyDescent="0.3">
      <c r="B27" s="339"/>
      <c r="C27" s="340"/>
      <c r="D27" s="339"/>
      <c r="E27" s="340"/>
      <c r="F27" s="339"/>
      <c r="G27" s="340"/>
      <c r="H27" s="341"/>
      <c r="I27" s="342"/>
      <c r="J27" s="342"/>
      <c r="K27" s="342"/>
      <c r="L27" s="342"/>
      <c r="M27" s="342"/>
      <c r="N27" s="342"/>
      <c r="O27" s="343"/>
      <c r="P27" s="162"/>
      <c r="Q27" s="163"/>
      <c r="R27" s="163"/>
      <c r="S27" s="163"/>
      <c r="T27" s="163"/>
      <c r="U27" s="163"/>
      <c r="V27" s="163"/>
      <c r="W27" s="163"/>
      <c r="X27" s="163"/>
      <c r="Y27" s="163"/>
      <c r="Z27" s="163"/>
      <c r="AA27" s="163"/>
      <c r="AB27" s="163"/>
      <c r="AC27" s="163"/>
      <c r="AD27" s="163"/>
      <c r="AE27" s="163"/>
      <c r="AF27" s="163"/>
      <c r="AG27" s="163"/>
      <c r="AH27" s="163"/>
      <c r="AI27" s="163"/>
      <c r="AJ27" s="163"/>
      <c r="AK27" s="163"/>
      <c r="AL27" s="164"/>
    </row>
    <row r="28" spans="2:38" ht="13.9" x14ac:dyDescent="0.3">
      <c r="B28" s="339"/>
      <c r="C28" s="340"/>
      <c r="D28" s="339"/>
      <c r="E28" s="340"/>
      <c r="F28" s="339"/>
      <c r="G28" s="340"/>
      <c r="H28" s="162"/>
      <c r="I28" s="163"/>
      <c r="J28" s="163"/>
      <c r="K28" s="163"/>
      <c r="L28" s="163"/>
      <c r="M28" s="163"/>
      <c r="N28" s="163"/>
      <c r="O28" s="164"/>
      <c r="P28" s="162"/>
      <c r="Q28" s="163"/>
      <c r="R28" s="163"/>
      <c r="S28" s="163"/>
      <c r="T28" s="163"/>
      <c r="U28" s="163"/>
      <c r="V28" s="163"/>
      <c r="W28" s="163"/>
      <c r="X28" s="163"/>
      <c r="Y28" s="163"/>
      <c r="Z28" s="163"/>
      <c r="AA28" s="163"/>
      <c r="AB28" s="163"/>
      <c r="AC28" s="163"/>
      <c r="AD28" s="163"/>
      <c r="AE28" s="163"/>
      <c r="AF28" s="163"/>
      <c r="AG28" s="163"/>
      <c r="AH28" s="163"/>
      <c r="AI28" s="163"/>
      <c r="AJ28" s="163"/>
      <c r="AK28" s="163"/>
      <c r="AL28" s="164"/>
    </row>
    <row r="29" spans="2:38" ht="13.9" x14ac:dyDescent="0.3">
      <c r="B29" s="339"/>
      <c r="C29" s="340"/>
      <c r="D29" s="339"/>
      <c r="E29" s="340"/>
      <c r="F29" s="339"/>
      <c r="G29" s="340"/>
      <c r="H29" s="341"/>
      <c r="I29" s="342"/>
      <c r="J29" s="342"/>
      <c r="K29" s="342"/>
      <c r="L29" s="342"/>
      <c r="M29" s="342"/>
      <c r="N29" s="342"/>
      <c r="O29" s="343"/>
      <c r="P29" s="162"/>
      <c r="Q29" s="163"/>
      <c r="R29" s="163"/>
      <c r="S29" s="163"/>
      <c r="T29" s="163"/>
      <c r="U29" s="163"/>
      <c r="V29" s="163"/>
      <c r="W29" s="163"/>
      <c r="X29" s="163"/>
      <c r="Y29" s="163"/>
      <c r="Z29" s="163"/>
      <c r="AA29" s="163"/>
      <c r="AB29" s="163"/>
      <c r="AC29" s="163"/>
      <c r="AD29" s="163"/>
      <c r="AE29" s="163"/>
      <c r="AF29" s="163"/>
      <c r="AG29" s="163"/>
      <c r="AH29" s="163"/>
      <c r="AI29" s="163"/>
      <c r="AJ29" s="163"/>
      <c r="AK29" s="163"/>
      <c r="AL29" s="164"/>
    </row>
    <row r="30" spans="2:38" ht="13.9" x14ac:dyDescent="0.3">
      <c r="B30" s="339"/>
      <c r="C30" s="340"/>
      <c r="D30" s="339"/>
      <c r="E30" s="340"/>
      <c r="F30" s="339"/>
      <c r="G30" s="340"/>
      <c r="H30" s="341"/>
      <c r="I30" s="342"/>
      <c r="J30" s="342"/>
      <c r="K30" s="342"/>
      <c r="L30" s="342"/>
      <c r="M30" s="342"/>
      <c r="N30" s="342"/>
      <c r="O30" s="343"/>
      <c r="P30" s="162"/>
      <c r="Q30" s="163"/>
      <c r="R30" s="163"/>
      <c r="S30" s="163"/>
      <c r="T30" s="163"/>
      <c r="U30" s="163"/>
      <c r="V30" s="163"/>
      <c r="W30" s="163"/>
      <c r="X30" s="163"/>
      <c r="Y30" s="163"/>
      <c r="Z30" s="163"/>
      <c r="AA30" s="163"/>
      <c r="AB30" s="163"/>
      <c r="AC30" s="163"/>
      <c r="AD30" s="163"/>
      <c r="AE30" s="163"/>
      <c r="AF30" s="163"/>
      <c r="AG30" s="163"/>
      <c r="AH30" s="163"/>
      <c r="AI30" s="163"/>
      <c r="AJ30" s="163"/>
      <c r="AK30" s="163"/>
      <c r="AL30" s="164"/>
    </row>
    <row r="31" spans="2:38" ht="13.9" x14ac:dyDescent="0.3">
      <c r="B31" s="339"/>
      <c r="C31" s="340"/>
      <c r="D31" s="339"/>
      <c r="E31" s="340"/>
      <c r="F31" s="339"/>
      <c r="G31" s="340"/>
      <c r="H31" s="162"/>
      <c r="I31" s="163"/>
      <c r="J31" s="163"/>
      <c r="K31" s="163"/>
      <c r="L31" s="163"/>
      <c r="M31" s="163"/>
      <c r="N31" s="163"/>
      <c r="O31" s="164"/>
      <c r="P31" s="162"/>
      <c r="Q31" s="163"/>
      <c r="R31" s="163"/>
      <c r="S31" s="163"/>
      <c r="T31" s="163"/>
      <c r="U31" s="163"/>
      <c r="V31" s="163"/>
      <c r="W31" s="163"/>
      <c r="X31" s="163"/>
      <c r="Y31" s="163"/>
      <c r="Z31" s="163"/>
      <c r="AA31" s="163"/>
      <c r="AB31" s="163"/>
      <c r="AC31" s="163"/>
      <c r="AD31" s="163"/>
      <c r="AE31" s="163"/>
      <c r="AF31" s="163"/>
      <c r="AG31" s="163"/>
      <c r="AH31" s="163"/>
      <c r="AI31" s="163"/>
      <c r="AJ31" s="163"/>
      <c r="AK31" s="163"/>
      <c r="AL31" s="164"/>
    </row>
    <row r="32" spans="2:38" ht="13.9" x14ac:dyDescent="0.3">
      <c r="B32" s="339"/>
      <c r="C32" s="340"/>
      <c r="D32" s="339"/>
      <c r="E32" s="340"/>
      <c r="F32" s="339"/>
      <c r="G32" s="340"/>
      <c r="H32" s="341"/>
      <c r="I32" s="342"/>
      <c r="J32" s="342"/>
      <c r="K32" s="342"/>
      <c r="L32" s="342"/>
      <c r="M32" s="342"/>
      <c r="N32" s="342"/>
      <c r="O32" s="343"/>
      <c r="P32" s="162"/>
      <c r="Q32" s="163"/>
      <c r="R32" s="163"/>
      <c r="S32" s="163"/>
      <c r="T32" s="163"/>
      <c r="U32" s="163"/>
      <c r="V32" s="163"/>
      <c r="W32" s="163"/>
      <c r="X32" s="163"/>
      <c r="Y32" s="163"/>
      <c r="Z32" s="163"/>
      <c r="AA32" s="163"/>
      <c r="AB32" s="163"/>
      <c r="AC32" s="163"/>
      <c r="AD32" s="163"/>
      <c r="AE32" s="163"/>
      <c r="AF32" s="163"/>
      <c r="AG32" s="163"/>
      <c r="AH32" s="163"/>
      <c r="AI32" s="163"/>
      <c r="AJ32" s="163"/>
      <c r="AK32" s="163"/>
      <c r="AL32" s="164"/>
    </row>
    <row r="33" spans="2:38" ht="13.9" x14ac:dyDescent="0.3">
      <c r="B33" s="339"/>
      <c r="C33" s="340"/>
      <c r="D33" s="339"/>
      <c r="E33" s="340"/>
      <c r="F33" s="339"/>
      <c r="G33" s="340"/>
      <c r="H33" s="341"/>
      <c r="I33" s="342"/>
      <c r="J33" s="342"/>
      <c r="K33" s="342"/>
      <c r="L33" s="342"/>
      <c r="M33" s="342"/>
      <c r="N33" s="342"/>
      <c r="O33" s="343"/>
      <c r="P33" s="162"/>
      <c r="Q33" s="163"/>
      <c r="R33" s="163"/>
      <c r="S33" s="163"/>
      <c r="T33" s="163"/>
      <c r="U33" s="163"/>
      <c r="V33" s="163"/>
      <c r="W33" s="163"/>
      <c r="X33" s="163"/>
      <c r="Y33" s="163"/>
      <c r="Z33" s="163"/>
      <c r="AA33" s="163"/>
      <c r="AB33" s="163"/>
      <c r="AC33" s="163"/>
      <c r="AD33" s="163"/>
      <c r="AE33" s="163"/>
      <c r="AF33" s="163"/>
      <c r="AG33" s="163"/>
      <c r="AH33" s="163"/>
      <c r="AI33" s="163"/>
      <c r="AJ33" s="163"/>
      <c r="AK33" s="163"/>
      <c r="AL33" s="164"/>
    </row>
    <row r="34" spans="2:38" ht="13.9" x14ac:dyDescent="0.3">
      <c r="B34" s="339"/>
      <c r="C34" s="340"/>
      <c r="D34" s="339"/>
      <c r="E34" s="340"/>
      <c r="F34" s="339"/>
      <c r="G34" s="340"/>
      <c r="H34" s="162"/>
      <c r="I34" s="163"/>
      <c r="J34" s="163"/>
      <c r="K34" s="163"/>
      <c r="L34" s="163"/>
      <c r="M34" s="163"/>
      <c r="N34" s="163"/>
      <c r="O34" s="164"/>
      <c r="P34" s="162"/>
      <c r="Q34" s="163"/>
      <c r="R34" s="163"/>
      <c r="S34" s="163"/>
      <c r="T34" s="163"/>
      <c r="U34" s="163"/>
      <c r="V34" s="163"/>
      <c r="W34" s="163"/>
      <c r="X34" s="163"/>
      <c r="Y34" s="163"/>
      <c r="Z34" s="163"/>
      <c r="AA34" s="163"/>
      <c r="AB34" s="163"/>
      <c r="AC34" s="163"/>
      <c r="AD34" s="163"/>
      <c r="AE34" s="163"/>
      <c r="AF34" s="163"/>
      <c r="AG34" s="163"/>
      <c r="AH34" s="163"/>
      <c r="AI34" s="163"/>
      <c r="AJ34" s="163"/>
      <c r="AK34" s="163"/>
      <c r="AL34" s="164"/>
    </row>
    <row r="35" spans="2:38" ht="13.9" x14ac:dyDescent="0.3">
      <c r="B35" s="339"/>
      <c r="C35" s="340"/>
      <c r="D35" s="339"/>
      <c r="E35" s="340"/>
      <c r="F35" s="339"/>
      <c r="G35" s="340"/>
      <c r="H35" s="162"/>
      <c r="I35" s="163"/>
      <c r="J35" s="163"/>
      <c r="K35" s="163"/>
      <c r="L35" s="163"/>
      <c r="M35" s="163"/>
      <c r="N35" s="163"/>
      <c r="O35" s="164"/>
      <c r="P35" s="162"/>
      <c r="Q35" s="163"/>
      <c r="R35" s="163"/>
      <c r="S35" s="163"/>
      <c r="T35" s="163"/>
      <c r="U35" s="163"/>
      <c r="V35" s="163"/>
      <c r="W35" s="163"/>
      <c r="X35" s="163"/>
      <c r="Y35" s="163"/>
      <c r="Z35" s="163"/>
      <c r="AA35" s="163"/>
      <c r="AB35" s="163"/>
      <c r="AC35" s="163"/>
      <c r="AD35" s="163"/>
      <c r="AE35" s="163"/>
      <c r="AF35" s="163"/>
      <c r="AG35" s="163"/>
      <c r="AH35" s="163"/>
      <c r="AI35" s="163"/>
      <c r="AJ35" s="163"/>
      <c r="AK35" s="163"/>
      <c r="AL35" s="164"/>
    </row>
    <row r="36" spans="2:38" ht="13.9" x14ac:dyDescent="0.3">
      <c r="B36" s="339"/>
      <c r="C36" s="340"/>
      <c r="D36" s="339"/>
      <c r="E36" s="340"/>
      <c r="F36" s="339"/>
      <c r="G36" s="340"/>
      <c r="H36" s="162"/>
      <c r="I36" s="163"/>
      <c r="J36" s="163"/>
      <c r="K36" s="163"/>
      <c r="L36" s="163"/>
      <c r="M36" s="163"/>
      <c r="N36" s="163"/>
      <c r="O36" s="164"/>
      <c r="P36" s="162"/>
      <c r="Q36" s="163"/>
      <c r="R36" s="163"/>
      <c r="S36" s="163"/>
      <c r="T36" s="163"/>
      <c r="U36" s="163"/>
      <c r="V36" s="163"/>
      <c r="W36" s="163"/>
      <c r="X36" s="163"/>
      <c r="Y36" s="163"/>
      <c r="Z36" s="163"/>
      <c r="AA36" s="163"/>
      <c r="AB36" s="163"/>
      <c r="AC36" s="163"/>
      <c r="AD36" s="163"/>
      <c r="AE36" s="163"/>
      <c r="AF36" s="163"/>
      <c r="AG36" s="163"/>
      <c r="AH36" s="163"/>
      <c r="AI36" s="163"/>
      <c r="AJ36" s="163"/>
      <c r="AK36" s="163"/>
      <c r="AL36" s="164"/>
    </row>
    <row r="37" spans="2:38" ht="13.9" x14ac:dyDescent="0.3">
      <c r="B37" s="339"/>
      <c r="C37" s="340"/>
      <c r="D37" s="339"/>
      <c r="E37" s="340"/>
      <c r="F37" s="339"/>
      <c r="G37" s="340"/>
      <c r="H37" s="162"/>
      <c r="I37" s="163"/>
      <c r="J37" s="163"/>
      <c r="K37" s="163"/>
      <c r="L37" s="163"/>
      <c r="M37" s="163"/>
      <c r="N37" s="163"/>
      <c r="O37" s="164"/>
      <c r="P37" s="162"/>
      <c r="Q37" s="163"/>
      <c r="R37" s="163"/>
      <c r="S37" s="163"/>
      <c r="T37" s="163"/>
      <c r="U37" s="163"/>
      <c r="V37" s="163"/>
      <c r="W37" s="163"/>
      <c r="X37" s="163"/>
      <c r="Y37" s="163"/>
      <c r="Z37" s="163"/>
      <c r="AA37" s="163"/>
      <c r="AB37" s="163"/>
      <c r="AC37" s="163"/>
      <c r="AD37" s="163"/>
      <c r="AE37" s="163"/>
      <c r="AF37" s="163"/>
      <c r="AG37" s="163"/>
      <c r="AH37" s="163"/>
      <c r="AI37" s="163"/>
      <c r="AJ37" s="163"/>
      <c r="AK37" s="163"/>
      <c r="AL37" s="164"/>
    </row>
    <row r="38" spans="2:38" ht="13.9" x14ac:dyDescent="0.3">
      <c r="B38" s="339"/>
      <c r="C38" s="340"/>
      <c r="D38" s="339"/>
      <c r="E38" s="340"/>
      <c r="F38" s="339"/>
      <c r="G38" s="340"/>
      <c r="H38" s="162"/>
      <c r="I38" s="163"/>
      <c r="J38" s="163"/>
      <c r="K38" s="163"/>
      <c r="L38" s="163"/>
      <c r="M38" s="163"/>
      <c r="N38" s="163"/>
      <c r="O38" s="164"/>
      <c r="P38" s="162"/>
      <c r="Q38" s="163"/>
      <c r="R38" s="163"/>
      <c r="S38" s="163"/>
      <c r="T38" s="163"/>
      <c r="U38" s="163"/>
      <c r="V38" s="163"/>
      <c r="W38" s="163"/>
      <c r="X38" s="163"/>
      <c r="Y38" s="163"/>
      <c r="Z38" s="163"/>
      <c r="AA38" s="163"/>
      <c r="AB38" s="163"/>
      <c r="AC38" s="163"/>
      <c r="AD38" s="163"/>
      <c r="AE38" s="163"/>
      <c r="AF38" s="163"/>
      <c r="AG38" s="163"/>
      <c r="AH38" s="163"/>
      <c r="AI38" s="163"/>
      <c r="AJ38" s="163"/>
      <c r="AK38" s="163"/>
      <c r="AL38" s="164"/>
    </row>
    <row r="39" spans="2:38" ht="13.9" x14ac:dyDescent="0.3">
      <c r="B39" s="339"/>
      <c r="C39" s="340"/>
      <c r="D39" s="339"/>
      <c r="E39" s="340"/>
      <c r="F39" s="339"/>
      <c r="G39" s="340"/>
      <c r="H39" s="162"/>
      <c r="I39" s="163"/>
      <c r="J39" s="163"/>
      <c r="K39" s="163"/>
      <c r="L39" s="163"/>
      <c r="M39" s="163"/>
      <c r="N39" s="163"/>
      <c r="O39" s="164"/>
      <c r="P39" s="162"/>
      <c r="Q39" s="163"/>
      <c r="R39" s="163"/>
      <c r="S39" s="163"/>
      <c r="T39" s="163"/>
      <c r="U39" s="163"/>
      <c r="V39" s="163"/>
      <c r="W39" s="163"/>
      <c r="X39" s="163"/>
      <c r="Y39" s="163"/>
      <c r="Z39" s="163"/>
      <c r="AA39" s="163"/>
      <c r="AB39" s="163"/>
      <c r="AC39" s="163"/>
      <c r="AD39" s="163"/>
      <c r="AE39" s="163"/>
      <c r="AF39" s="163"/>
      <c r="AG39" s="163"/>
      <c r="AH39" s="163"/>
      <c r="AI39" s="163"/>
      <c r="AJ39" s="163"/>
      <c r="AK39" s="163"/>
      <c r="AL39" s="164"/>
    </row>
    <row r="40" spans="2:38" ht="13.9" x14ac:dyDescent="0.3">
      <c r="B40" s="339"/>
      <c r="C40" s="340"/>
      <c r="D40" s="339"/>
      <c r="E40" s="340"/>
      <c r="F40" s="339"/>
      <c r="G40" s="340"/>
      <c r="H40" s="162"/>
      <c r="I40" s="163"/>
      <c r="J40" s="163"/>
      <c r="K40" s="163"/>
      <c r="L40" s="163"/>
      <c r="M40" s="163"/>
      <c r="N40" s="163"/>
      <c r="O40" s="164"/>
      <c r="P40" s="162"/>
      <c r="Q40" s="163"/>
      <c r="R40" s="163"/>
      <c r="S40" s="163"/>
      <c r="T40" s="163"/>
      <c r="U40" s="163"/>
      <c r="V40" s="163"/>
      <c r="W40" s="163"/>
      <c r="X40" s="163"/>
      <c r="Y40" s="163"/>
      <c r="Z40" s="163"/>
      <c r="AA40" s="163"/>
      <c r="AB40" s="163"/>
      <c r="AC40" s="163"/>
      <c r="AD40" s="163"/>
      <c r="AE40" s="163"/>
      <c r="AF40" s="163"/>
      <c r="AG40" s="163"/>
      <c r="AH40" s="163"/>
      <c r="AI40" s="163"/>
      <c r="AJ40" s="163"/>
      <c r="AK40" s="163"/>
      <c r="AL40" s="164"/>
    </row>
    <row r="41" spans="2:38" ht="13.9" x14ac:dyDescent="0.3">
      <c r="B41" s="339"/>
      <c r="C41" s="340"/>
      <c r="D41" s="339"/>
      <c r="E41" s="340"/>
      <c r="F41" s="339"/>
      <c r="G41" s="340"/>
      <c r="H41" s="162"/>
      <c r="I41" s="163"/>
      <c r="J41" s="163"/>
      <c r="K41" s="163"/>
      <c r="L41" s="163"/>
      <c r="M41" s="163"/>
      <c r="N41" s="163"/>
      <c r="O41" s="164"/>
      <c r="P41" s="162"/>
      <c r="Q41" s="163"/>
      <c r="R41" s="163"/>
      <c r="S41" s="163"/>
      <c r="T41" s="163"/>
      <c r="U41" s="163"/>
      <c r="V41" s="163"/>
      <c r="W41" s="163"/>
      <c r="X41" s="163"/>
      <c r="Y41" s="163"/>
      <c r="Z41" s="163"/>
      <c r="AA41" s="163"/>
      <c r="AB41" s="163"/>
      <c r="AC41" s="163"/>
      <c r="AD41" s="163"/>
      <c r="AE41" s="163"/>
      <c r="AF41" s="163"/>
      <c r="AG41" s="163"/>
      <c r="AH41" s="163"/>
      <c r="AI41" s="163"/>
      <c r="AJ41" s="163"/>
      <c r="AK41" s="163"/>
      <c r="AL41" s="164"/>
    </row>
    <row r="42" spans="2:38" ht="13.9" x14ac:dyDescent="0.3">
      <c r="B42" s="339"/>
      <c r="C42" s="340"/>
      <c r="D42" s="339"/>
      <c r="E42" s="340"/>
      <c r="F42" s="339"/>
      <c r="G42" s="340"/>
      <c r="H42" s="162"/>
      <c r="I42" s="163"/>
      <c r="J42" s="163"/>
      <c r="K42" s="163"/>
      <c r="L42" s="163"/>
      <c r="M42" s="163"/>
      <c r="N42" s="163"/>
      <c r="O42" s="164"/>
      <c r="P42" s="162"/>
      <c r="Q42" s="163"/>
      <c r="R42" s="163"/>
      <c r="S42" s="163"/>
      <c r="T42" s="163"/>
      <c r="U42" s="163"/>
      <c r="V42" s="163"/>
      <c r="W42" s="163"/>
      <c r="X42" s="163"/>
      <c r="Y42" s="163"/>
      <c r="Z42" s="163"/>
      <c r="AA42" s="163"/>
      <c r="AB42" s="163"/>
      <c r="AC42" s="163"/>
      <c r="AD42" s="163"/>
      <c r="AE42" s="163"/>
      <c r="AF42" s="163"/>
      <c r="AG42" s="163"/>
      <c r="AH42" s="163"/>
      <c r="AI42" s="163"/>
      <c r="AJ42" s="163"/>
      <c r="AK42" s="163"/>
      <c r="AL42" s="164"/>
    </row>
    <row r="43" spans="2:38" ht="13.9" x14ac:dyDescent="0.3">
      <c r="B43" s="339"/>
      <c r="C43" s="340"/>
      <c r="D43" s="339"/>
      <c r="E43" s="340"/>
      <c r="F43" s="339"/>
      <c r="G43" s="340"/>
      <c r="H43" s="162"/>
      <c r="I43" s="163"/>
      <c r="J43" s="163"/>
      <c r="K43" s="163"/>
      <c r="L43" s="163"/>
      <c r="M43" s="163"/>
      <c r="N43" s="163"/>
      <c r="O43" s="164"/>
      <c r="P43" s="162"/>
      <c r="Q43" s="163"/>
      <c r="R43" s="163"/>
      <c r="S43" s="163"/>
      <c r="T43" s="163"/>
      <c r="U43" s="163"/>
      <c r="V43" s="163"/>
      <c r="W43" s="163"/>
      <c r="X43" s="163"/>
      <c r="Y43" s="163"/>
      <c r="Z43" s="163"/>
      <c r="AA43" s="163"/>
      <c r="AB43" s="163"/>
      <c r="AC43" s="163"/>
      <c r="AD43" s="163"/>
      <c r="AE43" s="163"/>
      <c r="AF43" s="163"/>
      <c r="AG43" s="163"/>
      <c r="AH43" s="163"/>
      <c r="AI43" s="163"/>
      <c r="AJ43" s="163"/>
      <c r="AK43" s="163"/>
      <c r="AL43" s="164"/>
    </row>
  </sheetData>
  <mergeCells count="208">
    <mergeCell ref="B1:AL1"/>
    <mergeCell ref="B2:T2"/>
    <mergeCell ref="U2:AL2"/>
    <mergeCell ref="B3:C3"/>
    <mergeCell ref="D3:E3"/>
    <mergeCell ref="F3:G3"/>
    <mergeCell ref="H3:O3"/>
    <mergeCell ref="P3:AL3"/>
    <mergeCell ref="B4:C4"/>
    <mergeCell ref="D4:E4"/>
    <mergeCell ref="F4:G4"/>
    <mergeCell ref="H4:O4"/>
    <mergeCell ref="P4:AL4"/>
    <mergeCell ref="B5:C5"/>
    <mergeCell ref="D5:E5"/>
    <mergeCell ref="F5:G5"/>
    <mergeCell ref="H5:O5"/>
    <mergeCell ref="P5:AL5"/>
    <mergeCell ref="B6:C6"/>
    <mergeCell ref="D6:E6"/>
    <mergeCell ref="F6:G6"/>
    <mergeCell ref="H6:O6"/>
    <mergeCell ref="P6:AL6"/>
    <mergeCell ref="B7:C7"/>
    <mergeCell ref="D7:E7"/>
    <mergeCell ref="F7:G7"/>
    <mergeCell ref="H7:O7"/>
    <mergeCell ref="P7:AL7"/>
    <mergeCell ref="B8:C8"/>
    <mergeCell ref="D8:E8"/>
    <mergeCell ref="F8:G8"/>
    <mergeCell ref="H8:O8"/>
    <mergeCell ref="P8:AL8"/>
    <mergeCell ref="B9:C9"/>
    <mergeCell ref="D9:E9"/>
    <mergeCell ref="F9:G9"/>
    <mergeCell ref="H9:O9"/>
    <mergeCell ref="P9:AL9"/>
    <mergeCell ref="B10:C10"/>
    <mergeCell ref="D10:E10"/>
    <mergeCell ref="F10:G10"/>
    <mergeCell ref="H10:O10"/>
    <mergeCell ref="P10:AL10"/>
    <mergeCell ref="B11:C11"/>
    <mergeCell ref="D11:E11"/>
    <mergeCell ref="F11:G11"/>
    <mergeCell ref="H11:O11"/>
    <mergeCell ref="P11:AL11"/>
    <mergeCell ref="B12:C12"/>
    <mergeCell ref="D12:E12"/>
    <mergeCell ref="F12:G12"/>
    <mergeCell ref="H12:O12"/>
    <mergeCell ref="P12:AL12"/>
    <mergeCell ref="B13:C13"/>
    <mergeCell ref="D13:E13"/>
    <mergeCell ref="F13:G13"/>
    <mergeCell ref="H13:O13"/>
    <mergeCell ref="P13:AL13"/>
    <mergeCell ref="B14:C14"/>
    <mergeCell ref="D14:E14"/>
    <mergeCell ref="F14:G14"/>
    <mergeCell ref="H14:O14"/>
    <mergeCell ref="P14:AL14"/>
    <mergeCell ref="B15:C15"/>
    <mergeCell ref="D15:E15"/>
    <mergeCell ref="F15:G15"/>
    <mergeCell ref="H15:O15"/>
    <mergeCell ref="P15:AL15"/>
    <mergeCell ref="B16:C16"/>
    <mergeCell ref="D16:E16"/>
    <mergeCell ref="F16:G16"/>
    <mergeCell ref="H16:O16"/>
    <mergeCell ref="P16:AL16"/>
    <mergeCell ref="B17:C17"/>
    <mergeCell ref="D17:E17"/>
    <mergeCell ref="F17:G17"/>
    <mergeCell ref="H17:O17"/>
    <mergeCell ref="P17:AL17"/>
    <mergeCell ref="B18:C18"/>
    <mergeCell ref="D18:E18"/>
    <mergeCell ref="F18:G18"/>
    <mergeCell ref="H18:O18"/>
    <mergeCell ref="P18:AL18"/>
    <mergeCell ref="B19:C19"/>
    <mergeCell ref="D19:E19"/>
    <mergeCell ref="F19:G19"/>
    <mergeCell ref="H19:O19"/>
    <mergeCell ref="P19:AL19"/>
    <mergeCell ref="B20:C20"/>
    <mergeCell ref="D20:E20"/>
    <mergeCell ref="F20:G20"/>
    <mergeCell ref="H20:O20"/>
    <mergeCell ref="P20:AL20"/>
    <mergeCell ref="B21:C21"/>
    <mergeCell ref="D21:E21"/>
    <mergeCell ref="F21:G21"/>
    <mergeCell ref="H21:O21"/>
    <mergeCell ref="P21:AL21"/>
    <mergeCell ref="B22:C22"/>
    <mergeCell ref="D22:E22"/>
    <mergeCell ref="F22:G22"/>
    <mergeCell ref="H22:O22"/>
    <mergeCell ref="P22:AL22"/>
    <mergeCell ref="B23:C23"/>
    <mergeCell ref="D23:E23"/>
    <mergeCell ref="F23:G23"/>
    <mergeCell ref="H23:O23"/>
    <mergeCell ref="P23:AL23"/>
    <mergeCell ref="B24:C24"/>
    <mergeCell ref="D24:E24"/>
    <mergeCell ref="F24:G24"/>
    <mergeCell ref="H24:O24"/>
    <mergeCell ref="P24:AL24"/>
    <mergeCell ref="B25:C25"/>
    <mergeCell ref="D25:E25"/>
    <mergeCell ref="F25:G25"/>
    <mergeCell ref="H25:O25"/>
    <mergeCell ref="P25:AL25"/>
    <mergeCell ref="B26:C26"/>
    <mergeCell ref="D26:E26"/>
    <mergeCell ref="F26:G26"/>
    <mergeCell ref="H26:O26"/>
    <mergeCell ref="P26:AL26"/>
    <mergeCell ref="B27:C27"/>
    <mergeCell ref="D27:E27"/>
    <mergeCell ref="F27:G27"/>
    <mergeCell ref="H27:O27"/>
    <mergeCell ref="P27:AL27"/>
    <mergeCell ref="B28:C28"/>
    <mergeCell ref="D28:E28"/>
    <mergeCell ref="F28:G28"/>
    <mergeCell ref="H28:O28"/>
    <mergeCell ref="P28:AL28"/>
    <mergeCell ref="B29:C29"/>
    <mergeCell ref="D29:E29"/>
    <mergeCell ref="F29:G29"/>
    <mergeCell ref="H29:O29"/>
    <mergeCell ref="P29:AL29"/>
    <mergeCell ref="B30:C30"/>
    <mergeCell ref="D30:E30"/>
    <mergeCell ref="F30:G30"/>
    <mergeCell ref="H30:O30"/>
    <mergeCell ref="P30:AL30"/>
    <mergeCell ref="B31:C31"/>
    <mergeCell ref="D31:E31"/>
    <mergeCell ref="F31:G31"/>
    <mergeCell ref="H31:O31"/>
    <mergeCell ref="P31:AL31"/>
    <mergeCell ref="B32:C32"/>
    <mergeCell ref="D32:E32"/>
    <mergeCell ref="F32:G32"/>
    <mergeCell ref="H32:O32"/>
    <mergeCell ref="P32:AL32"/>
    <mergeCell ref="B33:C33"/>
    <mergeCell ref="D33:E33"/>
    <mergeCell ref="F33:G33"/>
    <mergeCell ref="H33:O33"/>
    <mergeCell ref="P33:AL33"/>
    <mergeCell ref="B34:C34"/>
    <mergeCell ref="D34:E34"/>
    <mergeCell ref="F34:G34"/>
    <mergeCell ref="H34:O34"/>
    <mergeCell ref="P34:AL34"/>
    <mergeCell ref="B35:C35"/>
    <mergeCell ref="D35:E35"/>
    <mergeCell ref="F35:G35"/>
    <mergeCell ref="H35:O35"/>
    <mergeCell ref="P35:AL35"/>
    <mergeCell ref="B36:C36"/>
    <mergeCell ref="D36:E36"/>
    <mergeCell ref="F36:G36"/>
    <mergeCell ref="H36:O36"/>
    <mergeCell ref="P36:AL36"/>
    <mergeCell ref="B37:C37"/>
    <mergeCell ref="D37:E37"/>
    <mergeCell ref="F37:G37"/>
    <mergeCell ref="H37:O37"/>
    <mergeCell ref="P37:AL37"/>
    <mergeCell ref="B38:C38"/>
    <mergeCell ref="D38:E38"/>
    <mergeCell ref="F38:G38"/>
    <mergeCell ref="H38:O38"/>
    <mergeCell ref="P38:AL38"/>
    <mergeCell ref="B39:C39"/>
    <mergeCell ref="D39:E39"/>
    <mergeCell ref="F39:G39"/>
    <mergeCell ref="H39:O39"/>
    <mergeCell ref="P39:AL39"/>
    <mergeCell ref="B40:C40"/>
    <mergeCell ref="D40:E40"/>
    <mergeCell ref="F40:G40"/>
    <mergeCell ref="H40:O40"/>
    <mergeCell ref="P40:AL40"/>
    <mergeCell ref="B43:C43"/>
    <mergeCell ref="D43:E43"/>
    <mergeCell ref="F43:G43"/>
    <mergeCell ref="H43:O43"/>
    <mergeCell ref="P43:AL43"/>
    <mergeCell ref="B41:C41"/>
    <mergeCell ref="D41:E41"/>
    <mergeCell ref="F41:G41"/>
    <mergeCell ref="H41:O41"/>
    <mergeCell ref="P41:AL41"/>
    <mergeCell ref="B42:C42"/>
    <mergeCell ref="D42:E42"/>
    <mergeCell ref="F42:G42"/>
    <mergeCell ref="H42:O42"/>
    <mergeCell ref="P42:AL42"/>
  </mergeCells>
  <phoneticPr fontId="30" type="noConversion"/>
  <dataValidations count="1">
    <dataValidation type="list" allowBlank="1" showInputMessage="1" showErrorMessage="1" sqref="F4:G43" xr:uid="{00000000-0002-0000-0600-000000000000}">
      <formula1>"收入, 支出"</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F0"/>
  </sheetPr>
  <dimension ref="A1:CC197"/>
  <sheetViews>
    <sheetView showGridLines="0" showRowColHeaders="0" workbookViewId="0">
      <selection activeCell="AD12" sqref="AD12:AO12"/>
    </sheetView>
  </sheetViews>
  <sheetFormatPr defaultColWidth="2.59765625" defaultRowHeight="13.9" x14ac:dyDescent="0.3"/>
  <cols>
    <col min="1" max="1" width="2.59765625" style="2" customWidth="1"/>
    <col min="2" max="16384" width="2.59765625" style="2"/>
  </cols>
  <sheetData>
    <row r="1" spans="1:81" x14ac:dyDescent="0.3">
      <c r="A1" s="166" t="s">
        <v>339</v>
      </c>
      <c r="B1" s="166"/>
      <c r="C1" s="166"/>
      <c r="D1" s="166"/>
      <c r="E1" s="166"/>
      <c r="F1" s="166"/>
      <c r="G1" s="166"/>
      <c r="H1" s="166"/>
      <c r="I1" s="166"/>
      <c r="J1" s="166"/>
      <c r="K1" s="166"/>
      <c r="L1" s="166"/>
      <c r="M1" s="166"/>
      <c r="N1" s="166"/>
      <c r="O1" s="166"/>
      <c r="P1" s="166"/>
      <c r="Q1" s="166"/>
      <c r="R1" s="166"/>
      <c r="S1" s="166"/>
      <c r="T1" s="166"/>
      <c r="U1" s="166"/>
      <c r="V1" s="166"/>
      <c r="W1" s="166"/>
      <c r="X1" s="166"/>
      <c r="Y1" s="166"/>
      <c r="Z1" s="166"/>
      <c r="AA1" s="166"/>
      <c r="AB1" s="166"/>
      <c r="AC1" s="166"/>
      <c r="AD1" s="166"/>
      <c r="AE1" s="166"/>
      <c r="AF1" s="166"/>
      <c r="AG1" s="166"/>
      <c r="AH1" s="166"/>
      <c r="AI1" s="166"/>
      <c r="AJ1" s="166"/>
      <c r="AK1" s="166"/>
      <c r="AL1" s="166"/>
      <c r="AM1" s="166"/>
      <c r="AN1" s="166"/>
      <c r="AO1" s="166"/>
      <c r="AP1" s="166"/>
      <c r="AQ1" s="166"/>
    </row>
    <row r="3" spans="1:81" x14ac:dyDescent="0.3">
      <c r="C3" s="354" t="s">
        <v>340</v>
      </c>
      <c r="D3" s="355"/>
      <c r="E3" s="355"/>
      <c r="F3" s="355"/>
      <c r="G3" s="356"/>
      <c r="H3" s="4"/>
      <c r="I3" s="354" t="s">
        <v>341</v>
      </c>
      <c r="J3" s="355"/>
      <c r="K3" s="355"/>
      <c r="L3" s="355"/>
      <c r="M3" s="356"/>
      <c r="N3" s="4"/>
      <c r="O3" s="96" t="s">
        <v>342</v>
      </c>
      <c r="Q3" s="357" t="s">
        <v>343</v>
      </c>
      <c r="R3" s="357"/>
      <c r="S3" s="357"/>
      <c r="T3" s="357" t="s">
        <v>344</v>
      </c>
      <c r="U3" s="357"/>
      <c r="V3" s="357"/>
      <c r="W3" s="357" t="s">
        <v>345</v>
      </c>
      <c r="X3" s="357"/>
      <c r="Y3" s="357"/>
      <c r="Z3" s="357" t="s">
        <v>346</v>
      </c>
      <c r="AA3" s="357"/>
      <c r="AB3" s="357"/>
      <c r="AC3" s="357"/>
      <c r="AD3" s="357" t="s">
        <v>347</v>
      </c>
      <c r="AE3" s="357"/>
      <c r="AF3" s="357"/>
      <c r="AG3" s="357"/>
      <c r="AH3" s="357" t="s">
        <v>348</v>
      </c>
      <c r="AI3" s="357"/>
      <c r="AJ3" s="357"/>
      <c r="AK3" s="357"/>
      <c r="AL3" s="357"/>
      <c r="AM3" s="357" t="s">
        <v>349</v>
      </c>
      <c r="AN3" s="357"/>
      <c r="AO3" s="357"/>
      <c r="AP3" s="357"/>
      <c r="AQ3" s="357"/>
      <c r="BE3" s="4"/>
      <c r="BF3" s="4"/>
      <c r="BG3" s="4"/>
      <c r="BH3" s="4"/>
      <c r="BI3" s="4"/>
      <c r="BJ3" s="4"/>
      <c r="BK3" s="4"/>
      <c r="BL3" s="4"/>
      <c r="BM3" s="4"/>
      <c r="BN3" s="4"/>
      <c r="BO3" s="4"/>
      <c r="BP3" s="4"/>
      <c r="BQ3" s="4"/>
      <c r="BR3" s="4"/>
      <c r="BS3" s="4"/>
      <c r="BT3" s="4"/>
      <c r="BU3" s="4"/>
      <c r="BV3" s="4"/>
      <c r="BW3" s="4"/>
      <c r="BX3" s="4"/>
      <c r="BY3" s="4"/>
      <c r="BZ3" s="4"/>
      <c r="CA3" s="4"/>
      <c r="CB3" s="4"/>
      <c r="CC3" s="4"/>
    </row>
    <row r="4" spans="1:81" x14ac:dyDescent="0.3">
      <c r="C4" s="358"/>
      <c r="D4" s="358"/>
      <c r="E4" s="358"/>
      <c r="F4" s="358"/>
      <c r="G4" s="358"/>
      <c r="I4" s="359"/>
      <c r="J4" s="359"/>
      <c r="K4" s="359"/>
      <c r="L4" s="359"/>
      <c r="M4" s="359"/>
      <c r="N4" s="5"/>
      <c r="O4" s="151"/>
      <c r="Q4" s="360"/>
      <c r="R4" s="360"/>
      <c r="S4" s="360"/>
      <c r="T4" s="360"/>
      <c r="U4" s="360"/>
      <c r="V4" s="360"/>
      <c r="W4" s="360"/>
      <c r="X4" s="360"/>
      <c r="Y4" s="360"/>
      <c r="Z4" s="360"/>
      <c r="AA4" s="360"/>
      <c r="AB4" s="360"/>
      <c r="AC4" s="360"/>
      <c r="AD4" s="360"/>
      <c r="AE4" s="360"/>
      <c r="AF4" s="360"/>
      <c r="AG4" s="360"/>
      <c r="AH4" s="360"/>
      <c r="AI4" s="360"/>
      <c r="AJ4" s="360"/>
      <c r="AK4" s="360"/>
      <c r="AL4" s="360"/>
      <c r="AM4" s="360"/>
      <c r="AN4" s="360"/>
      <c r="AO4" s="360"/>
      <c r="AP4" s="360"/>
      <c r="AQ4" s="360"/>
      <c r="BE4" s="4"/>
      <c r="BF4" s="4"/>
      <c r="BG4" s="4"/>
      <c r="BH4" s="4"/>
      <c r="BI4" s="4"/>
      <c r="BJ4" s="4"/>
      <c r="BK4" s="4"/>
      <c r="BL4" s="4"/>
      <c r="BM4" s="4"/>
      <c r="BN4" s="4"/>
      <c r="BO4" s="4"/>
      <c r="BP4" s="4"/>
      <c r="BQ4" s="4"/>
      <c r="BR4" s="4"/>
      <c r="BS4" s="4"/>
      <c r="BT4" s="4"/>
      <c r="BU4" s="4"/>
      <c r="BV4" s="4"/>
      <c r="BW4" s="4"/>
      <c r="BX4" s="4"/>
      <c r="BY4" s="4"/>
      <c r="BZ4" s="4"/>
      <c r="CA4" s="4"/>
      <c r="CB4" s="4"/>
      <c r="CC4" s="4"/>
    </row>
    <row r="5" spans="1:81" x14ac:dyDescent="0.3">
      <c r="C5" s="358"/>
      <c r="D5" s="358"/>
      <c r="E5" s="358"/>
      <c r="F5" s="358"/>
      <c r="G5" s="358"/>
      <c r="I5" s="359"/>
      <c r="J5" s="359"/>
      <c r="K5" s="359"/>
      <c r="L5" s="359"/>
      <c r="M5" s="359"/>
      <c r="N5" s="4"/>
      <c r="O5" s="151"/>
      <c r="Q5" s="360"/>
      <c r="R5" s="360"/>
      <c r="S5" s="360"/>
      <c r="T5" s="360"/>
      <c r="U5" s="360"/>
      <c r="V5" s="360"/>
      <c r="W5" s="360"/>
      <c r="X5" s="360"/>
      <c r="Y5" s="360"/>
      <c r="Z5" s="360"/>
      <c r="AA5" s="360"/>
      <c r="AB5" s="360"/>
      <c r="AC5" s="360"/>
      <c r="AD5" s="360"/>
      <c r="AE5" s="360"/>
      <c r="AF5" s="360"/>
      <c r="AG5" s="360"/>
      <c r="AH5" s="360"/>
      <c r="AI5" s="360"/>
      <c r="AJ5" s="360"/>
      <c r="AK5" s="360"/>
      <c r="AL5" s="360"/>
      <c r="AM5" s="360"/>
      <c r="AN5" s="360"/>
      <c r="AO5" s="360"/>
      <c r="AP5" s="360"/>
      <c r="AQ5" s="360"/>
      <c r="BE5" s="4"/>
      <c r="BF5" s="4"/>
      <c r="BG5" s="4"/>
      <c r="BH5" s="4"/>
      <c r="BI5" s="4"/>
      <c r="BJ5" s="4"/>
      <c r="BK5" s="4"/>
      <c r="BL5" s="4"/>
      <c r="BM5" s="4"/>
      <c r="BN5" s="4"/>
      <c r="BO5" s="4"/>
      <c r="BP5" s="4"/>
      <c r="BQ5" s="4"/>
      <c r="BR5" s="4"/>
      <c r="BS5" s="4"/>
      <c r="BT5" s="4"/>
      <c r="BU5" s="4"/>
      <c r="BV5" s="4"/>
      <c r="BW5" s="4"/>
      <c r="BX5" s="4"/>
      <c r="BY5" s="4"/>
      <c r="BZ5" s="4"/>
      <c r="CA5" s="4"/>
      <c r="CB5" s="4"/>
      <c r="CC5" s="4"/>
    </row>
    <row r="6" spans="1:81" x14ac:dyDescent="0.3">
      <c r="AW6" s="6"/>
    </row>
    <row r="7" spans="1:81" x14ac:dyDescent="0.3">
      <c r="C7" s="166" t="s">
        <v>350</v>
      </c>
      <c r="D7" s="166"/>
      <c r="E7" s="166"/>
      <c r="F7" s="166"/>
      <c r="G7" s="166"/>
      <c r="H7" s="166"/>
      <c r="I7" s="166"/>
      <c r="J7" s="166"/>
      <c r="K7" s="166"/>
      <c r="L7" s="166"/>
      <c r="M7" s="166"/>
      <c r="N7" s="166"/>
      <c r="O7" s="166"/>
      <c r="P7" s="166"/>
      <c r="Q7" s="166"/>
      <c r="R7" s="166"/>
      <c r="S7" s="166"/>
      <c r="T7" s="166"/>
      <c r="U7" s="166"/>
      <c r="V7" s="166"/>
      <c r="W7" s="166"/>
      <c r="X7" s="166"/>
      <c r="Y7" s="166"/>
      <c r="Z7" s="166"/>
      <c r="AA7" s="166"/>
      <c r="AB7" s="166"/>
      <c r="AC7" s="166"/>
      <c r="AD7" s="166"/>
      <c r="AE7" s="166"/>
      <c r="AF7" s="166"/>
      <c r="AG7" s="166"/>
      <c r="AH7" s="166"/>
      <c r="AI7" s="166"/>
      <c r="AJ7" s="166"/>
      <c r="AK7" s="166"/>
      <c r="AL7" s="166"/>
      <c r="AM7" s="166"/>
      <c r="AN7" s="166"/>
      <c r="AO7" s="166"/>
      <c r="AQ7" s="166" t="s">
        <v>351</v>
      </c>
      <c r="AR7" s="166"/>
      <c r="AS7" s="166"/>
      <c r="AT7" s="166"/>
      <c r="AU7" s="166"/>
      <c r="AV7" s="166"/>
      <c r="AW7" s="166"/>
      <c r="AX7" s="166"/>
      <c r="AY7" s="166"/>
      <c r="AZ7" s="166"/>
      <c r="BA7" s="166"/>
      <c r="BB7" s="166"/>
      <c r="BC7" s="166"/>
      <c r="BD7" s="166"/>
      <c r="BE7" s="166"/>
      <c r="BF7" s="166"/>
      <c r="BG7" s="166"/>
      <c r="BH7" s="166"/>
      <c r="BI7" s="166"/>
      <c r="BJ7" s="166"/>
      <c r="BK7" s="166"/>
      <c r="BL7" s="166"/>
      <c r="BM7" s="166"/>
      <c r="BN7" s="166"/>
      <c r="BO7" s="166"/>
      <c r="BP7" s="166"/>
      <c r="BQ7" s="166"/>
      <c r="BR7" s="166"/>
      <c r="BS7" s="166"/>
      <c r="BT7" s="166"/>
      <c r="BU7" s="166"/>
      <c r="BV7" s="166"/>
      <c r="BW7" s="166"/>
      <c r="BX7" s="166"/>
      <c r="BY7" s="166"/>
      <c r="BZ7" s="166"/>
      <c r="CA7" s="166"/>
      <c r="CB7" s="166"/>
      <c r="CC7" s="166"/>
    </row>
    <row r="9" spans="1:81" x14ac:dyDescent="0.3">
      <c r="C9" s="344" t="s">
        <v>352</v>
      </c>
      <c r="D9" s="344"/>
      <c r="E9" s="344"/>
      <c r="F9" s="344"/>
      <c r="G9" s="348"/>
      <c r="H9" s="348"/>
      <c r="I9" s="348"/>
      <c r="J9" s="348"/>
      <c r="K9" s="348"/>
      <c r="L9" s="348"/>
      <c r="M9" s="348"/>
      <c r="N9" s="348"/>
      <c r="P9" s="349" t="s">
        <v>353</v>
      </c>
      <c r="Q9" s="350"/>
      <c r="R9" s="350"/>
      <c r="S9" s="351"/>
      <c r="T9" s="352"/>
      <c r="U9" s="352"/>
      <c r="V9" s="352"/>
      <c r="X9" s="349" t="s">
        <v>354</v>
      </c>
      <c r="Y9" s="350"/>
      <c r="Z9" s="350"/>
      <c r="AA9" s="351"/>
      <c r="AB9" s="352"/>
      <c r="AC9" s="352"/>
      <c r="AD9" s="352"/>
      <c r="AF9" s="349" t="s">
        <v>355</v>
      </c>
      <c r="AG9" s="350"/>
      <c r="AH9" s="350"/>
      <c r="AI9" s="351"/>
      <c r="AJ9" s="339"/>
      <c r="AK9" s="353"/>
      <c r="AL9" s="353"/>
      <c r="AM9" s="353"/>
      <c r="AN9" s="353"/>
      <c r="AO9" s="340"/>
      <c r="AQ9" s="344" t="s">
        <v>352</v>
      </c>
      <c r="AR9" s="344"/>
      <c r="AS9" s="344"/>
      <c r="AT9" s="344"/>
      <c r="AU9" s="348"/>
      <c r="AV9" s="348"/>
      <c r="AW9" s="348"/>
      <c r="AX9" s="348"/>
      <c r="AY9" s="348"/>
      <c r="AZ9" s="348"/>
      <c r="BA9" s="348"/>
      <c r="BB9" s="348"/>
      <c r="BD9" s="349" t="s">
        <v>353</v>
      </c>
      <c r="BE9" s="350"/>
      <c r="BF9" s="350"/>
      <c r="BG9" s="351"/>
      <c r="BH9" s="352"/>
      <c r="BI9" s="352"/>
      <c r="BJ9" s="352"/>
      <c r="BL9" s="349" t="s">
        <v>354</v>
      </c>
      <c r="BM9" s="350"/>
      <c r="BN9" s="350"/>
      <c r="BO9" s="351"/>
      <c r="BP9" s="352"/>
      <c r="BQ9" s="352"/>
      <c r="BR9" s="352"/>
      <c r="BT9" s="349" t="s">
        <v>355</v>
      </c>
      <c r="BU9" s="350"/>
      <c r="BV9" s="350"/>
      <c r="BW9" s="351"/>
      <c r="BX9" s="339"/>
      <c r="BY9" s="353"/>
      <c r="BZ9" s="353"/>
      <c r="CA9" s="353"/>
      <c r="CB9" s="353"/>
      <c r="CC9" s="340"/>
    </row>
    <row r="11" spans="1:81" x14ac:dyDescent="0.3">
      <c r="C11" s="349" t="s">
        <v>356</v>
      </c>
      <c r="D11" s="350"/>
      <c r="E11" s="350"/>
      <c r="F11" s="350"/>
      <c r="G11" s="350"/>
      <c r="H11" s="350"/>
      <c r="I11" s="350"/>
      <c r="J11" s="350"/>
      <c r="K11" s="350"/>
      <c r="L11" s="350"/>
      <c r="M11" s="350"/>
      <c r="N11" s="351"/>
      <c r="O11" s="4"/>
      <c r="P11" s="349" t="s">
        <v>357</v>
      </c>
      <c r="Q11" s="350"/>
      <c r="R11" s="350"/>
      <c r="S11" s="350"/>
      <c r="T11" s="350"/>
      <c r="U11" s="350"/>
      <c r="V11" s="350"/>
      <c r="W11" s="350"/>
      <c r="X11" s="350"/>
      <c r="Y11" s="350"/>
      <c r="Z11" s="350"/>
      <c r="AA11" s="350"/>
      <c r="AB11" s="351"/>
      <c r="AD11" s="349" t="s">
        <v>358</v>
      </c>
      <c r="AE11" s="350"/>
      <c r="AF11" s="350"/>
      <c r="AG11" s="350"/>
      <c r="AH11" s="350"/>
      <c r="AI11" s="350"/>
      <c r="AJ11" s="350"/>
      <c r="AK11" s="350"/>
      <c r="AL11" s="350"/>
      <c r="AM11" s="350"/>
      <c r="AN11" s="350"/>
      <c r="AO11" s="351"/>
      <c r="AQ11" s="349" t="s">
        <v>356</v>
      </c>
      <c r="AR11" s="350"/>
      <c r="AS11" s="350"/>
      <c r="AT11" s="350"/>
      <c r="AU11" s="350"/>
      <c r="AV11" s="350"/>
      <c r="AW11" s="350"/>
      <c r="AX11" s="350"/>
      <c r="AY11" s="350"/>
      <c r="AZ11" s="350"/>
      <c r="BA11" s="350"/>
      <c r="BB11" s="351"/>
      <c r="BC11" s="4"/>
      <c r="BD11" s="349" t="s">
        <v>357</v>
      </c>
      <c r="BE11" s="350"/>
      <c r="BF11" s="350"/>
      <c r="BG11" s="350"/>
      <c r="BH11" s="350"/>
      <c r="BI11" s="350"/>
      <c r="BJ11" s="350"/>
      <c r="BK11" s="350"/>
      <c r="BL11" s="350"/>
      <c r="BM11" s="350"/>
      <c r="BN11" s="350"/>
      <c r="BO11" s="350"/>
      <c r="BP11" s="351"/>
      <c r="BR11" s="349" t="s">
        <v>358</v>
      </c>
      <c r="BS11" s="350"/>
      <c r="BT11" s="350"/>
      <c r="BU11" s="350"/>
      <c r="BV11" s="350"/>
      <c r="BW11" s="350"/>
      <c r="BX11" s="350"/>
      <c r="BY11" s="350"/>
      <c r="BZ11" s="350"/>
      <c r="CA11" s="350"/>
      <c r="CB11" s="350"/>
      <c r="CC11" s="351"/>
    </row>
    <row r="12" spans="1:81" x14ac:dyDescent="0.3">
      <c r="C12" s="152"/>
      <c r="D12" s="153"/>
      <c r="E12" s="153"/>
      <c r="F12" s="153"/>
      <c r="G12" s="153"/>
      <c r="H12" s="153"/>
      <c r="I12" s="153"/>
      <c r="J12" s="153"/>
      <c r="K12" s="153"/>
      <c r="L12" s="153"/>
      <c r="M12" s="153"/>
      <c r="N12" s="154"/>
      <c r="O12" s="4"/>
      <c r="P12" s="347"/>
      <c r="Q12" s="347"/>
      <c r="R12" s="347"/>
      <c r="S12" s="347"/>
      <c r="T12" s="347"/>
      <c r="U12" s="347"/>
      <c r="V12" s="347"/>
      <c r="W12" s="347"/>
      <c r="X12" s="347"/>
      <c r="Y12" s="347"/>
      <c r="Z12" s="347"/>
      <c r="AA12" s="347"/>
      <c r="AB12" s="347"/>
      <c r="AC12" s="4"/>
      <c r="AD12" s="347"/>
      <c r="AE12" s="347"/>
      <c r="AF12" s="347"/>
      <c r="AG12" s="347"/>
      <c r="AH12" s="347"/>
      <c r="AI12" s="347"/>
      <c r="AJ12" s="347"/>
      <c r="AK12" s="347"/>
      <c r="AL12" s="347"/>
      <c r="AM12" s="347"/>
      <c r="AN12" s="347"/>
      <c r="AO12" s="347"/>
      <c r="AQ12" s="152"/>
      <c r="AR12" s="153"/>
      <c r="AS12" s="153"/>
      <c r="AT12" s="153"/>
      <c r="AU12" s="153"/>
      <c r="AV12" s="153"/>
      <c r="AW12" s="153"/>
      <c r="AX12" s="153"/>
      <c r="AY12" s="153"/>
      <c r="AZ12" s="153"/>
      <c r="BA12" s="153"/>
      <c r="BB12" s="154"/>
      <c r="BC12" s="4"/>
      <c r="BD12" s="347"/>
      <c r="BE12" s="347"/>
      <c r="BF12" s="347"/>
      <c r="BG12" s="347"/>
      <c r="BH12" s="347"/>
      <c r="BI12" s="347"/>
      <c r="BJ12" s="347"/>
      <c r="BK12" s="347"/>
      <c r="BL12" s="347"/>
      <c r="BM12" s="347"/>
      <c r="BN12" s="347"/>
      <c r="BO12" s="347"/>
      <c r="BP12" s="347"/>
      <c r="BQ12" s="4"/>
      <c r="BR12" s="347"/>
      <c r="BS12" s="347"/>
      <c r="BT12" s="347"/>
      <c r="BU12" s="347"/>
      <c r="BV12" s="347"/>
      <c r="BW12" s="347"/>
      <c r="BX12" s="347"/>
      <c r="BY12" s="347"/>
      <c r="BZ12" s="347"/>
      <c r="CA12" s="347"/>
      <c r="CB12" s="347"/>
      <c r="CC12" s="347"/>
    </row>
    <row r="13" spans="1:81" x14ac:dyDescent="0.3">
      <c r="C13" s="155"/>
      <c r="D13" s="156"/>
      <c r="E13" s="156"/>
      <c r="F13" s="156"/>
      <c r="G13" s="156"/>
      <c r="H13" s="156"/>
      <c r="I13" s="156"/>
      <c r="J13" s="156"/>
      <c r="K13" s="156"/>
      <c r="L13" s="156"/>
      <c r="M13" s="156"/>
      <c r="N13" s="157"/>
      <c r="O13" s="4"/>
      <c r="P13" s="347"/>
      <c r="Q13" s="347"/>
      <c r="R13" s="347"/>
      <c r="S13" s="347"/>
      <c r="T13" s="347"/>
      <c r="U13" s="347"/>
      <c r="V13" s="347"/>
      <c r="W13" s="347"/>
      <c r="X13" s="347"/>
      <c r="Y13" s="347"/>
      <c r="Z13" s="347"/>
      <c r="AA13" s="347"/>
      <c r="AB13" s="347"/>
      <c r="AC13" s="4"/>
      <c r="AD13" s="347"/>
      <c r="AE13" s="347"/>
      <c r="AF13" s="347"/>
      <c r="AG13" s="347"/>
      <c r="AH13" s="347"/>
      <c r="AI13" s="347"/>
      <c r="AJ13" s="347"/>
      <c r="AK13" s="347"/>
      <c r="AL13" s="347"/>
      <c r="AM13" s="347"/>
      <c r="AN13" s="347"/>
      <c r="AO13" s="347"/>
      <c r="AQ13" s="155"/>
      <c r="AR13" s="156"/>
      <c r="AS13" s="156"/>
      <c r="AT13" s="156"/>
      <c r="AU13" s="156"/>
      <c r="AV13" s="156"/>
      <c r="AW13" s="156"/>
      <c r="AX13" s="156"/>
      <c r="AY13" s="156"/>
      <c r="AZ13" s="156"/>
      <c r="BA13" s="156"/>
      <c r="BB13" s="157"/>
      <c r="BC13" s="4"/>
      <c r="BD13" s="347"/>
      <c r="BE13" s="347"/>
      <c r="BF13" s="347"/>
      <c r="BG13" s="347"/>
      <c r="BH13" s="347"/>
      <c r="BI13" s="347"/>
      <c r="BJ13" s="347"/>
      <c r="BK13" s="347"/>
      <c r="BL13" s="347"/>
      <c r="BM13" s="347"/>
      <c r="BN13" s="347"/>
      <c r="BO13" s="347"/>
      <c r="BP13" s="347"/>
      <c r="BQ13" s="4"/>
      <c r="BR13" s="347"/>
      <c r="BS13" s="347"/>
      <c r="BT13" s="347"/>
      <c r="BU13" s="347"/>
      <c r="BV13" s="347"/>
      <c r="BW13" s="347"/>
      <c r="BX13" s="347"/>
      <c r="BY13" s="347"/>
      <c r="BZ13" s="347"/>
      <c r="CA13" s="347"/>
      <c r="CB13" s="347"/>
      <c r="CC13" s="347"/>
    </row>
    <row r="14" spans="1:81" x14ac:dyDescent="0.3">
      <c r="C14" s="155"/>
      <c r="D14" s="156"/>
      <c r="E14" s="156"/>
      <c r="F14" s="156"/>
      <c r="G14" s="156"/>
      <c r="H14" s="156"/>
      <c r="I14" s="156"/>
      <c r="J14" s="156"/>
      <c r="K14" s="156"/>
      <c r="L14" s="156"/>
      <c r="M14" s="156"/>
      <c r="N14" s="157"/>
      <c r="O14" s="4"/>
      <c r="P14" s="347"/>
      <c r="Q14" s="347"/>
      <c r="R14" s="347"/>
      <c r="S14" s="347"/>
      <c r="T14" s="347"/>
      <c r="U14" s="347"/>
      <c r="V14" s="347"/>
      <c r="W14" s="347"/>
      <c r="X14" s="347"/>
      <c r="Y14" s="347"/>
      <c r="Z14" s="347"/>
      <c r="AA14" s="347"/>
      <c r="AB14" s="347"/>
      <c r="AC14" s="4"/>
      <c r="AD14" s="347"/>
      <c r="AE14" s="347"/>
      <c r="AF14" s="347"/>
      <c r="AG14" s="347"/>
      <c r="AH14" s="347"/>
      <c r="AI14" s="347"/>
      <c r="AJ14" s="347"/>
      <c r="AK14" s="347"/>
      <c r="AL14" s="347"/>
      <c r="AM14" s="347"/>
      <c r="AN14" s="347"/>
      <c r="AO14" s="347"/>
      <c r="AQ14" s="155"/>
      <c r="AR14" s="156"/>
      <c r="AS14" s="156"/>
      <c r="AT14" s="156"/>
      <c r="AU14" s="156"/>
      <c r="AV14" s="156"/>
      <c r="AW14" s="156"/>
      <c r="AX14" s="156"/>
      <c r="AY14" s="156"/>
      <c r="AZ14" s="156"/>
      <c r="BA14" s="156"/>
      <c r="BB14" s="157"/>
      <c r="BC14" s="4"/>
      <c r="BD14" s="347"/>
      <c r="BE14" s="347"/>
      <c r="BF14" s="347"/>
      <c r="BG14" s="347"/>
      <c r="BH14" s="347"/>
      <c r="BI14" s="347"/>
      <c r="BJ14" s="347"/>
      <c r="BK14" s="347"/>
      <c r="BL14" s="347"/>
      <c r="BM14" s="347"/>
      <c r="BN14" s="347"/>
      <c r="BO14" s="347"/>
      <c r="BP14" s="347"/>
      <c r="BQ14" s="4"/>
      <c r="BR14" s="347"/>
      <c r="BS14" s="347"/>
      <c r="BT14" s="347"/>
      <c r="BU14" s="347"/>
      <c r="BV14" s="347"/>
      <c r="BW14" s="347"/>
      <c r="BX14" s="347"/>
      <c r="BY14" s="347"/>
      <c r="BZ14" s="347"/>
      <c r="CA14" s="347"/>
      <c r="CB14" s="347"/>
      <c r="CC14" s="347"/>
    </row>
    <row r="15" spans="1:81" x14ac:dyDescent="0.3">
      <c r="C15" s="155"/>
      <c r="D15" s="156"/>
      <c r="E15" s="156"/>
      <c r="F15" s="156"/>
      <c r="G15" s="156"/>
      <c r="H15" s="156"/>
      <c r="I15" s="156"/>
      <c r="J15" s="156"/>
      <c r="K15" s="156"/>
      <c r="L15" s="156"/>
      <c r="M15" s="156"/>
      <c r="N15" s="157"/>
      <c r="O15" s="4"/>
      <c r="P15" s="347"/>
      <c r="Q15" s="347"/>
      <c r="R15" s="347"/>
      <c r="S15" s="347"/>
      <c r="T15" s="347"/>
      <c r="U15" s="347"/>
      <c r="V15" s="347"/>
      <c r="W15" s="347"/>
      <c r="X15" s="347"/>
      <c r="Y15" s="347"/>
      <c r="Z15" s="347"/>
      <c r="AA15" s="347"/>
      <c r="AB15" s="347"/>
      <c r="AC15" s="4"/>
      <c r="AD15" s="347"/>
      <c r="AE15" s="347"/>
      <c r="AF15" s="347"/>
      <c r="AG15" s="347"/>
      <c r="AH15" s="347"/>
      <c r="AI15" s="347"/>
      <c r="AJ15" s="347"/>
      <c r="AK15" s="347"/>
      <c r="AL15" s="347"/>
      <c r="AM15" s="347"/>
      <c r="AN15" s="347"/>
      <c r="AO15" s="347"/>
      <c r="AQ15" s="155"/>
      <c r="AR15" s="156"/>
      <c r="AS15" s="156"/>
      <c r="AT15" s="156"/>
      <c r="AU15" s="156"/>
      <c r="AV15" s="156"/>
      <c r="AW15" s="156"/>
      <c r="AX15" s="156"/>
      <c r="AY15" s="156"/>
      <c r="AZ15" s="156"/>
      <c r="BA15" s="156"/>
      <c r="BB15" s="157"/>
      <c r="BC15" s="4"/>
      <c r="BD15" s="347"/>
      <c r="BE15" s="347"/>
      <c r="BF15" s="347"/>
      <c r="BG15" s="347"/>
      <c r="BH15" s="347"/>
      <c r="BI15" s="347"/>
      <c r="BJ15" s="347"/>
      <c r="BK15" s="347"/>
      <c r="BL15" s="347"/>
      <c r="BM15" s="347"/>
      <c r="BN15" s="347"/>
      <c r="BO15" s="347"/>
      <c r="BP15" s="347"/>
      <c r="BQ15" s="4"/>
      <c r="BR15" s="347"/>
      <c r="BS15" s="347"/>
      <c r="BT15" s="347"/>
      <c r="BU15" s="347"/>
      <c r="BV15" s="347"/>
      <c r="BW15" s="347"/>
      <c r="BX15" s="347"/>
      <c r="BY15" s="347"/>
      <c r="BZ15" s="347"/>
      <c r="CA15" s="347"/>
      <c r="CB15" s="347"/>
      <c r="CC15" s="347"/>
    </row>
    <row r="16" spans="1:81" x14ac:dyDescent="0.3">
      <c r="C16" s="155"/>
      <c r="D16" s="156"/>
      <c r="E16" s="156"/>
      <c r="F16" s="156"/>
      <c r="G16" s="156"/>
      <c r="H16" s="156"/>
      <c r="I16" s="156"/>
      <c r="J16" s="156"/>
      <c r="K16" s="156"/>
      <c r="L16" s="156"/>
      <c r="M16" s="156"/>
      <c r="N16" s="157"/>
      <c r="P16" s="347"/>
      <c r="Q16" s="347"/>
      <c r="R16" s="347"/>
      <c r="S16" s="347"/>
      <c r="T16" s="347"/>
      <c r="U16" s="347"/>
      <c r="V16" s="347"/>
      <c r="W16" s="347"/>
      <c r="X16" s="347"/>
      <c r="Y16" s="347"/>
      <c r="Z16" s="347"/>
      <c r="AA16" s="347"/>
      <c r="AB16" s="347"/>
      <c r="AD16" s="347"/>
      <c r="AE16" s="347"/>
      <c r="AF16" s="347"/>
      <c r="AG16" s="347"/>
      <c r="AH16" s="347"/>
      <c r="AI16" s="347"/>
      <c r="AJ16" s="347"/>
      <c r="AK16" s="347"/>
      <c r="AL16" s="347"/>
      <c r="AM16" s="347"/>
      <c r="AN16" s="347"/>
      <c r="AO16" s="347"/>
      <c r="AQ16" s="155"/>
      <c r="AR16" s="156"/>
      <c r="AS16" s="156"/>
      <c r="AT16" s="156"/>
      <c r="AU16" s="156"/>
      <c r="AV16" s="156"/>
      <c r="AW16" s="156"/>
      <c r="AX16" s="156"/>
      <c r="AY16" s="156"/>
      <c r="AZ16" s="156"/>
      <c r="BA16" s="156"/>
      <c r="BB16" s="157"/>
      <c r="BD16" s="347"/>
      <c r="BE16" s="347"/>
      <c r="BF16" s="347"/>
      <c r="BG16" s="347"/>
      <c r="BH16" s="347"/>
      <c r="BI16" s="347"/>
      <c r="BJ16" s="347"/>
      <c r="BK16" s="347"/>
      <c r="BL16" s="347"/>
      <c r="BM16" s="347"/>
      <c r="BN16" s="347"/>
      <c r="BO16" s="347"/>
      <c r="BP16" s="347"/>
      <c r="BR16" s="347"/>
      <c r="BS16" s="347"/>
      <c r="BT16" s="347"/>
      <c r="BU16" s="347"/>
      <c r="BV16" s="347"/>
      <c r="BW16" s="347"/>
      <c r="BX16" s="347"/>
      <c r="BY16" s="347"/>
      <c r="BZ16" s="347"/>
      <c r="CA16" s="347"/>
      <c r="CB16" s="347"/>
      <c r="CC16" s="347"/>
    </row>
    <row r="17" spans="3:81" x14ac:dyDescent="0.3">
      <c r="C17" s="155"/>
      <c r="D17" s="156"/>
      <c r="E17" s="156"/>
      <c r="F17" s="156"/>
      <c r="G17" s="156"/>
      <c r="H17" s="156"/>
      <c r="I17" s="156"/>
      <c r="J17" s="156"/>
      <c r="K17" s="156"/>
      <c r="L17" s="156"/>
      <c r="M17" s="156"/>
      <c r="N17" s="157"/>
      <c r="O17" s="4"/>
      <c r="P17" s="347"/>
      <c r="Q17" s="347"/>
      <c r="R17" s="347"/>
      <c r="S17" s="347"/>
      <c r="T17" s="347"/>
      <c r="U17" s="347"/>
      <c r="V17" s="347"/>
      <c r="W17" s="347"/>
      <c r="X17" s="347"/>
      <c r="Y17" s="347"/>
      <c r="Z17" s="347"/>
      <c r="AA17" s="347"/>
      <c r="AB17" s="347"/>
      <c r="AC17" s="4"/>
      <c r="AD17" s="347"/>
      <c r="AE17" s="347"/>
      <c r="AF17" s="347"/>
      <c r="AG17" s="347"/>
      <c r="AH17" s="347"/>
      <c r="AI17" s="347"/>
      <c r="AJ17" s="347"/>
      <c r="AK17" s="347"/>
      <c r="AL17" s="347"/>
      <c r="AM17" s="347"/>
      <c r="AN17" s="347"/>
      <c r="AO17" s="347"/>
      <c r="AQ17" s="155"/>
      <c r="AR17" s="156"/>
      <c r="AS17" s="156"/>
      <c r="AT17" s="156"/>
      <c r="AU17" s="156"/>
      <c r="AV17" s="156"/>
      <c r="AW17" s="156"/>
      <c r="AX17" s="156"/>
      <c r="AY17" s="156"/>
      <c r="AZ17" s="156"/>
      <c r="BA17" s="156"/>
      <c r="BB17" s="157"/>
      <c r="BC17" s="4"/>
      <c r="BD17" s="347"/>
      <c r="BE17" s="347"/>
      <c r="BF17" s="347"/>
      <c r="BG17" s="347"/>
      <c r="BH17" s="347"/>
      <c r="BI17" s="347"/>
      <c r="BJ17" s="347"/>
      <c r="BK17" s="347"/>
      <c r="BL17" s="347"/>
      <c r="BM17" s="347"/>
      <c r="BN17" s="347"/>
      <c r="BO17" s="347"/>
      <c r="BP17" s="347"/>
      <c r="BQ17" s="4"/>
      <c r="BR17" s="347"/>
      <c r="BS17" s="347"/>
      <c r="BT17" s="347"/>
      <c r="BU17" s="347"/>
      <c r="BV17" s="347"/>
      <c r="BW17" s="347"/>
      <c r="BX17" s="347"/>
      <c r="BY17" s="347"/>
      <c r="BZ17" s="347"/>
      <c r="CA17" s="347"/>
      <c r="CB17" s="347"/>
      <c r="CC17" s="347"/>
    </row>
    <row r="18" spans="3:81" x14ac:dyDescent="0.3">
      <c r="C18" s="155"/>
      <c r="D18" s="156"/>
      <c r="E18" s="156"/>
      <c r="F18" s="156"/>
      <c r="G18" s="156"/>
      <c r="H18" s="156"/>
      <c r="I18" s="156"/>
      <c r="J18" s="156"/>
      <c r="K18" s="156"/>
      <c r="L18" s="156"/>
      <c r="M18" s="156"/>
      <c r="N18" s="157"/>
      <c r="O18" s="4"/>
      <c r="P18" s="347"/>
      <c r="Q18" s="347"/>
      <c r="R18" s="347"/>
      <c r="S18" s="347"/>
      <c r="T18" s="347"/>
      <c r="U18" s="347"/>
      <c r="V18" s="347"/>
      <c r="W18" s="347"/>
      <c r="X18" s="347"/>
      <c r="Y18" s="347"/>
      <c r="Z18" s="347"/>
      <c r="AA18" s="347"/>
      <c r="AB18" s="347"/>
      <c r="AC18" s="4"/>
      <c r="AD18" s="347"/>
      <c r="AE18" s="347"/>
      <c r="AF18" s="347"/>
      <c r="AG18" s="347"/>
      <c r="AH18" s="347"/>
      <c r="AI18" s="347"/>
      <c r="AJ18" s="347"/>
      <c r="AK18" s="347"/>
      <c r="AL18" s="347"/>
      <c r="AM18" s="347"/>
      <c r="AN18" s="347"/>
      <c r="AO18" s="347"/>
      <c r="AQ18" s="155"/>
      <c r="AR18" s="156"/>
      <c r="AS18" s="156"/>
      <c r="AT18" s="156"/>
      <c r="AU18" s="156"/>
      <c r="AV18" s="156"/>
      <c r="AW18" s="156"/>
      <c r="AX18" s="156"/>
      <c r="AY18" s="156"/>
      <c r="AZ18" s="156"/>
      <c r="BA18" s="156"/>
      <c r="BB18" s="157"/>
      <c r="BC18" s="4"/>
      <c r="BD18" s="347"/>
      <c r="BE18" s="347"/>
      <c r="BF18" s="347"/>
      <c r="BG18" s="347"/>
      <c r="BH18" s="347"/>
      <c r="BI18" s="347"/>
      <c r="BJ18" s="347"/>
      <c r="BK18" s="347"/>
      <c r="BL18" s="347"/>
      <c r="BM18" s="347"/>
      <c r="BN18" s="347"/>
      <c r="BO18" s="347"/>
      <c r="BP18" s="347"/>
      <c r="BQ18" s="4"/>
      <c r="BR18" s="347"/>
      <c r="BS18" s="347"/>
      <c r="BT18" s="347"/>
      <c r="BU18" s="347"/>
      <c r="BV18" s="347"/>
      <c r="BW18" s="347"/>
      <c r="BX18" s="347"/>
      <c r="BY18" s="347"/>
      <c r="BZ18" s="347"/>
      <c r="CA18" s="347"/>
      <c r="CB18" s="347"/>
      <c r="CC18" s="347"/>
    </row>
    <row r="19" spans="3:81" x14ac:dyDescent="0.3">
      <c r="C19" s="155"/>
      <c r="D19" s="156"/>
      <c r="E19" s="156"/>
      <c r="F19" s="156"/>
      <c r="G19" s="156"/>
      <c r="H19" s="156"/>
      <c r="I19" s="156"/>
      <c r="J19" s="156"/>
      <c r="K19" s="156"/>
      <c r="L19" s="156"/>
      <c r="M19" s="156"/>
      <c r="N19" s="157"/>
      <c r="O19" s="4"/>
      <c r="P19" s="347"/>
      <c r="Q19" s="347"/>
      <c r="R19" s="347"/>
      <c r="S19" s="347"/>
      <c r="T19" s="347"/>
      <c r="U19" s="347"/>
      <c r="V19" s="347"/>
      <c r="W19" s="347"/>
      <c r="X19" s="347"/>
      <c r="Y19" s="347"/>
      <c r="Z19" s="347"/>
      <c r="AA19" s="347"/>
      <c r="AB19" s="347"/>
      <c r="AC19" s="4"/>
      <c r="AD19" s="347"/>
      <c r="AE19" s="347"/>
      <c r="AF19" s="347"/>
      <c r="AG19" s="347"/>
      <c r="AH19" s="347"/>
      <c r="AI19" s="347"/>
      <c r="AJ19" s="347"/>
      <c r="AK19" s="347"/>
      <c r="AL19" s="347"/>
      <c r="AM19" s="347"/>
      <c r="AN19" s="347"/>
      <c r="AO19" s="347"/>
      <c r="AQ19" s="155"/>
      <c r="AR19" s="156"/>
      <c r="AS19" s="156"/>
      <c r="AT19" s="156"/>
      <c r="AU19" s="156"/>
      <c r="AV19" s="156"/>
      <c r="AW19" s="156"/>
      <c r="AX19" s="156"/>
      <c r="AY19" s="156"/>
      <c r="AZ19" s="156"/>
      <c r="BA19" s="156"/>
      <c r="BB19" s="157"/>
      <c r="BC19" s="4"/>
      <c r="BD19" s="347"/>
      <c r="BE19" s="347"/>
      <c r="BF19" s="347"/>
      <c r="BG19" s="347"/>
      <c r="BH19" s="347"/>
      <c r="BI19" s="347"/>
      <c r="BJ19" s="347"/>
      <c r="BK19" s="347"/>
      <c r="BL19" s="347"/>
      <c r="BM19" s="347"/>
      <c r="BN19" s="347"/>
      <c r="BO19" s="347"/>
      <c r="BP19" s="347"/>
      <c r="BQ19" s="4"/>
      <c r="BR19" s="347"/>
      <c r="BS19" s="347"/>
      <c r="BT19" s="347"/>
      <c r="BU19" s="347"/>
      <c r="BV19" s="347"/>
      <c r="BW19" s="347"/>
      <c r="BX19" s="347"/>
      <c r="BY19" s="347"/>
      <c r="BZ19" s="347"/>
      <c r="CA19" s="347"/>
      <c r="CB19" s="347"/>
      <c r="CC19" s="347"/>
    </row>
    <row r="20" spans="3:81" x14ac:dyDescent="0.3">
      <c r="C20" s="155"/>
      <c r="D20" s="156"/>
      <c r="E20" s="156"/>
      <c r="F20" s="156"/>
      <c r="G20" s="156"/>
      <c r="H20" s="156"/>
      <c r="I20" s="156"/>
      <c r="J20" s="156"/>
      <c r="K20" s="156"/>
      <c r="L20" s="156"/>
      <c r="M20" s="156"/>
      <c r="N20" s="157"/>
      <c r="O20" s="4"/>
      <c r="P20" s="347"/>
      <c r="Q20" s="347"/>
      <c r="R20" s="347"/>
      <c r="S20" s="347"/>
      <c r="T20" s="347"/>
      <c r="U20" s="347"/>
      <c r="V20" s="347"/>
      <c r="W20" s="347"/>
      <c r="X20" s="347"/>
      <c r="Y20" s="347"/>
      <c r="Z20" s="347"/>
      <c r="AA20" s="347"/>
      <c r="AB20" s="347"/>
      <c r="AC20" s="4"/>
      <c r="AD20" s="347"/>
      <c r="AE20" s="347"/>
      <c r="AF20" s="347"/>
      <c r="AG20" s="347"/>
      <c r="AH20" s="347"/>
      <c r="AI20" s="347"/>
      <c r="AJ20" s="347"/>
      <c r="AK20" s="347"/>
      <c r="AL20" s="347"/>
      <c r="AM20" s="347"/>
      <c r="AN20" s="347"/>
      <c r="AO20" s="347"/>
      <c r="AQ20" s="155"/>
      <c r="AR20" s="156"/>
      <c r="AS20" s="156"/>
      <c r="AT20" s="156"/>
      <c r="AU20" s="156"/>
      <c r="AV20" s="156"/>
      <c r="AW20" s="156"/>
      <c r="AX20" s="156"/>
      <c r="AY20" s="156"/>
      <c r="AZ20" s="156"/>
      <c r="BA20" s="156"/>
      <c r="BB20" s="157"/>
      <c r="BC20" s="4"/>
      <c r="BD20" s="347"/>
      <c r="BE20" s="347"/>
      <c r="BF20" s="347"/>
      <c r="BG20" s="347"/>
      <c r="BH20" s="347"/>
      <c r="BI20" s="347"/>
      <c r="BJ20" s="347"/>
      <c r="BK20" s="347"/>
      <c r="BL20" s="347"/>
      <c r="BM20" s="347"/>
      <c r="BN20" s="347"/>
      <c r="BO20" s="347"/>
      <c r="BP20" s="347"/>
      <c r="BQ20" s="4"/>
      <c r="BR20" s="347"/>
      <c r="BS20" s="347"/>
      <c r="BT20" s="347"/>
      <c r="BU20" s="347"/>
      <c r="BV20" s="347"/>
      <c r="BW20" s="347"/>
      <c r="BX20" s="347"/>
      <c r="BY20" s="347"/>
      <c r="BZ20" s="347"/>
      <c r="CA20" s="347"/>
      <c r="CB20" s="347"/>
      <c r="CC20" s="347"/>
    </row>
    <row r="21" spans="3:81" x14ac:dyDescent="0.3">
      <c r="C21" s="155"/>
      <c r="D21" s="156"/>
      <c r="E21" s="156"/>
      <c r="F21" s="156"/>
      <c r="G21" s="156"/>
      <c r="H21" s="156"/>
      <c r="I21" s="156"/>
      <c r="J21" s="156"/>
      <c r="K21" s="156"/>
      <c r="L21" s="156"/>
      <c r="M21" s="156"/>
      <c r="N21" s="157"/>
      <c r="O21" s="4"/>
      <c r="P21" s="347"/>
      <c r="Q21" s="347"/>
      <c r="R21" s="347"/>
      <c r="S21" s="347"/>
      <c r="T21" s="347"/>
      <c r="U21" s="347"/>
      <c r="V21" s="347"/>
      <c r="W21" s="347"/>
      <c r="X21" s="347"/>
      <c r="Y21" s="347"/>
      <c r="Z21" s="347"/>
      <c r="AA21" s="347"/>
      <c r="AB21" s="347"/>
      <c r="AC21" s="4"/>
      <c r="AD21" s="347"/>
      <c r="AE21" s="347"/>
      <c r="AF21" s="347"/>
      <c r="AG21" s="347"/>
      <c r="AH21" s="347"/>
      <c r="AI21" s="347"/>
      <c r="AJ21" s="347"/>
      <c r="AK21" s="347"/>
      <c r="AL21" s="347"/>
      <c r="AM21" s="347"/>
      <c r="AN21" s="347"/>
      <c r="AO21" s="347"/>
      <c r="AQ21" s="155"/>
      <c r="AR21" s="156"/>
      <c r="AS21" s="156"/>
      <c r="AT21" s="156"/>
      <c r="AU21" s="156"/>
      <c r="AV21" s="156"/>
      <c r="AW21" s="156"/>
      <c r="AX21" s="156"/>
      <c r="AY21" s="156"/>
      <c r="AZ21" s="156"/>
      <c r="BA21" s="156"/>
      <c r="BB21" s="157"/>
      <c r="BC21" s="4"/>
      <c r="BD21" s="347"/>
      <c r="BE21" s="347"/>
      <c r="BF21" s="347"/>
      <c r="BG21" s="347"/>
      <c r="BH21" s="347"/>
      <c r="BI21" s="347"/>
      <c r="BJ21" s="347"/>
      <c r="BK21" s="347"/>
      <c r="BL21" s="347"/>
      <c r="BM21" s="347"/>
      <c r="BN21" s="347"/>
      <c r="BO21" s="347"/>
      <c r="BP21" s="347"/>
      <c r="BQ21" s="4"/>
      <c r="BR21" s="347"/>
      <c r="BS21" s="347"/>
      <c r="BT21" s="347"/>
      <c r="BU21" s="347"/>
      <c r="BV21" s="347"/>
      <c r="BW21" s="347"/>
      <c r="BX21" s="347"/>
      <c r="BY21" s="347"/>
      <c r="BZ21" s="347"/>
      <c r="CA21" s="347"/>
      <c r="CB21" s="347"/>
      <c r="CC21" s="347"/>
    </row>
    <row r="22" spans="3:81" x14ac:dyDescent="0.3">
      <c r="C22" s="155"/>
      <c r="D22" s="156"/>
      <c r="E22" s="156"/>
      <c r="F22" s="156"/>
      <c r="G22" s="156"/>
      <c r="H22" s="156"/>
      <c r="I22" s="156"/>
      <c r="J22" s="156"/>
      <c r="K22" s="156"/>
      <c r="L22" s="156"/>
      <c r="M22" s="156"/>
      <c r="N22" s="157"/>
      <c r="O22" s="4"/>
      <c r="P22" s="347"/>
      <c r="Q22" s="347"/>
      <c r="R22" s="347"/>
      <c r="S22" s="347"/>
      <c r="T22" s="347"/>
      <c r="U22" s="347"/>
      <c r="V22" s="347"/>
      <c r="W22" s="347"/>
      <c r="X22" s="347"/>
      <c r="Y22" s="347"/>
      <c r="Z22" s="347"/>
      <c r="AA22" s="347"/>
      <c r="AB22" s="347"/>
      <c r="AC22" s="4"/>
      <c r="AD22" s="347"/>
      <c r="AE22" s="347"/>
      <c r="AF22" s="347"/>
      <c r="AG22" s="347"/>
      <c r="AH22" s="347"/>
      <c r="AI22" s="347"/>
      <c r="AJ22" s="347"/>
      <c r="AK22" s="347"/>
      <c r="AL22" s="347"/>
      <c r="AM22" s="347"/>
      <c r="AN22" s="347"/>
      <c r="AO22" s="347"/>
      <c r="AQ22" s="155"/>
      <c r="AR22" s="156"/>
      <c r="AS22" s="156"/>
      <c r="AT22" s="156"/>
      <c r="AU22" s="156"/>
      <c r="AV22" s="156"/>
      <c r="AW22" s="156"/>
      <c r="AX22" s="156"/>
      <c r="AY22" s="156"/>
      <c r="AZ22" s="156"/>
      <c r="BA22" s="156"/>
      <c r="BB22" s="157"/>
      <c r="BC22" s="4"/>
      <c r="BD22" s="347"/>
      <c r="BE22" s="347"/>
      <c r="BF22" s="347"/>
      <c r="BG22" s="347"/>
      <c r="BH22" s="347"/>
      <c r="BI22" s="347"/>
      <c r="BJ22" s="347"/>
      <c r="BK22" s="347"/>
      <c r="BL22" s="347"/>
      <c r="BM22" s="347"/>
      <c r="BN22" s="347"/>
      <c r="BO22" s="347"/>
      <c r="BP22" s="347"/>
      <c r="BQ22" s="4"/>
      <c r="BR22" s="347"/>
      <c r="BS22" s="347"/>
      <c r="BT22" s="347"/>
      <c r="BU22" s="347"/>
      <c r="BV22" s="347"/>
      <c r="BW22" s="347"/>
      <c r="BX22" s="347"/>
      <c r="BY22" s="347"/>
      <c r="BZ22" s="347"/>
      <c r="CA22" s="347"/>
      <c r="CB22" s="347"/>
      <c r="CC22" s="347"/>
    </row>
    <row r="23" spans="3:81" x14ac:dyDescent="0.3">
      <c r="C23" s="158"/>
      <c r="D23" s="159"/>
      <c r="E23" s="159"/>
      <c r="F23" s="159"/>
      <c r="G23" s="159"/>
      <c r="H23" s="159"/>
      <c r="I23" s="159"/>
      <c r="J23" s="159"/>
      <c r="K23" s="159"/>
      <c r="L23" s="159"/>
      <c r="M23" s="159"/>
      <c r="N23" s="160"/>
      <c r="O23" s="4"/>
      <c r="P23" s="347"/>
      <c r="Q23" s="347"/>
      <c r="R23" s="347"/>
      <c r="S23" s="347"/>
      <c r="T23" s="347"/>
      <c r="U23" s="347"/>
      <c r="V23" s="347"/>
      <c r="W23" s="347"/>
      <c r="X23" s="347"/>
      <c r="Y23" s="347"/>
      <c r="Z23" s="347"/>
      <c r="AA23" s="347"/>
      <c r="AB23" s="347"/>
      <c r="AC23" s="4"/>
      <c r="AD23" s="347"/>
      <c r="AE23" s="347"/>
      <c r="AF23" s="347"/>
      <c r="AG23" s="347"/>
      <c r="AH23" s="347"/>
      <c r="AI23" s="347"/>
      <c r="AJ23" s="347"/>
      <c r="AK23" s="347"/>
      <c r="AL23" s="347"/>
      <c r="AM23" s="347"/>
      <c r="AN23" s="347"/>
      <c r="AO23" s="347"/>
      <c r="AQ23" s="158"/>
      <c r="AR23" s="159"/>
      <c r="AS23" s="159"/>
      <c r="AT23" s="159"/>
      <c r="AU23" s="159"/>
      <c r="AV23" s="159"/>
      <c r="AW23" s="159"/>
      <c r="AX23" s="159"/>
      <c r="AY23" s="159"/>
      <c r="AZ23" s="159"/>
      <c r="BA23" s="159"/>
      <c r="BB23" s="160"/>
      <c r="BC23" s="4"/>
      <c r="BD23" s="347"/>
      <c r="BE23" s="347"/>
      <c r="BF23" s="347"/>
      <c r="BG23" s="347"/>
      <c r="BH23" s="347"/>
      <c r="BI23" s="347"/>
      <c r="BJ23" s="347"/>
      <c r="BK23" s="347"/>
      <c r="BL23" s="347"/>
      <c r="BM23" s="347"/>
      <c r="BN23" s="347"/>
      <c r="BO23" s="347"/>
      <c r="BP23" s="347"/>
      <c r="BQ23" s="4"/>
      <c r="BR23" s="347"/>
      <c r="BS23" s="347"/>
      <c r="BT23" s="347"/>
      <c r="BU23" s="347"/>
      <c r="BV23" s="347"/>
      <c r="BW23" s="347"/>
      <c r="BX23" s="347"/>
      <c r="BY23" s="347"/>
      <c r="BZ23" s="347"/>
      <c r="CA23" s="347"/>
      <c r="CB23" s="347"/>
      <c r="CC23" s="347"/>
    </row>
    <row r="25" spans="3:81" x14ac:dyDescent="0.3">
      <c r="C25" s="166" t="s">
        <v>359</v>
      </c>
      <c r="D25" s="166"/>
      <c r="E25" s="166"/>
      <c r="F25" s="166"/>
      <c r="G25" s="166"/>
      <c r="H25" s="166"/>
      <c r="I25" s="166"/>
      <c r="J25" s="166"/>
      <c r="K25" s="166"/>
      <c r="L25" s="166"/>
      <c r="M25" s="166"/>
      <c r="N25" s="166"/>
      <c r="O25" s="166"/>
      <c r="P25" s="166"/>
      <c r="Q25" s="166"/>
      <c r="R25" s="166"/>
      <c r="S25" s="166"/>
      <c r="T25" s="166"/>
      <c r="U25" s="166"/>
      <c r="V25" s="166"/>
      <c r="W25" s="166"/>
      <c r="X25" s="166"/>
      <c r="Y25" s="166"/>
      <c r="Z25" s="166"/>
      <c r="AA25" s="166"/>
      <c r="AB25" s="166"/>
      <c r="AC25" s="166"/>
      <c r="AD25" s="166"/>
      <c r="AE25" s="166"/>
      <c r="AF25" s="166"/>
      <c r="AG25" s="166"/>
      <c r="AH25" s="166"/>
      <c r="AI25" s="166"/>
      <c r="AJ25" s="166"/>
      <c r="AK25" s="166"/>
      <c r="AL25" s="166"/>
      <c r="AM25" s="166"/>
      <c r="AN25" s="166"/>
      <c r="AO25" s="166"/>
      <c r="AQ25" s="166" t="s">
        <v>360</v>
      </c>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row>
    <row r="27" spans="3:81" x14ac:dyDescent="0.3">
      <c r="C27" s="344" t="s">
        <v>352</v>
      </c>
      <c r="D27" s="344"/>
      <c r="E27" s="344"/>
      <c r="F27" s="344"/>
      <c r="G27" s="348"/>
      <c r="H27" s="348"/>
      <c r="I27" s="348"/>
      <c r="J27" s="348"/>
      <c r="K27" s="348"/>
      <c r="L27" s="348"/>
      <c r="M27" s="348"/>
      <c r="N27" s="348"/>
      <c r="P27" s="349" t="s">
        <v>353</v>
      </c>
      <c r="Q27" s="350"/>
      <c r="R27" s="350"/>
      <c r="S27" s="351"/>
      <c r="T27" s="352"/>
      <c r="U27" s="352"/>
      <c r="V27" s="352"/>
      <c r="X27" s="349" t="s">
        <v>354</v>
      </c>
      <c r="Y27" s="350"/>
      <c r="Z27" s="350"/>
      <c r="AA27" s="351"/>
      <c r="AB27" s="352"/>
      <c r="AC27" s="352"/>
      <c r="AD27" s="352"/>
      <c r="AF27" s="349" t="s">
        <v>355</v>
      </c>
      <c r="AG27" s="350"/>
      <c r="AH27" s="350"/>
      <c r="AI27" s="351"/>
      <c r="AJ27" s="339"/>
      <c r="AK27" s="353"/>
      <c r="AL27" s="353"/>
      <c r="AM27" s="353"/>
      <c r="AN27" s="353"/>
      <c r="AO27" s="340"/>
      <c r="AQ27" s="344" t="s">
        <v>352</v>
      </c>
      <c r="AR27" s="344"/>
      <c r="AS27" s="344"/>
      <c r="AT27" s="344"/>
      <c r="AU27" s="348"/>
      <c r="AV27" s="348"/>
      <c r="AW27" s="348"/>
      <c r="AX27" s="348"/>
      <c r="AY27" s="348"/>
      <c r="AZ27" s="348"/>
      <c r="BA27" s="348"/>
      <c r="BB27" s="348"/>
      <c r="BD27" s="349" t="s">
        <v>353</v>
      </c>
      <c r="BE27" s="350"/>
      <c r="BF27" s="350"/>
      <c r="BG27" s="351"/>
      <c r="BH27" s="352"/>
      <c r="BI27" s="352"/>
      <c r="BJ27" s="352"/>
      <c r="BL27" s="349" t="s">
        <v>354</v>
      </c>
      <c r="BM27" s="350"/>
      <c r="BN27" s="350"/>
      <c r="BO27" s="351"/>
      <c r="BP27" s="352"/>
      <c r="BQ27" s="352"/>
      <c r="BR27" s="352"/>
      <c r="BT27" s="349" t="s">
        <v>355</v>
      </c>
      <c r="BU27" s="350"/>
      <c r="BV27" s="350"/>
      <c r="BW27" s="351"/>
      <c r="BX27" s="339"/>
      <c r="BY27" s="353"/>
      <c r="BZ27" s="353"/>
      <c r="CA27" s="353"/>
      <c r="CB27" s="353"/>
      <c r="CC27" s="340"/>
    </row>
    <row r="29" spans="3:81" x14ac:dyDescent="0.3">
      <c r="C29" s="349" t="s">
        <v>356</v>
      </c>
      <c r="D29" s="350"/>
      <c r="E29" s="350"/>
      <c r="F29" s="350"/>
      <c r="G29" s="350"/>
      <c r="H29" s="350"/>
      <c r="I29" s="350"/>
      <c r="J29" s="350"/>
      <c r="K29" s="350"/>
      <c r="L29" s="350"/>
      <c r="M29" s="350"/>
      <c r="N29" s="351"/>
      <c r="O29" s="4"/>
      <c r="P29" s="349" t="s">
        <v>357</v>
      </c>
      <c r="Q29" s="350"/>
      <c r="R29" s="350"/>
      <c r="S29" s="350"/>
      <c r="T29" s="350"/>
      <c r="U29" s="350"/>
      <c r="V29" s="350"/>
      <c r="W29" s="350"/>
      <c r="X29" s="350"/>
      <c r="Y29" s="350"/>
      <c r="Z29" s="350"/>
      <c r="AA29" s="350"/>
      <c r="AB29" s="351"/>
      <c r="AD29" s="349" t="s">
        <v>358</v>
      </c>
      <c r="AE29" s="350"/>
      <c r="AF29" s="350"/>
      <c r="AG29" s="350"/>
      <c r="AH29" s="350"/>
      <c r="AI29" s="350"/>
      <c r="AJ29" s="350"/>
      <c r="AK29" s="350"/>
      <c r="AL29" s="350"/>
      <c r="AM29" s="350"/>
      <c r="AN29" s="350"/>
      <c r="AO29" s="351"/>
      <c r="AQ29" s="349" t="s">
        <v>356</v>
      </c>
      <c r="AR29" s="350"/>
      <c r="AS29" s="350"/>
      <c r="AT29" s="350"/>
      <c r="AU29" s="350"/>
      <c r="AV29" s="350"/>
      <c r="AW29" s="350"/>
      <c r="AX29" s="350"/>
      <c r="AY29" s="350"/>
      <c r="AZ29" s="350"/>
      <c r="BA29" s="350"/>
      <c r="BB29" s="351"/>
      <c r="BC29" s="4"/>
      <c r="BD29" s="349" t="s">
        <v>357</v>
      </c>
      <c r="BE29" s="350"/>
      <c r="BF29" s="350"/>
      <c r="BG29" s="350"/>
      <c r="BH29" s="350"/>
      <c r="BI29" s="350"/>
      <c r="BJ29" s="350"/>
      <c r="BK29" s="350"/>
      <c r="BL29" s="350"/>
      <c r="BM29" s="350"/>
      <c r="BN29" s="350"/>
      <c r="BO29" s="350"/>
      <c r="BP29" s="351"/>
      <c r="BR29" s="349" t="s">
        <v>358</v>
      </c>
      <c r="BS29" s="350"/>
      <c r="BT29" s="350"/>
      <c r="BU29" s="350"/>
      <c r="BV29" s="350"/>
      <c r="BW29" s="350"/>
      <c r="BX29" s="350"/>
      <c r="BY29" s="350"/>
      <c r="BZ29" s="350"/>
      <c r="CA29" s="350"/>
      <c r="CB29" s="350"/>
      <c r="CC29" s="351"/>
    </row>
    <row r="30" spans="3:81" x14ac:dyDescent="0.3">
      <c r="C30" s="152"/>
      <c r="D30" s="153"/>
      <c r="E30" s="153"/>
      <c r="F30" s="153"/>
      <c r="G30" s="153"/>
      <c r="H30" s="153"/>
      <c r="I30" s="153"/>
      <c r="J30" s="153"/>
      <c r="K30" s="153"/>
      <c r="L30" s="153"/>
      <c r="M30" s="153"/>
      <c r="N30" s="154"/>
      <c r="O30" s="4"/>
      <c r="P30" s="347"/>
      <c r="Q30" s="347"/>
      <c r="R30" s="347"/>
      <c r="S30" s="347"/>
      <c r="T30" s="347"/>
      <c r="U30" s="347"/>
      <c r="V30" s="347"/>
      <c r="W30" s="347"/>
      <c r="X30" s="347"/>
      <c r="Y30" s="347"/>
      <c r="Z30" s="347"/>
      <c r="AA30" s="347"/>
      <c r="AB30" s="347"/>
      <c r="AC30" s="4"/>
      <c r="AD30" s="347"/>
      <c r="AE30" s="347"/>
      <c r="AF30" s="347"/>
      <c r="AG30" s="347"/>
      <c r="AH30" s="347"/>
      <c r="AI30" s="347"/>
      <c r="AJ30" s="347"/>
      <c r="AK30" s="347"/>
      <c r="AL30" s="347"/>
      <c r="AM30" s="347"/>
      <c r="AN30" s="347"/>
      <c r="AO30" s="347"/>
      <c r="AQ30" s="152"/>
      <c r="AR30" s="153"/>
      <c r="AS30" s="153"/>
      <c r="AT30" s="153"/>
      <c r="AU30" s="153"/>
      <c r="AV30" s="153"/>
      <c r="AW30" s="153"/>
      <c r="AX30" s="153"/>
      <c r="AY30" s="153"/>
      <c r="AZ30" s="153"/>
      <c r="BA30" s="153"/>
      <c r="BB30" s="154"/>
      <c r="BC30" s="4"/>
      <c r="BD30" s="347"/>
      <c r="BE30" s="347"/>
      <c r="BF30" s="347"/>
      <c r="BG30" s="347"/>
      <c r="BH30" s="347"/>
      <c r="BI30" s="347"/>
      <c r="BJ30" s="347"/>
      <c r="BK30" s="347"/>
      <c r="BL30" s="347"/>
      <c r="BM30" s="347"/>
      <c r="BN30" s="347"/>
      <c r="BO30" s="347"/>
      <c r="BP30" s="347"/>
      <c r="BQ30" s="4"/>
      <c r="BR30" s="347"/>
      <c r="BS30" s="347"/>
      <c r="BT30" s="347"/>
      <c r="BU30" s="347"/>
      <c r="BV30" s="347"/>
      <c r="BW30" s="347"/>
      <c r="BX30" s="347"/>
      <c r="BY30" s="347"/>
      <c r="BZ30" s="347"/>
      <c r="CA30" s="347"/>
      <c r="CB30" s="347"/>
      <c r="CC30" s="347"/>
    </row>
    <row r="31" spans="3:81" x14ac:dyDescent="0.3">
      <c r="C31" s="155"/>
      <c r="D31" s="156"/>
      <c r="E31" s="156"/>
      <c r="F31" s="156"/>
      <c r="G31" s="156"/>
      <c r="H31" s="156"/>
      <c r="I31" s="156"/>
      <c r="J31" s="156"/>
      <c r="K31" s="156"/>
      <c r="L31" s="156"/>
      <c r="M31" s="156"/>
      <c r="N31" s="157"/>
      <c r="O31" s="4"/>
      <c r="P31" s="347"/>
      <c r="Q31" s="347"/>
      <c r="R31" s="347"/>
      <c r="S31" s="347"/>
      <c r="T31" s="347"/>
      <c r="U31" s="347"/>
      <c r="V31" s="347"/>
      <c r="W31" s="347"/>
      <c r="X31" s="347"/>
      <c r="Y31" s="347"/>
      <c r="Z31" s="347"/>
      <c r="AA31" s="347"/>
      <c r="AB31" s="347"/>
      <c r="AC31" s="4"/>
      <c r="AD31" s="347"/>
      <c r="AE31" s="347"/>
      <c r="AF31" s="347"/>
      <c r="AG31" s="347"/>
      <c r="AH31" s="347"/>
      <c r="AI31" s="347"/>
      <c r="AJ31" s="347"/>
      <c r="AK31" s="347"/>
      <c r="AL31" s="347"/>
      <c r="AM31" s="347"/>
      <c r="AN31" s="347"/>
      <c r="AO31" s="347"/>
      <c r="AQ31" s="155"/>
      <c r="AR31" s="156"/>
      <c r="AS31" s="156"/>
      <c r="AT31" s="156"/>
      <c r="AU31" s="156"/>
      <c r="AV31" s="156"/>
      <c r="AW31" s="156"/>
      <c r="AX31" s="156"/>
      <c r="AY31" s="156"/>
      <c r="AZ31" s="156"/>
      <c r="BA31" s="156"/>
      <c r="BB31" s="157"/>
      <c r="BC31" s="4"/>
      <c r="BD31" s="347"/>
      <c r="BE31" s="347"/>
      <c r="BF31" s="347"/>
      <c r="BG31" s="347"/>
      <c r="BH31" s="347"/>
      <c r="BI31" s="347"/>
      <c r="BJ31" s="347"/>
      <c r="BK31" s="347"/>
      <c r="BL31" s="347"/>
      <c r="BM31" s="347"/>
      <c r="BN31" s="347"/>
      <c r="BO31" s="347"/>
      <c r="BP31" s="347"/>
      <c r="BQ31" s="4"/>
      <c r="BR31" s="347"/>
      <c r="BS31" s="347"/>
      <c r="BT31" s="347"/>
      <c r="BU31" s="347"/>
      <c r="BV31" s="347"/>
      <c r="BW31" s="347"/>
      <c r="BX31" s="347"/>
      <c r="BY31" s="347"/>
      <c r="BZ31" s="347"/>
      <c r="CA31" s="347"/>
      <c r="CB31" s="347"/>
      <c r="CC31" s="347"/>
    </row>
    <row r="32" spans="3:81" x14ac:dyDescent="0.3">
      <c r="C32" s="155"/>
      <c r="D32" s="156"/>
      <c r="E32" s="156"/>
      <c r="F32" s="156"/>
      <c r="G32" s="156"/>
      <c r="H32" s="156"/>
      <c r="I32" s="156"/>
      <c r="J32" s="156"/>
      <c r="K32" s="156"/>
      <c r="L32" s="156"/>
      <c r="M32" s="156"/>
      <c r="N32" s="157"/>
      <c r="O32" s="4"/>
      <c r="P32" s="347"/>
      <c r="Q32" s="347"/>
      <c r="R32" s="347"/>
      <c r="S32" s="347"/>
      <c r="T32" s="347"/>
      <c r="U32" s="347"/>
      <c r="V32" s="347"/>
      <c r="W32" s="347"/>
      <c r="X32" s="347"/>
      <c r="Y32" s="347"/>
      <c r="Z32" s="347"/>
      <c r="AA32" s="347"/>
      <c r="AB32" s="347"/>
      <c r="AC32" s="4"/>
      <c r="AD32" s="347"/>
      <c r="AE32" s="347"/>
      <c r="AF32" s="347"/>
      <c r="AG32" s="347"/>
      <c r="AH32" s="347"/>
      <c r="AI32" s="347"/>
      <c r="AJ32" s="347"/>
      <c r="AK32" s="347"/>
      <c r="AL32" s="347"/>
      <c r="AM32" s="347"/>
      <c r="AN32" s="347"/>
      <c r="AO32" s="347"/>
      <c r="AQ32" s="155"/>
      <c r="AR32" s="156"/>
      <c r="AS32" s="156"/>
      <c r="AT32" s="156"/>
      <c r="AU32" s="156"/>
      <c r="AV32" s="156"/>
      <c r="AW32" s="156"/>
      <c r="AX32" s="156"/>
      <c r="AY32" s="156"/>
      <c r="AZ32" s="156"/>
      <c r="BA32" s="156"/>
      <c r="BB32" s="157"/>
      <c r="BC32" s="4"/>
      <c r="BD32" s="347"/>
      <c r="BE32" s="347"/>
      <c r="BF32" s="347"/>
      <c r="BG32" s="347"/>
      <c r="BH32" s="347"/>
      <c r="BI32" s="347"/>
      <c r="BJ32" s="347"/>
      <c r="BK32" s="347"/>
      <c r="BL32" s="347"/>
      <c r="BM32" s="347"/>
      <c r="BN32" s="347"/>
      <c r="BO32" s="347"/>
      <c r="BP32" s="347"/>
      <c r="BQ32" s="4"/>
      <c r="BR32" s="347"/>
      <c r="BS32" s="347"/>
      <c r="BT32" s="347"/>
      <c r="BU32" s="347"/>
      <c r="BV32" s="347"/>
      <c r="BW32" s="347"/>
      <c r="BX32" s="347"/>
      <c r="BY32" s="347"/>
      <c r="BZ32" s="347"/>
      <c r="CA32" s="347"/>
      <c r="CB32" s="347"/>
      <c r="CC32" s="347"/>
    </row>
    <row r="33" spans="3:81" x14ac:dyDescent="0.3">
      <c r="C33" s="155"/>
      <c r="D33" s="156"/>
      <c r="E33" s="156"/>
      <c r="F33" s="156"/>
      <c r="G33" s="156"/>
      <c r="H33" s="156"/>
      <c r="I33" s="156"/>
      <c r="J33" s="156"/>
      <c r="K33" s="156"/>
      <c r="L33" s="156"/>
      <c r="M33" s="156"/>
      <c r="N33" s="157"/>
      <c r="O33" s="4"/>
      <c r="P33" s="347"/>
      <c r="Q33" s="347"/>
      <c r="R33" s="347"/>
      <c r="S33" s="347"/>
      <c r="T33" s="347"/>
      <c r="U33" s="347"/>
      <c r="V33" s="347"/>
      <c r="W33" s="347"/>
      <c r="X33" s="347"/>
      <c r="Y33" s="347"/>
      <c r="Z33" s="347"/>
      <c r="AA33" s="347"/>
      <c r="AB33" s="347"/>
      <c r="AC33" s="4"/>
      <c r="AD33" s="347"/>
      <c r="AE33" s="347"/>
      <c r="AF33" s="347"/>
      <c r="AG33" s="347"/>
      <c r="AH33" s="347"/>
      <c r="AI33" s="347"/>
      <c r="AJ33" s="347"/>
      <c r="AK33" s="347"/>
      <c r="AL33" s="347"/>
      <c r="AM33" s="347"/>
      <c r="AN33" s="347"/>
      <c r="AO33" s="347"/>
      <c r="AQ33" s="155"/>
      <c r="AR33" s="156"/>
      <c r="AS33" s="156"/>
      <c r="AT33" s="156"/>
      <c r="AU33" s="156"/>
      <c r="AV33" s="156"/>
      <c r="AW33" s="156"/>
      <c r="AX33" s="156"/>
      <c r="AY33" s="156"/>
      <c r="AZ33" s="156"/>
      <c r="BA33" s="156"/>
      <c r="BB33" s="157"/>
      <c r="BC33" s="4"/>
      <c r="BD33" s="347"/>
      <c r="BE33" s="347"/>
      <c r="BF33" s="347"/>
      <c r="BG33" s="347"/>
      <c r="BH33" s="347"/>
      <c r="BI33" s="347"/>
      <c r="BJ33" s="347"/>
      <c r="BK33" s="347"/>
      <c r="BL33" s="347"/>
      <c r="BM33" s="347"/>
      <c r="BN33" s="347"/>
      <c r="BO33" s="347"/>
      <c r="BP33" s="347"/>
      <c r="BQ33" s="4"/>
      <c r="BR33" s="347"/>
      <c r="BS33" s="347"/>
      <c r="BT33" s="347"/>
      <c r="BU33" s="347"/>
      <c r="BV33" s="347"/>
      <c r="BW33" s="347"/>
      <c r="BX33" s="347"/>
      <c r="BY33" s="347"/>
      <c r="BZ33" s="347"/>
      <c r="CA33" s="347"/>
      <c r="CB33" s="347"/>
      <c r="CC33" s="347"/>
    </row>
    <row r="34" spans="3:81" x14ac:dyDescent="0.3">
      <c r="C34" s="155"/>
      <c r="D34" s="156"/>
      <c r="E34" s="156"/>
      <c r="F34" s="156"/>
      <c r="G34" s="156"/>
      <c r="H34" s="156"/>
      <c r="I34" s="156"/>
      <c r="J34" s="156"/>
      <c r="K34" s="156"/>
      <c r="L34" s="156"/>
      <c r="M34" s="156"/>
      <c r="N34" s="157"/>
      <c r="P34" s="347"/>
      <c r="Q34" s="347"/>
      <c r="R34" s="347"/>
      <c r="S34" s="347"/>
      <c r="T34" s="347"/>
      <c r="U34" s="347"/>
      <c r="V34" s="347"/>
      <c r="W34" s="347"/>
      <c r="X34" s="347"/>
      <c r="Y34" s="347"/>
      <c r="Z34" s="347"/>
      <c r="AA34" s="347"/>
      <c r="AB34" s="347"/>
      <c r="AD34" s="347"/>
      <c r="AE34" s="347"/>
      <c r="AF34" s="347"/>
      <c r="AG34" s="347"/>
      <c r="AH34" s="347"/>
      <c r="AI34" s="347"/>
      <c r="AJ34" s="347"/>
      <c r="AK34" s="347"/>
      <c r="AL34" s="347"/>
      <c r="AM34" s="347"/>
      <c r="AN34" s="347"/>
      <c r="AO34" s="347"/>
      <c r="AQ34" s="155"/>
      <c r="AR34" s="156"/>
      <c r="AS34" s="156"/>
      <c r="AT34" s="156"/>
      <c r="AU34" s="156"/>
      <c r="AV34" s="156"/>
      <c r="AW34" s="156"/>
      <c r="AX34" s="156"/>
      <c r="AY34" s="156"/>
      <c r="AZ34" s="156"/>
      <c r="BA34" s="156"/>
      <c r="BB34" s="157"/>
      <c r="BD34" s="347"/>
      <c r="BE34" s="347"/>
      <c r="BF34" s="347"/>
      <c r="BG34" s="347"/>
      <c r="BH34" s="347"/>
      <c r="BI34" s="347"/>
      <c r="BJ34" s="347"/>
      <c r="BK34" s="347"/>
      <c r="BL34" s="347"/>
      <c r="BM34" s="347"/>
      <c r="BN34" s="347"/>
      <c r="BO34" s="347"/>
      <c r="BP34" s="347"/>
      <c r="BR34" s="347"/>
      <c r="BS34" s="347"/>
      <c r="BT34" s="347"/>
      <c r="BU34" s="347"/>
      <c r="BV34" s="347"/>
      <c r="BW34" s="347"/>
      <c r="BX34" s="347"/>
      <c r="BY34" s="347"/>
      <c r="BZ34" s="347"/>
      <c r="CA34" s="347"/>
      <c r="CB34" s="347"/>
      <c r="CC34" s="347"/>
    </row>
    <row r="35" spans="3:81" x14ac:dyDescent="0.3">
      <c r="C35" s="155"/>
      <c r="D35" s="156"/>
      <c r="E35" s="156"/>
      <c r="F35" s="156"/>
      <c r="G35" s="156"/>
      <c r="H35" s="156"/>
      <c r="I35" s="156"/>
      <c r="J35" s="156"/>
      <c r="K35" s="156"/>
      <c r="L35" s="156"/>
      <c r="M35" s="156"/>
      <c r="N35" s="157"/>
      <c r="O35" s="4"/>
      <c r="P35" s="347"/>
      <c r="Q35" s="347"/>
      <c r="R35" s="347"/>
      <c r="S35" s="347"/>
      <c r="T35" s="347"/>
      <c r="U35" s="347"/>
      <c r="V35" s="347"/>
      <c r="W35" s="347"/>
      <c r="X35" s="347"/>
      <c r="Y35" s="347"/>
      <c r="Z35" s="347"/>
      <c r="AA35" s="347"/>
      <c r="AB35" s="347"/>
      <c r="AC35" s="4"/>
      <c r="AD35" s="347"/>
      <c r="AE35" s="347"/>
      <c r="AF35" s="347"/>
      <c r="AG35" s="347"/>
      <c r="AH35" s="347"/>
      <c r="AI35" s="347"/>
      <c r="AJ35" s="347"/>
      <c r="AK35" s="347"/>
      <c r="AL35" s="347"/>
      <c r="AM35" s="347"/>
      <c r="AN35" s="347"/>
      <c r="AO35" s="347"/>
      <c r="AQ35" s="155"/>
      <c r="AR35" s="156"/>
      <c r="AS35" s="156"/>
      <c r="AT35" s="156"/>
      <c r="AU35" s="156"/>
      <c r="AV35" s="156"/>
      <c r="AW35" s="156"/>
      <c r="AX35" s="156"/>
      <c r="AY35" s="156"/>
      <c r="AZ35" s="156"/>
      <c r="BA35" s="156"/>
      <c r="BB35" s="157"/>
      <c r="BC35" s="4"/>
      <c r="BD35" s="347"/>
      <c r="BE35" s="347"/>
      <c r="BF35" s="347"/>
      <c r="BG35" s="347"/>
      <c r="BH35" s="347"/>
      <c r="BI35" s="347"/>
      <c r="BJ35" s="347"/>
      <c r="BK35" s="347"/>
      <c r="BL35" s="347"/>
      <c r="BM35" s="347"/>
      <c r="BN35" s="347"/>
      <c r="BO35" s="347"/>
      <c r="BP35" s="347"/>
      <c r="BQ35" s="4"/>
      <c r="BR35" s="347"/>
      <c r="BS35" s="347"/>
      <c r="BT35" s="347"/>
      <c r="BU35" s="347"/>
      <c r="BV35" s="347"/>
      <c r="BW35" s="347"/>
      <c r="BX35" s="347"/>
      <c r="BY35" s="347"/>
      <c r="BZ35" s="347"/>
      <c r="CA35" s="347"/>
      <c r="CB35" s="347"/>
      <c r="CC35" s="347"/>
    </row>
    <row r="36" spans="3:81" x14ac:dyDescent="0.3">
      <c r="C36" s="155"/>
      <c r="D36" s="156"/>
      <c r="E36" s="156"/>
      <c r="F36" s="156"/>
      <c r="G36" s="156"/>
      <c r="H36" s="156"/>
      <c r="I36" s="156"/>
      <c r="J36" s="156"/>
      <c r="K36" s="156"/>
      <c r="L36" s="156"/>
      <c r="M36" s="156"/>
      <c r="N36" s="157"/>
      <c r="O36" s="4"/>
      <c r="P36" s="347"/>
      <c r="Q36" s="347"/>
      <c r="R36" s="347"/>
      <c r="S36" s="347"/>
      <c r="T36" s="347"/>
      <c r="U36" s="347"/>
      <c r="V36" s="347"/>
      <c r="W36" s="347"/>
      <c r="X36" s="347"/>
      <c r="Y36" s="347"/>
      <c r="Z36" s="347"/>
      <c r="AA36" s="347"/>
      <c r="AB36" s="347"/>
      <c r="AC36" s="4"/>
      <c r="AD36" s="347"/>
      <c r="AE36" s="347"/>
      <c r="AF36" s="347"/>
      <c r="AG36" s="347"/>
      <c r="AH36" s="347"/>
      <c r="AI36" s="347"/>
      <c r="AJ36" s="347"/>
      <c r="AK36" s="347"/>
      <c r="AL36" s="347"/>
      <c r="AM36" s="347"/>
      <c r="AN36" s="347"/>
      <c r="AO36" s="347"/>
      <c r="AQ36" s="155"/>
      <c r="AR36" s="156"/>
      <c r="AS36" s="156"/>
      <c r="AT36" s="156"/>
      <c r="AU36" s="156"/>
      <c r="AV36" s="156"/>
      <c r="AW36" s="156"/>
      <c r="AX36" s="156"/>
      <c r="AY36" s="156"/>
      <c r="AZ36" s="156"/>
      <c r="BA36" s="156"/>
      <c r="BB36" s="157"/>
      <c r="BC36" s="4"/>
      <c r="BD36" s="347"/>
      <c r="BE36" s="347"/>
      <c r="BF36" s="347"/>
      <c r="BG36" s="347"/>
      <c r="BH36" s="347"/>
      <c r="BI36" s="347"/>
      <c r="BJ36" s="347"/>
      <c r="BK36" s="347"/>
      <c r="BL36" s="347"/>
      <c r="BM36" s="347"/>
      <c r="BN36" s="347"/>
      <c r="BO36" s="347"/>
      <c r="BP36" s="347"/>
      <c r="BQ36" s="4"/>
      <c r="BR36" s="347"/>
      <c r="BS36" s="347"/>
      <c r="BT36" s="347"/>
      <c r="BU36" s="347"/>
      <c r="BV36" s="347"/>
      <c r="BW36" s="347"/>
      <c r="BX36" s="347"/>
      <c r="BY36" s="347"/>
      <c r="BZ36" s="347"/>
      <c r="CA36" s="347"/>
      <c r="CB36" s="347"/>
      <c r="CC36" s="347"/>
    </row>
    <row r="37" spans="3:81" x14ac:dyDescent="0.3">
      <c r="C37" s="155"/>
      <c r="D37" s="156"/>
      <c r="E37" s="156"/>
      <c r="F37" s="156"/>
      <c r="G37" s="156"/>
      <c r="H37" s="156"/>
      <c r="I37" s="156"/>
      <c r="J37" s="156"/>
      <c r="K37" s="156"/>
      <c r="L37" s="156"/>
      <c r="M37" s="156"/>
      <c r="N37" s="157"/>
      <c r="O37" s="4"/>
      <c r="P37" s="347"/>
      <c r="Q37" s="347"/>
      <c r="R37" s="347"/>
      <c r="S37" s="347"/>
      <c r="T37" s="347"/>
      <c r="U37" s="347"/>
      <c r="V37" s="347"/>
      <c r="W37" s="347"/>
      <c r="X37" s="347"/>
      <c r="Y37" s="347"/>
      <c r="Z37" s="347"/>
      <c r="AA37" s="347"/>
      <c r="AB37" s="347"/>
      <c r="AC37" s="4"/>
      <c r="AD37" s="347"/>
      <c r="AE37" s="347"/>
      <c r="AF37" s="347"/>
      <c r="AG37" s="347"/>
      <c r="AH37" s="347"/>
      <c r="AI37" s="347"/>
      <c r="AJ37" s="347"/>
      <c r="AK37" s="347"/>
      <c r="AL37" s="347"/>
      <c r="AM37" s="347"/>
      <c r="AN37" s="347"/>
      <c r="AO37" s="347"/>
      <c r="AQ37" s="155"/>
      <c r="AR37" s="156"/>
      <c r="AS37" s="156"/>
      <c r="AT37" s="156"/>
      <c r="AU37" s="156"/>
      <c r="AV37" s="156"/>
      <c r="AW37" s="156"/>
      <c r="AX37" s="156"/>
      <c r="AY37" s="156"/>
      <c r="AZ37" s="156"/>
      <c r="BA37" s="156"/>
      <c r="BB37" s="157"/>
      <c r="BC37" s="4"/>
      <c r="BD37" s="347"/>
      <c r="BE37" s="347"/>
      <c r="BF37" s="347"/>
      <c r="BG37" s="347"/>
      <c r="BH37" s="347"/>
      <c r="BI37" s="347"/>
      <c r="BJ37" s="347"/>
      <c r="BK37" s="347"/>
      <c r="BL37" s="347"/>
      <c r="BM37" s="347"/>
      <c r="BN37" s="347"/>
      <c r="BO37" s="347"/>
      <c r="BP37" s="347"/>
      <c r="BQ37" s="4"/>
      <c r="BR37" s="347"/>
      <c r="BS37" s="347"/>
      <c r="BT37" s="347"/>
      <c r="BU37" s="347"/>
      <c r="BV37" s="347"/>
      <c r="BW37" s="347"/>
      <c r="BX37" s="347"/>
      <c r="BY37" s="347"/>
      <c r="BZ37" s="347"/>
      <c r="CA37" s="347"/>
      <c r="CB37" s="347"/>
      <c r="CC37" s="347"/>
    </row>
    <row r="38" spans="3:81" x14ac:dyDescent="0.3">
      <c r="C38" s="155"/>
      <c r="D38" s="156"/>
      <c r="E38" s="156"/>
      <c r="F38" s="156"/>
      <c r="G38" s="156"/>
      <c r="H38" s="156"/>
      <c r="I38" s="156"/>
      <c r="J38" s="156"/>
      <c r="K38" s="156"/>
      <c r="L38" s="156"/>
      <c r="M38" s="156"/>
      <c r="N38" s="157"/>
      <c r="O38" s="4"/>
      <c r="P38" s="347"/>
      <c r="Q38" s="347"/>
      <c r="R38" s="347"/>
      <c r="S38" s="347"/>
      <c r="T38" s="347"/>
      <c r="U38" s="347"/>
      <c r="V38" s="347"/>
      <c r="W38" s="347"/>
      <c r="X38" s="347"/>
      <c r="Y38" s="347"/>
      <c r="Z38" s="347"/>
      <c r="AA38" s="347"/>
      <c r="AB38" s="347"/>
      <c r="AC38" s="4"/>
      <c r="AD38" s="347"/>
      <c r="AE38" s="347"/>
      <c r="AF38" s="347"/>
      <c r="AG38" s="347"/>
      <c r="AH38" s="347"/>
      <c r="AI38" s="347"/>
      <c r="AJ38" s="347"/>
      <c r="AK38" s="347"/>
      <c r="AL38" s="347"/>
      <c r="AM38" s="347"/>
      <c r="AN38" s="347"/>
      <c r="AO38" s="347"/>
      <c r="AQ38" s="155"/>
      <c r="AR38" s="156"/>
      <c r="AS38" s="156"/>
      <c r="AT38" s="156"/>
      <c r="AU38" s="156"/>
      <c r="AV38" s="156"/>
      <c r="AW38" s="156"/>
      <c r="AX38" s="156"/>
      <c r="AY38" s="156"/>
      <c r="AZ38" s="156"/>
      <c r="BA38" s="156"/>
      <c r="BB38" s="157"/>
      <c r="BC38" s="4"/>
      <c r="BD38" s="347"/>
      <c r="BE38" s="347"/>
      <c r="BF38" s="347"/>
      <c r="BG38" s="347"/>
      <c r="BH38" s="347"/>
      <c r="BI38" s="347"/>
      <c r="BJ38" s="347"/>
      <c r="BK38" s="347"/>
      <c r="BL38" s="347"/>
      <c r="BM38" s="347"/>
      <c r="BN38" s="347"/>
      <c r="BO38" s="347"/>
      <c r="BP38" s="347"/>
      <c r="BQ38" s="4"/>
      <c r="BR38" s="347"/>
      <c r="BS38" s="347"/>
      <c r="BT38" s="347"/>
      <c r="BU38" s="347"/>
      <c r="BV38" s="347"/>
      <c r="BW38" s="347"/>
      <c r="BX38" s="347"/>
      <c r="BY38" s="347"/>
      <c r="BZ38" s="347"/>
      <c r="CA38" s="347"/>
      <c r="CB38" s="347"/>
      <c r="CC38" s="347"/>
    </row>
    <row r="39" spans="3:81" x14ac:dyDescent="0.3">
      <c r="C39" s="155"/>
      <c r="D39" s="156"/>
      <c r="E39" s="156"/>
      <c r="F39" s="156"/>
      <c r="G39" s="156"/>
      <c r="H39" s="156"/>
      <c r="I39" s="156"/>
      <c r="J39" s="156"/>
      <c r="K39" s="156"/>
      <c r="L39" s="156"/>
      <c r="M39" s="156"/>
      <c r="N39" s="157"/>
      <c r="O39" s="4"/>
      <c r="P39" s="347"/>
      <c r="Q39" s="347"/>
      <c r="R39" s="347"/>
      <c r="S39" s="347"/>
      <c r="T39" s="347"/>
      <c r="U39" s="347"/>
      <c r="V39" s="347"/>
      <c r="W39" s="347"/>
      <c r="X39" s="347"/>
      <c r="Y39" s="347"/>
      <c r="Z39" s="347"/>
      <c r="AA39" s="347"/>
      <c r="AB39" s="347"/>
      <c r="AC39" s="4"/>
      <c r="AD39" s="347"/>
      <c r="AE39" s="347"/>
      <c r="AF39" s="347"/>
      <c r="AG39" s="347"/>
      <c r="AH39" s="347"/>
      <c r="AI39" s="347"/>
      <c r="AJ39" s="347"/>
      <c r="AK39" s="347"/>
      <c r="AL39" s="347"/>
      <c r="AM39" s="347"/>
      <c r="AN39" s="347"/>
      <c r="AO39" s="347"/>
      <c r="AQ39" s="155"/>
      <c r="AR39" s="156"/>
      <c r="AS39" s="156"/>
      <c r="AT39" s="156"/>
      <c r="AU39" s="156"/>
      <c r="AV39" s="156"/>
      <c r="AW39" s="156"/>
      <c r="AX39" s="156"/>
      <c r="AY39" s="156"/>
      <c r="AZ39" s="156"/>
      <c r="BA39" s="156"/>
      <c r="BB39" s="157"/>
      <c r="BC39" s="4"/>
      <c r="BD39" s="347"/>
      <c r="BE39" s="347"/>
      <c r="BF39" s="347"/>
      <c r="BG39" s="347"/>
      <c r="BH39" s="347"/>
      <c r="BI39" s="347"/>
      <c r="BJ39" s="347"/>
      <c r="BK39" s="347"/>
      <c r="BL39" s="347"/>
      <c r="BM39" s="347"/>
      <c r="BN39" s="347"/>
      <c r="BO39" s="347"/>
      <c r="BP39" s="347"/>
      <c r="BQ39" s="4"/>
      <c r="BR39" s="347"/>
      <c r="BS39" s="347"/>
      <c r="BT39" s="347"/>
      <c r="BU39" s="347"/>
      <c r="BV39" s="347"/>
      <c r="BW39" s="347"/>
      <c r="BX39" s="347"/>
      <c r="BY39" s="347"/>
      <c r="BZ39" s="347"/>
      <c r="CA39" s="347"/>
      <c r="CB39" s="347"/>
      <c r="CC39" s="347"/>
    </row>
    <row r="40" spans="3:81" x14ac:dyDescent="0.3">
      <c r="C40" s="155"/>
      <c r="D40" s="156"/>
      <c r="E40" s="156"/>
      <c r="F40" s="156"/>
      <c r="G40" s="156"/>
      <c r="H40" s="156"/>
      <c r="I40" s="156"/>
      <c r="J40" s="156"/>
      <c r="K40" s="156"/>
      <c r="L40" s="156"/>
      <c r="M40" s="156"/>
      <c r="N40" s="157"/>
      <c r="O40" s="4"/>
      <c r="P40" s="347"/>
      <c r="Q40" s="347"/>
      <c r="R40" s="347"/>
      <c r="S40" s="347"/>
      <c r="T40" s="347"/>
      <c r="U40" s="347"/>
      <c r="V40" s="347"/>
      <c r="W40" s="347"/>
      <c r="X40" s="347"/>
      <c r="Y40" s="347"/>
      <c r="Z40" s="347"/>
      <c r="AA40" s="347"/>
      <c r="AB40" s="347"/>
      <c r="AC40" s="4"/>
      <c r="AD40" s="347"/>
      <c r="AE40" s="347"/>
      <c r="AF40" s="347"/>
      <c r="AG40" s="347"/>
      <c r="AH40" s="347"/>
      <c r="AI40" s="347"/>
      <c r="AJ40" s="347"/>
      <c r="AK40" s="347"/>
      <c r="AL40" s="347"/>
      <c r="AM40" s="347"/>
      <c r="AN40" s="347"/>
      <c r="AO40" s="347"/>
      <c r="AQ40" s="155"/>
      <c r="AR40" s="156"/>
      <c r="AS40" s="156"/>
      <c r="AT40" s="156"/>
      <c r="AU40" s="156"/>
      <c r="AV40" s="156"/>
      <c r="AW40" s="156"/>
      <c r="AX40" s="156"/>
      <c r="AY40" s="156"/>
      <c r="AZ40" s="156"/>
      <c r="BA40" s="156"/>
      <c r="BB40" s="157"/>
      <c r="BC40" s="4"/>
      <c r="BD40" s="347"/>
      <c r="BE40" s="347"/>
      <c r="BF40" s="347"/>
      <c r="BG40" s="347"/>
      <c r="BH40" s="347"/>
      <c r="BI40" s="347"/>
      <c r="BJ40" s="347"/>
      <c r="BK40" s="347"/>
      <c r="BL40" s="347"/>
      <c r="BM40" s="347"/>
      <c r="BN40" s="347"/>
      <c r="BO40" s="347"/>
      <c r="BP40" s="347"/>
      <c r="BQ40" s="4"/>
      <c r="BR40" s="347"/>
      <c r="BS40" s="347"/>
      <c r="BT40" s="347"/>
      <c r="BU40" s="347"/>
      <c r="BV40" s="347"/>
      <c r="BW40" s="347"/>
      <c r="BX40" s="347"/>
      <c r="BY40" s="347"/>
      <c r="BZ40" s="347"/>
      <c r="CA40" s="347"/>
      <c r="CB40" s="347"/>
      <c r="CC40" s="347"/>
    </row>
    <row r="41" spans="3:81" x14ac:dyDescent="0.3">
      <c r="C41" s="158"/>
      <c r="D41" s="159"/>
      <c r="E41" s="159"/>
      <c r="F41" s="159"/>
      <c r="G41" s="159"/>
      <c r="H41" s="159"/>
      <c r="I41" s="159"/>
      <c r="J41" s="159"/>
      <c r="K41" s="159"/>
      <c r="L41" s="159"/>
      <c r="M41" s="159"/>
      <c r="N41" s="160"/>
      <c r="O41" s="4"/>
      <c r="P41" s="347"/>
      <c r="Q41" s="347"/>
      <c r="R41" s="347"/>
      <c r="S41" s="347"/>
      <c r="T41" s="347"/>
      <c r="U41" s="347"/>
      <c r="V41" s="347"/>
      <c r="W41" s="347"/>
      <c r="X41" s="347"/>
      <c r="Y41" s="347"/>
      <c r="Z41" s="347"/>
      <c r="AA41" s="347"/>
      <c r="AB41" s="347"/>
      <c r="AC41" s="4"/>
      <c r="AD41" s="347"/>
      <c r="AE41" s="347"/>
      <c r="AF41" s="347"/>
      <c r="AG41" s="347"/>
      <c r="AH41" s="347"/>
      <c r="AI41" s="347"/>
      <c r="AJ41" s="347"/>
      <c r="AK41" s="347"/>
      <c r="AL41" s="347"/>
      <c r="AM41" s="347"/>
      <c r="AN41" s="347"/>
      <c r="AO41" s="347"/>
      <c r="AQ41" s="158"/>
      <c r="AR41" s="159"/>
      <c r="AS41" s="159"/>
      <c r="AT41" s="159"/>
      <c r="AU41" s="159"/>
      <c r="AV41" s="159"/>
      <c r="AW41" s="159"/>
      <c r="AX41" s="159"/>
      <c r="AY41" s="159"/>
      <c r="AZ41" s="159"/>
      <c r="BA41" s="159"/>
      <c r="BB41" s="160"/>
      <c r="BC41" s="4"/>
      <c r="BD41" s="347"/>
      <c r="BE41" s="347"/>
      <c r="BF41" s="347"/>
      <c r="BG41" s="347"/>
      <c r="BH41" s="347"/>
      <c r="BI41" s="347"/>
      <c r="BJ41" s="347"/>
      <c r="BK41" s="347"/>
      <c r="BL41" s="347"/>
      <c r="BM41" s="347"/>
      <c r="BN41" s="347"/>
      <c r="BO41" s="347"/>
      <c r="BP41" s="347"/>
      <c r="BQ41" s="4"/>
      <c r="BR41" s="347"/>
      <c r="BS41" s="347"/>
      <c r="BT41" s="347"/>
      <c r="BU41" s="347"/>
      <c r="BV41" s="347"/>
      <c r="BW41" s="347"/>
      <c r="BX41" s="347"/>
      <c r="BY41" s="347"/>
      <c r="BZ41" s="347"/>
      <c r="CA41" s="347"/>
      <c r="CB41" s="347"/>
      <c r="CC41" s="347"/>
    </row>
    <row r="43" spans="3:81" x14ac:dyDescent="0.3">
      <c r="C43" s="166" t="s">
        <v>361</v>
      </c>
      <c r="D43" s="166"/>
      <c r="E43" s="166"/>
      <c r="F43" s="166"/>
      <c r="G43" s="166"/>
      <c r="H43" s="166"/>
      <c r="I43" s="166"/>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Q43" s="166" t="s">
        <v>362</v>
      </c>
      <c r="AR43" s="166"/>
      <c r="AS43" s="166"/>
      <c r="AT43" s="166"/>
      <c r="AU43" s="166"/>
      <c r="AV43" s="166"/>
      <c r="AW43" s="166"/>
      <c r="AX43" s="166"/>
      <c r="AY43" s="166"/>
      <c r="AZ43" s="166"/>
      <c r="BA43" s="166"/>
      <c r="BB43" s="166"/>
      <c r="BC43" s="166"/>
      <c r="BD43" s="166"/>
      <c r="BE43" s="166"/>
      <c r="BF43" s="166"/>
      <c r="BG43" s="166"/>
      <c r="BH43" s="166"/>
      <c r="BI43" s="166"/>
      <c r="BJ43" s="166"/>
      <c r="BK43" s="166"/>
      <c r="BL43" s="166"/>
      <c r="BM43" s="166"/>
      <c r="BN43" s="166"/>
      <c r="BO43" s="166"/>
      <c r="BP43" s="166"/>
      <c r="BQ43" s="166"/>
      <c r="BR43" s="166"/>
      <c r="BS43" s="166"/>
      <c r="BT43" s="166"/>
      <c r="BU43" s="166"/>
      <c r="BV43" s="166"/>
      <c r="BW43" s="166"/>
      <c r="BX43" s="166"/>
      <c r="BY43" s="166"/>
      <c r="BZ43" s="166"/>
      <c r="CA43" s="166"/>
      <c r="CB43" s="166"/>
      <c r="CC43" s="166"/>
    </row>
    <row r="45" spans="3:81" x14ac:dyDescent="0.3">
      <c r="C45" s="344" t="s">
        <v>352</v>
      </c>
      <c r="D45" s="344"/>
      <c r="E45" s="344"/>
      <c r="F45" s="344"/>
      <c r="G45" s="348"/>
      <c r="H45" s="348"/>
      <c r="I45" s="348"/>
      <c r="J45" s="348"/>
      <c r="K45" s="348"/>
      <c r="L45" s="348"/>
      <c r="M45" s="348"/>
      <c r="N45" s="348"/>
      <c r="P45" s="349" t="s">
        <v>353</v>
      </c>
      <c r="Q45" s="350"/>
      <c r="R45" s="350"/>
      <c r="S45" s="351"/>
      <c r="T45" s="352"/>
      <c r="U45" s="352"/>
      <c r="V45" s="352"/>
      <c r="X45" s="349" t="s">
        <v>354</v>
      </c>
      <c r="Y45" s="350"/>
      <c r="Z45" s="350"/>
      <c r="AA45" s="351"/>
      <c r="AB45" s="352"/>
      <c r="AC45" s="352"/>
      <c r="AD45" s="352"/>
      <c r="AF45" s="349" t="s">
        <v>355</v>
      </c>
      <c r="AG45" s="350"/>
      <c r="AH45" s="350"/>
      <c r="AI45" s="351"/>
      <c r="AJ45" s="339"/>
      <c r="AK45" s="353"/>
      <c r="AL45" s="353"/>
      <c r="AM45" s="353"/>
      <c r="AN45" s="353"/>
      <c r="AO45" s="340"/>
      <c r="AQ45" s="344" t="s">
        <v>352</v>
      </c>
      <c r="AR45" s="344"/>
      <c r="AS45" s="344"/>
      <c r="AT45" s="344"/>
      <c r="AU45" s="348"/>
      <c r="AV45" s="348"/>
      <c r="AW45" s="348"/>
      <c r="AX45" s="348"/>
      <c r="AY45" s="348"/>
      <c r="AZ45" s="348"/>
      <c r="BA45" s="348"/>
      <c r="BB45" s="348"/>
      <c r="BD45" s="349" t="s">
        <v>353</v>
      </c>
      <c r="BE45" s="350"/>
      <c r="BF45" s="350"/>
      <c r="BG45" s="351"/>
      <c r="BH45" s="352"/>
      <c r="BI45" s="352"/>
      <c r="BJ45" s="352"/>
      <c r="BL45" s="349" t="s">
        <v>354</v>
      </c>
      <c r="BM45" s="350"/>
      <c r="BN45" s="350"/>
      <c r="BO45" s="351"/>
      <c r="BP45" s="352"/>
      <c r="BQ45" s="352"/>
      <c r="BR45" s="352"/>
      <c r="BT45" s="349" t="s">
        <v>355</v>
      </c>
      <c r="BU45" s="350"/>
      <c r="BV45" s="350"/>
      <c r="BW45" s="351"/>
      <c r="BX45" s="339"/>
      <c r="BY45" s="353"/>
      <c r="BZ45" s="353"/>
      <c r="CA45" s="353"/>
      <c r="CB45" s="353"/>
      <c r="CC45" s="340"/>
    </row>
    <row r="47" spans="3:81" x14ac:dyDescent="0.3">
      <c r="C47" s="349" t="s">
        <v>356</v>
      </c>
      <c r="D47" s="350"/>
      <c r="E47" s="350"/>
      <c r="F47" s="350"/>
      <c r="G47" s="350"/>
      <c r="H47" s="350"/>
      <c r="I47" s="350"/>
      <c r="J47" s="350"/>
      <c r="K47" s="350"/>
      <c r="L47" s="350"/>
      <c r="M47" s="350"/>
      <c r="N47" s="351"/>
      <c r="O47" s="4"/>
      <c r="P47" s="349" t="s">
        <v>357</v>
      </c>
      <c r="Q47" s="350"/>
      <c r="R47" s="350"/>
      <c r="S47" s="350"/>
      <c r="T47" s="350"/>
      <c r="U47" s="350"/>
      <c r="V47" s="350"/>
      <c r="W47" s="350"/>
      <c r="X47" s="350"/>
      <c r="Y47" s="350"/>
      <c r="Z47" s="350"/>
      <c r="AA47" s="350"/>
      <c r="AB47" s="351"/>
      <c r="AD47" s="349" t="s">
        <v>358</v>
      </c>
      <c r="AE47" s="350"/>
      <c r="AF47" s="350"/>
      <c r="AG47" s="350"/>
      <c r="AH47" s="350"/>
      <c r="AI47" s="350"/>
      <c r="AJ47" s="350"/>
      <c r="AK47" s="350"/>
      <c r="AL47" s="350"/>
      <c r="AM47" s="350"/>
      <c r="AN47" s="350"/>
      <c r="AO47" s="351"/>
      <c r="AQ47" s="349" t="s">
        <v>356</v>
      </c>
      <c r="AR47" s="350"/>
      <c r="AS47" s="350"/>
      <c r="AT47" s="350"/>
      <c r="AU47" s="350"/>
      <c r="AV47" s="350"/>
      <c r="AW47" s="350"/>
      <c r="AX47" s="350"/>
      <c r="AY47" s="350"/>
      <c r="AZ47" s="350"/>
      <c r="BA47" s="350"/>
      <c r="BB47" s="351"/>
      <c r="BC47" s="4"/>
      <c r="BD47" s="349" t="s">
        <v>357</v>
      </c>
      <c r="BE47" s="350"/>
      <c r="BF47" s="350"/>
      <c r="BG47" s="350"/>
      <c r="BH47" s="350"/>
      <c r="BI47" s="350"/>
      <c r="BJ47" s="350"/>
      <c r="BK47" s="350"/>
      <c r="BL47" s="350"/>
      <c r="BM47" s="350"/>
      <c r="BN47" s="350"/>
      <c r="BO47" s="350"/>
      <c r="BP47" s="351"/>
      <c r="BR47" s="349" t="s">
        <v>358</v>
      </c>
      <c r="BS47" s="350"/>
      <c r="BT47" s="350"/>
      <c r="BU47" s="350"/>
      <c r="BV47" s="350"/>
      <c r="BW47" s="350"/>
      <c r="BX47" s="350"/>
      <c r="BY47" s="350"/>
      <c r="BZ47" s="350"/>
      <c r="CA47" s="350"/>
      <c r="CB47" s="350"/>
      <c r="CC47" s="351"/>
    </row>
    <row r="48" spans="3:81" x14ac:dyDescent="0.3">
      <c r="C48" s="152"/>
      <c r="D48" s="153"/>
      <c r="E48" s="153"/>
      <c r="F48" s="153"/>
      <c r="G48" s="153"/>
      <c r="H48" s="153"/>
      <c r="I48" s="153"/>
      <c r="J48" s="153"/>
      <c r="K48" s="153"/>
      <c r="L48" s="153"/>
      <c r="M48" s="153"/>
      <c r="N48" s="154"/>
      <c r="O48" s="4"/>
      <c r="P48" s="347"/>
      <c r="Q48" s="347"/>
      <c r="R48" s="347"/>
      <c r="S48" s="347"/>
      <c r="T48" s="347"/>
      <c r="U48" s="347"/>
      <c r="V48" s="347"/>
      <c r="W48" s="347"/>
      <c r="X48" s="347"/>
      <c r="Y48" s="347"/>
      <c r="Z48" s="347"/>
      <c r="AA48" s="347"/>
      <c r="AB48" s="347"/>
      <c r="AC48" s="4"/>
      <c r="AD48" s="347"/>
      <c r="AE48" s="347"/>
      <c r="AF48" s="347"/>
      <c r="AG48" s="347"/>
      <c r="AH48" s="347"/>
      <c r="AI48" s="347"/>
      <c r="AJ48" s="347"/>
      <c r="AK48" s="347"/>
      <c r="AL48" s="347"/>
      <c r="AM48" s="347"/>
      <c r="AN48" s="347"/>
      <c r="AO48" s="347"/>
      <c r="AQ48" s="152"/>
      <c r="AR48" s="153"/>
      <c r="AS48" s="153"/>
      <c r="AT48" s="153"/>
      <c r="AU48" s="153"/>
      <c r="AV48" s="153"/>
      <c r="AW48" s="153"/>
      <c r="AX48" s="153"/>
      <c r="AY48" s="153"/>
      <c r="AZ48" s="153"/>
      <c r="BA48" s="153"/>
      <c r="BB48" s="154"/>
      <c r="BC48" s="4"/>
      <c r="BD48" s="347"/>
      <c r="BE48" s="347"/>
      <c r="BF48" s="347"/>
      <c r="BG48" s="347"/>
      <c r="BH48" s="347"/>
      <c r="BI48" s="347"/>
      <c r="BJ48" s="347"/>
      <c r="BK48" s="347"/>
      <c r="BL48" s="347"/>
      <c r="BM48" s="347"/>
      <c r="BN48" s="347"/>
      <c r="BO48" s="347"/>
      <c r="BP48" s="347"/>
      <c r="BQ48" s="4"/>
      <c r="BR48" s="347"/>
      <c r="BS48" s="347"/>
      <c r="BT48" s="347"/>
      <c r="BU48" s="347"/>
      <c r="BV48" s="347"/>
      <c r="BW48" s="347"/>
      <c r="BX48" s="347"/>
      <c r="BY48" s="347"/>
      <c r="BZ48" s="347"/>
      <c r="CA48" s="347"/>
      <c r="CB48" s="347"/>
      <c r="CC48" s="347"/>
    </row>
    <row r="49" spans="3:81" x14ac:dyDescent="0.3">
      <c r="C49" s="155"/>
      <c r="D49" s="156"/>
      <c r="E49" s="156"/>
      <c r="F49" s="156"/>
      <c r="G49" s="156"/>
      <c r="H49" s="156"/>
      <c r="I49" s="156"/>
      <c r="J49" s="156"/>
      <c r="K49" s="156"/>
      <c r="L49" s="156"/>
      <c r="M49" s="156"/>
      <c r="N49" s="157"/>
      <c r="O49" s="4"/>
      <c r="P49" s="347"/>
      <c r="Q49" s="347"/>
      <c r="R49" s="347"/>
      <c r="S49" s="347"/>
      <c r="T49" s="347"/>
      <c r="U49" s="347"/>
      <c r="V49" s="347"/>
      <c r="W49" s="347"/>
      <c r="X49" s="347"/>
      <c r="Y49" s="347"/>
      <c r="Z49" s="347"/>
      <c r="AA49" s="347"/>
      <c r="AB49" s="347"/>
      <c r="AC49" s="4"/>
      <c r="AD49" s="347"/>
      <c r="AE49" s="347"/>
      <c r="AF49" s="347"/>
      <c r="AG49" s="347"/>
      <c r="AH49" s="347"/>
      <c r="AI49" s="347"/>
      <c r="AJ49" s="347"/>
      <c r="AK49" s="347"/>
      <c r="AL49" s="347"/>
      <c r="AM49" s="347"/>
      <c r="AN49" s="347"/>
      <c r="AO49" s="347"/>
      <c r="AQ49" s="155"/>
      <c r="AR49" s="156"/>
      <c r="AS49" s="156"/>
      <c r="AT49" s="156"/>
      <c r="AU49" s="156"/>
      <c r="AV49" s="156"/>
      <c r="AW49" s="156"/>
      <c r="AX49" s="156"/>
      <c r="AY49" s="156"/>
      <c r="AZ49" s="156"/>
      <c r="BA49" s="156"/>
      <c r="BB49" s="157"/>
      <c r="BC49" s="4"/>
      <c r="BD49" s="347"/>
      <c r="BE49" s="347"/>
      <c r="BF49" s="347"/>
      <c r="BG49" s="347"/>
      <c r="BH49" s="347"/>
      <c r="BI49" s="347"/>
      <c r="BJ49" s="347"/>
      <c r="BK49" s="347"/>
      <c r="BL49" s="347"/>
      <c r="BM49" s="347"/>
      <c r="BN49" s="347"/>
      <c r="BO49" s="347"/>
      <c r="BP49" s="347"/>
      <c r="BQ49" s="4"/>
      <c r="BR49" s="347"/>
      <c r="BS49" s="347"/>
      <c r="BT49" s="347"/>
      <c r="BU49" s="347"/>
      <c r="BV49" s="347"/>
      <c r="BW49" s="347"/>
      <c r="BX49" s="347"/>
      <c r="BY49" s="347"/>
      <c r="BZ49" s="347"/>
      <c r="CA49" s="347"/>
      <c r="CB49" s="347"/>
      <c r="CC49" s="347"/>
    </row>
    <row r="50" spans="3:81" x14ac:dyDescent="0.3">
      <c r="C50" s="155"/>
      <c r="D50" s="156"/>
      <c r="E50" s="156"/>
      <c r="F50" s="156"/>
      <c r="G50" s="156"/>
      <c r="H50" s="156"/>
      <c r="I50" s="156"/>
      <c r="J50" s="156"/>
      <c r="K50" s="156"/>
      <c r="L50" s="156"/>
      <c r="M50" s="156"/>
      <c r="N50" s="157"/>
      <c r="O50" s="4"/>
      <c r="P50" s="347"/>
      <c r="Q50" s="347"/>
      <c r="R50" s="347"/>
      <c r="S50" s="347"/>
      <c r="T50" s="347"/>
      <c r="U50" s="347"/>
      <c r="V50" s="347"/>
      <c r="W50" s="347"/>
      <c r="X50" s="347"/>
      <c r="Y50" s="347"/>
      <c r="Z50" s="347"/>
      <c r="AA50" s="347"/>
      <c r="AB50" s="347"/>
      <c r="AC50" s="4"/>
      <c r="AD50" s="347"/>
      <c r="AE50" s="347"/>
      <c r="AF50" s="347"/>
      <c r="AG50" s="347"/>
      <c r="AH50" s="347"/>
      <c r="AI50" s="347"/>
      <c r="AJ50" s="347"/>
      <c r="AK50" s="347"/>
      <c r="AL50" s="347"/>
      <c r="AM50" s="347"/>
      <c r="AN50" s="347"/>
      <c r="AO50" s="347"/>
      <c r="AQ50" s="155"/>
      <c r="AR50" s="156"/>
      <c r="AS50" s="156"/>
      <c r="AT50" s="156"/>
      <c r="AU50" s="156"/>
      <c r="AV50" s="156"/>
      <c r="AW50" s="156"/>
      <c r="AX50" s="156"/>
      <c r="AY50" s="156"/>
      <c r="AZ50" s="156"/>
      <c r="BA50" s="156"/>
      <c r="BB50" s="157"/>
      <c r="BC50" s="4"/>
      <c r="BD50" s="347"/>
      <c r="BE50" s="347"/>
      <c r="BF50" s="347"/>
      <c r="BG50" s="347"/>
      <c r="BH50" s="347"/>
      <c r="BI50" s="347"/>
      <c r="BJ50" s="347"/>
      <c r="BK50" s="347"/>
      <c r="BL50" s="347"/>
      <c r="BM50" s="347"/>
      <c r="BN50" s="347"/>
      <c r="BO50" s="347"/>
      <c r="BP50" s="347"/>
      <c r="BQ50" s="4"/>
      <c r="BR50" s="347"/>
      <c r="BS50" s="347"/>
      <c r="BT50" s="347"/>
      <c r="BU50" s="347"/>
      <c r="BV50" s="347"/>
      <c r="BW50" s="347"/>
      <c r="BX50" s="347"/>
      <c r="BY50" s="347"/>
      <c r="BZ50" s="347"/>
      <c r="CA50" s="347"/>
      <c r="CB50" s="347"/>
      <c r="CC50" s="347"/>
    </row>
    <row r="51" spans="3:81" x14ac:dyDescent="0.3">
      <c r="C51" s="155"/>
      <c r="D51" s="156"/>
      <c r="E51" s="156"/>
      <c r="F51" s="156"/>
      <c r="G51" s="156"/>
      <c r="H51" s="156"/>
      <c r="I51" s="156"/>
      <c r="J51" s="156"/>
      <c r="K51" s="156"/>
      <c r="L51" s="156"/>
      <c r="M51" s="156"/>
      <c r="N51" s="157"/>
      <c r="O51" s="4"/>
      <c r="P51" s="347"/>
      <c r="Q51" s="347"/>
      <c r="R51" s="347"/>
      <c r="S51" s="347"/>
      <c r="T51" s="347"/>
      <c r="U51" s="347"/>
      <c r="V51" s="347"/>
      <c r="W51" s="347"/>
      <c r="X51" s="347"/>
      <c r="Y51" s="347"/>
      <c r="Z51" s="347"/>
      <c r="AA51" s="347"/>
      <c r="AB51" s="347"/>
      <c r="AC51" s="4"/>
      <c r="AD51" s="347"/>
      <c r="AE51" s="347"/>
      <c r="AF51" s="347"/>
      <c r="AG51" s="347"/>
      <c r="AH51" s="347"/>
      <c r="AI51" s="347"/>
      <c r="AJ51" s="347"/>
      <c r="AK51" s="347"/>
      <c r="AL51" s="347"/>
      <c r="AM51" s="347"/>
      <c r="AN51" s="347"/>
      <c r="AO51" s="347"/>
      <c r="AQ51" s="155"/>
      <c r="AR51" s="156"/>
      <c r="AS51" s="156"/>
      <c r="AT51" s="156"/>
      <c r="AU51" s="156"/>
      <c r="AV51" s="156"/>
      <c r="AW51" s="156"/>
      <c r="AX51" s="156"/>
      <c r="AY51" s="156"/>
      <c r="AZ51" s="156"/>
      <c r="BA51" s="156"/>
      <c r="BB51" s="157"/>
      <c r="BC51" s="4"/>
      <c r="BD51" s="347"/>
      <c r="BE51" s="347"/>
      <c r="BF51" s="347"/>
      <c r="BG51" s="347"/>
      <c r="BH51" s="347"/>
      <c r="BI51" s="347"/>
      <c r="BJ51" s="347"/>
      <c r="BK51" s="347"/>
      <c r="BL51" s="347"/>
      <c r="BM51" s="347"/>
      <c r="BN51" s="347"/>
      <c r="BO51" s="347"/>
      <c r="BP51" s="347"/>
      <c r="BQ51" s="4"/>
      <c r="BR51" s="347"/>
      <c r="BS51" s="347"/>
      <c r="BT51" s="347"/>
      <c r="BU51" s="347"/>
      <c r="BV51" s="347"/>
      <c r="BW51" s="347"/>
      <c r="BX51" s="347"/>
      <c r="BY51" s="347"/>
      <c r="BZ51" s="347"/>
      <c r="CA51" s="347"/>
      <c r="CB51" s="347"/>
      <c r="CC51" s="347"/>
    </row>
    <row r="52" spans="3:81" x14ac:dyDescent="0.3">
      <c r="C52" s="155"/>
      <c r="D52" s="156"/>
      <c r="E52" s="156"/>
      <c r="F52" s="156"/>
      <c r="G52" s="156"/>
      <c r="H52" s="156"/>
      <c r="I52" s="156"/>
      <c r="J52" s="156"/>
      <c r="K52" s="156"/>
      <c r="L52" s="156"/>
      <c r="M52" s="156"/>
      <c r="N52" s="157"/>
      <c r="P52" s="347"/>
      <c r="Q52" s="347"/>
      <c r="R52" s="347"/>
      <c r="S52" s="347"/>
      <c r="T52" s="347"/>
      <c r="U52" s="347"/>
      <c r="V52" s="347"/>
      <c r="W52" s="347"/>
      <c r="X52" s="347"/>
      <c r="Y52" s="347"/>
      <c r="Z52" s="347"/>
      <c r="AA52" s="347"/>
      <c r="AB52" s="347"/>
      <c r="AD52" s="347"/>
      <c r="AE52" s="347"/>
      <c r="AF52" s="347"/>
      <c r="AG52" s="347"/>
      <c r="AH52" s="347"/>
      <c r="AI52" s="347"/>
      <c r="AJ52" s="347"/>
      <c r="AK52" s="347"/>
      <c r="AL52" s="347"/>
      <c r="AM52" s="347"/>
      <c r="AN52" s="347"/>
      <c r="AO52" s="347"/>
      <c r="AQ52" s="155"/>
      <c r="AR52" s="156"/>
      <c r="AS52" s="156"/>
      <c r="AT52" s="156"/>
      <c r="AU52" s="156"/>
      <c r="AV52" s="156"/>
      <c r="AW52" s="156"/>
      <c r="AX52" s="156"/>
      <c r="AY52" s="156"/>
      <c r="AZ52" s="156"/>
      <c r="BA52" s="156"/>
      <c r="BB52" s="157"/>
      <c r="BD52" s="347"/>
      <c r="BE52" s="347"/>
      <c r="BF52" s="347"/>
      <c r="BG52" s="347"/>
      <c r="BH52" s="347"/>
      <c r="BI52" s="347"/>
      <c r="BJ52" s="347"/>
      <c r="BK52" s="347"/>
      <c r="BL52" s="347"/>
      <c r="BM52" s="347"/>
      <c r="BN52" s="347"/>
      <c r="BO52" s="347"/>
      <c r="BP52" s="347"/>
      <c r="BR52" s="347"/>
      <c r="BS52" s="347"/>
      <c r="BT52" s="347"/>
      <c r="BU52" s="347"/>
      <c r="BV52" s="347"/>
      <c r="BW52" s="347"/>
      <c r="BX52" s="347"/>
      <c r="BY52" s="347"/>
      <c r="BZ52" s="347"/>
      <c r="CA52" s="347"/>
      <c r="CB52" s="347"/>
      <c r="CC52" s="347"/>
    </row>
    <row r="53" spans="3:81" x14ac:dyDescent="0.3">
      <c r="C53" s="155"/>
      <c r="D53" s="156"/>
      <c r="E53" s="156"/>
      <c r="F53" s="156"/>
      <c r="G53" s="156"/>
      <c r="H53" s="156"/>
      <c r="I53" s="156"/>
      <c r="J53" s="156"/>
      <c r="K53" s="156"/>
      <c r="L53" s="156"/>
      <c r="M53" s="156"/>
      <c r="N53" s="157"/>
      <c r="O53" s="4"/>
      <c r="P53" s="347"/>
      <c r="Q53" s="347"/>
      <c r="R53" s="347"/>
      <c r="S53" s="347"/>
      <c r="T53" s="347"/>
      <c r="U53" s="347"/>
      <c r="V53" s="347"/>
      <c r="W53" s="347"/>
      <c r="X53" s="347"/>
      <c r="Y53" s="347"/>
      <c r="Z53" s="347"/>
      <c r="AA53" s="347"/>
      <c r="AB53" s="347"/>
      <c r="AC53" s="4"/>
      <c r="AD53" s="347"/>
      <c r="AE53" s="347"/>
      <c r="AF53" s="347"/>
      <c r="AG53" s="347"/>
      <c r="AH53" s="347"/>
      <c r="AI53" s="347"/>
      <c r="AJ53" s="347"/>
      <c r="AK53" s="347"/>
      <c r="AL53" s="347"/>
      <c r="AM53" s="347"/>
      <c r="AN53" s="347"/>
      <c r="AO53" s="347"/>
      <c r="AQ53" s="155"/>
      <c r="AR53" s="156"/>
      <c r="AS53" s="156"/>
      <c r="AT53" s="156"/>
      <c r="AU53" s="156"/>
      <c r="AV53" s="156"/>
      <c r="AW53" s="156"/>
      <c r="AX53" s="156"/>
      <c r="AY53" s="156"/>
      <c r="AZ53" s="156"/>
      <c r="BA53" s="156"/>
      <c r="BB53" s="157"/>
      <c r="BC53" s="4"/>
      <c r="BD53" s="347"/>
      <c r="BE53" s="347"/>
      <c r="BF53" s="347"/>
      <c r="BG53" s="347"/>
      <c r="BH53" s="347"/>
      <c r="BI53" s="347"/>
      <c r="BJ53" s="347"/>
      <c r="BK53" s="347"/>
      <c r="BL53" s="347"/>
      <c r="BM53" s="347"/>
      <c r="BN53" s="347"/>
      <c r="BO53" s="347"/>
      <c r="BP53" s="347"/>
      <c r="BQ53" s="4"/>
      <c r="BR53" s="347"/>
      <c r="BS53" s="347"/>
      <c r="BT53" s="347"/>
      <c r="BU53" s="347"/>
      <c r="BV53" s="347"/>
      <c r="BW53" s="347"/>
      <c r="BX53" s="347"/>
      <c r="BY53" s="347"/>
      <c r="BZ53" s="347"/>
      <c r="CA53" s="347"/>
      <c r="CB53" s="347"/>
      <c r="CC53" s="347"/>
    </row>
    <row r="54" spans="3:81" x14ac:dyDescent="0.3">
      <c r="C54" s="155"/>
      <c r="D54" s="156"/>
      <c r="E54" s="156"/>
      <c r="F54" s="156"/>
      <c r="G54" s="156"/>
      <c r="H54" s="156"/>
      <c r="I54" s="156"/>
      <c r="J54" s="156"/>
      <c r="K54" s="156"/>
      <c r="L54" s="156"/>
      <c r="M54" s="156"/>
      <c r="N54" s="157"/>
      <c r="O54" s="4"/>
      <c r="P54" s="347"/>
      <c r="Q54" s="347"/>
      <c r="R54" s="347"/>
      <c r="S54" s="347"/>
      <c r="T54" s="347"/>
      <c r="U54" s="347"/>
      <c r="V54" s="347"/>
      <c r="W54" s="347"/>
      <c r="X54" s="347"/>
      <c r="Y54" s="347"/>
      <c r="Z54" s="347"/>
      <c r="AA54" s="347"/>
      <c r="AB54" s="347"/>
      <c r="AC54" s="4"/>
      <c r="AD54" s="347"/>
      <c r="AE54" s="347"/>
      <c r="AF54" s="347"/>
      <c r="AG54" s="347"/>
      <c r="AH54" s="347"/>
      <c r="AI54" s="347"/>
      <c r="AJ54" s="347"/>
      <c r="AK54" s="347"/>
      <c r="AL54" s="347"/>
      <c r="AM54" s="347"/>
      <c r="AN54" s="347"/>
      <c r="AO54" s="347"/>
      <c r="AQ54" s="155"/>
      <c r="AR54" s="156"/>
      <c r="AS54" s="156"/>
      <c r="AT54" s="156"/>
      <c r="AU54" s="156"/>
      <c r="AV54" s="156"/>
      <c r="AW54" s="156"/>
      <c r="AX54" s="156"/>
      <c r="AY54" s="156"/>
      <c r="AZ54" s="156"/>
      <c r="BA54" s="156"/>
      <c r="BB54" s="157"/>
      <c r="BC54" s="4"/>
      <c r="BD54" s="347"/>
      <c r="BE54" s="347"/>
      <c r="BF54" s="347"/>
      <c r="BG54" s="347"/>
      <c r="BH54" s="347"/>
      <c r="BI54" s="347"/>
      <c r="BJ54" s="347"/>
      <c r="BK54" s="347"/>
      <c r="BL54" s="347"/>
      <c r="BM54" s="347"/>
      <c r="BN54" s="347"/>
      <c r="BO54" s="347"/>
      <c r="BP54" s="347"/>
      <c r="BQ54" s="4"/>
      <c r="BR54" s="347"/>
      <c r="BS54" s="347"/>
      <c r="BT54" s="347"/>
      <c r="BU54" s="347"/>
      <c r="BV54" s="347"/>
      <c r="BW54" s="347"/>
      <c r="BX54" s="347"/>
      <c r="BY54" s="347"/>
      <c r="BZ54" s="347"/>
      <c r="CA54" s="347"/>
      <c r="CB54" s="347"/>
      <c r="CC54" s="347"/>
    </row>
    <row r="55" spans="3:81" x14ac:dyDescent="0.3">
      <c r="C55" s="155"/>
      <c r="D55" s="156"/>
      <c r="E55" s="156"/>
      <c r="F55" s="156"/>
      <c r="G55" s="156"/>
      <c r="H55" s="156"/>
      <c r="I55" s="156"/>
      <c r="J55" s="156"/>
      <c r="K55" s="156"/>
      <c r="L55" s="156"/>
      <c r="M55" s="156"/>
      <c r="N55" s="157"/>
      <c r="O55" s="4"/>
      <c r="P55" s="347"/>
      <c r="Q55" s="347"/>
      <c r="R55" s="347"/>
      <c r="S55" s="347"/>
      <c r="T55" s="347"/>
      <c r="U55" s="347"/>
      <c r="V55" s="347"/>
      <c r="W55" s="347"/>
      <c r="X55" s="347"/>
      <c r="Y55" s="347"/>
      <c r="Z55" s="347"/>
      <c r="AA55" s="347"/>
      <c r="AB55" s="347"/>
      <c r="AC55" s="4"/>
      <c r="AD55" s="347"/>
      <c r="AE55" s="347"/>
      <c r="AF55" s="347"/>
      <c r="AG55" s="347"/>
      <c r="AH55" s="347"/>
      <c r="AI55" s="347"/>
      <c r="AJ55" s="347"/>
      <c r="AK55" s="347"/>
      <c r="AL55" s="347"/>
      <c r="AM55" s="347"/>
      <c r="AN55" s="347"/>
      <c r="AO55" s="347"/>
      <c r="AQ55" s="155"/>
      <c r="AR55" s="156"/>
      <c r="AS55" s="156"/>
      <c r="AT55" s="156"/>
      <c r="AU55" s="156"/>
      <c r="AV55" s="156"/>
      <c r="AW55" s="156"/>
      <c r="AX55" s="156"/>
      <c r="AY55" s="156"/>
      <c r="AZ55" s="156"/>
      <c r="BA55" s="156"/>
      <c r="BB55" s="157"/>
      <c r="BC55" s="4"/>
      <c r="BD55" s="347"/>
      <c r="BE55" s="347"/>
      <c r="BF55" s="347"/>
      <c r="BG55" s="347"/>
      <c r="BH55" s="347"/>
      <c r="BI55" s="347"/>
      <c r="BJ55" s="347"/>
      <c r="BK55" s="347"/>
      <c r="BL55" s="347"/>
      <c r="BM55" s="347"/>
      <c r="BN55" s="347"/>
      <c r="BO55" s="347"/>
      <c r="BP55" s="347"/>
      <c r="BQ55" s="4"/>
      <c r="BR55" s="347"/>
      <c r="BS55" s="347"/>
      <c r="BT55" s="347"/>
      <c r="BU55" s="347"/>
      <c r="BV55" s="347"/>
      <c r="BW55" s="347"/>
      <c r="BX55" s="347"/>
      <c r="BY55" s="347"/>
      <c r="BZ55" s="347"/>
      <c r="CA55" s="347"/>
      <c r="CB55" s="347"/>
      <c r="CC55" s="347"/>
    </row>
    <row r="56" spans="3:81" x14ac:dyDescent="0.3">
      <c r="C56" s="155"/>
      <c r="D56" s="156"/>
      <c r="E56" s="156"/>
      <c r="F56" s="156"/>
      <c r="G56" s="156"/>
      <c r="H56" s="156"/>
      <c r="I56" s="156"/>
      <c r="J56" s="156"/>
      <c r="K56" s="156"/>
      <c r="L56" s="156"/>
      <c r="M56" s="156"/>
      <c r="N56" s="157"/>
      <c r="O56" s="4"/>
      <c r="P56" s="347"/>
      <c r="Q56" s="347"/>
      <c r="R56" s="347"/>
      <c r="S56" s="347"/>
      <c r="T56" s="347"/>
      <c r="U56" s="347"/>
      <c r="V56" s="347"/>
      <c r="W56" s="347"/>
      <c r="X56" s="347"/>
      <c r="Y56" s="347"/>
      <c r="Z56" s="347"/>
      <c r="AA56" s="347"/>
      <c r="AB56" s="347"/>
      <c r="AC56" s="4"/>
      <c r="AD56" s="347"/>
      <c r="AE56" s="347"/>
      <c r="AF56" s="347"/>
      <c r="AG56" s="347"/>
      <c r="AH56" s="347"/>
      <c r="AI56" s="347"/>
      <c r="AJ56" s="347"/>
      <c r="AK56" s="347"/>
      <c r="AL56" s="347"/>
      <c r="AM56" s="347"/>
      <c r="AN56" s="347"/>
      <c r="AO56" s="347"/>
      <c r="AQ56" s="155"/>
      <c r="AR56" s="156"/>
      <c r="AS56" s="156"/>
      <c r="AT56" s="156"/>
      <c r="AU56" s="156"/>
      <c r="AV56" s="156"/>
      <c r="AW56" s="156"/>
      <c r="AX56" s="156"/>
      <c r="AY56" s="156"/>
      <c r="AZ56" s="156"/>
      <c r="BA56" s="156"/>
      <c r="BB56" s="157"/>
      <c r="BC56" s="4"/>
      <c r="BD56" s="347"/>
      <c r="BE56" s="347"/>
      <c r="BF56" s="347"/>
      <c r="BG56" s="347"/>
      <c r="BH56" s="347"/>
      <c r="BI56" s="347"/>
      <c r="BJ56" s="347"/>
      <c r="BK56" s="347"/>
      <c r="BL56" s="347"/>
      <c r="BM56" s="347"/>
      <c r="BN56" s="347"/>
      <c r="BO56" s="347"/>
      <c r="BP56" s="347"/>
      <c r="BQ56" s="4"/>
      <c r="BR56" s="347"/>
      <c r="BS56" s="347"/>
      <c r="BT56" s="347"/>
      <c r="BU56" s="347"/>
      <c r="BV56" s="347"/>
      <c r="BW56" s="347"/>
      <c r="BX56" s="347"/>
      <c r="BY56" s="347"/>
      <c r="BZ56" s="347"/>
      <c r="CA56" s="347"/>
      <c r="CB56" s="347"/>
      <c r="CC56" s="347"/>
    </row>
    <row r="57" spans="3:81" x14ac:dyDescent="0.3">
      <c r="C57" s="155"/>
      <c r="D57" s="156"/>
      <c r="E57" s="156"/>
      <c r="F57" s="156"/>
      <c r="G57" s="156"/>
      <c r="H57" s="156"/>
      <c r="I57" s="156"/>
      <c r="J57" s="156"/>
      <c r="K57" s="156"/>
      <c r="L57" s="156"/>
      <c r="M57" s="156"/>
      <c r="N57" s="157"/>
      <c r="O57" s="4"/>
      <c r="P57" s="347"/>
      <c r="Q57" s="347"/>
      <c r="R57" s="347"/>
      <c r="S57" s="347"/>
      <c r="T57" s="347"/>
      <c r="U57" s="347"/>
      <c r="V57" s="347"/>
      <c r="W57" s="347"/>
      <c r="X57" s="347"/>
      <c r="Y57" s="347"/>
      <c r="Z57" s="347"/>
      <c r="AA57" s="347"/>
      <c r="AB57" s="347"/>
      <c r="AC57" s="4"/>
      <c r="AD57" s="347"/>
      <c r="AE57" s="347"/>
      <c r="AF57" s="347"/>
      <c r="AG57" s="347"/>
      <c r="AH57" s="347"/>
      <c r="AI57" s="347"/>
      <c r="AJ57" s="347"/>
      <c r="AK57" s="347"/>
      <c r="AL57" s="347"/>
      <c r="AM57" s="347"/>
      <c r="AN57" s="347"/>
      <c r="AO57" s="347"/>
      <c r="AQ57" s="155"/>
      <c r="AR57" s="156"/>
      <c r="AS57" s="156"/>
      <c r="AT57" s="156"/>
      <c r="AU57" s="156"/>
      <c r="AV57" s="156"/>
      <c r="AW57" s="156"/>
      <c r="AX57" s="156"/>
      <c r="AY57" s="156"/>
      <c r="AZ57" s="156"/>
      <c r="BA57" s="156"/>
      <c r="BB57" s="157"/>
      <c r="BC57" s="4"/>
      <c r="BD57" s="347"/>
      <c r="BE57" s="347"/>
      <c r="BF57" s="347"/>
      <c r="BG57" s="347"/>
      <c r="BH57" s="347"/>
      <c r="BI57" s="347"/>
      <c r="BJ57" s="347"/>
      <c r="BK57" s="347"/>
      <c r="BL57" s="347"/>
      <c r="BM57" s="347"/>
      <c r="BN57" s="347"/>
      <c r="BO57" s="347"/>
      <c r="BP57" s="347"/>
      <c r="BQ57" s="4"/>
      <c r="BR57" s="347"/>
      <c r="BS57" s="347"/>
      <c r="BT57" s="347"/>
      <c r="BU57" s="347"/>
      <c r="BV57" s="347"/>
      <c r="BW57" s="347"/>
      <c r="BX57" s="347"/>
      <c r="BY57" s="347"/>
      <c r="BZ57" s="347"/>
      <c r="CA57" s="347"/>
      <c r="CB57" s="347"/>
      <c r="CC57" s="347"/>
    </row>
    <row r="58" spans="3:81" x14ac:dyDescent="0.3">
      <c r="C58" s="155"/>
      <c r="D58" s="156"/>
      <c r="E58" s="156"/>
      <c r="F58" s="156"/>
      <c r="G58" s="156"/>
      <c r="H58" s="156"/>
      <c r="I58" s="156"/>
      <c r="J58" s="156"/>
      <c r="K58" s="156"/>
      <c r="L58" s="156"/>
      <c r="M58" s="156"/>
      <c r="N58" s="157"/>
      <c r="O58" s="4"/>
      <c r="P58" s="347"/>
      <c r="Q58" s="347"/>
      <c r="R58" s="347"/>
      <c r="S58" s="347"/>
      <c r="T58" s="347"/>
      <c r="U58" s="347"/>
      <c r="V58" s="347"/>
      <c r="W58" s="347"/>
      <c r="X58" s="347"/>
      <c r="Y58" s="347"/>
      <c r="Z58" s="347"/>
      <c r="AA58" s="347"/>
      <c r="AB58" s="347"/>
      <c r="AC58" s="4"/>
      <c r="AD58" s="347"/>
      <c r="AE58" s="347"/>
      <c r="AF58" s="347"/>
      <c r="AG58" s="347"/>
      <c r="AH58" s="347"/>
      <c r="AI58" s="347"/>
      <c r="AJ58" s="347"/>
      <c r="AK58" s="347"/>
      <c r="AL58" s="347"/>
      <c r="AM58" s="347"/>
      <c r="AN58" s="347"/>
      <c r="AO58" s="347"/>
      <c r="AQ58" s="155"/>
      <c r="AR58" s="156"/>
      <c r="AS58" s="156"/>
      <c r="AT58" s="156"/>
      <c r="AU58" s="156"/>
      <c r="AV58" s="156"/>
      <c r="AW58" s="156"/>
      <c r="AX58" s="156"/>
      <c r="AY58" s="156"/>
      <c r="AZ58" s="156"/>
      <c r="BA58" s="156"/>
      <c r="BB58" s="157"/>
      <c r="BC58" s="4"/>
      <c r="BD58" s="347"/>
      <c r="BE58" s="347"/>
      <c r="BF58" s="347"/>
      <c r="BG58" s="347"/>
      <c r="BH58" s="347"/>
      <c r="BI58" s="347"/>
      <c r="BJ58" s="347"/>
      <c r="BK58" s="347"/>
      <c r="BL58" s="347"/>
      <c r="BM58" s="347"/>
      <c r="BN58" s="347"/>
      <c r="BO58" s="347"/>
      <c r="BP58" s="347"/>
      <c r="BQ58" s="4"/>
      <c r="BR58" s="347"/>
      <c r="BS58" s="347"/>
      <c r="BT58" s="347"/>
      <c r="BU58" s="347"/>
      <c r="BV58" s="347"/>
      <c r="BW58" s="347"/>
      <c r="BX58" s="347"/>
      <c r="BY58" s="347"/>
      <c r="BZ58" s="347"/>
      <c r="CA58" s="347"/>
      <c r="CB58" s="347"/>
      <c r="CC58" s="347"/>
    </row>
    <row r="59" spans="3:81" x14ac:dyDescent="0.3">
      <c r="C59" s="158"/>
      <c r="D59" s="159"/>
      <c r="E59" s="159"/>
      <c r="F59" s="159"/>
      <c r="G59" s="159"/>
      <c r="H59" s="159"/>
      <c r="I59" s="159"/>
      <c r="J59" s="159"/>
      <c r="K59" s="159"/>
      <c r="L59" s="159"/>
      <c r="M59" s="159"/>
      <c r="N59" s="160"/>
      <c r="O59" s="4"/>
      <c r="P59" s="347"/>
      <c r="Q59" s="347"/>
      <c r="R59" s="347"/>
      <c r="S59" s="347"/>
      <c r="T59" s="347"/>
      <c r="U59" s="347"/>
      <c r="V59" s="347"/>
      <c r="W59" s="347"/>
      <c r="X59" s="347"/>
      <c r="Y59" s="347"/>
      <c r="Z59" s="347"/>
      <c r="AA59" s="347"/>
      <c r="AB59" s="347"/>
      <c r="AC59" s="4"/>
      <c r="AD59" s="347"/>
      <c r="AE59" s="347"/>
      <c r="AF59" s="347"/>
      <c r="AG59" s="347"/>
      <c r="AH59" s="347"/>
      <c r="AI59" s="347"/>
      <c r="AJ59" s="347"/>
      <c r="AK59" s="347"/>
      <c r="AL59" s="347"/>
      <c r="AM59" s="347"/>
      <c r="AN59" s="347"/>
      <c r="AO59" s="347"/>
      <c r="AQ59" s="158"/>
      <c r="AR59" s="159"/>
      <c r="AS59" s="159"/>
      <c r="AT59" s="159"/>
      <c r="AU59" s="159"/>
      <c r="AV59" s="159"/>
      <c r="AW59" s="159"/>
      <c r="AX59" s="159"/>
      <c r="AY59" s="159"/>
      <c r="AZ59" s="159"/>
      <c r="BA59" s="159"/>
      <c r="BB59" s="160"/>
      <c r="BC59" s="4"/>
      <c r="BD59" s="347"/>
      <c r="BE59" s="347"/>
      <c r="BF59" s="347"/>
      <c r="BG59" s="347"/>
      <c r="BH59" s="347"/>
      <c r="BI59" s="347"/>
      <c r="BJ59" s="347"/>
      <c r="BK59" s="347"/>
      <c r="BL59" s="347"/>
      <c r="BM59" s="347"/>
      <c r="BN59" s="347"/>
      <c r="BO59" s="347"/>
      <c r="BP59" s="347"/>
      <c r="BQ59" s="4"/>
      <c r="BR59" s="347"/>
      <c r="BS59" s="347"/>
      <c r="BT59" s="347"/>
      <c r="BU59" s="347"/>
      <c r="BV59" s="347"/>
      <c r="BW59" s="347"/>
      <c r="BX59" s="347"/>
      <c r="BY59" s="347"/>
      <c r="BZ59" s="347"/>
      <c r="CA59" s="347"/>
      <c r="CB59" s="347"/>
      <c r="CC59" s="347"/>
    </row>
    <row r="61" spans="3:81" x14ac:dyDescent="0.3">
      <c r="C61" s="166" t="s">
        <v>363</v>
      </c>
      <c r="D61" s="166"/>
      <c r="E61" s="166"/>
      <c r="F61" s="166"/>
      <c r="G61" s="166"/>
      <c r="H61" s="166"/>
      <c r="I61" s="166"/>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Q61" s="166" t="s">
        <v>364</v>
      </c>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row>
    <row r="63" spans="3:81" x14ac:dyDescent="0.3">
      <c r="C63" s="344" t="s">
        <v>352</v>
      </c>
      <c r="D63" s="344"/>
      <c r="E63" s="344"/>
      <c r="F63" s="344"/>
      <c r="G63" s="348"/>
      <c r="H63" s="348"/>
      <c r="I63" s="348"/>
      <c r="J63" s="348"/>
      <c r="K63" s="348"/>
      <c r="L63" s="348"/>
      <c r="M63" s="348"/>
      <c r="N63" s="348"/>
      <c r="P63" s="349" t="s">
        <v>353</v>
      </c>
      <c r="Q63" s="350"/>
      <c r="R63" s="350"/>
      <c r="S63" s="351"/>
      <c r="T63" s="352"/>
      <c r="U63" s="352"/>
      <c r="V63" s="352"/>
      <c r="X63" s="349" t="s">
        <v>354</v>
      </c>
      <c r="Y63" s="350"/>
      <c r="Z63" s="350"/>
      <c r="AA63" s="351"/>
      <c r="AB63" s="352"/>
      <c r="AC63" s="352"/>
      <c r="AD63" s="352"/>
      <c r="AF63" s="349" t="s">
        <v>355</v>
      </c>
      <c r="AG63" s="350"/>
      <c r="AH63" s="350"/>
      <c r="AI63" s="351"/>
      <c r="AJ63" s="339"/>
      <c r="AK63" s="353"/>
      <c r="AL63" s="353"/>
      <c r="AM63" s="353"/>
      <c r="AN63" s="353"/>
      <c r="AO63" s="340"/>
      <c r="AQ63" s="344" t="s">
        <v>352</v>
      </c>
      <c r="AR63" s="344"/>
      <c r="AS63" s="344"/>
      <c r="AT63" s="344"/>
      <c r="AU63" s="348"/>
      <c r="AV63" s="348"/>
      <c r="AW63" s="348"/>
      <c r="AX63" s="348"/>
      <c r="AY63" s="348"/>
      <c r="AZ63" s="348"/>
      <c r="BA63" s="348"/>
      <c r="BB63" s="348"/>
      <c r="BD63" s="349" t="s">
        <v>353</v>
      </c>
      <c r="BE63" s="350"/>
      <c r="BF63" s="350"/>
      <c r="BG63" s="351"/>
      <c r="BH63" s="352"/>
      <c r="BI63" s="352"/>
      <c r="BJ63" s="352"/>
      <c r="BL63" s="349" t="s">
        <v>354</v>
      </c>
      <c r="BM63" s="350"/>
      <c r="BN63" s="350"/>
      <c r="BO63" s="351"/>
      <c r="BP63" s="352"/>
      <c r="BQ63" s="352"/>
      <c r="BR63" s="352"/>
      <c r="BT63" s="349" t="s">
        <v>355</v>
      </c>
      <c r="BU63" s="350"/>
      <c r="BV63" s="350"/>
      <c r="BW63" s="351"/>
      <c r="BX63" s="339"/>
      <c r="BY63" s="353"/>
      <c r="BZ63" s="353"/>
      <c r="CA63" s="353"/>
      <c r="CB63" s="353"/>
      <c r="CC63" s="340"/>
    </row>
    <row r="65" spans="3:81" x14ac:dyDescent="0.3">
      <c r="C65" s="349" t="s">
        <v>356</v>
      </c>
      <c r="D65" s="350"/>
      <c r="E65" s="350"/>
      <c r="F65" s="350"/>
      <c r="G65" s="350"/>
      <c r="H65" s="350"/>
      <c r="I65" s="350"/>
      <c r="J65" s="350"/>
      <c r="K65" s="350"/>
      <c r="L65" s="350"/>
      <c r="M65" s="350"/>
      <c r="N65" s="351"/>
      <c r="O65" s="4"/>
      <c r="P65" s="349" t="s">
        <v>357</v>
      </c>
      <c r="Q65" s="350"/>
      <c r="R65" s="350"/>
      <c r="S65" s="350"/>
      <c r="T65" s="350"/>
      <c r="U65" s="350"/>
      <c r="V65" s="350"/>
      <c r="W65" s="350"/>
      <c r="X65" s="350"/>
      <c r="Y65" s="350"/>
      <c r="Z65" s="350"/>
      <c r="AA65" s="350"/>
      <c r="AB65" s="351"/>
      <c r="AD65" s="349" t="s">
        <v>358</v>
      </c>
      <c r="AE65" s="350"/>
      <c r="AF65" s="350"/>
      <c r="AG65" s="350"/>
      <c r="AH65" s="350"/>
      <c r="AI65" s="350"/>
      <c r="AJ65" s="350"/>
      <c r="AK65" s="350"/>
      <c r="AL65" s="350"/>
      <c r="AM65" s="350"/>
      <c r="AN65" s="350"/>
      <c r="AO65" s="351"/>
      <c r="AQ65" s="349" t="s">
        <v>356</v>
      </c>
      <c r="AR65" s="350"/>
      <c r="AS65" s="350"/>
      <c r="AT65" s="350"/>
      <c r="AU65" s="350"/>
      <c r="AV65" s="350"/>
      <c r="AW65" s="350"/>
      <c r="AX65" s="350"/>
      <c r="AY65" s="350"/>
      <c r="AZ65" s="350"/>
      <c r="BA65" s="350"/>
      <c r="BB65" s="351"/>
      <c r="BC65" s="4"/>
      <c r="BD65" s="349" t="s">
        <v>357</v>
      </c>
      <c r="BE65" s="350"/>
      <c r="BF65" s="350"/>
      <c r="BG65" s="350"/>
      <c r="BH65" s="350"/>
      <c r="BI65" s="350"/>
      <c r="BJ65" s="350"/>
      <c r="BK65" s="350"/>
      <c r="BL65" s="350"/>
      <c r="BM65" s="350"/>
      <c r="BN65" s="350"/>
      <c r="BO65" s="350"/>
      <c r="BP65" s="351"/>
      <c r="BR65" s="349" t="s">
        <v>358</v>
      </c>
      <c r="BS65" s="350"/>
      <c r="BT65" s="350"/>
      <c r="BU65" s="350"/>
      <c r="BV65" s="350"/>
      <c r="BW65" s="350"/>
      <c r="BX65" s="350"/>
      <c r="BY65" s="350"/>
      <c r="BZ65" s="350"/>
      <c r="CA65" s="350"/>
      <c r="CB65" s="350"/>
      <c r="CC65" s="351"/>
    </row>
    <row r="66" spans="3:81" x14ac:dyDescent="0.3">
      <c r="C66" s="152"/>
      <c r="D66" s="153"/>
      <c r="E66" s="153"/>
      <c r="F66" s="153"/>
      <c r="G66" s="153"/>
      <c r="H66" s="153"/>
      <c r="I66" s="153"/>
      <c r="J66" s="153"/>
      <c r="K66" s="153"/>
      <c r="L66" s="153"/>
      <c r="M66" s="153"/>
      <c r="N66" s="154"/>
      <c r="O66" s="4"/>
      <c r="P66" s="347"/>
      <c r="Q66" s="347"/>
      <c r="R66" s="347"/>
      <c r="S66" s="347"/>
      <c r="T66" s="347"/>
      <c r="U66" s="347"/>
      <c r="V66" s="347"/>
      <c r="W66" s="347"/>
      <c r="X66" s="347"/>
      <c r="Y66" s="347"/>
      <c r="Z66" s="347"/>
      <c r="AA66" s="347"/>
      <c r="AB66" s="347"/>
      <c r="AC66" s="4"/>
      <c r="AD66" s="347"/>
      <c r="AE66" s="347"/>
      <c r="AF66" s="347"/>
      <c r="AG66" s="347"/>
      <c r="AH66" s="347"/>
      <c r="AI66" s="347"/>
      <c r="AJ66" s="347"/>
      <c r="AK66" s="347"/>
      <c r="AL66" s="347"/>
      <c r="AM66" s="347"/>
      <c r="AN66" s="347"/>
      <c r="AO66" s="347"/>
      <c r="AQ66" s="152"/>
      <c r="AR66" s="153"/>
      <c r="AS66" s="153"/>
      <c r="AT66" s="153"/>
      <c r="AU66" s="153"/>
      <c r="AV66" s="153"/>
      <c r="AW66" s="153"/>
      <c r="AX66" s="153"/>
      <c r="AY66" s="153"/>
      <c r="AZ66" s="153"/>
      <c r="BA66" s="153"/>
      <c r="BB66" s="154"/>
      <c r="BC66" s="4"/>
      <c r="BD66" s="347"/>
      <c r="BE66" s="347"/>
      <c r="BF66" s="347"/>
      <c r="BG66" s="347"/>
      <c r="BH66" s="347"/>
      <c r="BI66" s="347"/>
      <c r="BJ66" s="347"/>
      <c r="BK66" s="347"/>
      <c r="BL66" s="347"/>
      <c r="BM66" s="347"/>
      <c r="BN66" s="347"/>
      <c r="BO66" s="347"/>
      <c r="BP66" s="347"/>
      <c r="BQ66" s="4"/>
      <c r="BR66" s="347"/>
      <c r="BS66" s="347"/>
      <c r="BT66" s="347"/>
      <c r="BU66" s="347"/>
      <c r="BV66" s="347"/>
      <c r="BW66" s="347"/>
      <c r="BX66" s="347"/>
      <c r="BY66" s="347"/>
      <c r="BZ66" s="347"/>
      <c r="CA66" s="347"/>
      <c r="CB66" s="347"/>
      <c r="CC66" s="347"/>
    </row>
    <row r="67" spans="3:81" x14ac:dyDescent="0.3">
      <c r="C67" s="155"/>
      <c r="D67" s="156"/>
      <c r="E67" s="156"/>
      <c r="F67" s="156"/>
      <c r="G67" s="156"/>
      <c r="H67" s="156"/>
      <c r="I67" s="156"/>
      <c r="J67" s="156"/>
      <c r="K67" s="156"/>
      <c r="L67" s="156"/>
      <c r="M67" s="156"/>
      <c r="N67" s="157"/>
      <c r="O67" s="4"/>
      <c r="P67" s="347"/>
      <c r="Q67" s="347"/>
      <c r="R67" s="347"/>
      <c r="S67" s="347"/>
      <c r="T67" s="347"/>
      <c r="U67" s="347"/>
      <c r="V67" s="347"/>
      <c r="W67" s="347"/>
      <c r="X67" s="347"/>
      <c r="Y67" s="347"/>
      <c r="Z67" s="347"/>
      <c r="AA67" s="347"/>
      <c r="AB67" s="347"/>
      <c r="AC67" s="4"/>
      <c r="AD67" s="347"/>
      <c r="AE67" s="347"/>
      <c r="AF67" s="347"/>
      <c r="AG67" s="347"/>
      <c r="AH67" s="347"/>
      <c r="AI67" s="347"/>
      <c r="AJ67" s="347"/>
      <c r="AK67" s="347"/>
      <c r="AL67" s="347"/>
      <c r="AM67" s="347"/>
      <c r="AN67" s="347"/>
      <c r="AO67" s="347"/>
      <c r="AQ67" s="155"/>
      <c r="AR67" s="156"/>
      <c r="AS67" s="156"/>
      <c r="AT67" s="156"/>
      <c r="AU67" s="156"/>
      <c r="AV67" s="156"/>
      <c r="AW67" s="156"/>
      <c r="AX67" s="156"/>
      <c r="AY67" s="156"/>
      <c r="AZ67" s="156"/>
      <c r="BA67" s="156"/>
      <c r="BB67" s="157"/>
      <c r="BC67" s="4"/>
      <c r="BD67" s="347"/>
      <c r="BE67" s="347"/>
      <c r="BF67" s="347"/>
      <c r="BG67" s="347"/>
      <c r="BH67" s="347"/>
      <c r="BI67" s="347"/>
      <c r="BJ67" s="347"/>
      <c r="BK67" s="347"/>
      <c r="BL67" s="347"/>
      <c r="BM67" s="347"/>
      <c r="BN67" s="347"/>
      <c r="BO67" s="347"/>
      <c r="BP67" s="347"/>
      <c r="BQ67" s="4"/>
      <c r="BR67" s="347"/>
      <c r="BS67" s="347"/>
      <c r="BT67" s="347"/>
      <c r="BU67" s="347"/>
      <c r="BV67" s="347"/>
      <c r="BW67" s="347"/>
      <c r="BX67" s="347"/>
      <c r="BY67" s="347"/>
      <c r="BZ67" s="347"/>
      <c r="CA67" s="347"/>
      <c r="CB67" s="347"/>
      <c r="CC67" s="347"/>
    </row>
    <row r="68" spans="3:81" x14ac:dyDescent="0.3">
      <c r="C68" s="155"/>
      <c r="D68" s="156"/>
      <c r="E68" s="156"/>
      <c r="F68" s="156"/>
      <c r="G68" s="156"/>
      <c r="H68" s="156"/>
      <c r="I68" s="156"/>
      <c r="J68" s="156"/>
      <c r="K68" s="156"/>
      <c r="L68" s="156"/>
      <c r="M68" s="156"/>
      <c r="N68" s="157"/>
      <c r="O68" s="4"/>
      <c r="P68" s="347"/>
      <c r="Q68" s="347"/>
      <c r="R68" s="347"/>
      <c r="S68" s="347"/>
      <c r="T68" s="347"/>
      <c r="U68" s="347"/>
      <c r="V68" s="347"/>
      <c r="W68" s="347"/>
      <c r="X68" s="347"/>
      <c r="Y68" s="347"/>
      <c r="Z68" s="347"/>
      <c r="AA68" s="347"/>
      <c r="AB68" s="347"/>
      <c r="AC68" s="4"/>
      <c r="AD68" s="347"/>
      <c r="AE68" s="347"/>
      <c r="AF68" s="347"/>
      <c r="AG68" s="347"/>
      <c r="AH68" s="347"/>
      <c r="AI68" s="347"/>
      <c r="AJ68" s="347"/>
      <c r="AK68" s="347"/>
      <c r="AL68" s="347"/>
      <c r="AM68" s="347"/>
      <c r="AN68" s="347"/>
      <c r="AO68" s="347"/>
      <c r="AQ68" s="155"/>
      <c r="AR68" s="156"/>
      <c r="AS68" s="156"/>
      <c r="AT68" s="156"/>
      <c r="AU68" s="156"/>
      <c r="AV68" s="156"/>
      <c r="AW68" s="156"/>
      <c r="AX68" s="156"/>
      <c r="AY68" s="156"/>
      <c r="AZ68" s="156"/>
      <c r="BA68" s="156"/>
      <c r="BB68" s="157"/>
      <c r="BC68" s="4"/>
      <c r="BD68" s="347"/>
      <c r="BE68" s="347"/>
      <c r="BF68" s="347"/>
      <c r="BG68" s="347"/>
      <c r="BH68" s="347"/>
      <c r="BI68" s="347"/>
      <c r="BJ68" s="347"/>
      <c r="BK68" s="347"/>
      <c r="BL68" s="347"/>
      <c r="BM68" s="347"/>
      <c r="BN68" s="347"/>
      <c r="BO68" s="347"/>
      <c r="BP68" s="347"/>
      <c r="BQ68" s="4"/>
      <c r="BR68" s="347"/>
      <c r="BS68" s="347"/>
      <c r="BT68" s="347"/>
      <c r="BU68" s="347"/>
      <c r="BV68" s="347"/>
      <c r="BW68" s="347"/>
      <c r="BX68" s="347"/>
      <c r="BY68" s="347"/>
      <c r="BZ68" s="347"/>
      <c r="CA68" s="347"/>
      <c r="CB68" s="347"/>
      <c r="CC68" s="347"/>
    </row>
    <row r="69" spans="3:81" x14ac:dyDescent="0.3">
      <c r="C69" s="155"/>
      <c r="D69" s="156"/>
      <c r="E69" s="156"/>
      <c r="F69" s="156"/>
      <c r="G69" s="156"/>
      <c r="H69" s="156"/>
      <c r="I69" s="156"/>
      <c r="J69" s="156"/>
      <c r="K69" s="156"/>
      <c r="L69" s="156"/>
      <c r="M69" s="156"/>
      <c r="N69" s="157"/>
      <c r="O69" s="4"/>
      <c r="P69" s="347"/>
      <c r="Q69" s="347"/>
      <c r="R69" s="347"/>
      <c r="S69" s="347"/>
      <c r="T69" s="347"/>
      <c r="U69" s="347"/>
      <c r="V69" s="347"/>
      <c r="W69" s="347"/>
      <c r="X69" s="347"/>
      <c r="Y69" s="347"/>
      <c r="Z69" s="347"/>
      <c r="AA69" s="347"/>
      <c r="AB69" s="347"/>
      <c r="AC69" s="4"/>
      <c r="AD69" s="347"/>
      <c r="AE69" s="347"/>
      <c r="AF69" s="347"/>
      <c r="AG69" s="347"/>
      <c r="AH69" s="347"/>
      <c r="AI69" s="347"/>
      <c r="AJ69" s="347"/>
      <c r="AK69" s="347"/>
      <c r="AL69" s="347"/>
      <c r="AM69" s="347"/>
      <c r="AN69" s="347"/>
      <c r="AO69" s="347"/>
      <c r="AQ69" s="155"/>
      <c r="AR69" s="156"/>
      <c r="AS69" s="156"/>
      <c r="AT69" s="156"/>
      <c r="AU69" s="156"/>
      <c r="AV69" s="156"/>
      <c r="AW69" s="156"/>
      <c r="AX69" s="156"/>
      <c r="AY69" s="156"/>
      <c r="AZ69" s="156"/>
      <c r="BA69" s="156"/>
      <c r="BB69" s="157"/>
      <c r="BC69" s="4"/>
      <c r="BD69" s="347"/>
      <c r="BE69" s="347"/>
      <c r="BF69" s="347"/>
      <c r="BG69" s="347"/>
      <c r="BH69" s="347"/>
      <c r="BI69" s="347"/>
      <c r="BJ69" s="347"/>
      <c r="BK69" s="347"/>
      <c r="BL69" s="347"/>
      <c r="BM69" s="347"/>
      <c r="BN69" s="347"/>
      <c r="BO69" s="347"/>
      <c r="BP69" s="347"/>
      <c r="BQ69" s="4"/>
      <c r="BR69" s="347"/>
      <c r="BS69" s="347"/>
      <c r="BT69" s="347"/>
      <c r="BU69" s="347"/>
      <c r="BV69" s="347"/>
      <c r="BW69" s="347"/>
      <c r="BX69" s="347"/>
      <c r="BY69" s="347"/>
      <c r="BZ69" s="347"/>
      <c r="CA69" s="347"/>
      <c r="CB69" s="347"/>
      <c r="CC69" s="347"/>
    </row>
    <row r="70" spans="3:81" x14ac:dyDescent="0.3">
      <c r="C70" s="155"/>
      <c r="D70" s="156"/>
      <c r="E70" s="156"/>
      <c r="F70" s="156"/>
      <c r="G70" s="156"/>
      <c r="H70" s="156"/>
      <c r="I70" s="156"/>
      <c r="J70" s="156"/>
      <c r="K70" s="156"/>
      <c r="L70" s="156"/>
      <c r="M70" s="156"/>
      <c r="N70" s="157"/>
      <c r="P70" s="347"/>
      <c r="Q70" s="347"/>
      <c r="R70" s="347"/>
      <c r="S70" s="347"/>
      <c r="T70" s="347"/>
      <c r="U70" s="347"/>
      <c r="V70" s="347"/>
      <c r="W70" s="347"/>
      <c r="X70" s="347"/>
      <c r="Y70" s="347"/>
      <c r="Z70" s="347"/>
      <c r="AA70" s="347"/>
      <c r="AB70" s="347"/>
      <c r="AD70" s="347"/>
      <c r="AE70" s="347"/>
      <c r="AF70" s="347"/>
      <c r="AG70" s="347"/>
      <c r="AH70" s="347"/>
      <c r="AI70" s="347"/>
      <c r="AJ70" s="347"/>
      <c r="AK70" s="347"/>
      <c r="AL70" s="347"/>
      <c r="AM70" s="347"/>
      <c r="AN70" s="347"/>
      <c r="AO70" s="347"/>
      <c r="AQ70" s="155"/>
      <c r="AR70" s="156"/>
      <c r="AS70" s="156"/>
      <c r="AT70" s="156"/>
      <c r="AU70" s="156"/>
      <c r="AV70" s="156"/>
      <c r="AW70" s="156"/>
      <c r="AX70" s="156"/>
      <c r="AY70" s="156"/>
      <c r="AZ70" s="156"/>
      <c r="BA70" s="156"/>
      <c r="BB70" s="157"/>
      <c r="BD70" s="347"/>
      <c r="BE70" s="347"/>
      <c r="BF70" s="347"/>
      <c r="BG70" s="347"/>
      <c r="BH70" s="347"/>
      <c r="BI70" s="347"/>
      <c r="BJ70" s="347"/>
      <c r="BK70" s="347"/>
      <c r="BL70" s="347"/>
      <c r="BM70" s="347"/>
      <c r="BN70" s="347"/>
      <c r="BO70" s="347"/>
      <c r="BP70" s="347"/>
      <c r="BR70" s="347"/>
      <c r="BS70" s="347"/>
      <c r="BT70" s="347"/>
      <c r="BU70" s="347"/>
      <c r="BV70" s="347"/>
      <c r="BW70" s="347"/>
      <c r="BX70" s="347"/>
      <c r="BY70" s="347"/>
      <c r="BZ70" s="347"/>
      <c r="CA70" s="347"/>
      <c r="CB70" s="347"/>
      <c r="CC70" s="347"/>
    </row>
    <row r="71" spans="3:81" x14ac:dyDescent="0.3">
      <c r="C71" s="155"/>
      <c r="D71" s="156"/>
      <c r="E71" s="156"/>
      <c r="F71" s="156"/>
      <c r="G71" s="156"/>
      <c r="H71" s="156"/>
      <c r="I71" s="156"/>
      <c r="J71" s="156"/>
      <c r="K71" s="156"/>
      <c r="L71" s="156"/>
      <c r="M71" s="156"/>
      <c r="N71" s="157"/>
      <c r="O71" s="4"/>
      <c r="P71" s="347"/>
      <c r="Q71" s="347"/>
      <c r="R71" s="347"/>
      <c r="S71" s="347"/>
      <c r="T71" s="347"/>
      <c r="U71" s="347"/>
      <c r="V71" s="347"/>
      <c r="W71" s="347"/>
      <c r="X71" s="347"/>
      <c r="Y71" s="347"/>
      <c r="Z71" s="347"/>
      <c r="AA71" s="347"/>
      <c r="AB71" s="347"/>
      <c r="AC71" s="4"/>
      <c r="AD71" s="347"/>
      <c r="AE71" s="347"/>
      <c r="AF71" s="347"/>
      <c r="AG71" s="347"/>
      <c r="AH71" s="347"/>
      <c r="AI71" s="347"/>
      <c r="AJ71" s="347"/>
      <c r="AK71" s="347"/>
      <c r="AL71" s="347"/>
      <c r="AM71" s="347"/>
      <c r="AN71" s="347"/>
      <c r="AO71" s="347"/>
      <c r="AQ71" s="155"/>
      <c r="AR71" s="156"/>
      <c r="AS71" s="156"/>
      <c r="AT71" s="156"/>
      <c r="AU71" s="156"/>
      <c r="AV71" s="156"/>
      <c r="AW71" s="156"/>
      <c r="AX71" s="156"/>
      <c r="AY71" s="156"/>
      <c r="AZ71" s="156"/>
      <c r="BA71" s="156"/>
      <c r="BB71" s="157"/>
      <c r="BC71" s="4"/>
      <c r="BD71" s="347"/>
      <c r="BE71" s="347"/>
      <c r="BF71" s="347"/>
      <c r="BG71" s="347"/>
      <c r="BH71" s="347"/>
      <c r="BI71" s="347"/>
      <c r="BJ71" s="347"/>
      <c r="BK71" s="347"/>
      <c r="BL71" s="347"/>
      <c r="BM71" s="347"/>
      <c r="BN71" s="347"/>
      <c r="BO71" s="347"/>
      <c r="BP71" s="347"/>
      <c r="BQ71" s="4"/>
      <c r="BR71" s="347"/>
      <c r="BS71" s="347"/>
      <c r="BT71" s="347"/>
      <c r="BU71" s="347"/>
      <c r="BV71" s="347"/>
      <c r="BW71" s="347"/>
      <c r="BX71" s="347"/>
      <c r="BY71" s="347"/>
      <c r="BZ71" s="347"/>
      <c r="CA71" s="347"/>
      <c r="CB71" s="347"/>
      <c r="CC71" s="347"/>
    </row>
    <row r="72" spans="3:81" x14ac:dyDescent="0.3">
      <c r="C72" s="155"/>
      <c r="D72" s="156"/>
      <c r="E72" s="156"/>
      <c r="F72" s="156"/>
      <c r="G72" s="156"/>
      <c r="H72" s="156"/>
      <c r="I72" s="156"/>
      <c r="J72" s="156"/>
      <c r="K72" s="156"/>
      <c r="L72" s="156"/>
      <c r="M72" s="156"/>
      <c r="N72" s="157"/>
      <c r="O72" s="4"/>
      <c r="P72" s="347"/>
      <c r="Q72" s="347"/>
      <c r="R72" s="347"/>
      <c r="S72" s="347"/>
      <c r="T72" s="347"/>
      <c r="U72" s="347"/>
      <c r="V72" s="347"/>
      <c r="W72" s="347"/>
      <c r="X72" s="347"/>
      <c r="Y72" s="347"/>
      <c r="Z72" s="347"/>
      <c r="AA72" s="347"/>
      <c r="AB72" s="347"/>
      <c r="AC72" s="4"/>
      <c r="AD72" s="347"/>
      <c r="AE72" s="347"/>
      <c r="AF72" s="347"/>
      <c r="AG72" s="347"/>
      <c r="AH72" s="347"/>
      <c r="AI72" s="347"/>
      <c r="AJ72" s="347"/>
      <c r="AK72" s="347"/>
      <c r="AL72" s="347"/>
      <c r="AM72" s="347"/>
      <c r="AN72" s="347"/>
      <c r="AO72" s="347"/>
      <c r="AQ72" s="155"/>
      <c r="AR72" s="156"/>
      <c r="AS72" s="156"/>
      <c r="AT72" s="156"/>
      <c r="AU72" s="156"/>
      <c r="AV72" s="156"/>
      <c r="AW72" s="156"/>
      <c r="AX72" s="156"/>
      <c r="AY72" s="156"/>
      <c r="AZ72" s="156"/>
      <c r="BA72" s="156"/>
      <c r="BB72" s="157"/>
      <c r="BC72" s="4"/>
      <c r="BD72" s="347"/>
      <c r="BE72" s="347"/>
      <c r="BF72" s="347"/>
      <c r="BG72" s="347"/>
      <c r="BH72" s="347"/>
      <c r="BI72" s="347"/>
      <c r="BJ72" s="347"/>
      <c r="BK72" s="347"/>
      <c r="BL72" s="347"/>
      <c r="BM72" s="347"/>
      <c r="BN72" s="347"/>
      <c r="BO72" s="347"/>
      <c r="BP72" s="347"/>
      <c r="BQ72" s="4"/>
      <c r="BR72" s="347"/>
      <c r="BS72" s="347"/>
      <c r="BT72" s="347"/>
      <c r="BU72" s="347"/>
      <c r="BV72" s="347"/>
      <c r="BW72" s="347"/>
      <c r="BX72" s="347"/>
      <c r="BY72" s="347"/>
      <c r="BZ72" s="347"/>
      <c r="CA72" s="347"/>
      <c r="CB72" s="347"/>
      <c r="CC72" s="347"/>
    </row>
    <row r="73" spans="3:81" x14ac:dyDescent="0.3">
      <c r="C73" s="155"/>
      <c r="D73" s="156"/>
      <c r="E73" s="156"/>
      <c r="F73" s="156"/>
      <c r="G73" s="156"/>
      <c r="H73" s="156"/>
      <c r="I73" s="156"/>
      <c r="J73" s="156"/>
      <c r="K73" s="156"/>
      <c r="L73" s="156"/>
      <c r="M73" s="156"/>
      <c r="N73" s="157"/>
      <c r="O73" s="4"/>
      <c r="P73" s="347"/>
      <c r="Q73" s="347"/>
      <c r="R73" s="347"/>
      <c r="S73" s="347"/>
      <c r="T73" s="347"/>
      <c r="U73" s="347"/>
      <c r="V73" s="347"/>
      <c r="W73" s="347"/>
      <c r="X73" s="347"/>
      <c r="Y73" s="347"/>
      <c r="Z73" s="347"/>
      <c r="AA73" s="347"/>
      <c r="AB73" s="347"/>
      <c r="AC73" s="4"/>
      <c r="AD73" s="347"/>
      <c r="AE73" s="347"/>
      <c r="AF73" s="347"/>
      <c r="AG73" s="347"/>
      <c r="AH73" s="347"/>
      <c r="AI73" s="347"/>
      <c r="AJ73" s="347"/>
      <c r="AK73" s="347"/>
      <c r="AL73" s="347"/>
      <c r="AM73" s="347"/>
      <c r="AN73" s="347"/>
      <c r="AO73" s="347"/>
      <c r="AQ73" s="155"/>
      <c r="AR73" s="156"/>
      <c r="AS73" s="156"/>
      <c r="AT73" s="156"/>
      <c r="AU73" s="156"/>
      <c r="AV73" s="156"/>
      <c r="AW73" s="156"/>
      <c r="AX73" s="156"/>
      <c r="AY73" s="156"/>
      <c r="AZ73" s="156"/>
      <c r="BA73" s="156"/>
      <c r="BB73" s="157"/>
      <c r="BC73" s="4"/>
      <c r="BD73" s="347"/>
      <c r="BE73" s="347"/>
      <c r="BF73" s="347"/>
      <c r="BG73" s="347"/>
      <c r="BH73" s="347"/>
      <c r="BI73" s="347"/>
      <c r="BJ73" s="347"/>
      <c r="BK73" s="347"/>
      <c r="BL73" s="347"/>
      <c r="BM73" s="347"/>
      <c r="BN73" s="347"/>
      <c r="BO73" s="347"/>
      <c r="BP73" s="347"/>
      <c r="BQ73" s="4"/>
      <c r="BR73" s="347"/>
      <c r="BS73" s="347"/>
      <c r="BT73" s="347"/>
      <c r="BU73" s="347"/>
      <c r="BV73" s="347"/>
      <c r="BW73" s="347"/>
      <c r="BX73" s="347"/>
      <c r="BY73" s="347"/>
      <c r="BZ73" s="347"/>
      <c r="CA73" s="347"/>
      <c r="CB73" s="347"/>
      <c r="CC73" s="347"/>
    </row>
    <row r="74" spans="3:81" x14ac:dyDescent="0.3">
      <c r="C74" s="155"/>
      <c r="D74" s="156"/>
      <c r="E74" s="156"/>
      <c r="F74" s="156"/>
      <c r="G74" s="156"/>
      <c r="H74" s="156"/>
      <c r="I74" s="156"/>
      <c r="J74" s="156"/>
      <c r="K74" s="156"/>
      <c r="L74" s="156"/>
      <c r="M74" s="156"/>
      <c r="N74" s="157"/>
      <c r="O74" s="4"/>
      <c r="P74" s="347"/>
      <c r="Q74" s="347"/>
      <c r="R74" s="347"/>
      <c r="S74" s="347"/>
      <c r="T74" s="347"/>
      <c r="U74" s="347"/>
      <c r="V74" s="347"/>
      <c r="W74" s="347"/>
      <c r="X74" s="347"/>
      <c r="Y74" s="347"/>
      <c r="Z74" s="347"/>
      <c r="AA74" s="347"/>
      <c r="AB74" s="347"/>
      <c r="AC74" s="4"/>
      <c r="AD74" s="347"/>
      <c r="AE74" s="347"/>
      <c r="AF74" s="347"/>
      <c r="AG74" s="347"/>
      <c r="AH74" s="347"/>
      <c r="AI74" s="347"/>
      <c r="AJ74" s="347"/>
      <c r="AK74" s="347"/>
      <c r="AL74" s="347"/>
      <c r="AM74" s="347"/>
      <c r="AN74" s="347"/>
      <c r="AO74" s="347"/>
      <c r="AQ74" s="155"/>
      <c r="AR74" s="156"/>
      <c r="AS74" s="156"/>
      <c r="AT74" s="156"/>
      <c r="AU74" s="156"/>
      <c r="AV74" s="156"/>
      <c r="AW74" s="156"/>
      <c r="AX74" s="156"/>
      <c r="AY74" s="156"/>
      <c r="AZ74" s="156"/>
      <c r="BA74" s="156"/>
      <c r="BB74" s="157"/>
      <c r="BC74" s="4"/>
      <c r="BD74" s="347"/>
      <c r="BE74" s="347"/>
      <c r="BF74" s="347"/>
      <c r="BG74" s="347"/>
      <c r="BH74" s="347"/>
      <c r="BI74" s="347"/>
      <c r="BJ74" s="347"/>
      <c r="BK74" s="347"/>
      <c r="BL74" s="347"/>
      <c r="BM74" s="347"/>
      <c r="BN74" s="347"/>
      <c r="BO74" s="347"/>
      <c r="BP74" s="347"/>
      <c r="BQ74" s="4"/>
      <c r="BR74" s="347"/>
      <c r="BS74" s="347"/>
      <c r="BT74" s="347"/>
      <c r="BU74" s="347"/>
      <c r="BV74" s="347"/>
      <c r="BW74" s="347"/>
      <c r="BX74" s="347"/>
      <c r="BY74" s="347"/>
      <c r="BZ74" s="347"/>
      <c r="CA74" s="347"/>
      <c r="CB74" s="347"/>
      <c r="CC74" s="347"/>
    </row>
    <row r="75" spans="3:81" x14ac:dyDescent="0.3">
      <c r="C75" s="155"/>
      <c r="D75" s="156"/>
      <c r="E75" s="156"/>
      <c r="F75" s="156"/>
      <c r="G75" s="156"/>
      <c r="H75" s="156"/>
      <c r="I75" s="156"/>
      <c r="J75" s="156"/>
      <c r="K75" s="156"/>
      <c r="L75" s="156"/>
      <c r="M75" s="156"/>
      <c r="N75" s="157"/>
      <c r="O75" s="4"/>
      <c r="P75" s="347"/>
      <c r="Q75" s="347"/>
      <c r="R75" s="347"/>
      <c r="S75" s="347"/>
      <c r="T75" s="347"/>
      <c r="U75" s="347"/>
      <c r="V75" s="347"/>
      <c r="W75" s="347"/>
      <c r="X75" s="347"/>
      <c r="Y75" s="347"/>
      <c r="Z75" s="347"/>
      <c r="AA75" s="347"/>
      <c r="AB75" s="347"/>
      <c r="AC75" s="4"/>
      <c r="AD75" s="347"/>
      <c r="AE75" s="347"/>
      <c r="AF75" s="347"/>
      <c r="AG75" s="347"/>
      <c r="AH75" s="347"/>
      <c r="AI75" s="347"/>
      <c r="AJ75" s="347"/>
      <c r="AK75" s="347"/>
      <c r="AL75" s="347"/>
      <c r="AM75" s="347"/>
      <c r="AN75" s="347"/>
      <c r="AO75" s="347"/>
      <c r="AQ75" s="155"/>
      <c r="AR75" s="156"/>
      <c r="AS75" s="156"/>
      <c r="AT75" s="156"/>
      <c r="AU75" s="156"/>
      <c r="AV75" s="156"/>
      <c r="AW75" s="156"/>
      <c r="AX75" s="156"/>
      <c r="AY75" s="156"/>
      <c r="AZ75" s="156"/>
      <c r="BA75" s="156"/>
      <c r="BB75" s="157"/>
      <c r="BC75" s="4"/>
      <c r="BD75" s="347"/>
      <c r="BE75" s="347"/>
      <c r="BF75" s="347"/>
      <c r="BG75" s="347"/>
      <c r="BH75" s="347"/>
      <c r="BI75" s="347"/>
      <c r="BJ75" s="347"/>
      <c r="BK75" s="347"/>
      <c r="BL75" s="347"/>
      <c r="BM75" s="347"/>
      <c r="BN75" s="347"/>
      <c r="BO75" s="347"/>
      <c r="BP75" s="347"/>
      <c r="BQ75" s="4"/>
      <c r="BR75" s="347"/>
      <c r="BS75" s="347"/>
      <c r="BT75" s="347"/>
      <c r="BU75" s="347"/>
      <c r="BV75" s="347"/>
      <c r="BW75" s="347"/>
      <c r="BX75" s="347"/>
      <c r="BY75" s="347"/>
      <c r="BZ75" s="347"/>
      <c r="CA75" s="347"/>
      <c r="CB75" s="347"/>
      <c r="CC75" s="347"/>
    </row>
    <row r="76" spans="3:81" x14ac:dyDescent="0.3">
      <c r="C76" s="155"/>
      <c r="D76" s="156"/>
      <c r="E76" s="156"/>
      <c r="F76" s="156"/>
      <c r="G76" s="156"/>
      <c r="H76" s="156"/>
      <c r="I76" s="156"/>
      <c r="J76" s="156"/>
      <c r="K76" s="156"/>
      <c r="L76" s="156"/>
      <c r="M76" s="156"/>
      <c r="N76" s="157"/>
      <c r="O76" s="4"/>
      <c r="P76" s="347"/>
      <c r="Q76" s="347"/>
      <c r="R76" s="347"/>
      <c r="S76" s="347"/>
      <c r="T76" s="347"/>
      <c r="U76" s="347"/>
      <c r="V76" s="347"/>
      <c r="W76" s="347"/>
      <c r="X76" s="347"/>
      <c r="Y76" s="347"/>
      <c r="Z76" s="347"/>
      <c r="AA76" s="347"/>
      <c r="AB76" s="347"/>
      <c r="AC76" s="4"/>
      <c r="AD76" s="347"/>
      <c r="AE76" s="347"/>
      <c r="AF76" s="347"/>
      <c r="AG76" s="347"/>
      <c r="AH76" s="347"/>
      <c r="AI76" s="347"/>
      <c r="AJ76" s="347"/>
      <c r="AK76" s="347"/>
      <c r="AL76" s="347"/>
      <c r="AM76" s="347"/>
      <c r="AN76" s="347"/>
      <c r="AO76" s="347"/>
      <c r="AQ76" s="155"/>
      <c r="AR76" s="156"/>
      <c r="AS76" s="156"/>
      <c r="AT76" s="156"/>
      <c r="AU76" s="156"/>
      <c r="AV76" s="156"/>
      <c r="AW76" s="156"/>
      <c r="AX76" s="156"/>
      <c r="AY76" s="156"/>
      <c r="AZ76" s="156"/>
      <c r="BA76" s="156"/>
      <c r="BB76" s="157"/>
      <c r="BC76" s="4"/>
      <c r="BD76" s="347"/>
      <c r="BE76" s="347"/>
      <c r="BF76" s="347"/>
      <c r="BG76" s="347"/>
      <c r="BH76" s="347"/>
      <c r="BI76" s="347"/>
      <c r="BJ76" s="347"/>
      <c r="BK76" s="347"/>
      <c r="BL76" s="347"/>
      <c r="BM76" s="347"/>
      <c r="BN76" s="347"/>
      <c r="BO76" s="347"/>
      <c r="BP76" s="347"/>
      <c r="BQ76" s="4"/>
      <c r="BR76" s="347"/>
      <c r="BS76" s="347"/>
      <c r="BT76" s="347"/>
      <c r="BU76" s="347"/>
      <c r="BV76" s="347"/>
      <c r="BW76" s="347"/>
      <c r="BX76" s="347"/>
      <c r="BY76" s="347"/>
      <c r="BZ76" s="347"/>
      <c r="CA76" s="347"/>
      <c r="CB76" s="347"/>
      <c r="CC76" s="347"/>
    </row>
    <row r="77" spans="3:81" x14ac:dyDescent="0.3">
      <c r="C77" s="158"/>
      <c r="D77" s="159"/>
      <c r="E77" s="159"/>
      <c r="F77" s="159"/>
      <c r="G77" s="159"/>
      <c r="H77" s="159"/>
      <c r="I77" s="159"/>
      <c r="J77" s="159"/>
      <c r="K77" s="159"/>
      <c r="L77" s="159"/>
      <c r="M77" s="159"/>
      <c r="N77" s="160"/>
      <c r="O77" s="4"/>
      <c r="P77" s="347"/>
      <c r="Q77" s="347"/>
      <c r="R77" s="347"/>
      <c r="S77" s="347"/>
      <c r="T77" s="347"/>
      <c r="U77" s="347"/>
      <c r="V77" s="347"/>
      <c r="W77" s="347"/>
      <c r="X77" s="347"/>
      <c r="Y77" s="347"/>
      <c r="Z77" s="347"/>
      <c r="AA77" s="347"/>
      <c r="AB77" s="347"/>
      <c r="AC77" s="4"/>
      <c r="AD77" s="347"/>
      <c r="AE77" s="347"/>
      <c r="AF77" s="347"/>
      <c r="AG77" s="347"/>
      <c r="AH77" s="347"/>
      <c r="AI77" s="347"/>
      <c r="AJ77" s="347"/>
      <c r="AK77" s="347"/>
      <c r="AL77" s="347"/>
      <c r="AM77" s="347"/>
      <c r="AN77" s="347"/>
      <c r="AO77" s="347"/>
      <c r="AQ77" s="158"/>
      <c r="AR77" s="159"/>
      <c r="AS77" s="159"/>
      <c r="AT77" s="159"/>
      <c r="AU77" s="159"/>
      <c r="AV77" s="159"/>
      <c r="AW77" s="159"/>
      <c r="AX77" s="159"/>
      <c r="AY77" s="159"/>
      <c r="AZ77" s="159"/>
      <c r="BA77" s="159"/>
      <c r="BB77" s="160"/>
      <c r="BC77" s="4"/>
      <c r="BD77" s="347"/>
      <c r="BE77" s="347"/>
      <c r="BF77" s="347"/>
      <c r="BG77" s="347"/>
      <c r="BH77" s="347"/>
      <c r="BI77" s="347"/>
      <c r="BJ77" s="347"/>
      <c r="BK77" s="347"/>
      <c r="BL77" s="347"/>
      <c r="BM77" s="347"/>
      <c r="BN77" s="347"/>
      <c r="BO77" s="347"/>
      <c r="BP77" s="347"/>
      <c r="BQ77" s="4"/>
      <c r="BR77" s="347"/>
      <c r="BS77" s="347"/>
      <c r="BT77" s="347"/>
      <c r="BU77" s="347"/>
      <c r="BV77" s="347"/>
      <c r="BW77" s="347"/>
      <c r="BX77" s="347"/>
      <c r="BY77" s="347"/>
      <c r="BZ77" s="347"/>
      <c r="CA77" s="347"/>
      <c r="CB77" s="347"/>
      <c r="CC77" s="347"/>
    </row>
    <row r="79" spans="3:81" x14ac:dyDescent="0.3">
      <c r="C79" s="166" t="s">
        <v>365</v>
      </c>
      <c r="D79" s="166"/>
      <c r="E79" s="166"/>
      <c r="F79" s="166"/>
      <c r="G79" s="166"/>
      <c r="H79" s="166"/>
      <c r="I79" s="166"/>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Q79" s="166" t="s">
        <v>366</v>
      </c>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row>
    <row r="81" spans="3:81" x14ac:dyDescent="0.3">
      <c r="C81" s="344" t="s">
        <v>352</v>
      </c>
      <c r="D81" s="344"/>
      <c r="E81" s="344"/>
      <c r="F81" s="344"/>
      <c r="G81" s="348"/>
      <c r="H81" s="348"/>
      <c r="I81" s="348"/>
      <c r="J81" s="348"/>
      <c r="K81" s="348"/>
      <c r="L81" s="348"/>
      <c r="M81" s="348"/>
      <c r="N81" s="348"/>
      <c r="P81" s="349" t="s">
        <v>353</v>
      </c>
      <c r="Q81" s="350"/>
      <c r="R81" s="350"/>
      <c r="S81" s="351"/>
      <c r="T81" s="352"/>
      <c r="U81" s="352"/>
      <c r="V81" s="352"/>
      <c r="X81" s="349" t="s">
        <v>354</v>
      </c>
      <c r="Y81" s="350"/>
      <c r="Z81" s="350"/>
      <c r="AA81" s="351"/>
      <c r="AB81" s="352"/>
      <c r="AC81" s="352"/>
      <c r="AD81" s="352"/>
      <c r="AF81" s="349" t="s">
        <v>355</v>
      </c>
      <c r="AG81" s="350"/>
      <c r="AH81" s="350"/>
      <c r="AI81" s="351"/>
      <c r="AJ81" s="339"/>
      <c r="AK81" s="353"/>
      <c r="AL81" s="353"/>
      <c r="AM81" s="353"/>
      <c r="AN81" s="353"/>
      <c r="AO81" s="340"/>
      <c r="AQ81" s="344" t="s">
        <v>352</v>
      </c>
      <c r="AR81" s="344"/>
      <c r="AS81" s="344"/>
      <c r="AT81" s="344"/>
      <c r="AU81" s="348"/>
      <c r="AV81" s="348"/>
      <c r="AW81" s="348"/>
      <c r="AX81" s="348"/>
      <c r="AY81" s="348"/>
      <c r="AZ81" s="348"/>
      <c r="BA81" s="348"/>
      <c r="BB81" s="348"/>
      <c r="BD81" s="349" t="s">
        <v>353</v>
      </c>
      <c r="BE81" s="350"/>
      <c r="BF81" s="350"/>
      <c r="BG81" s="351"/>
      <c r="BH81" s="352"/>
      <c r="BI81" s="352"/>
      <c r="BJ81" s="352"/>
      <c r="BL81" s="349" t="s">
        <v>354</v>
      </c>
      <c r="BM81" s="350"/>
      <c r="BN81" s="350"/>
      <c r="BO81" s="351"/>
      <c r="BP81" s="352"/>
      <c r="BQ81" s="352"/>
      <c r="BR81" s="352"/>
      <c r="BT81" s="349" t="s">
        <v>355</v>
      </c>
      <c r="BU81" s="350"/>
      <c r="BV81" s="350"/>
      <c r="BW81" s="351"/>
      <c r="BX81" s="339"/>
      <c r="BY81" s="353"/>
      <c r="BZ81" s="353"/>
      <c r="CA81" s="353"/>
      <c r="CB81" s="353"/>
      <c r="CC81" s="340"/>
    </row>
    <row r="83" spans="3:81" x14ac:dyDescent="0.3">
      <c r="C83" s="349" t="s">
        <v>356</v>
      </c>
      <c r="D83" s="350"/>
      <c r="E83" s="350"/>
      <c r="F83" s="350"/>
      <c r="G83" s="350"/>
      <c r="H83" s="350"/>
      <c r="I83" s="350"/>
      <c r="J83" s="350"/>
      <c r="K83" s="350"/>
      <c r="L83" s="350"/>
      <c r="M83" s="350"/>
      <c r="N83" s="351"/>
      <c r="O83" s="4"/>
      <c r="P83" s="349" t="s">
        <v>357</v>
      </c>
      <c r="Q83" s="350"/>
      <c r="R83" s="350"/>
      <c r="S83" s="350"/>
      <c r="T83" s="350"/>
      <c r="U83" s="350"/>
      <c r="V83" s="350"/>
      <c r="W83" s="350"/>
      <c r="X83" s="350"/>
      <c r="Y83" s="350"/>
      <c r="Z83" s="350"/>
      <c r="AA83" s="350"/>
      <c r="AB83" s="351"/>
      <c r="AD83" s="349" t="s">
        <v>358</v>
      </c>
      <c r="AE83" s="350"/>
      <c r="AF83" s="350"/>
      <c r="AG83" s="350"/>
      <c r="AH83" s="350"/>
      <c r="AI83" s="350"/>
      <c r="AJ83" s="350"/>
      <c r="AK83" s="350"/>
      <c r="AL83" s="350"/>
      <c r="AM83" s="350"/>
      <c r="AN83" s="350"/>
      <c r="AO83" s="351"/>
      <c r="AQ83" s="349" t="s">
        <v>356</v>
      </c>
      <c r="AR83" s="350"/>
      <c r="AS83" s="350"/>
      <c r="AT83" s="350"/>
      <c r="AU83" s="350"/>
      <c r="AV83" s="350"/>
      <c r="AW83" s="350"/>
      <c r="AX83" s="350"/>
      <c r="AY83" s="350"/>
      <c r="AZ83" s="350"/>
      <c r="BA83" s="350"/>
      <c r="BB83" s="351"/>
      <c r="BC83" s="4"/>
      <c r="BD83" s="349" t="s">
        <v>357</v>
      </c>
      <c r="BE83" s="350"/>
      <c r="BF83" s="350"/>
      <c r="BG83" s="350"/>
      <c r="BH83" s="350"/>
      <c r="BI83" s="350"/>
      <c r="BJ83" s="350"/>
      <c r="BK83" s="350"/>
      <c r="BL83" s="350"/>
      <c r="BM83" s="350"/>
      <c r="BN83" s="350"/>
      <c r="BO83" s="350"/>
      <c r="BP83" s="351"/>
      <c r="BR83" s="349" t="s">
        <v>358</v>
      </c>
      <c r="BS83" s="350"/>
      <c r="BT83" s="350"/>
      <c r="BU83" s="350"/>
      <c r="BV83" s="350"/>
      <c r="BW83" s="350"/>
      <c r="BX83" s="350"/>
      <c r="BY83" s="350"/>
      <c r="BZ83" s="350"/>
      <c r="CA83" s="350"/>
      <c r="CB83" s="350"/>
      <c r="CC83" s="351"/>
    </row>
    <row r="84" spans="3:81" x14ac:dyDescent="0.3">
      <c r="C84" s="152"/>
      <c r="D84" s="153"/>
      <c r="E84" s="153"/>
      <c r="F84" s="153"/>
      <c r="G84" s="153"/>
      <c r="H84" s="153"/>
      <c r="I84" s="153"/>
      <c r="J84" s="153"/>
      <c r="K84" s="153"/>
      <c r="L84" s="153"/>
      <c r="M84" s="153"/>
      <c r="N84" s="154"/>
      <c r="O84" s="4"/>
      <c r="P84" s="347"/>
      <c r="Q84" s="347"/>
      <c r="R84" s="347"/>
      <c r="S84" s="347"/>
      <c r="T84" s="347"/>
      <c r="U84" s="347"/>
      <c r="V84" s="347"/>
      <c r="W84" s="347"/>
      <c r="X84" s="347"/>
      <c r="Y84" s="347"/>
      <c r="Z84" s="347"/>
      <c r="AA84" s="347"/>
      <c r="AB84" s="347"/>
      <c r="AC84" s="4"/>
      <c r="AD84" s="347"/>
      <c r="AE84" s="347"/>
      <c r="AF84" s="347"/>
      <c r="AG84" s="347"/>
      <c r="AH84" s="347"/>
      <c r="AI84" s="347"/>
      <c r="AJ84" s="347"/>
      <c r="AK84" s="347"/>
      <c r="AL84" s="347"/>
      <c r="AM84" s="347"/>
      <c r="AN84" s="347"/>
      <c r="AO84" s="347"/>
      <c r="AQ84" s="152"/>
      <c r="AR84" s="153"/>
      <c r="AS84" s="153"/>
      <c r="AT84" s="153"/>
      <c r="AU84" s="153"/>
      <c r="AV84" s="153"/>
      <c r="AW84" s="153"/>
      <c r="AX84" s="153"/>
      <c r="AY84" s="153"/>
      <c r="AZ84" s="153"/>
      <c r="BA84" s="153"/>
      <c r="BB84" s="154"/>
      <c r="BC84" s="4"/>
      <c r="BD84" s="347"/>
      <c r="BE84" s="347"/>
      <c r="BF84" s="347"/>
      <c r="BG84" s="347"/>
      <c r="BH84" s="347"/>
      <c r="BI84" s="347"/>
      <c r="BJ84" s="347"/>
      <c r="BK84" s="347"/>
      <c r="BL84" s="347"/>
      <c r="BM84" s="347"/>
      <c r="BN84" s="347"/>
      <c r="BO84" s="347"/>
      <c r="BP84" s="347"/>
      <c r="BQ84" s="4"/>
      <c r="BR84" s="347"/>
      <c r="BS84" s="347"/>
      <c r="BT84" s="347"/>
      <c r="BU84" s="347"/>
      <c r="BV84" s="347"/>
      <c r="BW84" s="347"/>
      <c r="BX84" s="347"/>
      <c r="BY84" s="347"/>
      <c r="BZ84" s="347"/>
      <c r="CA84" s="347"/>
      <c r="CB84" s="347"/>
      <c r="CC84" s="347"/>
    </row>
    <row r="85" spans="3:81" x14ac:dyDescent="0.3">
      <c r="C85" s="155"/>
      <c r="D85" s="156"/>
      <c r="E85" s="156"/>
      <c r="F85" s="156"/>
      <c r="G85" s="156"/>
      <c r="H85" s="156"/>
      <c r="I85" s="156"/>
      <c r="J85" s="156"/>
      <c r="K85" s="156"/>
      <c r="L85" s="156"/>
      <c r="M85" s="156"/>
      <c r="N85" s="157"/>
      <c r="O85" s="4"/>
      <c r="P85" s="347"/>
      <c r="Q85" s="347"/>
      <c r="R85" s="347"/>
      <c r="S85" s="347"/>
      <c r="T85" s="347"/>
      <c r="U85" s="347"/>
      <c r="V85" s="347"/>
      <c r="W85" s="347"/>
      <c r="X85" s="347"/>
      <c r="Y85" s="347"/>
      <c r="Z85" s="347"/>
      <c r="AA85" s="347"/>
      <c r="AB85" s="347"/>
      <c r="AC85" s="4"/>
      <c r="AD85" s="347"/>
      <c r="AE85" s="347"/>
      <c r="AF85" s="347"/>
      <c r="AG85" s="347"/>
      <c r="AH85" s="347"/>
      <c r="AI85" s="347"/>
      <c r="AJ85" s="347"/>
      <c r="AK85" s="347"/>
      <c r="AL85" s="347"/>
      <c r="AM85" s="347"/>
      <c r="AN85" s="347"/>
      <c r="AO85" s="347"/>
      <c r="AQ85" s="155"/>
      <c r="AR85" s="156"/>
      <c r="AS85" s="156"/>
      <c r="AT85" s="156"/>
      <c r="AU85" s="156"/>
      <c r="AV85" s="156"/>
      <c r="AW85" s="156"/>
      <c r="AX85" s="156"/>
      <c r="AY85" s="156"/>
      <c r="AZ85" s="156"/>
      <c r="BA85" s="156"/>
      <c r="BB85" s="157"/>
      <c r="BC85" s="4"/>
      <c r="BD85" s="347"/>
      <c r="BE85" s="347"/>
      <c r="BF85" s="347"/>
      <c r="BG85" s="347"/>
      <c r="BH85" s="347"/>
      <c r="BI85" s="347"/>
      <c r="BJ85" s="347"/>
      <c r="BK85" s="347"/>
      <c r="BL85" s="347"/>
      <c r="BM85" s="347"/>
      <c r="BN85" s="347"/>
      <c r="BO85" s="347"/>
      <c r="BP85" s="347"/>
      <c r="BQ85" s="4"/>
      <c r="BR85" s="347"/>
      <c r="BS85" s="347"/>
      <c r="BT85" s="347"/>
      <c r="BU85" s="347"/>
      <c r="BV85" s="347"/>
      <c r="BW85" s="347"/>
      <c r="BX85" s="347"/>
      <c r="BY85" s="347"/>
      <c r="BZ85" s="347"/>
      <c r="CA85" s="347"/>
      <c r="CB85" s="347"/>
      <c r="CC85" s="347"/>
    </row>
    <row r="86" spans="3:81" x14ac:dyDescent="0.3">
      <c r="C86" s="155"/>
      <c r="D86" s="156"/>
      <c r="E86" s="156"/>
      <c r="F86" s="156"/>
      <c r="G86" s="156"/>
      <c r="H86" s="156"/>
      <c r="I86" s="156"/>
      <c r="J86" s="156"/>
      <c r="K86" s="156"/>
      <c r="L86" s="156"/>
      <c r="M86" s="156"/>
      <c r="N86" s="157"/>
      <c r="O86" s="4"/>
      <c r="P86" s="347"/>
      <c r="Q86" s="347"/>
      <c r="R86" s="347"/>
      <c r="S86" s="347"/>
      <c r="T86" s="347"/>
      <c r="U86" s="347"/>
      <c r="V86" s="347"/>
      <c r="W86" s="347"/>
      <c r="X86" s="347"/>
      <c r="Y86" s="347"/>
      <c r="Z86" s="347"/>
      <c r="AA86" s="347"/>
      <c r="AB86" s="347"/>
      <c r="AC86" s="4"/>
      <c r="AD86" s="347"/>
      <c r="AE86" s="347"/>
      <c r="AF86" s="347"/>
      <c r="AG86" s="347"/>
      <c r="AH86" s="347"/>
      <c r="AI86" s="347"/>
      <c r="AJ86" s="347"/>
      <c r="AK86" s="347"/>
      <c r="AL86" s="347"/>
      <c r="AM86" s="347"/>
      <c r="AN86" s="347"/>
      <c r="AO86" s="347"/>
      <c r="AQ86" s="155"/>
      <c r="AR86" s="156"/>
      <c r="AS86" s="156"/>
      <c r="AT86" s="156"/>
      <c r="AU86" s="156"/>
      <c r="AV86" s="156"/>
      <c r="AW86" s="156"/>
      <c r="AX86" s="156"/>
      <c r="AY86" s="156"/>
      <c r="AZ86" s="156"/>
      <c r="BA86" s="156"/>
      <c r="BB86" s="157"/>
      <c r="BC86" s="4"/>
      <c r="BD86" s="347"/>
      <c r="BE86" s="347"/>
      <c r="BF86" s="347"/>
      <c r="BG86" s="347"/>
      <c r="BH86" s="347"/>
      <c r="BI86" s="347"/>
      <c r="BJ86" s="347"/>
      <c r="BK86" s="347"/>
      <c r="BL86" s="347"/>
      <c r="BM86" s="347"/>
      <c r="BN86" s="347"/>
      <c r="BO86" s="347"/>
      <c r="BP86" s="347"/>
      <c r="BQ86" s="4"/>
      <c r="BR86" s="347"/>
      <c r="BS86" s="347"/>
      <c r="BT86" s="347"/>
      <c r="BU86" s="347"/>
      <c r="BV86" s="347"/>
      <c r="BW86" s="347"/>
      <c r="BX86" s="347"/>
      <c r="BY86" s="347"/>
      <c r="BZ86" s="347"/>
      <c r="CA86" s="347"/>
      <c r="CB86" s="347"/>
      <c r="CC86" s="347"/>
    </row>
    <row r="87" spans="3:81" x14ac:dyDescent="0.3">
      <c r="C87" s="155"/>
      <c r="D87" s="156"/>
      <c r="E87" s="156"/>
      <c r="F87" s="156"/>
      <c r="G87" s="156"/>
      <c r="H87" s="156"/>
      <c r="I87" s="156"/>
      <c r="J87" s="156"/>
      <c r="K87" s="156"/>
      <c r="L87" s="156"/>
      <c r="M87" s="156"/>
      <c r="N87" s="157"/>
      <c r="O87" s="4"/>
      <c r="P87" s="347"/>
      <c r="Q87" s="347"/>
      <c r="R87" s="347"/>
      <c r="S87" s="347"/>
      <c r="T87" s="347"/>
      <c r="U87" s="347"/>
      <c r="V87" s="347"/>
      <c r="W87" s="347"/>
      <c r="X87" s="347"/>
      <c r="Y87" s="347"/>
      <c r="Z87" s="347"/>
      <c r="AA87" s="347"/>
      <c r="AB87" s="347"/>
      <c r="AC87" s="4"/>
      <c r="AD87" s="347"/>
      <c r="AE87" s="347"/>
      <c r="AF87" s="347"/>
      <c r="AG87" s="347"/>
      <c r="AH87" s="347"/>
      <c r="AI87" s="347"/>
      <c r="AJ87" s="347"/>
      <c r="AK87" s="347"/>
      <c r="AL87" s="347"/>
      <c r="AM87" s="347"/>
      <c r="AN87" s="347"/>
      <c r="AO87" s="347"/>
      <c r="AQ87" s="155"/>
      <c r="AR87" s="156"/>
      <c r="AS87" s="156"/>
      <c r="AT87" s="156"/>
      <c r="AU87" s="156"/>
      <c r="AV87" s="156"/>
      <c r="AW87" s="156"/>
      <c r="AX87" s="156"/>
      <c r="AY87" s="156"/>
      <c r="AZ87" s="156"/>
      <c r="BA87" s="156"/>
      <c r="BB87" s="157"/>
      <c r="BC87" s="4"/>
      <c r="BD87" s="347"/>
      <c r="BE87" s="347"/>
      <c r="BF87" s="347"/>
      <c r="BG87" s="347"/>
      <c r="BH87" s="347"/>
      <c r="BI87" s="347"/>
      <c r="BJ87" s="347"/>
      <c r="BK87" s="347"/>
      <c r="BL87" s="347"/>
      <c r="BM87" s="347"/>
      <c r="BN87" s="347"/>
      <c r="BO87" s="347"/>
      <c r="BP87" s="347"/>
      <c r="BQ87" s="4"/>
      <c r="BR87" s="347"/>
      <c r="BS87" s="347"/>
      <c r="BT87" s="347"/>
      <c r="BU87" s="347"/>
      <c r="BV87" s="347"/>
      <c r="BW87" s="347"/>
      <c r="BX87" s="347"/>
      <c r="BY87" s="347"/>
      <c r="BZ87" s="347"/>
      <c r="CA87" s="347"/>
      <c r="CB87" s="347"/>
      <c r="CC87" s="347"/>
    </row>
    <row r="88" spans="3:81" x14ac:dyDescent="0.3">
      <c r="C88" s="155"/>
      <c r="D88" s="156"/>
      <c r="E88" s="156"/>
      <c r="F88" s="156"/>
      <c r="G88" s="156"/>
      <c r="H88" s="156"/>
      <c r="I88" s="156"/>
      <c r="J88" s="156"/>
      <c r="K88" s="156"/>
      <c r="L88" s="156"/>
      <c r="M88" s="156"/>
      <c r="N88" s="157"/>
      <c r="P88" s="347"/>
      <c r="Q88" s="347"/>
      <c r="R88" s="347"/>
      <c r="S88" s="347"/>
      <c r="T88" s="347"/>
      <c r="U88" s="347"/>
      <c r="V88" s="347"/>
      <c r="W88" s="347"/>
      <c r="X88" s="347"/>
      <c r="Y88" s="347"/>
      <c r="Z88" s="347"/>
      <c r="AA88" s="347"/>
      <c r="AB88" s="347"/>
      <c r="AD88" s="347"/>
      <c r="AE88" s="347"/>
      <c r="AF88" s="347"/>
      <c r="AG88" s="347"/>
      <c r="AH88" s="347"/>
      <c r="AI88" s="347"/>
      <c r="AJ88" s="347"/>
      <c r="AK88" s="347"/>
      <c r="AL88" s="347"/>
      <c r="AM88" s="347"/>
      <c r="AN88" s="347"/>
      <c r="AO88" s="347"/>
      <c r="AQ88" s="155"/>
      <c r="AR88" s="156"/>
      <c r="AS88" s="156"/>
      <c r="AT88" s="156"/>
      <c r="AU88" s="156"/>
      <c r="AV88" s="156"/>
      <c r="AW88" s="156"/>
      <c r="AX88" s="156"/>
      <c r="AY88" s="156"/>
      <c r="AZ88" s="156"/>
      <c r="BA88" s="156"/>
      <c r="BB88" s="157"/>
      <c r="BD88" s="347"/>
      <c r="BE88" s="347"/>
      <c r="BF88" s="347"/>
      <c r="BG88" s="347"/>
      <c r="BH88" s="347"/>
      <c r="BI88" s="347"/>
      <c r="BJ88" s="347"/>
      <c r="BK88" s="347"/>
      <c r="BL88" s="347"/>
      <c r="BM88" s="347"/>
      <c r="BN88" s="347"/>
      <c r="BO88" s="347"/>
      <c r="BP88" s="347"/>
      <c r="BR88" s="347"/>
      <c r="BS88" s="347"/>
      <c r="BT88" s="347"/>
      <c r="BU88" s="347"/>
      <c r="BV88" s="347"/>
      <c r="BW88" s="347"/>
      <c r="BX88" s="347"/>
      <c r="BY88" s="347"/>
      <c r="BZ88" s="347"/>
      <c r="CA88" s="347"/>
      <c r="CB88" s="347"/>
      <c r="CC88" s="347"/>
    </row>
    <row r="89" spans="3:81" x14ac:dyDescent="0.3">
      <c r="C89" s="155"/>
      <c r="D89" s="156"/>
      <c r="E89" s="156"/>
      <c r="F89" s="156"/>
      <c r="G89" s="156"/>
      <c r="H89" s="156"/>
      <c r="I89" s="156"/>
      <c r="J89" s="156"/>
      <c r="K89" s="156"/>
      <c r="L89" s="156"/>
      <c r="M89" s="156"/>
      <c r="N89" s="157"/>
      <c r="O89" s="4"/>
      <c r="P89" s="347"/>
      <c r="Q89" s="347"/>
      <c r="R89" s="347"/>
      <c r="S89" s="347"/>
      <c r="T89" s="347"/>
      <c r="U89" s="347"/>
      <c r="V89" s="347"/>
      <c r="W89" s="347"/>
      <c r="X89" s="347"/>
      <c r="Y89" s="347"/>
      <c r="Z89" s="347"/>
      <c r="AA89" s="347"/>
      <c r="AB89" s="347"/>
      <c r="AC89" s="4"/>
      <c r="AD89" s="347"/>
      <c r="AE89" s="347"/>
      <c r="AF89" s="347"/>
      <c r="AG89" s="347"/>
      <c r="AH89" s="347"/>
      <c r="AI89" s="347"/>
      <c r="AJ89" s="347"/>
      <c r="AK89" s="347"/>
      <c r="AL89" s="347"/>
      <c r="AM89" s="347"/>
      <c r="AN89" s="347"/>
      <c r="AO89" s="347"/>
      <c r="AQ89" s="155"/>
      <c r="AR89" s="156"/>
      <c r="AS89" s="156"/>
      <c r="AT89" s="156"/>
      <c r="AU89" s="156"/>
      <c r="AV89" s="156"/>
      <c r="AW89" s="156"/>
      <c r="AX89" s="156"/>
      <c r="AY89" s="156"/>
      <c r="AZ89" s="156"/>
      <c r="BA89" s="156"/>
      <c r="BB89" s="157"/>
      <c r="BC89" s="4"/>
      <c r="BD89" s="347"/>
      <c r="BE89" s="347"/>
      <c r="BF89" s="347"/>
      <c r="BG89" s="347"/>
      <c r="BH89" s="347"/>
      <c r="BI89" s="347"/>
      <c r="BJ89" s="347"/>
      <c r="BK89" s="347"/>
      <c r="BL89" s="347"/>
      <c r="BM89" s="347"/>
      <c r="BN89" s="347"/>
      <c r="BO89" s="347"/>
      <c r="BP89" s="347"/>
      <c r="BQ89" s="4"/>
      <c r="BR89" s="347"/>
      <c r="BS89" s="347"/>
      <c r="BT89" s="347"/>
      <c r="BU89" s="347"/>
      <c r="BV89" s="347"/>
      <c r="BW89" s="347"/>
      <c r="BX89" s="347"/>
      <c r="BY89" s="347"/>
      <c r="BZ89" s="347"/>
      <c r="CA89" s="347"/>
      <c r="CB89" s="347"/>
      <c r="CC89" s="347"/>
    </row>
    <row r="90" spans="3:81" x14ac:dyDescent="0.3">
      <c r="C90" s="155"/>
      <c r="D90" s="156"/>
      <c r="E90" s="156"/>
      <c r="F90" s="156"/>
      <c r="G90" s="156"/>
      <c r="H90" s="156"/>
      <c r="I90" s="156"/>
      <c r="J90" s="156"/>
      <c r="K90" s="156"/>
      <c r="L90" s="156"/>
      <c r="M90" s="156"/>
      <c r="N90" s="157"/>
      <c r="O90" s="4"/>
      <c r="P90" s="347"/>
      <c r="Q90" s="347"/>
      <c r="R90" s="347"/>
      <c r="S90" s="347"/>
      <c r="T90" s="347"/>
      <c r="U90" s="347"/>
      <c r="V90" s="347"/>
      <c r="W90" s="347"/>
      <c r="X90" s="347"/>
      <c r="Y90" s="347"/>
      <c r="Z90" s="347"/>
      <c r="AA90" s="347"/>
      <c r="AB90" s="347"/>
      <c r="AC90" s="4"/>
      <c r="AD90" s="347"/>
      <c r="AE90" s="347"/>
      <c r="AF90" s="347"/>
      <c r="AG90" s="347"/>
      <c r="AH90" s="347"/>
      <c r="AI90" s="347"/>
      <c r="AJ90" s="347"/>
      <c r="AK90" s="347"/>
      <c r="AL90" s="347"/>
      <c r="AM90" s="347"/>
      <c r="AN90" s="347"/>
      <c r="AO90" s="347"/>
      <c r="AQ90" s="155"/>
      <c r="AR90" s="156"/>
      <c r="AS90" s="156"/>
      <c r="AT90" s="156"/>
      <c r="AU90" s="156"/>
      <c r="AV90" s="156"/>
      <c r="AW90" s="156"/>
      <c r="AX90" s="156"/>
      <c r="AY90" s="156"/>
      <c r="AZ90" s="156"/>
      <c r="BA90" s="156"/>
      <c r="BB90" s="157"/>
      <c r="BC90" s="4"/>
      <c r="BD90" s="347"/>
      <c r="BE90" s="347"/>
      <c r="BF90" s="347"/>
      <c r="BG90" s="347"/>
      <c r="BH90" s="347"/>
      <c r="BI90" s="347"/>
      <c r="BJ90" s="347"/>
      <c r="BK90" s="347"/>
      <c r="BL90" s="347"/>
      <c r="BM90" s="347"/>
      <c r="BN90" s="347"/>
      <c r="BO90" s="347"/>
      <c r="BP90" s="347"/>
      <c r="BQ90" s="4"/>
      <c r="BR90" s="347"/>
      <c r="BS90" s="347"/>
      <c r="BT90" s="347"/>
      <c r="BU90" s="347"/>
      <c r="BV90" s="347"/>
      <c r="BW90" s="347"/>
      <c r="BX90" s="347"/>
      <c r="BY90" s="347"/>
      <c r="BZ90" s="347"/>
      <c r="CA90" s="347"/>
      <c r="CB90" s="347"/>
      <c r="CC90" s="347"/>
    </row>
    <row r="91" spans="3:81" x14ac:dyDescent="0.3">
      <c r="C91" s="155"/>
      <c r="D91" s="156"/>
      <c r="E91" s="156"/>
      <c r="F91" s="156"/>
      <c r="G91" s="156"/>
      <c r="H91" s="156"/>
      <c r="I91" s="156"/>
      <c r="J91" s="156"/>
      <c r="K91" s="156"/>
      <c r="L91" s="156"/>
      <c r="M91" s="156"/>
      <c r="N91" s="157"/>
      <c r="O91" s="4"/>
      <c r="P91" s="347"/>
      <c r="Q91" s="347"/>
      <c r="R91" s="347"/>
      <c r="S91" s="347"/>
      <c r="T91" s="347"/>
      <c r="U91" s="347"/>
      <c r="V91" s="347"/>
      <c r="W91" s="347"/>
      <c r="X91" s="347"/>
      <c r="Y91" s="347"/>
      <c r="Z91" s="347"/>
      <c r="AA91" s="347"/>
      <c r="AB91" s="347"/>
      <c r="AC91" s="4"/>
      <c r="AD91" s="347"/>
      <c r="AE91" s="347"/>
      <c r="AF91" s="347"/>
      <c r="AG91" s="347"/>
      <c r="AH91" s="347"/>
      <c r="AI91" s="347"/>
      <c r="AJ91" s="347"/>
      <c r="AK91" s="347"/>
      <c r="AL91" s="347"/>
      <c r="AM91" s="347"/>
      <c r="AN91" s="347"/>
      <c r="AO91" s="347"/>
      <c r="AQ91" s="155"/>
      <c r="AR91" s="156"/>
      <c r="AS91" s="156"/>
      <c r="AT91" s="156"/>
      <c r="AU91" s="156"/>
      <c r="AV91" s="156"/>
      <c r="AW91" s="156"/>
      <c r="AX91" s="156"/>
      <c r="AY91" s="156"/>
      <c r="AZ91" s="156"/>
      <c r="BA91" s="156"/>
      <c r="BB91" s="157"/>
      <c r="BC91" s="4"/>
      <c r="BD91" s="347"/>
      <c r="BE91" s="347"/>
      <c r="BF91" s="347"/>
      <c r="BG91" s="347"/>
      <c r="BH91" s="347"/>
      <c r="BI91" s="347"/>
      <c r="BJ91" s="347"/>
      <c r="BK91" s="347"/>
      <c r="BL91" s="347"/>
      <c r="BM91" s="347"/>
      <c r="BN91" s="347"/>
      <c r="BO91" s="347"/>
      <c r="BP91" s="347"/>
      <c r="BQ91" s="4"/>
      <c r="BR91" s="347"/>
      <c r="BS91" s="347"/>
      <c r="BT91" s="347"/>
      <c r="BU91" s="347"/>
      <c r="BV91" s="347"/>
      <c r="BW91" s="347"/>
      <c r="BX91" s="347"/>
      <c r="BY91" s="347"/>
      <c r="BZ91" s="347"/>
      <c r="CA91" s="347"/>
      <c r="CB91" s="347"/>
      <c r="CC91" s="347"/>
    </row>
    <row r="92" spans="3:81" x14ac:dyDescent="0.3">
      <c r="C92" s="155"/>
      <c r="D92" s="156"/>
      <c r="E92" s="156"/>
      <c r="F92" s="156"/>
      <c r="G92" s="156"/>
      <c r="H92" s="156"/>
      <c r="I92" s="156"/>
      <c r="J92" s="156"/>
      <c r="K92" s="156"/>
      <c r="L92" s="156"/>
      <c r="M92" s="156"/>
      <c r="N92" s="157"/>
      <c r="O92" s="4"/>
      <c r="P92" s="347"/>
      <c r="Q92" s="347"/>
      <c r="R92" s="347"/>
      <c r="S92" s="347"/>
      <c r="T92" s="347"/>
      <c r="U92" s="347"/>
      <c r="V92" s="347"/>
      <c r="W92" s="347"/>
      <c r="X92" s="347"/>
      <c r="Y92" s="347"/>
      <c r="Z92" s="347"/>
      <c r="AA92" s="347"/>
      <c r="AB92" s="347"/>
      <c r="AC92" s="4"/>
      <c r="AD92" s="347"/>
      <c r="AE92" s="347"/>
      <c r="AF92" s="347"/>
      <c r="AG92" s="347"/>
      <c r="AH92" s="347"/>
      <c r="AI92" s="347"/>
      <c r="AJ92" s="347"/>
      <c r="AK92" s="347"/>
      <c r="AL92" s="347"/>
      <c r="AM92" s="347"/>
      <c r="AN92" s="347"/>
      <c r="AO92" s="347"/>
      <c r="AQ92" s="155"/>
      <c r="AR92" s="156"/>
      <c r="AS92" s="156"/>
      <c r="AT92" s="156"/>
      <c r="AU92" s="156"/>
      <c r="AV92" s="156"/>
      <c r="AW92" s="156"/>
      <c r="AX92" s="156"/>
      <c r="AY92" s="156"/>
      <c r="AZ92" s="156"/>
      <c r="BA92" s="156"/>
      <c r="BB92" s="157"/>
      <c r="BC92" s="4"/>
      <c r="BD92" s="347"/>
      <c r="BE92" s="347"/>
      <c r="BF92" s="347"/>
      <c r="BG92" s="347"/>
      <c r="BH92" s="347"/>
      <c r="BI92" s="347"/>
      <c r="BJ92" s="347"/>
      <c r="BK92" s="347"/>
      <c r="BL92" s="347"/>
      <c r="BM92" s="347"/>
      <c r="BN92" s="347"/>
      <c r="BO92" s="347"/>
      <c r="BP92" s="347"/>
      <c r="BQ92" s="4"/>
      <c r="BR92" s="347"/>
      <c r="BS92" s="347"/>
      <c r="BT92" s="347"/>
      <c r="BU92" s="347"/>
      <c r="BV92" s="347"/>
      <c r="BW92" s="347"/>
      <c r="BX92" s="347"/>
      <c r="BY92" s="347"/>
      <c r="BZ92" s="347"/>
      <c r="CA92" s="347"/>
      <c r="CB92" s="347"/>
      <c r="CC92" s="347"/>
    </row>
    <row r="93" spans="3:81" x14ac:dyDescent="0.3">
      <c r="C93" s="155"/>
      <c r="D93" s="156"/>
      <c r="E93" s="156"/>
      <c r="F93" s="156"/>
      <c r="G93" s="156"/>
      <c r="H93" s="156"/>
      <c r="I93" s="156"/>
      <c r="J93" s="156"/>
      <c r="K93" s="156"/>
      <c r="L93" s="156"/>
      <c r="M93" s="156"/>
      <c r="N93" s="157"/>
      <c r="O93" s="4"/>
      <c r="P93" s="347"/>
      <c r="Q93" s="347"/>
      <c r="R93" s="347"/>
      <c r="S93" s="347"/>
      <c r="T93" s="347"/>
      <c r="U93" s="347"/>
      <c r="V93" s="347"/>
      <c r="W93" s="347"/>
      <c r="X93" s="347"/>
      <c r="Y93" s="347"/>
      <c r="Z93" s="347"/>
      <c r="AA93" s="347"/>
      <c r="AB93" s="347"/>
      <c r="AC93" s="4"/>
      <c r="AD93" s="347"/>
      <c r="AE93" s="347"/>
      <c r="AF93" s="347"/>
      <c r="AG93" s="347"/>
      <c r="AH93" s="347"/>
      <c r="AI93" s="347"/>
      <c r="AJ93" s="347"/>
      <c r="AK93" s="347"/>
      <c r="AL93" s="347"/>
      <c r="AM93" s="347"/>
      <c r="AN93" s="347"/>
      <c r="AO93" s="347"/>
      <c r="AQ93" s="155"/>
      <c r="AR93" s="156"/>
      <c r="AS93" s="156"/>
      <c r="AT93" s="156"/>
      <c r="AU93" s="156"/>
      <c r="AV93" s="156"/>
      <c r="AW93" s="156"/>
      <c r="AX93" s="156"/>
      <c r="AY93" s="156"/>
      <c r="AZ93" s="156"/>
      <c r="BA93" s="156"/>
      <c r="BB93" s="157"/>
      <c r="BC93" s="4"/>
      <c r="BD93" s="347"/>
      <c r="BE93" s="347"/>
      <c r="BF93" s="347"/>
      <c r="BG93" s="347"/>
      <c r="BH93" s="347"/>
      <c r="BI93" s="347"/>
      <c r="BJ93" s="347"/>
      <c r="BK93" s="347"/>
      <c r="BL93" s="347"/>
      <c r="BM93" s="347"/>
      <c r="BN93" s="347"/>
      <c r="BO93" s="347"/>
      <c r="BP93" s="347"/>
      <c r="BQ93" s="4"/>
      <c r="BR93" s="347"/>
      <c r="BS93" s="347"/>
      <c r="BT93" s="347"/>
      <c r="BU93" s="347"/>
      <c r="BV93" s="347"/>
      <c r="BW93" s="347"/>
      <c r="BX93" s="347"/>
      <c r="BY93" s="347"/>
      <c r="BZ93" s="347"/>
      <c r="CA93" s="347"/>
      <c r="CB93" s="347"/>
      <c r="CC93" s="347"/>
    </row>
    <row r="94" spans="3:81" x14ac:dyDescent="0.3">
      <c r="C94" s="155"/>
      <c r="D94" s="156"/>
      <c r="E94" s="156"/>
      <c r="F94" s="156"/>
      <c r="G94" s="156"/>
      <c r="H94" s="156"/>
      <c r="I94" s="156"/>
      <c r="J94" s="156"/>
      <c r="K94" s="156"/>
      <c r="L94" s="156"/>
      <c r="M94" s="156"/>
      <c r="N94" s="157"/>
      <c r="O94" s="4"/>
      <c r="P94" s="347"/>
      <c r="Q94" s="347"/>
      <c r="R94" s="347"/>
      <c r="S94" s="347"/>
      <c r="T94" s="347"/>
      <c r="U94" s="347"/>
      <c r="V94" s="347"/>
      <c r="W94" s="347"/>
      <c r="X94" s="347"/>
      <c r="Y94" s="347"/>
      <c r="Z94" s="347"/>
      <c r="AA94" s="347"/>
      <c r="AB94" s="347"/>
      <c r="AC94" s="4"/>
      <c r="AD94" s="347"/>
      <c r="AE94" s="347"/>
      <c r="AF94" s="347"/>
      <c r="AG94" s="347"/>
      <c r="AH94" s="347"/>
      <c r="AI94" s="347"/>
      <c r="AJ94" s="347"/>
      <c r="AK94" s="347"/>
      <c r="AL94" s="347"/>
      <c r="AM94" s="347"/>
      <c r="AN94" s="347"/>
      <c r="AO94" s="347"/>
      <c r="AQ94" s="155"/>
      <c r="AR94" s="156"/>
      <c r="AS94" s="156"/>
      <c r="AT94" s="156"/>
      <c r="AU94" s="156"/>
      <c r="AV94" s="156"/>
      <c r="AW94" s="156"/>
      <c r="AX94" s="156"/>
      <c r="AY94" s="156"/>
      <c r="AZ94" s="156"/>
      <c r="BA94" s="156"/>
      <c r="BB94" s="157"/>
      <c r="BC94" s="4"/>
      <c r="BD94" s="347"/>
      <c r="BE94" s="347"/>
      <c r="BF94" s="347"/>
      <c r="BG94" s="347"/>
      <c r="BH94" s="347"/>
      <c r="BI94" s="347"/>
      <c r="BJ94" s="347"/>
      <c r="BK94" s="347"/>
      <c r="BL94" s="347"/>
      <c r="BM94" s="347"/>
      <c r="BN94" s="347"/>
      <c r="BO94" s="347"/>
      <c r="BP94" s="347"/>
      <c r="BQ94" s="4"/>
      <c r="BR94" s="347"/>
      <c r="BS94" s="347"/>
      <c r="BT94" s="347"/>
      <c r="BU94" s="347"/>
      <c r="BV94" s="347"/>
      <c r="BW94" s="347"/>
      <c r="BX94" s="347"/>
      <c r="BY94" s="347"/>
      <c r="BZ94" s="347"/>
      <c r="CA94" s="347"/>
      <c r="CB94" s="347"/>
      <c r="CC94" s="347"/>
    </row>
    <row r="95" spans="3:81" x14ac:dyDescent="0.3">
      <c r="C95" s="158"/>
      <c r="D95" s="159"/>
      <c r="E95" s="159"/>
      <c r="F95" s="159"/>
      <c r="G95" s="159"/>
      <c r="H95" s="159"/>
      <c r="I95" s="159"/>
      <c r="J95" s="159"/>
      <c r="K95" s="159"/>
      <c r="L95" s="159"/>
      <c r="M95" s="159"/>
      <c r="N95" s="160"/>
      <c r="O95" s="4"/>
      <c r="P95" s="347"/>
      <c r="Q95" s="347"/>
      <c r="R95" s="347"/>
      <c r="S95" s="347"/>
      <c r="T95" s="347"/>
      <c r="U95" s="347"/>
      <c r="V95" s="347"/>
      <c r="W95" s="347"/>
      <c r="X95" s="347"/>
      <c r="Y95" s="347"/>
      <c r="Z95" s="347"/>
      <c r="AA95" s="347"/>
      <c r="AB95" s="347"/>
      <c r="AC95" s="4"/>
      <c r="AD95" s="347"/>
      <c r="AE95" s="347"/>
      <c r="AF95" s="347"/>
      <c r="AG95" s="347"/>
      <c r="AH95" s="347"/>
      <c r="AI95" s="347"/>
      <c r="AJ95" s="347"/>
      <c r="AK95" s="347"/>
      <c r="AL95" s="347"/>
      <c r="AM95" s="347"/>
      <c r="AN95" s="347"/>
      <c r="AO95" s="347"/>
      <c r="AQ95" s="158"/>
      <c r="AR95" s="159"/>
      <c r="AS95" s="159"/>
      <c r="AT95" s="159"/>
      <c r="AU95" s="159"/>
      <c r="AV95" s="159"/>
      <c r="AW95" s="159"/>
      <c r="AX95" s="159"/>
      <c r="AY95" s="159"/>
      <c r="AZ95" s="159"/>
      <c r="BA95" s="159"/>
      <c r="BB95" s="160"/>
      <c r="BC95" s="4"/>
      <c r="BD95" s="347"/>
      <c r="BE95" s="347"/>
      <c r="BF95" s="347"/>
      <c r="BG95" s="347"/>
      <c r="BH95" s="347"/>
      <c r="BI95" s="347"/>
      <c r="BJ95" s="347"/>
      <c r="BK95" s="347"/>
      <c r="BL95" s="347"/>
      <c r="BM95" s="347"/>
      <c r="BN95" s="347"/>
      <c r="BO95" s="347"/>
      <c r="BP95" s="347"/>
      <c r="BQ95" s="4"/>
      <c r="BR95" s="347"/>
      <c r="BS95" s="347"/>
      <c r="BT95" s="347"/>
      <c r="BU95" s="347"/>
      <c r="BV95" s="347"/>
      <c r="BW95" s="347"/>
      <c r="BX95" s="347"/>
      <c r="BY95" s="347"/>
      <c r="BZ95" s="347"/>
      <c r="CA95" s="347"/>
      <c r="CB95" s="347"/>
      <c r="CC95" s="347"/>
    </row>
    <row r="97" spans="3:81" x14ac:dyDescent="0.3">
      <c r="C97" s="166" t="s">
        <v>367</v>
      </c>
      <c r="D97" s="166"/>
      <c r="E97" s="166"/>
      <c r="F97" s="166"/>
      <c r="G97" s="166"/>
      <c r="H97" s="166"/>
      <c r="I97" s="166"/>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Q97" s="166" t="s">
        <v>368</v>
      </c>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row>
    <row r="99" spans="3:81" x14ac:dyDescent="0.3">
      <c r="C99" s="344" t="s">
        <v>352</v>
      </c>
      <c r="D99" s="344"/>
      <c r="E99" s="344"/>
      <c r="F99" s="344"/>
      <c r="G99" s="348"/>
      <c r="H99" s="348"/>
      <c r="I99" s="348"/>
      <c r="J99" s="348"/>
      <c r="K99" s="348"/>
      <c r="L99" s="348"/>
      <c r="M99" s="348"/>
      <c r="N99" s="348"/>
      <c r="P99" s="349" t="s">
        <v>353</v>
      </c>
      <c r="Q99" s="350"/>
      <c r="R99" s="350"/>
      <c r="S99" s="351"/>
      <c r="T99" s="352"/>
      <c r="U99" s="352"/>
      <c r="V99" s="352"/>
      <c r="X99" s="349" t="s">
        <v>354</v>
      </c>
      <c r="Y99" s="350"/>
      <c r="Z99" s="350"/>
      <c r="AA99" s="351"/>
      <c r="AB99" s="352"/>
      <c r="AC99" s="352"/>
      <c r="AD99" s="352"/>
      <c r="AF99" s="349" t="s">
        <v>355</v>
      </c>
      <c r="AG99" s="350"/>
      <c r="AH99" s="350"/>
      <c r="AI99" s="351"/>
      <c r="AJ99" s="339"/>
      <c r="AK99" s="353"/>
      <c r="AL99" s="353"/>
      <c r="AM99" s="353"/>
      <c r="AN99" s="353"/>
      <c r="AO99" s="340"/>
      <c r="AQ99" s="344" t="s">
        <v>352</v>
      </c>
      <c r="AR99" s="344"/>
      <c r="AS99" s="344"/>
      <c r="AT99" s="344"/>
      <c r="AU99" s="348"/>
      <c r="AV99" s="348"/>
      <c r="AW99" s="348"/>
      <c r="AX99" s="348"/>
      <c r="AY99" s="348"/>
      <c r="AZ99" s="348"/>
      <c r="BA99" s="348"/>
      <c r="BB99" s="348"/>
      <c r="BD99" s="349" t="s">
        <v>353</v>
      </c>
      <c r="BE99" s="350"/>
      <c r="BF99" s="350"/>
      <c r="BG99" s="351"/>
      <c r="BH99" s="352"/>
      <c r="BI99" s="352"/>
      <c r="BJ99" s="352"/>
      <c r="BL99" s="349" t="s">
        <v>354</v>
      </c>
      <c r="BM99" s="350"/>
      <c r="BN99" s="350"/>
      <c r="BO99" s="351"/>
      <c r="BP99" s="352"/>
      <c r="BQ99" s="352"/>
      <c r="BR99" s="352"/>
      <c r="BT99" s="349" t="s">
        <v>355</v>
      </c>
      <c r="BU99" s="350"/>
      <c r="BV99" s="350"/>
      <c r="BW99" s="351"/>
      <c r="BX99" s="339"/>
      <c r="BY99" s="353"/>
      <c r="BZ99" s="353"/>
      <c r="CA99" s="353"/>
      <c r="CB99" s="353"/>
      <c r="CC99" s="340"/>
    </row>
    <row r="101" spans="3:81" x14ac:dyDescent="0.3">
      <c r="C101" s="349" t="s">
        <v>356</v>
      </c>
      <c r="D101" s="350"/>
      <c r="E101" s="350"/>
      <c r="F101" s="350"/>
      <c r="G101" s="350"/>
      <c r="H101" s="350"/>
      <c r="I101" s="350"/>
      <c r="J101" s="350"/>
      <c r="K101" s="350"/>
      <c r="L101" s="350"/>
      <c r="M101" s="350"/>
      <c r="N101" s="351"/>
      <c r="O101" s="4"/>
      <c r="P101" s="349" t="s">
        <v>357</v>
      </c>
      <c r="Q101" s="350"/>
      <c r="R101" s="350"/>
      <c r="S101" s="350"/>
      <c r="T101" s="350"/>
      <c r="U101" s="350"/>
      <c r="V101" s="350"/>
      <c r="W101" s="350"/>
      <c r="X101" s="350"/>
      <c r="Y101" s="350"/>
      <c r="Z101" s="350"/>
      <c r="AA101" s="350"/>
      <c r="AB101" s="351"/>
      <c r="AD101" s="349" t="s">
        <v>358</v>
      </c>
      <c r="AE101" s="350"/>
      <c r="AF101" s="350"/>
      <c r="AG101" s="350"/>
      <c r="AH101" s="350"/>
      <c r="AI101" s="350"/>
      <c r="AJ101" s="350"/>
      <c r="AK101" s="350"/>
      <c r="AL101" s="350"/>
      <c r="AM101" s="350"/>
      <c r="AN101" s="350"/>
      <c r="AO101" s="351"/>
      <c r="AQ101" s="349" t="s">
        <v>356</v>
      </c>
      <c r="AR101" s="350"/>
      <c r="AS101" s="350"/>
      <c r="AT101" s="350"/>
      <c r="AU101" s="350"/>
      <c r="AV101" s="350"/>
      <c r="AW101" s="350"/>
      <c r="AX101" s="350"/>
      <c r="AY101" s="350"/>
      <c r="AZ101" s="350"/>
      <c r="BA101" s="350"/>
      <c r="BB101" s="351"/>
      <c r="BC101" s="4"/>
      <c r="BD101" s="349" t="s">
        <v>357</v>
      </c>
      <c r="BE101" s="350"/>
      <c r="BF101" s="350"/>
      <c r="BG101" s="350"/>
      <c r="BH101" s="350"/>
      <c r="BI101" s="350"/>
      <c r="BJ101" s="350"/>
      <c r="BK101" s="350"/>
      <c r="BL101" s="350"/>
      <c r="BM101" s="350"/>
      <c r="BN101" s="350"/>
      <c r="BO101" s="350"/>
      <c r="BP101" s="351"/>
      <c r="BR101" s="349" t="s">
        <v>358</v>
      </c>
      <c r="BS101" s="350"/>
      <c r="BT101" s="350"/>
      <c r="BU101" s="350"/>
      <c r="BV101" s="350"/>
      <c r="BW101" s="350"/>
      <c r="BX101" s="350"/>
      <c r="BY101" s="350"/>
      <c r="BZ101" s="350"/>
      <c r="CA101" s="350"/>
      <c r="CB101" s="350"/>
      <c r="CC101" s="351"/>
    </row>
    <row r="102" spans="3:81" x14ac:dyDescent="0.3">
      <c r="C102" s="152"/>
      <c r="D102" s="153"/>
      <c r="E102" s="153"/>
      <c r="F102" s="153"/>
      <c r="G102" s="153"/>
      <c r="H102" s="153"/>
      <c r="I102" s="153"/>
      <c r="J102" s="153"/>
      <c r="K102" s="153"/>
      <c r="L102" s="153"/>
      <c r="M102" s="153"/>
      <c r="N102" s="154"/>
      <c r="O102" s="4"/>
      <c r="P102" s="347"/>
      <c r="Q102" s="347"/>
      <c r="R102" s="347"/>
      <c r="S102" s="347"/>
      <c r="T102" s="347"/>
      <c r="U102" s="347"/>
      <c r="V102" s="347"/>
      <c r="W102" s="347"/>
      <c r="X102" s="347"/>
      <c r="Y102" s="347"/>
      <c r="Z102" s="347"/>
      <c r="AA102" s="347"/>
      <c r="AB102" s="347"/>
      <c r="AC102" s="4"/>
      <c r="AD102" s="347"/>
      <c r="AE102" s="347"/>
      <c r="AF102" s="347"/>
      <c r="AG102" s="347"/>
      <c r="AH102" s="347"/>
      <c r="AI102" s="347"/>
      <c r="AJ102" s="347"/>
      <c r="AK102" s="347"/>
      <c r="AL102" s="347"/>
      <c r="AM102" s="347"/>
      <c r="AN102" s="347"/>
      <c r="AO102" s="347"/>
      <c r="AQ102" s="152"/>
      <c r="AR102" s="153"/>
      <c r="AS102" s="153"/>
      <c r="AT102" s="153"/>
      <c r="AU102" s="153"/>
      <c r="AV102" s="153"/>
      <c r="AW102" s="153"/>
      <c r="AX102" s="153"/>
      <c r="AY102" s="153"/>
      <c r="AZ102" s="153"/>
      <c r="BA102" s="153"/>
      <c r="BB102" s="154"/>
      <c r="BC102" s="4"/>
      <c r="BD102" s="347"/>
      <c r="BE102" s="347"/>
      <c r="BF102" s="347"/>
      <c r="BG102" s="347"/>
      <c r="BH102" s="347"/>
      <c r="BI102" s="347"/>
      <c r="BJ102" s="347"/>
      <c r="BK102" s="347"/>
      <c r="BL102" s="347"/>
      <c r="BM102" s="347"/>
      <c r="BN102" s="347"/>
      <c r="BO102" s="347"/>
      <c r="BP102" s="347"/>
      <c r="BQ102" s="4"/>
      <c r="BR102" s="347"/>
      <c r="BS102" s="347"/>
      <c r="BT102" s="347"/>
      <c r="BU102" s="347"/>
      <c r="BV102" s="347"/>
      <c r="BW102" s="347"/>
      <c r="BX102" s="347"/>
      <c r="BY102" s="347"/>
      <c r="BZ102" s="347"/>
      <c r="CA102" s="347"/>
      <c r="CB102" s="347"/>
      <c r="CC102" s="347"/>
    </row>
    <row r="103" spans="3:81" x14ac:dyDescent="0.3">
      <c r="C103" s="155"/>
      <c r="D103" s="156"/>
      <c r="E103" s="156"/>
      <c r="F103" s="156"/>
      <c r="G103" s="156"/>
      <c r="H103" s="156"/>
      <c r="I103" s="156"/>
      <c r="J103" s="156"/>
      <c r="K103" s="156"/>
      <c r="L103" s="156"/>
      <c r="M103" s="156"/>
      <c r="N103" s="157"/>
      <c r="O103" s="4"/>
      <c r="P103" s="347"/>
      <c r="Q103" s="347"/>
      <c r="R103" s="347"/>
      <c r="S103" s="347"/>
      <c r="T103" s="347"/>
      <c r="U103" s="347"/>
      <c r="V103" s="347"/>
      <c r="W103" s="347"/>
      <c r="X103" s="347"/>
      <c r="Y103" s="347"/>
      <c r="Z103" s="347"/>
      <c r="AA103" s="347"/>
      <c r="AB103" s="347"/>
      <c r="AC103" s="4"/>
      <c r="AD103" s="347"/>
      <c r="AE103" s="347"/>
      <c r="AF103" s="347"/>
      <c r="AG103" s="347"/>
      <c r="AH103" s="347"/>
      <c r="AI103" s="347"/>
      <c r="AJ103" s="347"/>
      <c r="AK103" s="347"/>
      <c r="AL103" s="347"/>
      <c r="AM103" s="347"/>
      <c r="AN103" s="347"/>
      <c r="AO103" s="347"/>
      <c r="AQ103" s="155"/>
      <c r="AR103" s="156"/>
      <c r="AS103" s="156"/>
      <c r="AT103" s="156"/>
      <c r="AU103" s="156"/>
      <c r="AV103" s="156"/>
      <c r="AW103" s="156"/>
      <c r="AX103" s="156"/>
      <c r="AY103" s="156"/>
      <c r="AZ103" s="156"/>
      <c r="BA103" s="156"/>
      <c r="BB103" s="157"/>
      <c r="BC103" s="4"/>
      <c r="BD103" s="347"/>
      <c r="BE103" s="347"/>
      <c r="BF103" s="347"/>
      <c r="BG103" s="347"/>
      <c r="BH103" s="347"/>
      <c r="BI103" s="347"/>
      <c r="BJ103" s="347"/>
      <c r="BK103" s="347"/>
      <c r="BL103" s="347"/>
      <c r="BM103" s="347"/>
      <c r="BN103" s="347"/>
      <c r="BO103" s="347"/>
      <c r="BP103" s="347"/>
      <c r="BQ103" s="4"/>
      <c r="BR103" s="347"/>
      <c r="BS103" s="347"/>
      <c r="BT103" s="347"/>
      <c r="BU103" s="347"/>
      <c r="BV103" s="347"/>
      <c r="BW103" s="347"/>
      <c r="BX103" s="347"/>
      <c r="BY103" s="347"/>
      <c r="BZ103" s="347"/>
      <c r="CA103" s="347"/>
      <c r="CB103" s="347"/>
      <c r="CC103" s="347"/>
    </row>
    <row r="104" spans="3:81" x14ac:dyDescent="0.3">
      <c r="C104" s="155"/>
      <c r="D104" s="156"/>
      <c r="E104" s="156"/>
      <c r="F104" s="156"/>
      <c r="G104" s="156"/>
      <c r="H104" s="156"/>
      <c r="I104" s="156"/>
      <c r="J104" s="156"/>
      <c r="K104" s="156"/>
      <c r="L104" s="156"/>
      <c r="M104" s="156"/>
      <c r="N104" s="157"/>
      <c r="O104" s="4"/>
      <c r="P104" s="347"/>
      <c r="Q104" s="347"/>
      <c r="R104" s="347"/>
      <c r="S104" s="347"/>
      <c r="T104" s="347"/>
      <c r="U104" s="347"/>
      <c r="V104" s="347"/>
      <c r="W104" s="347"/>
      <c r="X104" s="347"/>
      <c r="Y104" s="347"/>
      <c r="Z104" s="347"/>
      <c r="AA104" s="347"/>
      <c r="AB104" s="347"/>
      <c r="AC104" s="4"/>
      <c r="AD104" s="347"/>
      <c r="AE104" s="347"/>
      <c r="AF104" s="347"/>
      <c r="AG104" s="347"/>
      <c r="AH104" s="347"/>
      <c r="AI104" s="347"/>
      <c r="AJ104" s="347"/>
      <c r="AK104" s="347"/>
      <c r="AL104" s="347"/>
      <c r="AM104" s="347"/>
      <c r="AN104" s="347"/>
      <c r="AO104" s="347"/>
      <c r="AQ104" s="155"/>
      <c r="AR104" s="156"/>
      <c r="AS104" s="156"/>
      <c r="AT104" s="156"/>
      <c r="AU104" s="156"/>
      <c r="AV104" s="156"/>
      <c r="AW104" s="156"/>
      <c r="AX104" s="156"/>
      <c r="AY104" s="156"/>
      <c r="AZ104" s="156"/>
      <c r="BA104" s="156"/>
      <c r="BB104" s="157"/>
      <c r="BC104" s="4"/>
      <c r="BD104" s="347"/>
      <c r="BE104" s="347"/>
      <c r="BF104" s="347"/>
      <c r="BG104" s="347"/>
      <c r="BH104" s="347"/>
      <c r="BI104" s="347"/>
      <c r="BJ104" s="347"/>
      <c r="BK104" s="347"/>
      <c r="BL104" s="347"/>
      <c r="BM104" s="347"/>
      <c r="BN104" s="347"/>
      <c r="BO104" s="347"/>
      <c r="BP104" s="347"/>
      <c r="BQ104" s="4"/>
      <c r="BR104" s="347"/>
      <c r="BS104" s="347"/>
      <c r="BT104" s="347"/>
      <c r="BU104" s="347"/>
      <c r="BV104" s="347"/>
      <c r="BW104" s="347"/>
      <c r="BX104" s="347"/>
      <c r="BY104" s="347"/>
      <c r="BZ104" s="347"/>
      <c r="CA104" s="347"/>
      <c r="CB104" s="347"/>
      <c r="CC104" s="347"/>
    </row>
    <row r="105" spans="3:81" x14ac:dyDescent="0.3">
      <c r="C105" s="155"/>
      <c r="D105" s="156"/>
      <c r="E105" s="156"/>
      <c r="F105" s="156"/>
      <c r="G105" s="156"/>
      <c r="H105" s="156"/>
      <c r="I105" s="156"/>
      <c r="J105" s="156"/>
      <c r="K105" s="156"/>
      <c r="L105" s="156"/>
      <c r="M105" s="156"/>
      <c r="N105" s="157"/>
      <c r="O105" s="4"/>
      <c r="P105" s="347"/>
      <c r="Q105" s="347"/>
      <c r="R105" s="347"/>
      <c r="S105" s="347"/>
      <c r="T105" s="347"/>
      <c r="U105" s="347"/>
      <c r="V105" s="347"/>
      <c r="W105" s="347"/>
      <c r="X105" s="347"/>
      <c r="Y105" s="347"/>
      <c r="Z105" s="347"/>
      <c r="AA105" s="347"/>
      <c r="AB105" s="347"/>
      <c r="AC105" s="4"/>
      <c r="AD105" s="347"/>
      <c r="AE105" s="347"/>
      <c r="AF105" s="347"/>
      <c r="AG105" s="347"/>
      <c r="AH105" s="347"/>
      <c r="AI105" s="347"/>
      <c r="AJ105" s="347"/>
      <c r="AK105" s="347"/>
      <c r="AL105" s="347"/>
      <c r="AM105" s="347"/>
      <c r="AN105" s="347"/>
      <c r="AO105" s="347"/>
      <c r="AQ105" s="155"/>
      <c r="AR105" s="156"/>
      <c r="AS105" s="156"/>
      <c r="AT105" s="156"/>
      <c r="AU105" s="156"/>
      <c r="AV105" s="156"/>
      <c r="AW105" s="156"/>
      <c r="AX105" s="156"/>
      <c r="AY105" s="156"/>
      <c r="AZ105" s="156"/>
      <c r="BA105" s="156"/>
      <c r="BB105" s="157"/>
      <c r="BC105" s="4"/>
      <c r="BD105" s="347"/>
      <c r="BE105" s="347"/>
      <c r="BF105" s="347"/>
      <c r="BG105" s="347"/>
      <c r="BH105" s="347"/>
      <c r="BI105" s="347"/>
      <c r="BJ105" s="347"/>
      <c r="BK105" s="347"/>
      <c r="BL105" s="347"/>
      <c r="BM105" s="347"/>
      <c r="BN105" s="347"/>
      <c r="BO105" s="347"/>
      <c r="BP105" s="347"/>
      <c r="BQ105" s="4"/>
      <c r="BR105" s="347"/>
      <c r="BS105" s="347"/>
      <c r="BT105" s="347"/>
      <c r="BU105" s="347"/>
      <c r="BV105" s="347"/>
      <c r="BW105" s="347"/>
      <c r="BX105" s="347"/>
      <c r="BY105" s="347"/>
      <c r="BZ105" s="347"/>
      <c r="CA105" s="347"/>
      <c r="CB105" s="347"/>
      <c r="CC105" s="347"/>
    </row>
    <row r="106" spans="3:81" x14ac:dyDescent="0.3">
      <c r="C106" s="155"/>
      <c r="D106" s="156"/>
      <c r="E106" s="156"/>
      <c r="F106" s="156"/>
      <c r="G106" s="156"/>
      <c r="H106" s="156"/>
      <c r="I106" s="156"/>
      <c r="J106" s="156"/>
      <c r="K106" s="156"/>
      <c r="L106" s="156"/>
      <c r="M106" s="156"/>
      <c r="N106" s="157"/>
      <c r="P106" s="347"/>
      <c r="Q106" s="347"/>
      <c r="R106" s="347"/>
      <c r="S106" s="347"/>
      <c r="T106" s="347"/>
      <c r="U106" s="347"/>
      <c r="V106" s="347"/>
      <c r="W106" s="347"/>
      <c r="X106" s="347"/>
      <c r="Y106" s="347"/>
      <c r="Z106" s="347"/>
      <c r="AA106" s="347"/>
      <c r="AB106" s="347"/>
      <c r="AD106" s="347"/>
      <c r="AE106" s="347"/>
      <c r="AF106" s="347"/>
      <c r="AG106" s="347"/>
      <c r="AH106" s="347"/>
      <c r="AI106" s="347"/>
      <c r="AJ106" s="347"/>
      <c r="AK106" s="347"/>
      <c r="AL106" s="347"/>
      <c r="AM106" s="347"/>
      <c r="AN106" s="347"/>
      <c r="AO106" s="347"/>
      <c r="AQ106" s="155"/>
      <c r="AR106" s="156"/>
      <c r="AS106" s="156"/>
      <c r="AT106" s="156"/>
      <c r="AU106" s="156"/>
      <c r="AV106" s="156"/>
      <c r="AW106" s="156"/>
      <c r="AX106" s="156"/>
      <c r="AY106" s="156"/>
      <c r="AZ106" s="156"/>
      <c r="BA106" s="156"/>
      <c r="BB106" s="157"/>
      <c r="BD106" s="347"/>
      <c r="BE106" s="347"/>
      <c r="BF106" s="347"/>
      <c r="BG106" s="347"/>
      <c r="BH106" s="347"/>
      <c r="BI106" s="347"/>
      <c r="BJ106" s="347"/>
      <c r="BK106" s="347"/>
      <c r="BL106" s="347"/>
      <c r="BM106" s="347"/>
      <c r="BN106" s="347"/>
      <c r="BO106" s="347"/>
      <c r="BP106" s="347"/>
      <c r="BR106" s="347"/>
      <c r="BS106" s="347"/>
      <c r="BT106" s="347"/>
      <c r="BU106" s="347"/>
      <c r="BV106" s="347"/>
      <c r="BW106" s="347"/>
      <c r="BX106" s="347"/>
      <c r="BY106" s="347"/>
      <c r="BZ106" s="347"/>
      <c r="CA106" s="347"/>
      <c r="CB106" s="347"/>
      <c r="CC106" s="347"/>
    </row>
    <row r="107" spans="3:81" x14ac:dyDescent="0.3">
      <c r="C107" s="155"/>
      <c r="D107" s="156"/>
      <c r="E107" s="156"/>
      <c r="F107" s="156"/>
      <c r="G107" s="156"/>
      <c r="H107" s="156"/>
      <c r="I107" s="156"/>
      <c r="J107" s="156"/>
      <c r="K107" s="156"/>
      <c r="L107" s="156"/>
      <c r="M107" s="156"/>
      <c r="N107" s="157"/>
      <c r="O107" s="4"/>
      <c r="P107" s="347"/>
      <c r="Q107" s="347"/>
      <c r="R107" s="347"/>
      <c r="S107" s="347"/>
      <c r="T107" s="347"/>
      <c r="U107" s="347"/>
      <c r="V107" s="347"/>
      <c r="W107" s="347"/>
      <c r="X107" s="347"/>
      <c r="Y107" s="347"/>
      <c r="Z107" s="347"/>
      <c r="AA107" s="347"/>
      <c r="AB107" s="347"/>
      <c r="AC107" s="4"/>
      <c r="AD107" s="347"/>
      <c r="AE107" s="347"/>
      <c r="AF107" s="347"/>
      <c r="AG107" s="347"/>
      <c r="AH107" s="347"/>
      <c r="AI107" s="347"/>
      <c r="AJ107" s="347"/>
      <c r="AK107" s="347"/>
      <c r="AL107" s="347"/>
      <c r="AM107" s="347"/>
      <c r="AN107" s="347"/>
      <c r="AO107" s="347"/>
      <c r="AQ107" s="155"/>
      <c r="AR107" s="156"/>
      <c r="AS107" s="156"/>
      <c r="AT107" s="156"/>
      <c r="AU107" s="156"/>
      <c r="AV107" s="156"/>
      <c r="AW107" s="156"/>
      <c r="AX107" s="156"/>
      <c r="AY107" s="156"/>
      <c r="AZ107" s="156"/>
      <c r="BA107" s="156"/>
      <c r="BB107" s="157"/>
      <c r="BC107" s="4"/>
      <c r="BD107" s="347"/>
      <c r="BE107" s="347"/>
      <c r="BF107" s="347"/>
      <c r="BG107" s="347"/>
      <c r="BH107" s="347"/>
      <c r="BI107" s="347"/>
      <c r="BJ107" s="347"/>
      <c r="BK107" s="347"/>
      <c r="BL107" s="347"/>
      <c r="BM107" s="347"/>
      <c r="BN107" s="347"/>
      <c r="BO107" s="347"/>
      <c r="BP107" s="347"/>
      <c r="BQ107" s="4"/>
      <c r="BR107" s="347"/>
      <c r="BS107" s="347"/>
      <c r="BT107" s="347"/>
      <c r="BU107" s="347"/>
      <c r="BV107" s="347"/>
      <c r="BW107" s="347"/>
      <c r="BX107" s="347"/>
      <c r="BY107" s="347"/>
      <c r="BZ107" s="347"/>
      <c r="CA107" s="347"/>
      <c r="CB107" s="347"/>
      <c r="CC107" s="347"/>
    </row>
    <row r="108" spans="3:81" x14ac:dyDescent="0.3">
      <c r="C108" s="155"/>
      <c r="D108" s="156"/>
      <c r="E108" s="156"/>
      <c r="F108" s="156"/>
      <c r="G108" s="156"/>
      <c r="H108" s="156"/>
      <c r="I108" s="156"/>
      <c r="J108" s="156"/>
      <c r="K108" s="156"/>
      <c r="L108" s="156"/>
      <c r="M108" s="156"/>
      <c r="N108" s="157"/>
      <c r="O108" s="4"/>
      <c r="P108" s="347"/>
      <c r="Q108" s="347"/>
      <c r="R108" s="347"/>
      <c r="S108" s="347"/>
      <c r="T108" s="347"/>
      <c r="U108" s="347"/>
      <c r="V108" s="347"/>
      <c r="W108" s="347"/>
      <c r="X108" s="347"/>
      <c r="Y108" s="347"/>
      <c r="Z108" s="347"/>
      <c r="AA108" s="347"/>
      <c r="AB108" s="347"/>
      <c r="AC108" s="4"/>
      <c r="AD108" s="347"/>
      <c r="AE108" s="347"/>
      <c r="AF108" s="347"/>
      <c r="AG108" s="347"/>
      <c r="AH108" s="347"/>
      <c r="AI108" s="347"/>
      <c r="AJ108" s="347"/>
      <c r="AK108" s="347"/>
      <c r="AL108" s="347"/>
      <c r="AM108" s="347"/>
      <c r="AN108" s="347"/>
      <c r="AO108" s="347"/>
      <c r="AQ108" s="155"/>
      <c r="AR108" s="156"/>
      <c r="AS108" s="156"/>
      <c r="AT108" s="156"/>
      <c r="AU108" s="156"/>
      <c r="AV108" s="156"/>
      <c r="AW108" s="156"/>
      <c r="AX108" s="156"/>
      <c r="AY108" s="156"/>
      <c r="AZ108" s="156"/>
      <c r="BA108" s="156"/>
      <c r="BB108" s="157"/>
      <c r="BC108" s="4"/>
      <c r="BD108" s="347"/>
      <c r="BE108" s="347"/>
      <c r="BF108" s="347"/>
      <c r="BG108" s="347"/>
      <c r="BH108" s="347"/>
      <c r="BI108" s="347"/>
      <c r="BJ108" s="347"/>
      <c r="BK108" s="347"/>
      <c r="BL108" s="347"/>
      <c r="BM108" s="347"/>
      <c r="BN108" s="347"/>
      <c r="BO108" s="347"/>
      <c r="BP108" s="347"/>
      <c r="BQ108" s="4"/>
      <c r="BR108" s="347"/>
      <c r="BS108" s="347"/>
      <c r="BT108" s="347"/>
      <c r="BU108" s="347"/>
      <c r="BV108" s="347"/>
      <c r="BW108" s="347"/>
      <c r="BX108" s="347"/>
      <c r="BY108" s="347"/>
      <c r="BZ108" s="347"/>
      <c r="CA108" s="347"/>
      <c r="CB108" s="347"/>
      <c r="CC108" s="347"/>
    </row>
    <row r="109" spans="3:81" x14ac:dyDescent="0.3">
      <c r="C109" s="155"/>
      <c r="D109" s="156"/>
      <c r="E109" s="156"/>
      <c r="F109" s="156"/>
      <c r="G109" s="156"/>
      <c r="H109" s="156"/>
      <c r="I109" s="156"/>
      <c r="J109" s="156"/>
      <c r="K109" s="156"/>
      <c r="L109" s="156"/>
      <c r="M109" s="156"/>
      <c r="N109" s="157"/>
      <c r="O109" s="4"/>
      <c r="P109" s="347"/>
      <c r="Q109" s="347"/>
      <c r="R109" s="347"/>
      <c r="S109" s="347"/>
      <c r="T109" s="347"/>
      <c r="U109" s="347"/>
      <c r="V109" s="347"/>
      <c r="W109" s="347"/>
      <c r="X109" s="347"/>
      <c r="Y109" s="347"/>
      <c r="Z109" s="347"/>
      <c r="AA109" s="347"/>
      <c r="AB109" s="347"/>
      <c r="AC109" s="4"/>
      <c r="AD109" s="347"/>
      <c r="AE109" s="347"/>
      <c r="AF109" s="347"/>
      <c r="AG109" s="347"/>
      <c r="AH109" s="347"/>
      <c r="AI109" s="347"/>
      <c r="AJ109" s="347"/>
      <c r="AK109" s="347"/>
      <c r="AL109" s="347"/>
      <c r="AM109" s="347"/>
      <c r="AN109" s="347"/>
      <c r="AO109" s="347"/>
      <c r="AQ109" s="155"/>
      <c r="AR109" s="156"/>
      <c r="AS109" s="156"/>
      <c r="AT109" s="156"/>
      <c r="AU109" s="156"/>
      <c r="AV109" s="156"/>
      <c r="AW109" s="156"/>
      <c r="AX109" s="156"/>
      <c r="AY109" s="156"/>
      <c r="AZ109" s="156"/>
      <c r="BA109" s="156"/>
      <c r="BB109" s="157"/>
      <c r="BC109" s="4"/>
      <c r="BD109" s="347"/>
      <c r="BE109" s="347"/>
      <c r="BF109" s="347"/>
      <c r="BG109" s="347"/>
      <c r="BH109" s="347"/>
      <c r="BI109" s="347"/>
      <c r="BJ109" s="347"/>
      <c r="BK109" s="347"/>
      <c r="BL109" s="347"/>
      <c r="BM109" s="347"/>
      <c r="BN109" s="347"/>
      <c r="BO109" s="347"/>
      <c r="BP109" s="347"/>
      <c r="BQ109" s="4"/>
      <c r="BR109" s="347"/>
      <c r="BS109" s="347"/>
      <c r="BT109" s="347"/>
      <c r="BU109" s="347"/>
      <c r="BV109" s="347"/>
      <c r="BW109" s="347"/>
      <c r="BX109" s="347"/>
      <c r="BY109" s="347"/>
      <c r="BZ109" s="347"/>
      <c r="CA109" s="347"/>
      <c r="CB109" s="347"/>
      <c r="CC109" s="347"/>
    </row>
    <row r="110" spans="3:81" x14ac:dyDescent="0.3">
      <c r="C110" s="155"/>
      <c r="D110" s="156"/>
      <c r="E110" s="156"/>
      <c r="F110" s="156"/>
      <c r="G110" s="156"/>
      <c r="H110" s="156"/>
      <c r="I110" s="156"/>
      <c r="J110" s="156"/>
      <c r="K110" s="156"/>
      <c r="L110" s="156"/>
      <c r="M110" s="156"/>
      <c r="N110" s="157"/>
      <c r="O110" s="4"/>
      <c r="P110" s="347"/>
      <c r="Q110" s="347"/>
      <c r="R110" s="347"/>
      <c r="S110" s="347"/>
      <c r="T110" s="347"/>
      <c r="U110" s="347"/>
      <c r="V110" s="347"/>
      <c r="W110" s="347"/>
      <c r="X110" s="347"/>
      <c r="Y110" s="347"/>
      <c r="Z110" s="347"/>
      <c r="AA110" s="347"/>
      <c r="AB110" s="347"/>
      <c r="AC110" s="4"/>
      <c r="AD110" s="347"/>
      <c r="AE110" s="347"/>
      <c r="AF110" s="347"/>
      <c r="AG110" s="347"/>
      <c r="AH110" s="347"/>
      <c r="AI110" s="347"/>
      <c r="AJ110" s="347"/>
      <c r="AK110" s="347"/>
      <c r="AL110" s="347"/>
      <c r="AM110" s="347"/>
      <c r="AN110" s="347"/>
      <c r="AO110" s="347"/>
      <c r="AQ110" s="155"/>
      <c r="AR110" s="156"/>
      <c r="AS110" s="156"/>
      <c r="AT110" s="156"/>
      <c r="AU110" s="156"/>
      <c r="AV110" s="156"/>
      <c r="AW110" s="156"/>
      <c r="AX110" s="156"/>
      <c r="AY110" s="156"/>
      <c r="AZ110" s="156"/>
      <c r="BA110" s="156"/>
      <c r="BB110" s="157"/>
      <c r="BC110" s="4"/>
      <c r="BD110" s="347"/>
      <c r="BE110" s="347"/>
      <c r="BF110" s="347"/>
      <c r="BG110" s="347"/>
      <c r="BH110" s="347"/>
      <c r="BI110" s="347"/>
      <c r="BJ110" s="347"/>
      <c r="BK110" s="347"/>
      <c r="BL110" s="347"/>
      <c r="BM110" s="347"/>
      <c r="BN110" s="347"/>
      <c r="BO110" s="347"/>
      <c r="BP110" s="347"/>
      <c r="BQ110" s="4"/>
      <c r="BR110" s="347"/>
      <c r="BS110" s="347"/>
      <c r="BT110" s="347"/>
      <c r="BU110" s="347"/>
      <c r="BV110" s="347"/>
      <c r="BW110" s="347"/>
      <c r="BX110" s="347"/>
      <c r="BY110" s="347"/>
      <c r="BZ110" s="347"/>
      <c r="CA110" s="347"/>
      <c r="CB110" s="347"/>
      <c r="CC110" s="347"/>
    </row>
    <row r="111" spans="3:81" x14ac:dyDescent="0.3">
      <c r="C111" s="155"/>
      <c r="D111" s="156"/>
      <c r="E111" s="156"/>
      <c r="F111" s="156"/>
      <c r="G111" s="156"/>
      <c r="H111" s="156"/>
      <c r="I111" s="156"/>
      <c r="J111" s="156"/>
      <c r="K111" s="156"/>
      <c r="L111" s="156"/>
      <c r="M111" s="156"/>
      <c r="N111" s="157"/>
      <c r="O111" s="4"/>
      <c r="P111" s="347"/>
      <c r="Q111" s="347"/>
      <c r="R111" s="347"/>
      <c r="S111" s="347"/>
      <c r="T111" s="347"/>
      <c r="U111" s="347"/>
      <c r="V111" s="347"/>
      <c r="W111" s="347"/>
      <c r="X111" s="347"/>
      <c r="Y111" s="347"/>
      <c r="Z111" s="347"/>
      <c r="AA111" s="347"/>
      <c r="AB111" s="347"/>
      <c r="AC111" s="4"/>
      <c r="AD111" s="347"/>
      <c r="AE111" s="347"/>
      <c r="AF111" s="347"/>
      <c r="AG111" s="347"/>
      <c r="AH111" s="347"/>
      <c r="AI111" s="347"/>
      <c r="AJ111" s="347"/>
      <c r="AK111" s="347"/>
      <c r="AL111" s="347"/>
      <c r="AM111" s="347"/>
      <c r="AN111" s="347"/>
      <c r="AO111" s="347"/>
      <c r="AQ111" s="155"/>
      <c r="AR111" s="156"/>
      <c r="AS111" s="156"/>
      <c r="AT111" s="156"/>
      <c r="AU111" s="156"/>
      <c r="AV111" s="156"/>
      <c r="AW111" s="156"/>
      <c r="AX111" s="156"/>
      <c r="AY111" s="156"/>
      <c r="AZ111" s="156"/>
      <c r="BA111" s="156"/>
      <c r="BB111" s="157"/>
      <c r="BC111" s="4"/>
      <c r="BD111" s="347"/>
      <c r="BE111" s="347"/>
      <c r="BF111" s="347"/>
      <c r="BG111" s="347"/>
      <c r="BH111" s="347"/>
      <c r="BI111" s="347"/>
      <c r="BJ111" s="347"/>
      <c r="BK111" s="347"/>
      <c r="BL111" s="347"/>
      <c r="BM111" s="347"/>
      <c r="BN111" s="347"/>
      <c r="BO111" s="347"/>
      <c r="BP111" s="347"/>
      <c r="BQ111" s="4"/>
      <c r="BR111" s="347"/>
      <c r="BS111" s="347"/>
      <c r="BT111" s="347"/>
      <c r="BU111" s="347"/>
      <c r="BV111" s="347"/>
      <c r="BW111" s="347"/>
      <c r="BX111" s="347"/>
      <c r="BY111" s="347"/>
      <c r="BZ111" s="347"/>
      <c r="CA111" s="347"/>
      <c r="CB111" s="347"/>
      <c r="CC111" s="347"/>
    </row>
    <row r="112" spans="3:81" x14ac:dyDescent="0.3">
      <c r="C112" s="155"/>
      <c r="D112" s="156"/>
      <c r="E112" s="156"/>
      <c r="F112" s="156"/>
      <c r="G112" s="156"/>
      <c r="H112" s="156"/>
      <c r="I112" s="156"/>
      <c r="J112" s="156"/>
      <c r="K112" s="156"/>
      <c r="L112" s="156"/>
      <c r="M112" s="156"/>
      <c r="N112" s="157"/>
      <c r="O112" s="4"/>
      <c r="P112" s="347"/>
      <c r="Q112" s="347"/>
      <c r="R112" s="347"/>
      <c r="S112" s="347"/>
      <c r="T112" s="347"/>
      <c r="U112" s="347"/>
      <c r="V112" s="347"/>
      <c r="W112" s="347"/>
      <c r="X112" s="347"/>
      <c r="Y112" s="347"/>
      <c r="Z112" s="347"/>
      <c r="AA112" s="347"/>
      <c r="AB112" s="347"/>
      <c r="AC112" s="4"/>
      <c r="AD112" s="347"/>
      <c r="AE112" s="347"/>
      <c r="AF112" s="347"/>
      <c r="AG112" s="347"/>
      <c r="AH112" s="347"/>
      <c r="AI112" s="347"/>
      <c r="AJ112" s="347"/>
      <c r="AK112" s="347"/>
      <c r="AL112" s="347"/>
      <c r="AM112" s="347"/>
      <c r="AN112" s="347"/>
      <c r="AO112" s="347"/>
      <c r="AQ112" s="155"/>
      <c r="AR112" s="156"/>
      <c r="AS112" s="156"/>
      <c r="AT112" s="156"/>
      <c r="AU112" s="156"/>
      <c r="AV112" s="156"/>
      <c r="AW112" s="156"/>
      <c r="AX112" s="156"/>
      <c r="AY112" s="156"/>
      <c r="AZ112" s="156"/>
      <c r="BA112" s="156"/>
      <c r="BB112" s="157"/>
      <c r="BC112" s="4"/>
      <c r="BD112" s="347"/>
      <c r="BE112" s="347"/>
      <c r="BF112" s="347"/>
      <c r="BG112" s="347"/>
      <c r="BH112" s="347"/>
      <c r="BI112" s="347"/>
      <c r="BJ112" s="347"/>
      <c r="BK112" s="347"/>
      <c r="BL112" s="347"/>
      <c r="BM112" s="347"/>
      <c r="BN112" s="347"/>
      <c r="BO112" s="347"/>
      <c r="BP112" s="347"/>
      <c r="BQ112" s="4"/>
      <c r="BR112" s="347"/>
      <c r="BS112" s="347"/>
      <c r="BT112" s="347"/>
      <c r="BU112" s="347"/>
      <c r="BV112" s="347"/>
      <c r="BW112" s="347"/>
      <c r="BX112" s="347"/>
      <c r="BY112" s="347"/>
      <c r="BZ112" s="347"/>
      <c r="CA112" s="347"/>
      <c r="CB112" s="347"/>
      <c r="CC112" s="347"/>
    </row>
    <row r="113" spans="3:81" x14ac:dyDescent="0.3">
      <c r="C113" s="158"/>
      <c r="D113" s="159"/>
      <c r="E113" s="159"/>
      <c r="F113" s="159"/>
      <c r="G113" s="159"/>
      <c r="H113" s="159"/>
      <c r="I113" s="159"/>
      <c r="J113" s="159"/>
      <c r="K113" s="159"/>
      <c r="L113" s="159"/>
      <c r="M113" s="159"/>
      <c r="N113" s="160"/>
      <c r="O113" s="4"/>
      <c r="P113" s="347"/>
      <c r="Q113" s="347"/>
      <c r="R113" s="347"/>
      <c r="S113" s="347"/>
      <c r="T113" s="347"/>
      <c r="U113" s="347"/>
      <c r="V113" s="347"/>
      <c r="W113" s="347"/>
      <c r="X113" s="347"/>
      <c r="Y113" s="347"/>
      <c r="Z113" s="347"/>
      <c r="AA113" s="347"/>
      <c r="AB113" s="347"/>
      <c r="AC113" s="4"/>
      <c r="AD113" s="347"/>
      <c r="AE113" s="347"/>
      <c r="AF113" s="347"/>
      <c r="AG113" s="347"/>
      <c r="AH113" s="347"/>
      <c r="AI113" s="347"/>
      <c r="AJ113" s="347"/>
      <c r="AK113" s="347"/>
      <c r="AL113" s="347"/>
      <c r="AM113" s="347"/>
      <c r="AN113" s="347"/>
      <c r="AO113" s="347"/>
      <c r="AQ113" s="158"/>
      <c r="AR113" s="159"/>
      <c r="AS113" s="159"/>
      <c r="AT113" s="159"/>
      <c r="AU113" s="159"/>
      <c r="AV113" s="159"/>
      <c r="AW113" s="159"/>
      <c r="AX113" s="159"/>
      <c r="AY113" s="159"/>
      <c r="AZ113" s="159"/>
      <c r="BA113" s="159"/>
      <c r="BB113" s="160"/>
      <c r="BC113" s="4"/>
      <c r="BD113" s="347"/>
      <c r="BE113" s="347"/>
      <c r="BF113" s="347"/>
      <c r="BG113" s="347"/>
      <c r="BH113" s="347"/>
      <c r="BI113" s="347"/>
      <c r="BJ113" s="347"/>
      <c r="BK113" s="347"/>
      <c r="BL113" s="347"/>
      <c r="BM113" s="347"/>
      <c r="BN113" s="347"/>
      <c r="BO113" s="347"/>
      <c r="BP113" s="347"/>
      <c r="BQ113" s="4"/>
      <c r="BR113" s="347"/>
      <c r="BS113" s="347"/>
      <c r="BT113" s="347"/>
      <c r="BU113" s="347"/>
      <c r="BV113" s="347"/>
      <c r="BW113" s="347"/>
      <c r="BX113" s="347"/>
      <c r="BY113" s="347"/>
      <c r="BZ113" s="347"/>
      <c r="CA113" s="347"/>
      <c r="CB113" s="347"/>
      <c r="CC113" s="347"/>
    </row>
    <row r="115" spans="3:81" x14ac:dyDescent="0.3">
      <c r="C115" s="166" t="s">
        <v>369</v>
      </c>
      <c r="D115" s="166"/>
      <c r="E115" s="166"/>
      <c r="F115" s="166"/>
      <c r="G115" s="166"/>
      <c r="H115" s="166"/>
      <c r="I115" s="166"/>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Q115" s="166" t="s">
        <v>370</v>
      </c>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row>
    <row r="117" spans="3:81" x14ac:dyDescent="0.3">
      <c r="C117" s="344" t="s">
        <v>352</v>
      </c>
      <c r="D117" s="344"/>
      <c r="E117" s="344"/>
      <c r="F117" s="344"/>
      <c r="G117" s="348"/>
      <c r="H117" s="348"/>
      <c r="I117" s="348"/>
      <c r="J117" s="348"/>
      <c r="K117" s="348"/>
      <c r="L117" s="348"/>
      <c r="M117" s="348"/>
      <c r="N117" s="348"/>
      <c r="P117" s="349" t="s">
        <v>353</v>
      </c>
      <c r="Q117" s="350"/>
      <c r="R117" s="350"/>
      <c r="S117" s="351"/>
      <c r="T117" s="352"/>
      <c r="U117" s="352"/>
      <c r="V117" s="352"/>
      <c r="X117" s="349" t="s">
        <v>354</v>
      </c>
      <c r="Y117" s="350"/>
      <c r="Z117" s="350"/>
      <c r="AA117" s="351"/>
      <c r="AB117" s="352"/>
      <c r="AC117" s="352"/>
      <c r="AD117" s="352"/>
      <c r="AF117" s="349" t="s">
        <v>355</v>
      </c>
      <c r="AG117" s="350"/>
      <c r="AH117" s="350"/>
      <c r="AI117" s="351"/>
      <c r="AJ117" s="339"/>
      <c r="AK117" s="353"/>
      <c r="AL117" s="353"/>
      <c r="AM117" s="353"/>
      <c r="AN117" s="353"/>
      <c r="AO117" s="340"/>
      <c r="AQ117" s="344" t="s">
        <v>352</v>
      </c>
      <c r="AR117" s="344"/>
      <c r="AS117" s="344"/>
      <c r="AT117" s="344"/>
      <c r="AU117" s="348"/>
      <c r="AV117" s="348"/>
      <c r="AW117" s="348"/>
      <c r="AX117" s="348"/>
      <c r="AY117" s="348"/>
      <c r="AZ117" s="348"/>
      <c r="BA117" s="348"/>
      <c r="BB117" s="348"/>
      <c r="BD117" s="349" t="s">
        <v>353</v>
      </c>
      <c r="BE117" s="350"/>
      <c r="BF117" s="350"/>
      <c r="BG117" s="351"/>
      <c r="BH117" s="352"/>
      <c r="BI117" s="352"/>
      <c r="BJ117" s="352"/>
      <c r="BL117" s="349" t="s">
        <v>354</v>
      </c>
      <c r="BM117" s="350"/>
      <c r="BN117" s="350"/>
      <c r="BO117" s="351"/>
      <c r="BP117" s="352"/>
      <c r="BQ117" s="352"/>
      <c r="BR117" s="352"/>
      <c r="BT117" s="349" t="s">
        <v>355</v>
      </c>
      <c r="BU117" s="350"/>
      <c r="BV117" s="350"/>
      <c r="BW117" s="351"/>
      <c r="BX117" s="339"/>
      <c r="BY117" s="353"/>
      <c r="BZ117" s="353"/>
      <c r="CA117" s="353"/>
      <c r="CB117" s="353"/>
      <c r="CC117" s="340"/>
    </row>
    <row r="119" spans="3:81" x14ac:dyDescent="0.3">
      <c r="C119" s="349" t="s">
        <v>356</v>
      </c>
      <c r="D119" s="350"/>
      <c r="E119" s="350"/>
      <c r="F119" s="350"/>
      <c r="G119" s="350"/>
      <c r="H119" s="350"/>
      <c r="I119" s="350"/>
      <c r="J119" s="350"/>
      <c r="K119" s="350"/>
      <c r="L119" s="350"/>
      <c r="M119" s="350"/>
      <c r="N119" s="351"/>
      <c r="O119" s="4"/>
      <c r="P119" s="349" t="s">
        <v>357</v>
      </c>
      <c r="Q119" s="350"/>
      <c r="R119" s="350"/>
      <c r="S119" s="350"/>
      <c r="T119" s="350"/>
      <c r="U119" s="350"/>
      <c r="V119" s="350"/>
      <c r="W119" s="350"/>
      <c r="X119" s="350"/>
      <c r="Y119" s="350"/>
      <c r="Z119" s="350"/>
      <c r="AA119" s="350"/>
      <c r="AB119" s="351"/>
      <c r="AD119" s="349" t="s">
        <v>358</v>
      </c>
      <c r="AE119" s="350"/>
      <c r="AF119" s="350"/>
      <c r="AG119" s="350"/>
      <c r="AH119" s="350"/>
      <c r="AI119" s="350"/>
      <c r="AJ119" s="350"/>
      <c r="AK119" s="350"/>
      <c r="AL119" s="350"/>
      <c r="AM119" s="350"/>
      <c r="AN119" s="350"/>
      <c r="AO119" s="351"/>
      <c r="AQ119" s="349" t="s">
        <v>356</v>
      </c>
      <c r="AR119" s="350"/>
      <c r="AS119" s="350"/>
      <c r="AT119" s="350"/>
      <c r="AU119" s="350"/>
      <c r="AV119" s="350"/>
      <c r="AW119" s="350"/>
      <c r="AX119" s="350"/>
      <c r="AY119" s="350"/>
      <c r="AZ119" s="350"/>
      <c r="BA119" s="350"/>
      <c r="BB119" s="351"/>
      <c r="BC119" s="4"/>
      <c r="BD119" s="349" t="s">
        <v>357</v>
      </c>
      <c r="BE119" s="350"/>
      <c r="BF119" s="350"/>
      <c r="BG119" s="350"/>
      <c r="BH119" s="350"/>
      <c r="BI119" s="350"/>
      <c r="BJ119" s="350"/>
      <c r="BK119" s="350"/>
      <c r="BL119" s="350"/>
      <c r="BM119" s="350"/>
      <c r="BN119" s="350"/>
      <c r="BO119" s="350"/>
      <c r="BP119" s="351"/>
      <c r="BR119" s="349" t="s">
        <v>358</v>
      </c>
      <c r="BS119" s="350"/>
      <c r="BT119" s="350"/>
      <c r="BU119" s="350"/>
      <c r="BV119" s="350"/>
      <c r="BW119" s="350"/>
      <c r="BX119" s="350"/>
      <c r="BY119" s="350"/>
      <c r="BZ119" s="350"/>
      <c r="CA119" s="350"/>
      <c r="CB119" s="350"/>
      <c r="CC119" s="351"/>
    </row>
    <row r="120" spans="3:81" x14ac:dyDescent="0.3">
      <c r="C120" s="152"/>
      <c r="D120" s="153"/>
      <c r="E120" s="153"/>
      <c r="F120" s="153"/>
      <c r="G120" s="153"/>
      <c r="H120" s="153"/>
      <c r="I120" s="153"/>
      <c r="J120" s="153"/>
      <c r="K120" s="153"/>
      <c r="L120" s="153"/>
      <c r="M120" s="153"/>
      <c r="N120" s="154"/>
      <c r="O120" s="4"/>
      <c r="P120" s="347"/>
      <c r="Q120" s="347"/>
      <c r="R120" s="347"/>
      <c r="S120" s="347"/>
      <c r="T120" s="347"/>
      <c r="U120" s="347"/>
      <c r="V120" s="347"/>
      <c r="W120" s="347"/>
      <c r="X120" s="347"/>
      <c r="Y120" s="347"/>
      <c r="Z120" s="347"/>
      <c r="AA120" s="347"/>
      <c r="AB120" s="347"/>
      <c r="AC120" s="4"/>
      <c r="AD120" s="347"/>
      <c r="AE120" s="347"/>
      <c r="AF120" s="347"/>
      <c r="AG120" s="347"/>
      <c r="AH120" s="347"/>
      <c r="AI120" s="347"/>
      <c r="AJ120" s="347"/>
      <c r="AK120" s="347"/>
      <c r="AL120" s="347"/>
      <c r="AM120" s="347"/>
      <c r="AN120" s="347"/>
      <c r="AO120" s="347"/>
      <c r="AQ120" s="152"/>
      <c r="AR120" s="153"/>
      <c r="AS120" s="153"/>
      <c r="AT120" s="153"/>
      <c r="AU120" s="153"/>
      <c r="AV120" s="153"/>
      <c r="AW120" s="153"/>
      <c r="AX120" s="153"/>
      <c r="AY120" s="153"/>
      <c r="AZ120" s="153"/>
      <c r="BA120" s="153"/>
      <c r="BB120" s="154"/>
      <c r="BC120" s="4"/>
      <c r="BD120" s="347"/>
      <c r="BE120" s="347"/>
      <c r="BF120" s="347"/>
      <c r="BG120" s="347"/>
      <c r="BH120" s="347"/>
      <c r="BI120" s="347"/>
      <c r="BJ120" s="347"/>
      <c r="BK120" s="347"/>
      <c r="BL120" s="347"/>
      <c r="BM120" s="347"/>
      <c r="BN120" s="347"/>
      <c r="BO120" s="347"/>
      <c r="BP120" s="347"/>
      <c r="BQ120" s="4"/>
      <c r="BR120" s="347"/>
      <c r="BS120" s="347"/>
      <c r="BT120" s="347"/>
      <c r="BU120" s="347"/>
      <c r="BV120" s="347"/>
      <c r="BW120" s="347"/>
      <c r="BX120" s="347"/>
      <c r="BY120" s="347"/>
      <c r="BZ120" s="347"/>
      <c r="CA120" s="347"/>
      <c r="CB120" s="347"/>
      <c r="CC120" s="347"/>
    </row>
    <row r="121" spans="3:81" x14ac:dyDescent="0.3">
      <c r="C121" s="155"/>
      <c r="D121" s="156"/>
      <c r="E121" s="156"/>
      <c r="F121" s="156"/>
      <c r="G121" s="156"/>
      <c r="H121" s="156"/>
      <c r="I121" s="156"/>
      <c r="J121" s="156"/>
      <c r="K121" s="156"/>
      <c r="L121" s="156"/>
      <c r="M121" s="156"/>
      <c r="N121" s="157"/>
      <c r="O121" s="4"/>
      <c r="P121" s="347"/>
      <c r="Q121" s="347"/>
      <c r="R121" s="347"/>
      <c r="S121" s="347"/>
      <c r="T121" s="347"/>
      <c r="U121" s="347"/>
      <c r="V121" s="347"/>
      <c r="W121" s="347"/>
      <c r="X121" s="347"/>
      <c r="Y121" s="347"/>
      <c r="Z121" s="347"/>
      <c r="AA121" s="347"/>
      <c r="AB121" s="347"/>
      <c r="AC121" s="4"/>
      <c r="AD121" s="347"/>
      <c r="AE121" s="347"/>
      <c r="AF121" s="347"/>
      <c r="AG121" s="347"/>
      <c r="AH121" s="347"/>
      <c r="AI121" s="347"/>
      <c r="AJ121" s="347"/>
      <c r="AK121" s="347"/>
      <c r="AL121" s="347"/>
      <c r="AM121" s="347"/>
      <c r="AN121" s="347"/>
      <c r="AO121" s="347"/>
      <c r="AQ121" s="155"/>
      <c r="AR121" s="156"/>
      <c r="AS121" s="156"/>
      <c r="AT121" s="156"/>
      <c r="AU121" s="156"/>
      <c r="AV121" s="156"/>
      <c r="AW121" s="156"/>
      <c r="AX121" s="156"/>
      <c r="AY121" s="156"/>
      <c r="AZ121" s="156"/>
      <c r="BA121" s="156"/>
      <c r="BB121" s="157"/>
      <c r="BC121" s="4"/>
      <c r="BD121" s="347"/>
      <c r="BE121" s="347"/>
      <c r="BF121" s="347"/>
      <c r="BG121" s="347"/>
      <c r="BH121" s="347"/>
      <c r="BI121" s="347"/>
      <c r="BJ121" s="347"/>
      <c r="BK121" s="347"/>
      <c r="BL121" s="347"/>
      <c r="BM121" s="347"/>
      <c r="BN121" s="347"/>
      <c r="BO121" s="347"/>
      <c r="BP121" s="347"/>
      <c r="BQ121" s="4"/>
      <c r="BR121" s="347"/>
      <c r="BS121" s="347"/>
      <c r="BT121" s="347"/>
      <c r="BU121" s="347"/>
      <c r="BV121" s="347"/>
      <c r="BW121" s="347"/>
      <c r="BX121" s="347"/>
      <c r="BY121" s="347"/>
      <c r="BZ121" s="347"/>
      <c r="CA121" s="347"/>
      <c r="CB121" s="347"/>
      <c r="CC121" s="347"/>
    </row>
    <row r="122" spans="3:81" x14ac:dyDescent="0.3">
      <c r="C122" s="155"/>
      <c r="D122" s="156"/>
      <c r="E122" s="156"/>
      <c r="F122" s="156"/>
      <c r="G122" s="156"/>
      <c r="H122" s="156"/>
      <c r="I122" s="156"/>
      <c r="J122" s="156"/>
      <c r="K122" s="156"/>
      <c r="L122" s="156"/>
      <c r="M122" s="156"/>
      <c r="N122" s="157"/>
      <c r="O122" s="4"/>
      <c r="P122" s="347"/>
      <c r="Q122" s="347"/>
      <c r="R122" s="347"/>
      <c r="S122" s="347"/>
      <c r="T122" s="347"/>
      <c r="U122" s="347"/>
      <c r="V122" s="347"/>
      <c r="W122" s="347"/>
      <c r="X122" s="347"/>
      <c r="Y122" s="347"/>
      <c r="Z122" s="347"/>
      <c r="AA122" s="347"/>
      <c r="AB122" s="347"/>
      <c r="AC122" s="4"/>
      <c r="AD122" s="347"/>
      <c r="AE122" s="347"/>
      <c r="AF122" s="347"/>
      <c r="AG122" s="347"/>
      <c r="AH122" s="347"/>
      <c r="AI122" s="347"/>
      <c r="AJ122" s="347"/>
      <c r="AK122" s="347"/>
      <c r="AL122" s="347"/>
      <c r="AM122" s="347"/>
      <c r="AN122" s="347"/>
      <c r="AO122" s="347"/>
      <c r="AQ122" s="155"/>
      <c r="AR122" s="156"/>
      <c r="AS122" s="156"/>
      <c r="AT122" s="156"/>
      <c r="AU122" s="156"/>
      <c r="AV122" s="156"/>
      <c r="AW122" s="156"/>
      <c r="AX122" s="156"/>
      <c r="AY122" s="156"/>
      <c r="AZ122" s="156"/>
      <c r="BA122" s="156"/>
      <c r="BB122" s="157"/>
      <c r="BC122" s="4"/>
      <c r="BD122" s="347"/>
      <c r="BE122" s="347"/>
      <c r="BF122" s="347"/>
      <c r="BG122" s="347"/>
      <c r="BH122" s="347"/>
      <c r="BI122" s="347"/>
      <c r="BJ122" s="347"/>
      <c r="BK122" s="347"/>
      <c r="BL122" s="347"/>
      <c r="BM122" s="347"/>
      <c r="BN122" s="347"/>
      <c r="BO122" s="347"/>
      <c r="BP122" s="347"/>
      <c r="BQ122" s="4"/>
      <c r="BR122" s="347"/>
      <c r="BS122" s="347"/>
      <c r="BT122" s="347"/>
      <c r="BU122" s="347"/>
      <c r="BV122" s="347"/>
      <c r="BW122" s="347"/>
      <c r="BX122" s="347"/>
      <c r="BY122" s="347"/>
      <c r="BZ122" s="347"/>
      <c r="CA122" s="347"/>
      <c r="CB122" s="347"/>
      <c r="CC122" s="347"/>
    </row>
    <row r="123" spans="3:81" x14ac:dyDescent="0.3">
      <c r="C123" s="155"/>
      <c r="D123" s="156"/>
      <c r="E123" s="156"/>
      <c r="F123" s="156"/>
      <c r="G123" s="156"/>
      <c r="H123" s="156"/>
      <c r="I123" s="156"/>
      <c r="J123" s="156"/>
      <c r="K123" s="156"/>
      <c r="L123" s="156"/>
      <c r="M123" s="156"/>
      <c r="N123" s="157"/>
      <c r="O123" s="4"/>
      <c r="P123" s="347"/>
      <c r="Q123" s="347"/>
      <c r="R123" s="347"/>
      <c r="S123" s="347"/>
      <c r="T123" s="347"/>
      <c r="U123" s="347"/>
      <c r="V123" s="347"/>
      <c r="W123" s="347"/>
      <c r="X123" s="347"/>
      <c r="Y123" s="347"/>
      <c r="Z123" s="347"/>
      <c r="AA123" s="347"/>
      <c r="AB123" s="347"/>
      <c r="AC123" s="4"/>
      <c r="AD123" s="347"/>
      <c r="AE123" s="347"/>
      <c r="AF123" s="347"/>
      <c r="AG123" s="347"/>
      <c r="AH123" s="347"/>
      <c r="AI123" s="347"/>
      <c r="AJ123" s="347"/>
      <c r="AK123" s="347"/>
      <c r="AL123" s="347"/>
      <c r="AM123" s="347"/>
      <c r="AN123" s="347"/>
      <c r="AO123" s="347"/>
      <c r="AQ123" s="155"/>
      <c r="AR123" s="156"/>
      <c r="AS123" s="156"/>
      <c r="AT123" s="156"/>
      <c r="AU123" s="156"/>
      <c r="AV123" s="156"/>
      <c r="AW123" s="156"/>
      <c r="AX123" s="156"/>
      <c r="AY123" s="156"/>
      <c r="AZ123" s="156"/>
      <c r="BA123" s="156"/>
      <c r="BB123" s="157"/>
      <c r="BC123" s="4"/>
      <c r="BD123" s="347"/>
      <c r="BE123" s="347"/>
      <c r="BF123" s="347"/>
      <c r="BG123" s="347"/>
      <c r="BH123" s="347"/>
      <c r="BI123" s="347"/>
      <c r="BJ123" s="347"/>
      <c r="BK123" s="347"/>
      <c r="BL123" s="347"/>
      <c r="BM123" s="347"/>
      <c r="BN123" s="347"/>
      <c r="BO123" s="347"/>
      <c r="BP123" s="347"/>
      <c r="BQ123" s="4"/>
      <c r="BR123" s="347"/>
      <c r="BS123" s="347"/>
      <c r="BT123" s="347"/>
      <c r="BU123" s="347"/>
      <c r="BV123" s="347"/>
      <c r="BW123" s="347"/>
      <c r="BX123" s="347"/>
      <c r="BY123" s="347"/>
      <c r="BZ123" s="347"/>
      <c r="CA123" s="347"/>
      <c r="CB123" s="347"/>
      <c r="CC123" s="347"/>
    </row>
    <row r="124" spans="3:81" x14ac:dyDescent="0.3">
      <c r="C124" s="155"/>
      <c r="D124" s="156"/>
      <c r="E124" s="156"/>
      <c r="F124" s="156"/>
      <c r="G124" s="156"/>
      <c r="H124" s="156"/>
      <c r="I124" s="156"/>
      <c r="J124" s="156"/>
      <c r="K124" s="156"/>
      <c r="L124" s="156"/>
      <c r="M124" s="156"/>
      <c r="N124" s="157"/>
      <c r="P124" s="347"/>
      <c r="Q124" s="347"/>
      <c r="R124" s="347"/>
      <c r="S124" s="347"/>
      <c r="T124" s="347"/>
      <c r="U124" s="347"/>
      <c r="V124" s="347"/>
      <c r="W124" s="347"/>
      <c r="X124" s="347"/>
      <c r="Y124" s="347"/>
      <c r="Z124" s="347"/>
      <c r="AA124" s="347"/>
      <c r="AB124" s="347"/>
      <c r="AD124" s="347"/>
      <c r="AE124" s="347"/>
      <c r="AF124" s="347"/>
      <c r="AG124" s="347"/>
      <c r="AH124" s="347"/>
      <c r="AI124" s="347"/>
      <c r="AJ124" s="347"/>
      <c r="AK124" s="347"/>
      <c r="AL124" s="347"/>
      <c r="AM124" s="347"/>
      <c r="AN124" s="347"/>
      <c r="AO124" s="347"/>
      <c r="AQ124" s="155"/>
      <c r="AR124" s="156"/>
      <c r="AS124" s="156"/>
      <c r="AT124" s="156"/>
      <c r="AU124" s="156"/>
      <c r="AV124" s="156"/>
      <c r="AW124" s="156"/>
      <c r="AX124" s="156"/>
      <c r="AY124" s="156"/>
      <c r="AZ124" s="156"/>
      <c r="BA124" s="156"/>
      <c r="BB124" s="157"/>
      <c r="BD124" s="347"/>
      <c r="BE124" s="347"/>
      <c r="BF124" s="347"/>
      <c r="BG124" s="347"/>
      <c r="BH124" s="347"/>
      <c r="BI124" s="347"/>
      <c r="BJ124" s="347"/>
      <c r="BK124" s="347"/>
      <c r="BL124" s="347"/>
      <c r="BM124" s="347"/>
      <c r="BN124" s="347"/>
      <c r="BO124" s="347"/>
      <c r="BP124" s="347"/>
      <c r="BR124" s="347"/>
      <c r="BS124" s="347"/>
      <c r="BT124" s="347"/>
      <c r="BU124" s="347"/>
      <c r="BV124" s="347"/>
      <c r="BW124" s="347"/>
      <c r="BX124" s="347"/>
      <c r="BY124" s="347"/>
      <c r="BZ124" s="347"/>
      <c r="CA124" s="347"/>
      <c r="CB124" s="347"/>
      <c r="CC124" s="347"/>
    </row>
    <row r="125" spans="3:81" x14ac:dyDescent="0.3">
      <c r="C125" s="155"/>
      <c r="D125" s="156"/>
      <c r="E125" s="156"/>
      <c r="F125" s="156"/>
      <c r="G125" s="156"/>
      <c r="H125" s="156"/>
      <c r="I125" s="156"/>
      <c r="J125" s="156"/>
      <c r="K125" s="156"/>
      <c r="L125" s="156"/>
      <c r="M125" s="156"/>
      <c r="N125" s="157"/>
      <c r="O125" s="4"/>
      <c r="P125" s="347"/>
      <c r="Q125" s="347"/>
      <c r="R125" s="347"/>
      <c r="S125" s="347"/>
      <c r="T125" s="347"/>
      <c r="U125" s="347"/>
      <c r="V125" s="347"/>
      <c r="W125" s="347"/>
      <c r="X125" s="347"/>
      <c r="Y125" s="347"/>
      <c r="Z125" s="347"/>
      <c r="AA125" s="347"/>
      <c r="AB125" s="347"/>
      <c r="AC125" s="4"/>
      <c r="AD125" s="347"/>
      <c r="AE125" s="347"/>
      <c r="AF125" s="347"/>
      <c r="AG125" s="347"/>
      <c r="AH125" s="347"/>
      <c r="AI125" s="347"/>
      <c r="AJ125" s="347"/>
      <c r="AK125" s="347"/>
      <c r="AL125" s="347"/>
      <c r="AM125" s="347"/>
      <c r="AN125" s="347"/>
      <c r="AO125" s="347"/>
      <c r="AQ125" s="155"/>
      <c r="AR125" s="156"/>
      <c r="AS125" s="156"/>
      <c r="AT125" s="156"/>
      <c r="AU125" s="156"/>
      <c r="AV125" s="156"/>
      <c r="AW125" s="156"/>
      <c r="AX125" s="156"/>
      <c r="AY125" s="156"/>
      <c r="AZ125" s="156"/>
      <c r="BA125" s="156"/>
      <c r="BB125" s="157"/>
      <c r="BC125" s="4"/>
      <c r="BD125" s="347"/>
      <c r="BE125" s="347"/>
      <c r="BF125" s="347"/>
      <c r="BG125" s="347"/>
      <c r="BH125" s="347"/>
      <c r="BI125" s="347"/>
      <c r="BJ125" s="347"/>
      <c r="BK125" s="347"/>
      <c r="BL125" s="347"/>
      <c r="BM125" s="347"/>
      <c r="BN125" s="347"/>
      <c r="BO125" s="347"/>
      <c r="BP125" s="347"/>
      <c r="BQ125" s="4"/>
      <c r="BR125" s="347"/>
      <c r="BS125" s="347"/>
      <c r="BT125" s="347"/>
      <c r="BU125" s="347"/>
      <c r="BV125" s="347"/>
      <c r="BW125" s="347"/>
      <c r="BX125" s="347"/>
      <c r="BY125" s="347"/>
      <c r="BZ125" s="347"/>
      <c r="CA125" s="347"/>
      <c r="CB125" s="347"/>
      <c r="CC125" s="347"/>
    </row>
    <row r="126" spans="3:81" x14ac:dyDescent="0.3">
      <c r="C126" s="155"/>
      <c r="D126" s="156"/>
      <c r="E126" s="156"/>
      <c r="F126" s="156"/>
      <c r="G126" s="156"/>
      <c r="H126" s="156"/>
      <c r="I126" s="156"/>
      <c r="J126" s="156"/>
      <c r="K126" s="156"/>
      <c r="L126" s="156"/>
      <c r="M126" s="156"/>
      <c r="N126" s="157"/>
      <c r="O126" s="4"/>
      <c r="P126" s="347"/>
      <c r="Q126" s="347"/>
      <c r="R126" s="347"/>
      <c r="S126" s="347"/>
      <c r="T126" s="347"/>
      <c r="U126" s="347"/>
      <c r="V126" s="347"/>
      <c r="W126" s="347"/>
      <c r="X126" s="347"/>
      <c r="Y126" s="347"/>
      <c r="Z126" s="347"/>
      <c r="AA126" s="347"/>
      <c r="AB126" s="347"/>
      <c r="AC126" s="4"/>
      <c r="AD126" s="347"/>
      <c r="AE126" s="347"/>
      <c r="AF126" s="347"/>
      <c r="AG126" s="347"/>
      <c r="AH126" s="347"/>
      <c r="AI126" s="347"/>
      <c r="AJ126" s="347"/>
      <c r="AK126" s="347"/>
      <c r="AL126" s="347"/>
      <c r="AM126" s="347"/>
      <c r="AN126" s="347"/>
      <c r="AO126" s="347"/>
      <c r="AQ126" s="155"/>
      <c r="AR126" s="156"/>
      <c r="AS126" s="156"/>
      <c r="AT126" s="156"/>
      <c r="AU126" s="156"/>
      <c r="AV126" s="156"/>
      <c r="AW126" s="156"/>
      <c r="AX126" s="156"/>
      <c r="AY126" s="156"/>
      <c r="AZ126" s="156"/>
      <c r="BA126" s="156"/>
      <c r="BB126" s="157"/>
      <c r="BC126" s="4"/>
      <c r="BD126" s="347"/>
      <c r="BE126" s="347"/>
      <c r="BF126" s="347"/>
      <c r="BG126" s="347"/>
      <c r="BH126" s="347"/>
      <c r="BI126" s="347"/>
      <c r="BJ126" s="347"/>
      <c r="BK126" s="347"/>
      <c r="BL126" s="347"/>
      <c r="BM126" s="347"/>
      <c r="BN126" s="347"/>
      <c r="BO126" s="347"/>
      <c r="BP126" s="347"/>
      <c r="BQ126" s="4"/>
      <c r="BR126" s="347"/>
      <c r="BS126" s="347"/>
      <c r="BT126" s="347"/>
      <c r="BU126" s="347"/>
      <c r="BV126" s="347"/>
      <c r="BW126" s="347"/>
      <c r="BX126" s="347"/>
      <c r="BY126" s="347"/>
      <c r="BZ126" s="347"/>
      <c r="CA126" s="347"/>
      <c r="CB126" s="347"/>
      <c r="CC126" s="347"/>
    </row>
    <row r="127" spans="3:81" x14ac:dyDescent="0.3">
      <c r="C127" s="155"/>
      <c r="D127" s="156"/>
      <c r="E127" s="156"/>
      <c r="F127" s="156"/>
      <c r="G127" s="156"/>
      <c r="H127" s="156"/>
      <c r="I127" s="156"/>
      <c r="J127" s="156"/>
      <c r="K127" s="156"/>
      <c r="L127" s="156"/>
      <c r="M127" s="156"/>
      <c r="N127" s="157"/>
      <c r="O127" s="4"/>
      <c r="P127" s="347"/>
      <c r="Q127" s="347"/>
      <c r="R127" s="347"/>
      <c r="S127" s="347"/>
      <c r="T127" s="347"/>
      <c r="U127" s="347"/>
      <c r="V127" s="347"/>
      <c r="W127" s="347"/>
      <c r="X127" s="347"/>
      <c r="Y127" s="347"/>
      <c r="Z127" s="347"/>
      <c r="AA127" s="347"/>
      <c r="AB127" s="347"/>
      <c r="AC127" s="4"/>
      <c r="AD127" s="347"/>
      <c r="AE127" s="347"/>
      <c r="AF127" s="347"/>
      <c r="AG127" s="347"/>
      <c r="AH127" s="347"/>
      <c r="AI127" s="347"/>
      <c r="AJ127" s="347"/>
      <c r="AK127" s="347"/>
      <c r="AL127" s="347"/>
      <c r="AM127" s="347"/>
      <c r="AN127" s="347"/>
      <c r="AO127" s="347"/>
      <c r="AQ127" s="155"/>
      <c r="AR127" s="156"/>
      <c r="AS127" s="156"/>
      <c r="AT127" s="156"/>
      <c r="AU127" s="156"/>
      <c r="AV127" s="156"/>
      <c r="AW127" s="156"/>
      <c r="AX127" s="156"/>
      <c r="AY127" s="156"/>
      <c r="AZ127" s="156"/>
      <c r="BA127" s="156"/>
      <c r="BB127" s="157"/>
      <c r="BC127" s="4"/>
      <c r="BD127" s="347"/>
      <c r="BE127" s="347"/>
      <c r="BF127" s="347"/>
      <c r="BG127" s="347"/>
      <c r="BH127" s="347"/>
      <c r="BI127" s="347"/>
      <c r="BJ127" s="347"/>
      <c r="BK127" s="347"/>
      <c r="BL127" s="347"/>
      <c r="BM127" s="347"/>
      <c r="BN127" s="347"/>
      <c r="BO127" s="347"/>
      <c r="BP127" s="347"/>
      <c r="BQ127" s="4"/>
      <c r="BR127" s="347"/>
      <c r="BS127" s="347"/>
      <c r="BT127" s="347"/>
      <c r="BU127" s="347"/>
      <c r="BV127" s="347"/>
      <c r="BW127" s="347"/>
      <c r="BX127" s="347"/>
      <c r="BY127" s="347"/>
      <c r="BZ127" s="347"/>
      <c r="CA127" s="347"/>
      <c r="CB127" s="347"/>
      <c r="CC127" s="347"/>
    </row>
    <row r="128" spans="3:81" x14ac:dyDescent="0.3">
      <c r="C128" s="155"/>
      <c r="D128" s="156"/>
      <c r="E128" s="156"/>
      <c r="F128" s="156"/>
      <c r="G128" s="156"/>
      <c r="H128" s="156"/>
      <c r="I128" s="156"/>
      <c r="J128" s="156"/>
      <c r="K128" s="156"/>
      <c r="L128" s="156"/>
      <c r="M128" s="156"/>
      <c r="N128" s="157"/>
      <c r="O128" s="4"/>
      <c r="P128" s="347"/>
      <c r="Q128" s="347"/>
      <c r="R128" s="347"/>
      <c r="S128" s="347"/>
      <c r="T128" s="347"/>
      <c r="U128" s="347"/>
      <c r="V128" s="347"/>
      <c r="W128" s="347"/>
      <c r="X128" s="347"/>
      <c r="Y128" s="347"/>
      <c r="Z128" s="347"/>
      <c r="AA128" s="347"/>
      <c r="AB128" s="347"/>
      <c r="AC128" s="4"/>
      <c r="AD128" s="347"/>
      <c r="AE128" s="347"/>
      <c r="AF128" s="347"/>
      <c r="AG128" s="347"/>
      <c r="AH128" s="347"/>
      <c r="AI128" s="347"/>
      <c r="AJ128" s="347"/>
      <c r="AK128" s="347"/>
      <c r="AL128" s="347"/>
      <c r="AM128" s="347"/>
      <c r="AN128" s="347"/>
      <c r="AO128" s="347"/>
      <c r="AQ128" s="155"/>
      <c r="AR128" s="156"/>
      <c r="AS128" s="156"/>
      <c r="AT128" s="156"/>
      <c r="AU128" s="156"/>
      <c r="AV128" s="156"/>
      <c r="AW128" s="156"/>
      <c r="AX128" s="156"/>
      <c r="AY128" s="156"/>
      <c r="AZ128" s="156"/>
      <c r="BA128" s="156"/>
      <c r="BB128" s="157"/>
      <c r="BC128" s="4"/>
      <c r="BD128" s="347"/>
      <c r="BE128" s="347"/>
      <c r="BF128" s="347"/>
      <c r="BG128" s="347"/>
      <c r="BH128" s="347"/>
      <c r="BI128" s="347"/>
      <c r="BJ128" s="347"/>
      <c r="BK128" s="347"/>
      <c r="BL128" s="347"/>
      <c r="BM128" s="347"/>
      <c r="BN128" s="347"/>
      <c r="BO128" s="347"/>
      <c r="BP128" s="347"/>
      <c r="BQ128" s="4"/>
      <c r="BR128" s="347"/>
      <c r="BS128" s="347"/>
      <c r="BT128" s="347"/>
      <c r="BU128" s="347"/>
      <c r="BV128" s="347"/>
      <c r="BW128" s="347"/>
      <c r="BX128" s="347"/>
      <c r="BY128" s="347"/>
      <c r="BZ128" s="347"/>
      <c r="CA128" s="347"/>
      <c r="CB128" s="347"/>
      <c r="CC128" s="347"/>
    </row>
    <row r="129" spans="3:81" x14ac:dyDescent="0.3">
      <c r="C129" s="155"/>
      <c r="D129" s="156"/>
      <c r="E129" s="156"/>
      <c r="F129" s="156"/>
      <c r="G129" s="156"/>
      <c r="H129" s="156"/>
      <c r="I129" s="156"/>
      <c r="J129" s="156"/>
      <c r="K129" s="156"/>
      <c r="L129" s="156"/>
      <c r="M129" s="156"/>
      <c r="N129" s="157"/>
      <c r="O129" s="4"/>
      <c r="P129" s="347"/>
      <c r="Q129" s="347"/>
      <c r="R129" s="347"/>
      <c r="S129" s="347"/>
      <c r="T129" s="347"/>
      <c r="U129" s="347"/>
      <c r="V129" s="347"/>
      <c r="W129" s="347"/>
      <c r="X129" s="347"/>
      <c r="Y129" s="347"/>
      <c r="Z129" s="347"/>
      <c r="AA129" s="347"/>
      <c r="AB129" s="347"/>
      <c r="AC129" s="4"/>
      <c r="AD129" s="347"/>
      <c r="AE129" s="347"/>
      <c r="AF129" s="347"/>
      <c r="AG129" s="347"/>
      <c r="AH129" s="347"/>
      <c r="AI129" s="347"/>
      <c r="AJ129" s="347"/>
      <c r="AK129" s="347"/>
      <c r="AL129" s="347"/>
      <c r="AM129" s="347"/>
      <c r="AN129" s="347"/>
      <c r="AO129" s="347"/>
      <c r="AQ129" s="155"/>
      <c r="AR129" s="156"/>
      <c r="AS129" s="156"/>
      <c r="AT129" s="156"/>
      <c r="AU129" s="156"/>
      <c r="AV129" s="156"/>
      <c r="AW129" s="156"/>
      <c r="AX129" s="156"/>
      <c r="AY129" s="156"/>
      <c r="AZ129" s="156"/>
      <c r="BA129" s="156"/>
      <c r="BB129" s="157"/>
      <c r="BC129" s="4"/>
      <c r="BD129" s="347"/>
      <c r="BE129" s="347"/>
      <c r="BF129" s="347"/>
      <c r="BG129" s="347"/>
      <c r="BH129" s="347"/>
      <c r="BI129" s="347"/>
      <c r="BJ129" s="347"/>
      <c r="BK129" s="347"/>
      <c r="BL129" s="347"/>
      <c r="BM129" s="347"/>
      <c r="BN129" s="347"/>
      <c r="BO129" s="347"/>
      <c r="BP129" s="347"/>
      <c r="BQ129" s="4"/>
      <c r="BR129" s="347"/>
      <c r="BS129" s="347"/>
      <c r="BT129" s="347"/>
      <c r="BU129" s="347"/>
      <c r="BV129" s="347"/>
      <c r="BW129" s="347"/>
      <c r="BX129" s="347"/>
      <c r="BY129" s="347"/>
      <c r="BZ129" s="347"/>
      <c r="CA129" s="347"/>
      <c r="CB129" s="347"/>
      <c r="CC129" s="347"/>
    </row>
    <row r="130" spans="3:81" x14ac:dyDescent="0.3">
      <c r="C130" s="155"/>
      <c r="D130" s="156"/>
      <c r="E130" s="156"/>
      <c r="F130" s="156"/>
      <c r="G130" s="156"/>
      <c r="H130" s="156"/>
      <c r="I130" s="156"/>
      <c r="J130" s="156"/>
      <c r="K130" s="156"/>
      <c r="L130" s="156"/>
      <c r="M130" s="156"/>
      <c r="N130" s="157"/>
      <c r="O130" s="4"/>
      <c r="P130" s="347"/>
      <c r="Q130" s="347"/>
      <c r="R130" s="347"/>
      <c r="S130" s="347"/>
      <c r="T130" s="347"/>
      <c r="U130" s="347"/>
      <c r="V130" s="347"/>
      <c r="W130" s="347"/>
      <c r="X130" s="347"/>
      <c r="Y130" s="347"/>
      <c r="Z130" s="347"/>
      <c r="AA130" s="347"/>
      <c r="AB130" s="347"/>
      <c r="AC130" s="4"/>
      <c r="AD130" s="347"/>
      <c r="AE130" s="347"/>
      <c r="AF130" s="347"/>
      <c r="AG130" s="347"/>
      <c r="AH130" s="347"/>
      <c r="AI130" s="347"/>
      <c r="AJ130" s="347"/>
      <c r="AK130" s="347"/>
      <c r="AL130" s="347"/>
      <c r="AM130" s="347"/>
      <c r="AN130" s="347"/>
      <c r="AO130" s="347"/>
      <c r="AQ130" s="155"/>
      <c r="AR130" s="156"/>
      <c r="AS130" s="156"/>
      <c r="AT130" s="156"/>
      <c r="AU130" s="156"/>
      <c r="AV130" s="156"/>
      <c r="AW130" s="156"/>
      <c r="AX130" s="156"/>
      <c r="AY130" s="156"/>
      <c r="AZ130" s="156"/>
      <c r="BA130" s="156"/>
      <c r="BB130" s="157"/>
      <c r="BC130" s="4"/>
      <c r="BD130" s="347"/>
      <c r="BE130" s="347"/>
      <c r="BF130" s="347"/>
      <c r="BG130" s="347"/>
      <c r="BH130" s="347"/>
      <c r="BI130" s="347"/>
      <c r="BJ130" s="347"/>
      <c r="BK130" s="347"/>
      <c r="BL130" s="347"/>
      <c r="BM130" s="347"/>
      <c r="BN130" s="347"/>
      <c r="BO130" s="347"/>
      <c r="BP130" s="347"/>
      <c r="BQ130" s="4"/>
      <c r="BR130" s="347"/>
      <c r="BS130" s="347"/>
      <c r="BT130" s="347"/>
      <c r="BU130" s="347"/>
      <c r="BV130" s="347"/>
      <c r="BW130" s="347"/>
      <c r="BX130" s="347"/>
      <c r="BY130" s="347"/>
      <c r="BZ130" s="347"/>
      <c r="CA130" s="347"/>
      <c r="CB130" s="347"/>
      <c r="CC130" s="347"/>
    </row>
    <row r="131" spans="3:81" x14ac:dyDescent="0.3">
      <c r="C131" s="158"/>
      <c r="D131" s="159"/>
      <c r="E131" s="159"/>
      <c r="F131" s="159"/>
      <c r="G131" s="159"/>
      <c r="H131" s="159"/>
      <c r="I131" s="159"/>
      <c r="J131" s="159"/>
      <c r="K131" s="159"/>
      <c r="L131" s="159"/>
      <c r="M131" s="159"/>
      <c r="N131" s="160"/>
      <c r="O131" s="4"/>
      <c r="P131" s="347"/>
      <c r="Q131" s="347"/>
      <c r="R131" s="347"/>
      <c r="S131" s="347"/>
      <c r="T131" s="347"/>
      <c r="U131" s="347"/>
      <c r="V131" s="347"/>
      <c r="W131" s="347"/>
      <c r="X131" s="347"/>
      <c r="Y131" s="347"/>
      <c r="Z131" s="347"/>
      <c r="AA131" s="347"/>
      <c r="AB131" s="347"/>
      <c r="AC131" s="4"/>
      <c r="AD131" s="347"/>
      <c r="AE131" s="347"/>
      <c r="AF131" s="347"/>
      <c r="AG131" s="347"/>
      <c r="AH131" s="347"/>
      <c r="AI131" s="347"/>
      <c r="AJ131" s="347"/>
      <c r="AK131" s="347"/>
      <c r="AL131" s="347"/>
      <c r="AM131" s="347"/>
      <c r="AN131" s="347"/>
      <c r="AO131" s="347"/>
      <c r="AQ131" s="158"/>
      <c r="AR131" s="159"/>
      <c r="AS131" s="159"/>
      <c r="AT131" s="159"/>
      <c r="AU131" s="159"/>
      <c r="AV131" s="159"/>
      <c r="AW131" s="159"/>
      <c r="AX131" s="159"/>
      <c r="AY131" s="159"/>
      <c r="AZ131" s="159"/>
      <c r="BA131" s="159"/>
      <c r="BB131" s="160"/>
      <c r="BC131" s="4"/>
      <c r="BD131" s="347"/>
      <c r="BE131" s="347"/>
      <c r="BF131" s="347"/>
      <c r="BG131" s="347"/>
      <c r="BH131" s="347"/>
      <c r="BI131" s="347"/>
      <c r="BJ131" s="347"/>
      <c r="BK131" s="347"/>
      <c r="BL131" s="347"/>
      <c r="BM131" s="347"/>
      <c r="BN131" s="347"/>
      <c r="BO131" s="347"/>
      <c r="BP131" s="347"/>
      <c r="BQ131" s="4"/>
      <c r="BR131" s="347"/>
      <c r="BS131" s="347"/>
      <c r="BT131" s="347"/>
      <c r="BU131" s="347"/>
      <c r="BV131" s="347"/>
      <c r="BW131" s="347"/>
      <c r="BX131" s="347"/>
      <c r="BY131" s="347"/>
      <c r="BZ131" s="347"/>
      <c r="CA131" s="347"/>
      <c r="CB131" s="347"/>
      <c r="CC131" s="347"/>
    </row>
    <row r="133" spans="3:81" x14ac:dyDescent="0.3">
      <c r="C133" s="166" t="s">
        <v>371</v>
      </c>
      <c r="D133" s="166"/>
      <c r="E133" s="166"/>
      <c r="F133" s="166"/>
      <c r="G133" s="166"/>
      <c r="H133" s="166"/>
      <c r="I133" s="166"/>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Q133" s="166" t="s">
        <v>372</v>
      </c>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row>
    <row r="135" spans="3:81" x14ac:dyDescent="0.3">
      <c r="C135" s="344" t="s">
        <v>352</v>
      </c>
      <c r="D135" s="344"/>
      <c r="E135" s="344"/>
      <c r="F135" s="344"/>
      <c r="G135" s="348"/>
      <c r="H135" s="348"/>
      <c r="I135" s="348"/>
      <c r="J135" s="348"/>
      <c r="K135" s="348"/>
      <c r="L135" s="348"/>
      <c r="M135" s="348"/>
      <c r="N135" s="348"/>
      <c r="P135" s="349" t="s">
        <v>353</v>
      </c>
      <c r="Q135" s="350"/>
      <c r="R135" s="350"/>
      <c r="S135" s="351"/>
      <c r="T135" s="352"/>
      <c r="U135" s="352"/>
      <c r="V135" s="352"/>
      <c r="X135" s="349" t="s">
        <v>354</v>
      </c>
      <c r="Y135" s="350"/>
      <c r="Z135" s="350"/>
      <c r="AA135" s="351"/>
      <c r="AB135" s="352"/>
      <c r="AC135" s="352"/>
      <c r="AD135" s="352"/>
      <c r="AF135" s="349" t="s">
        <v>355</v>
      </c>
      <c r="AG135" s="350"/>
      <c r="AH135" s="350"/>
      <c r="AI135" s="351"/>
      <c r="AJ135" s="339"/>
      <c r="AK135" s="353"/>
      <c r="AL135" s="353"/>
      <c r="AM135" s="353"/>
      <c r="AN135" s="353"/>
      <c r="AO135" s="340"/>
      <c r="AQ135" s="344" t="s">
        <v>352</v>
      </c>
      <c r="AR135" s="344"/>
      <c r="AS135" s="344"/>
      <c r="AT135" s="344"/>
      <c r="AU135" s="348"/>
      <c r="AV135" s="348"/>
      <c r="AW135" s="348"/>
      <c r="AX135" s="348"/>
      <c r="AY135" s="348"/>
      <c r="AZ135" s="348"/>
      <c r="BA135" s="348"/>
      <c r="BB135" s="348"/>
      <c r="BD135" s="349" t="s">
        <v>353</v>
      </c>
      <c r="BE135" s="350"/>
      <c r="BF135" s="350"/>
      <c r="BG135" s="351"/>
      <c r="BH135" s="352"/>
      <c r="BI135" s="352"/>
      <c r="BJ135" s="352"/>
      <c r="BL135" s="349" t="s">
        <v>354</v>
      </c>
      <c r="BM135" s="350"/>
      <c r="BN135" s="350"/>
      <c r="BO135" s="351"/>
      <c r="BP135" s="352"/>
      <c r="BQ135" s="352"/>
      <c r="BR135" s="352"/>
      <c r="BT135" s="349" t="s">
        <v>355</v>
      </c>
      <c r="BU135" s="350"/>
      <c r="BV135" s="350"/>
      <c r="BW135" s="351"/>
      <c r="BX135" s="339"/>
      <c r="BY135" s="353"/>
      <c r="BZ135" s="353"/>
      <c r="CA135" s="353"/>
      <c r="CB135" s="353"/>
      <c r="CC135" s="340"/>
    </row>
    <row r="137" spans="3:81" x14ac:dyDescent="0.3">
      <c r="C137" s="349" t="s">
        <v>356</v>
      </c>
      <c r="D137" s="350"/>
      <c r="E137" s="350"/>
      <c r="F137" s="350"/>
      <c r="G137" s="350"/>
      <c r="H137" s="350"/>
      <c r="I137" s="350"/>
      <c r="J137" s="350"/>
      <c r="K137" s="350"/>
      <c r="L137" s="350"/>
      <c r="M137" s="350"/>
      <c r="N137" s="351"/>
      <c r="O137" s="4"/>
      <c r="P137" s="349" t="s">
        <v>357</v>
      </c>
      <c r="Q137" s="350"/>
      <c r="R137" s="350"/>
      <c r="S137" s="350"/>
      <c r="T137" s="350"/>
      <c r="U137" s="350"/>
      <c r="V137" s="350"/>
      <c r="W137" s="350"/>
      <c r="X137" s="350"/>
      <c r="Y137" s="350"/>
      <c r="Z137" s="350"/>
      <c r="AA137" s="350"/>
      <c r="AB137" s="351"/>
      <c r="AD137" s="349" t="s">
        <v>358</v>
      </c>
      <c r="AE137" s="350"/>
      <c r="AF137" s="350"/>
      <c r="AG137" s="350"/>
      <c r="AH137" s="350"/>
      <c r="AI137" s="350"/>
      <c r="AJ137" s="350"/>
      <c r="AK137" s="350"/>
      <c r="AL137" s="350"/>
      <c r="AM137" s="350"/>
      <c r="AN137" s="350"/>
      <c r="AO137" s="351"/>
      <c r="AQ137" s="349" t="s">
        <v>356</v>
      </c>
      <c r="AR137" s="350"/>
      <c r="AS137" s="350"/>
      <c r="AT137" s="350"/>
      <c r="AU137" s="350"/>
      <c r="AV137" s="350"/>
      <c r="AW137" s="350"/>
      <c r="AX137" s="350"/>
      <c r="AY137" s="350"/>
      <c r="AZ137" s="350"/>
      <c r="BA137" s="350"/>
      <c r="BB137" s="351"/>
      <c r="BC137" s="4"/>
      <c r="BD137" s="349" t="s">
        <v>357</v>
      </c>
      <c r="BE137" s="350"/>
      <c r="BF137" s="350"/>
      <c r="BG137" s="350"/>
      <c r="BH137" s="350"/>
      <c r="BI137" s="350"/>
      <c r="BJ137" s="350"/>
      <c r="BK137" s="350"/>
      <c r="BL137" s="350"/>
      <c r="BM137" s="350"/>
      <c r="BN137" s="350"/>
      <c r="BO137" s="350"/>
      <c r="BP137" s="351"/>
      <c r="BR137" s="349" t="s">
        <v>358</v>
      </c>
      <c r="BS137" s="350"/>
      <c r="BT137" s="350"/>
      <c r="BU137" s="350"/>
      <c r="BV137" s="350"/>
      <c r="BW137" s="350"/>
      <c r="BX137" s="350"/>
      <c r="BY137" s="350"/>
      <c r="BZ137" s="350"/>
      <c r="CA137" s="350"/>
      <c r="CB137" s="350"/>
      <c r="CC137" s="351"/>
    </row>
    <row r="138" spans="3:81" x14ac:dyDescent="0.3">
      <c r="C138" s="152"/>
      <c r="D138" s="153"/>
      <c r="E138" s="153"/>
      <c r="F138" s="153"/>
      <c r="G138" s="153"/>
      <c r="H138" s="153"/>
      <c r="I138" s="153"/>
      <c r="J138" s="153"/>
      <c r="K138" s="153"/>
      <c r="L138" s="153"/>
      <c r="M138" s="153"/>
      <c r="N138" s="154"/>
      <c r="O138" s="4"/>
      <c r="P138" s="347"/>
      <c r="Q138" s="347"/>
      <c r="R138" s="347"/>
      <c r="S138" s="347"/>
      <c r="T138" s="347"/>
      <c r="U138" s="347"/>
      <c r="V138" s="347"/>
      <c r="W138" s="347"/>
      <c r="X138" s="347"/>
      <c r="Y138" s="347"/>
      <c r="Z138" s="347"/>
      <c r="AA138" s="347"/>
      <c r="AB138" s="347"/>
      <c r="AC138" s="4"/>
      <c r="AD138" s="347"/>
      <c r="AE138" s="347"/>
      <c r="AF138" s="347"/>
      <c r="AG138" s="347"/>
      <c r="AH138" s="347"/>
      <c r="AI138" s="347"/>
      <c r="AJ138" s="347"/>
      <c r="AK138" s="347"/>
      <c r="AL138" s="347"/>
      <c r="AM138" s="347"/>
      <c r="AN138" s="347"/>
      <c r="AO138" s="347"/>
      <c r="AQ138" s="152"/>
      <c r="AR138" s="153"/>
      <c r="AS138" s="153"/>
      <c r="AT138" s="153"/>
      <c r="AU138" s="153"/>
      <c r="AV138" s="153"/>
      <c r="AW138" s="153"/>
      <c r="AX138" s="153"/>
      <c r="AY138" s="153"/>
      <c r="AZ138" s="153"/>
      <c r="BA138" s="153"/>
      <c r="BB138" s="154"/>
      <c r="BC138" s="4"/>
      <c r="BD138" s="347"/>
      <c r="BE138" s="347"/>
      <c r="BF138" s="347"/>
      <c r="BG138" s="347"/>
      <c r="BH138" s="347"/>
      <c r="BI138" s="347"/>
      <c r="BJ138" s="347"/>
      <c r="BK138" s="347"/>
      <c r="BL138" s="347"/>
      <c r="BM138" s="347"/>
      <c r="BN138" s="347"/>
      <c r="BO138" s="347"/>
      <c r="BP138" s="347"/>
      <c r="BQ138" s="4"/>
      <c r="BR138" s="347"/>
      <c r="BS138" s="347"/>
      <c r="BT138" s="347"/>
      <c r="BU138" s="347"/>
      <c r="BV138" s="347"/>
      <c r="BW138" s="347"/>
      <c r="BX138" s="347"/>
      <c r="BY138" s="347"/>
      <c r="BZ138" s="347"/>
      <c r="CA138" s="347"/>
      <c r="CB138" s="347"/>
      <c r="CC138" s="347"/>
    </row>
    <row r="139" spans="3:81" x14ac:dyDescent="0.3">
      <c r="C139" s="155"/>
      <c r="D139" s="156"/>
      <c r="E139" s="156"/>
      <c r="F139" s="156"/>
      <c r="G139" s="156"/>
      <c r="H139" s="156"/>
      <c r="I139" s="156"/>
      <c r="J139" s="156"/>
      <c r="K139" s="156"/>
      <c r="L139" s="156"/>
      <c r="M139" s="156"/>
      <c r="N139" s="157"/>
      <c r="O139" s="4"/>
      <c r="P139" s="347"/>
      <c r="Q139" s="347"/>
      <c r="R139" s="347"/>
      <c r="S139" s="347"/>
      <c r="T139" s="347"/>
      <c r="U139" s="347"/>
      <c r="V139" s="347"/>
      <c r="W139" s="347"/>
      <c r="X139" s="347"/>
      <c r="Y139" s="347"/>
      <c r="Z139" s="347"/>
      <c r="AA139" s="347"/>
      <c r="AB139" s="347"/>
      <c r="AC139" s="4"/>
      <c r="AD139" s="347"/>
      <c r="AE139" s="347"/>
      <c r="AF139" s="347"/>
      <c r="AG139" s="347"/>
      <c r="AH139" s="347"/>
      <c r="AI139" s="347"/>
      <c r="AJ139" s="347"/>
      <c r="AK139" s="347"/>
      <c r="AL139" s="347"/>
      <c r="AM139" s="347"/>
      <c r="AN139" s="347"/>
      <c r="AO139" s="347"/>
      <c r="AQ139" s="155"/>
      <c r="AR139" s="156"/>
      <c r="AS139" s="156"/>
      <c r="AT139" s="156"/>
      <c r="AU139" s="156"/>
      <c r="AV139" s="156"/>
      <c r="AW139" s="156"/>
      <c r="AX139" s="156"/>
      <c r="AY139" s="156"/>
      <c r="AZ139" s="156"/>
      <c r="BA139" s="156"/>
      <c r="BB139" s="157"/>
      <c r="BC139" s="4"/>
      <c r="BD139" s="347"/>
      <c r="BE139" s="347"/>
      <c r="BF139" s="347"/>
      <c r="BG139" s="347"/>
      <c r="BH139" s="347"/>
      <c r="BI139" s="347"/>
      <c r="BJ139" s="347"/>
      <c r="BK139" s="347"/>
      <c r="BL139" s="347"/>
      <c r="BM139" s="347"/>
      <c r="BN139" s="347"/>
      <c r="BO139" s="347"/>
      <c r="BP139" s="347"/>
      <c r="BQ139" s="4"/>
      <c r="BR139" s="347"/>
      <c r="BS139" s="347"/>
      <c r="BT139" s="347"/>
      <c r="BU139" s="347"/>
      <c r="BV139" s="347"/>
      <c r="BW139" s="347"/>
      <c r="BX139" s="347"/>
      <c r="BY139" s="347"/>
      <c r="BZ139" s="347"/>
      <c r="CA139" s="347"/>
      <c r="CB139" s="347"/>
      <c r="CC139" s="347"/>
    </row>
    <row r="140" spans="3:81" x14ac:dyDescent="0.3">
      <c r="C140" s="155"/>
      <c r="D140" s="156"/>
      <c r="E140" s="156"/>
      <c r="F140" s="156"/>
      <c r="G140" s="156"/>
      <c r="H140" s="156"/>
      <c r="I140" s="156"/>
      <c r="J140" s="156"/>
      <c r="K140" s="156"/>
      <c r="L140" s="156"/>
      <c r="M140" s="156"/>
      <c r="N140" s="157"/>
      <c r="O140" s="4"/>
      <c r="P140" s="347"/>
      <c r="Q140" s="347"/>
      <c r="R140" s="347"/>
      <c r="S140" s="347"/>
      <c r="T140" s="347"/>
      <c r="U140" s="347"/>
      <c r="V140" s="347"/>
      <c r="W140" s="347"/>
      <c r="X140" s="347"/>
      <c r="Y140" s="347"/>
      <c r="Z140" s="347"/>
      <c r="AA140" s="347"/>
      <c r="AB140" s="347"/>
      <c r="AC140" s="4"/>
      <c r="AD140" s="347"/>
      <c r="AE140" s="347"/>
      <c r="AF140" s="347"/>
      <c r="AG140" s="347"/>
      <c r="AH140" s="347"/>
      <c r="AI140" s="347"/>
      <c r="AJ140" s="347"/>
      <c r="AK140" s="347"/>
      <c r="AL140" s="347"/>
      <c r="AM140" s="347"/>
      <c r="AN140" s="347"/>
      <c r="AO140" s="347"/>
      <c r="AQ140" s="155"/>
      <c r="AR140" s="156"/>
      <c r="AS140" s="156"/>
      <c r="AT140" s="156"/>
      <c r="AU140" s="156"/>
      <c r="AV140" s="156"/>
      <c r="AW140" s="156"/>
      <c r="AX140" s="156"/>
      <c r="AY140" s="156"/>
      <c r="AZ140" s="156"/>
      <c r="BA140" s="156"/>
      <c r="BB140" s="157"/>
      <c r="BC140" s="4"/>
      <c r="BD140" s="347"/>
      <c r="BE140" s="347"/>
      <c r="BF140" s="347"/>
      <c r="BG140" s="347"/>
      <c r="BH140" s="347"/>
      <c r="BI140" s="347"/>
      <c r="BJ140" s="347"/>
      <c r="BK140" s="347"/>
      <c r="BL140" s="347"/>
      <c r="BM140" s="347"/>
      <c r="BN140" s="347"/>
      <c r="BO140" s="347"/>
      <c r="BP140" s="347"/>
      <c r="BQ140" s="4"/>
      <c r="BR140" s="347"/>
      <c r="BS140" s="347"/>
      <c r="BT140" s="347"/>
      <c r="BU140" s="347"/>
      <c r="BV140" s="347"/>
      <c r="BW140" s="347"/>
      <c r="BX140" s="347"/>
      <c r="BY140" s="347"/>
      <c r="BZ140" s="347"/>
      <c r="CA140" s="347"/>
      <c r="CB140" s="347"/>
      <c r="CC140" s="347"/>
    </row>
    <row r="141" spans="3:81" x14ac:dyDescent="0.3">
      <c r="C141" s="155"/>
      <c r="D141" s="156"/>
      <c r="E141" s="156"/>
      <c r="F141" s="156"/>
      <c r="G141" s="156"/>
      <c r="H141" s="156"/>
      <c r="I141" s="156"/>
      <c r="J141" s="156"/>
      <c r="K141" s="156"/>
      <c r="L141" s="156"/>
      <c r="M141" s="156"/>
      <c r="N141" s="157"/>
      <c r="O141" s="4"/>
      <c r="P141" s="347"/>
      <c r="Q141" s="347"/>
      <c r="R141" s="347"/>
      <c r="S141" s="347"/>
      <c r="T141" s="347"/>
      <c r="U141" s="347"/>
      <c r="V141" s="347"/>
      <c r="W141" s="347"/>
      <c r="X141" s="347"/>
      <c r="Y141" s="347"/>
      <c r="Z141" s="347"/>
      <c r="AA141" s="347"/>
      <c r="AB141" s="347"/>
      <c r="AC141" s="4"/>
      <c r="AD141" s="347"/>
      <c r="AE141" s="347"/>
      <c r="AF141" s="347"/>
      <c r="AG141" s="347"/>
      <c r="AH141" s="347"/>
      <c r="AI141" s="347"/>
      <c r="AJ141" s="347"/>
      <c r="AK141" s="347"/>
      <c r="AL141" s="347"/>
      <c r="AM141" s="347"/>
      <c r="AN141" s="347"/>
      <c r="AO141" s="347"/>
      <c r="AQ141" s="155"/>
      <c r="AR141" s="156"/>
      <c r="AS141" s="156"/>
      <c r="AT141" s="156"/>
      <c r="AU141" s="156"/>
      <c r="AV141" s="156"/>
      <c r="AW141" s="156"/>
      <c r="AX141" s="156"/>
      <c r="AY141" s="156"/>
      <c r="AZ141" s="156"/>
      <c r="BA141" s="156"/>
      <c r="BB141" s="157"/>
      <c r="BC141" s="4"/>
      <c r="BD141" s="347"/>
      <c r="BE141" s="347"/>
      <c r="BF141" s="347"/>
      <c r="BG141" s="347"/>
      <c r="BH141" s="347"/>
      <c r="BI141" s="347"/>
      <c r="BJ141" s="347"/>
      <c r="BK141" s="347"/>
      <c r="BL141" s="347"/>
      <c r="BM141" s="347"/>
      <c r="BN141" s="347"/>
      <c r="BO141" s="347"/>
      <c r="BP141" s="347"/>
      <c r="BQ141" s="4"/>
      <c r="BR141" s="347"/>
      <c r="BS141" s="347"/>
      <c r="BT141" s="347"/>
      <c r="BU141" s="347"/>
      <c r="BV141" s="347"/>
      <c r="BW141" s="347"/>
      <c r="BX141" s="347"/>
      <c r="BY141" s="347"/>
      <c r="BZ141" s="347"/>
      <c r="CA141" s="347"/>
      <c r="CB141" s="347"/>
      <c r="CC141" s="347"/>
    </row>
    <row r="142" spans="3:81" x14ac:dyDescent="0.3">
      <c r="C142" s="155"/>
      <c r="D142" s="156"/>
      <c r="E142" s="156"/>
      <c r="F142" s="156"/>
      <c r="G142" s="156"/>
      <c r="H142" s="156"/>
      <c r="I142" s="156"/>
      <c r="J142" s="156"/>
      <c r="K142" s="156"/>
      <c r="L142" s="156"/>
      <c r="M142" s="156"/>
      <c r="N142" s="157"/>
      <c r="P142" s="347"/>
      <c r="Q142" s="347"/>
      <c r="R142" s="347"/>
      <c r="S142" s="347"/>
      <c r="T142" s="347"/>
      <c r="U142" s="347"/>
      <c r="V142" s="347"/>
      <c r="W142" s="347"/>
      <c r="X142" s="347"/>
      <c r="Y142" s="347"/>
      <c r="Z142" s="347"/>
      <c r="AA142" s="347"/>
      <c r="AB142" s="347"/>
      <c r="AD142" s="347"/>
      <c r="AE142" s="347"/>
      <c r="AF142" s="347"/>
      <c r="AG142" s="347"/>
      <c r="AH142" s="347"/>
      <c r="AI142" s="347"/>
      <c r="AJ142" s="347"/>
      <c r="AK142" s="347"/>
      <c r="AL142" s="347"/>
      <c r="AM142" s="347"/>
      <c r="AN142" s="347"/>
      <c r="AO142" s="347"/>
      <c r="AQ142" s="155"/>
      <c r="AR142" s="156"/>
      <c r="AS142" s="156"/>
      <c r="AT142" s="156"/>
      <c r="AU142" s="156"/>
      <c r="AV142" s="156"/>
      <c r="AW142" s="156"/>
      <c r="AX142" s="156"/>
      <c r="AY142" s="156"/>
      <c r="AZ142" s="156"/>
      <c r="BA142" s="156"/>
      <c r="BB142" s="157"/>
      <c r="BD142" s="347"/>
      <c r="BE142" s="347"/>
      <c r="BF142" s="347"/>
      <c r="BG142" s="347"/>
      <c r="BH142" s="347"/>
      <c r="BI142" s="347"/>
      <c r="BJ142" s="347"/>
      <c r="BK142" s="347"/>
      <c r="BL142" s="347"/>
      <c r="BM142" s="347"/>
      <c r="BN142" s="347"/>
      <c r="BO142" s="347"/>
      <c r="BP142" s="347"/>
      <c r="BR142" s="347"/>
      <c r="BS142" s="347"/>
      <c r="BT142" s="347"/>
      <c r="BU142" s="347"/>
      <c r="BV142" s="347"/>
      <c r="BW142" s="347"/>
      <c r="BX142" s="347"/>
      <c r="BY142" s="347"/>
      <c r="BZ142" s="347"/>
      <c r="CA142" s="347"/>
      <c r="CB142" s="347"/>
      <c r="CC142" s="347"/>
    </row>
    <row r="143" spans="3:81" x14ac:dyDescent="0.3">
      <c r="C143" s="155"/>
      <c r="D143" s="156"/>
      <c r="E143" s="156"/>
      <c r="F143" s="156"/>
      <c r="G143" s="156"/>
      <c r="H143" s="156"/>
      <c r="I143" s="156"/>
      <c r="J143" s="156"/>
      <c r="K143" s="156"/>
      <c r="L143" s="156"/>
      <c r="M143" s="156"/>
      <c r="N143" s="157"/>
      <c r="O143" s="4"/>
      <c r="P143" s="347"/>
      <c r="Q143" s="347"/>
      <c r="R143" s="347"/>
      <c r="S143" s="347"/>
      <c r="T143" s="347"/>
      <c r="U143" s="347"/>
      <c r="V143" s="347"/>
      <c r="W143" s="347"/>
      <c r="X143" s="347"/>
      <c r="Y143" s="347"/>
      <c r="Z143" s="347"/>
      <c r="AA143" s="347"/>
      <c r="AB143" s="347"/>
      <c r="AC143" s="4"/>
      <c r="AD143" s="347"/>
      <c r="AE143" s="347"/>
      <c r="AF143" s="347"/>
      <c r="AG143" s="347"/>
      <c r="AH143" s="347"/>
      <c r="AI143" s="347"/>
      <c r="AJ143" s="347"/>
      <c r="AK143" s="347"/>
      <c r="AL143" s="347"/>
      <c r="AM143" s="347"/>
      <c r="AN143" s="347"/>
      <c r="AO143" s="347"/>
      <c r="AQ143" s="155"/>
      <c r="AR143" s="156"/>
      <c r="AS143" s="156"/>
      <c r="AT143" s="156"/>
      <c r="AU143" s="156"/>
      <c r="AV143" s="156"/>
      <c r="AW143" s="156"/>
      <c r="AX143" s="156"/>
      <c r="AY143" s="156"/>
      <c r="AZ143" s="156"/>
      <c r="BA143" s="156"/>
      <c r="BB143" s="157"/>
      <c r="BC143" s="4"/>
      <c r="BD143" s="347"/>
      <c r="BE143" s="347"/>
      <c r="BF143" s="347"/>
      <c r="BG143" s="347"/>
      <c r="BH143" s="347"/>
      <c r="BI143" s="347"/>
      <c r="BJ143" s="347"/>
      <c r="BK143" s="347"/>
      <c r="BL143" s="347"/>
      <c r="BM143" s="347"/>
      <c r="BN143" s="347"/>
      <c r="BO143" s="347"/>
      <c r="BP143" s="347"/>
      <c r="BQ143" s="4"/>
      <c r="BR143" s="347"/>
      <c r="BS143" s="347"/>
      <c r="BT143" s="347"/>
      <c r="BU143" s="347"/>
      <c r="BV143" s="347"/>
      <c r="BW143" s="347"/>
      <c r="BX143" s="347"/>
      <c r="BY143" s="347"/>
      <c r="BZ143" s="347"/>
      <c r="CA143" s="347"/>
      <c r="CB143" s="347"/>
      <c r="CC143" s="347"/>
    </row>
    <row r="144" spans="3:81" x14ac:dyDescent="0.3">
      <c r="C144" s="155"/>
      <c r="D144" s="156"/>
      <c r="E144" s="156"/>
      <c r="F144" s="156"/>
      <c r="G144" s="156"/>
      <c r="H144" s="156"/>
      <c r="I144" s="156"/>
      <c r="J144" s="156"/>
      <c r="K144" s="156"/>
      <c r="L144" s="156"/>
      <c r="M144" s="156"/>
      <c r="N144" s="157"/>
      <c r="O144" s="4"/>
      <c r="P144" s="347"/>
      <c r="Q144" s="347"/>
      <c r="R144" s="347"/>
      <c r="S144" s="347"/>
      <c r="T144" s="347"/>
      <c r="U144" s="347"/>
      <c r="V144" s="347"/>
      <c r="W144" s="347"/>
      <c r="X144" s="347"/>
      <c r="Y144" s="347"/>
      <c r="Z144" s="347"/>
      <c r="AA144" s="347"/>
      <c r="AB144" s="347"/>
      <c r="AC144" s="4"/>
      <c r="AD144" s="347"/>
      <c r="AE144" s="347"/>
      <c r="AF144" s="347"/>
      <c r="AG144" s="347"/>
      <c r="AH144" s="347"/>
      <c r="AI144" s="347"/>
      <c r="AJ144" s="347"/>
      <c r="AK144" s="347"/>
      <c r="AL144" s="347"/>
      <c r="AM144" s="347"/>
      <c r="AN144" s="347"/>
      <c r="AO144" s="347"/>
      <c r="AQ144" s="155"/>
      <c r="AR144" s="156"/>
      <c r="AS144" s="156"/>
      <c r="AT144" s="156"/>
      <c r="AU144" s="156"/>
      <c r="AV144" s="156"/>
      <c r="AW144" s="156"/>
      <c r="AX144" s="156"/>
      <c r="AY144" s="156"/>
      <c r="AZ144" s="156"/>
      <c r="BA144" s="156"/>
      <c r="BB144" s="157"/>
      <c r="BC144" s="4"/>
      <c r="BD144" s="347"/>
      <c r="BE144" s="347"/>
      <c r="BF144" s="347"/>
      <c r="BG144" s="347"/>
      <c r="BH144" s="347"/>
      <c r="BI144" s="347"/>
      <c r="BJ144" s="347"/>
      <c r="BK144" s="347"/>
      <c r="BL144" s="347"/>
      <c r="BM144" s="347"/>
      <c r="BN144" s="347"/>
      <c r="BO144" s="347"/>
      <c r="BP144" s="347"/>
      <c r="BQ144" s="4"/>
      <c r="BR144" s="347"/>
      <c r="BS144" s="347"/>
      <c r="BT144" s="347"/>
      <c r="BU144" s="347"/>
      <c r="BV144" s="347"/>
      <c r="BW144" s="347"/>
      <c r="BX144" s="347"/>
      <c r="BY144" s="347"/>
      <c r="BZ144" s="347"/>
      <c r="CA144" s="347"/>
      <c r="CB144" s="347"/>
      <c r="CC144" s="347"/>
    </row>
    <row r="145" spans="3:81" x14ac:dyDescent="0.3">
      <c r="C145" s="155"/>
      <c r="D145" s="156"/>
      <c r="E145" s="156"/>
      <c r="F145" s="156"/>
      <c r="G145" s="156"/>
      <c r="H145" s="156"/>
      <c r="I145" s="156"/>
      <c r="J145" s="156"/>
      <c r="K145" s="156"/>
      <c r="L145" s="156"/>
      <c r="M145" s="156"/>
      <c r="N145" s="157"/>
      <c r="O145" s="4"/>
      <c r="P145" s="347"/>
      <c r="Q145" s="347"/>
      <c r="R145" s="347"/>
      <c r="S145" s="347"/>
      <c r="T145" s="347"/>
      <c r="U145" s="347"/>
      <c r="V145" s="347"/>
      <c r="W145" s="347"/>
      <c r="X145" s="347"/>
      <c r="Y145" s="347"/>
      <c r="Z145" s="347"/>
      <c r="AA145" s="347"/>
      <c r="AB145" s="347"/>
      <c r="AC145" s="4"/>
      <c r="AD145" s="347"/>
      <c r="AE145" s="347"/>
      <c r="AF145" s="347"/>
      <c r="AG145" s="347"/>
      <c r="AH145" s="347"/>
      <c r="AI145" s="347"/>
      <c r="AJ145" s="347"/>
      <c r="AK145" s="347"/>
      <c r="AL145" s="347"/>
      <c r="AM145" s="347"/>
      <c r="AN145" s="347"/>
      <c r="AO145" s="347"/>
      <c r="AQ145" s="155"/>
      <c r="AR145" s="156"/>
      <c r="AS145" s="156"/>
      <c r="AT145" s="156"/>
      <c r="AU145" s="156"/>
      <c r="AV145" s="156"/>
      <c r="AW145" s="156"/>
      <c r="AX145" s="156"/>
      <c r="AY145" s="156"/>
      <c r="AZ145" s="156"/>
      <c r="BA145" s="156"/>
      <c r="BB145" s="157"/>
      <c r="BC145" s="4"/>
      <c r="BD145" s="347"/>
      <c r="BE145" s="347"/>
      <c r="BF145" s="347"/>
      <c r="BG145" s="347"/>
      <c r="BH145" s="347"/>
      <c r="BI145" s="347"/>
      <c r="BJ145" s="347"/>
      <c r="BK145" s="347"/>
      <c r="BL145" s="347"/>
      <c r="BM145" s="347"/>
      <c r="BN145" s="347"/>
      <c r="BO145" s="347"/>
      <c r="BP145" s="347"/>
      <c r="BQ145" s="4"/>
      <c r="BR145" s="347"/>
      <c r="BS145" s="347"/>
      <c r="BT145" s="347"/>
      <c r="BU145" s="347"/>
      <c r="BV145" s="347"/>
      <c r="BW145" s="347"/>
      <c r="BX145" s="347"/>
      <c r="BY145" s="347"/>
      <c r="BZ145" s="347"/>
      <c r="CA145" s="347"/>
      <c r="CB145" s="347"/>
      <c r="CC145" s="347"/>
    </row>
    <row r="146" spans="3:81" x14ac:dyDescent="0.3">
      <c r="C146" s="155"/>
      <c r="D146" s="156"/>
      <c r="E146" s="156"/>
      <c r="F146" s="156"/>
      <c r="G146" s="156"/>
      <c r="H146" s="156"/>
      <c r="I146" s="156"/>
      <c r="J146" s="156"/>
      <c r="K146" s="156"/>
      <c r="L146" s="156"/>
      <c r="M146" s="156"/>
      <c r="N146" s="157"/>
      <c r="O146" s="4"/>
      <c r="P146" s="347"/>
      <c r="Q146" s="347"/>
      <c r="R146" s="347"/>
      <c r="S146" s="347"/>
      <c r="T146" s="347"/>
      <c r="U146" s="347"/>
      <c r="V146" s="347"/>
      <c r="W146" s="347"/>
      <c r="X146" s="347"/>
      <c r="Y146" s="347"/>
      <c r="Z146" s="347"/>
      <c r="AA146" s="347"/>
      <c r="AB146" s="347"/>
      <c r="AC146" s="4"/>
      <c r="AD146" s="347"/>
      <c r="AE146" s="347"/>
      <c r="AF146" s="347"/>
      <c r="AG146" s="347"/>
      <c r="AH146" s="347"/>
      <c r="AI146" s="347"/>
      <c r="AJ146" s="347"/>
      <c r="AK146" s="347"/>
      <c r="AL146" s="347"/>
      <c r="AM146" s="347"/>
      <c r="AN146" s="347"/>
      <c r="AO146" s="347"/>
      <c r="AQ146" s="155"/>
      <c r="AR146" s="156"/>
      <c r="AS146" s="156"/>
      <c r="AT146" s="156"/>
      <c r="AU146" s="156"/>
      <c r="AV146" s="156"/>
      <c r="AW146" s="156"/>
      <c r="AX146" s="156"/>
      <c r="AY146" s="156"/>
      <c r="AZ146" s="156"/>
      <c r="BA146" s="156"/>
      <c r="BB146" s="157"/>
      <c r="BC146" s="4"/>
      <c r="BD146" s="347"/>
      <c r="BE146" s="347"/>
      <c r="BF146" s="347"/>
      <c r="BG146" s="347"/>
      <c r="BH146" s="347"/>
      <c r="BI146" s="347"/>
      <c r="BJ146" s="347"/>
      <c r="BK146" s="347"/>
      <c r="BL146" s="347"/>
      <c r="BM146" s="347"/>
      <c r="BN146" s="347"/>
      <c r="BO146" s="347"/>
      <c r="BP146" s="347"/>
      <c r="BQ146" s="4"/>
      <c r="BR146" s="347"/>
      <c r="BS146" s="347"/>
      <c r="BT146" s="347"/>
      <c r="BU146" s="347"/>
      <c r="BV146" s="347"/>
      <c r="BW146" s="347"/>
      <c r="BX146" s="347"/>
      <c r="BY146" s="347"/>
      <c r="BZ146" s="347"/>
      <c r="CA146" s="347"/>
      <c r="CB146" s="347"/>
      <c r="CC146" s="347"/>
    </row>
    <row r="147" spans="3:81" x14ac:dyDescent="0.3">
      <c r="C147" s="155"/>
      <c r="D147" s="156"/>
      <c r="E147" s="156"/>
      <c r="F147" s="156"/>
      <c r="G147" s="156"/>
      <c r="H147" s="156"/>
      <c r="I147" s="156"/>
      <c r="J147" s="156"/>
      <c r="K147" s="156"/>
      <c r="L147" s="156"/>
      <c r="M147" s="156"/>
      <c r="N147" s="157"/>
      <c r="O147" s="4"/>
      <c r="P147" s="347"/>
      <c r="Q147" s="347"/>
      <c r="R147" s="347"/>
      <c r="S147" s="347"/>
      <c r="T147" s="347"/>
      <c r="U147" s="347"/>
      <c r="V147" s="347"/>
      <c r="W147" s="347"/>
      <c r="X147" s="347"/>
      <c r="Y147" s="347"/>
      <c r="Z147" s="347"/>
      <c r="AA147" s="347"/>
      <c r="AB147" s="347"/>
      <c r="AC147" s="4"/>
      <c r="AD147" s="347"/>
      <c r="AE147" s="347"/>
      <c r="AF147" s="347"/>
      <c r="AG147" s="347"/>
      <c r="AH147" s="347"/>
      <c r="AI147" s="347"/>
      <c r="AJ147" s="347"/>
      <c r="AK147" s="347"/>
      <c r="AL147" s="347"/>
      <c r="AM147" s="347"/>
      <c r="AN147" s="347"/>
      <c r="AO147" s="347"/>
      <c r="AQ147" s="155"/>
      <c r="AR147" s="156"/>
      <c r="AS147" s="156"/>
      <c r="AT147" s="156"/>
      <c r="AU147" s="156"/>
      <c r="AV147" s="156"/>
      <c r="AW147" s="156"/>
      <c r="AX147" s="156"/>
      <c r="AY147" s="156"/>
      <c r="AZ147" s="156"/>
      <c r="BA147" s="156"/>
      <c r="BB147" s="157"/>
      <c r="BC147" s="4"/>
      <c r="BD147" s="347"/>
      <c r="BE147" s="347"/>
      <c r="BF147" s="347"/>
      <c r="BG147" s="347"/>
      <c r="BH147" s="347"/>
      <c r="BI147" s="347"/>
      <c r="BJ147" s="347"/>
      <c r="BK147" s="347"/>
      <c r="BL147" s="347"/>
      <c r="BM147" s="347"/>
      <c r="BN147" s="347"/>
      <c r="BO147" s="347"/>
      <c r="BP147" s="347"/>
      <c r="BQ147" s="4"/>
      <c r="BR147" s="347"/>
      <c r="BS147" s="347"/>
      <c r="BT147" s="347"/>
      <c r="BU147" s="347"/>
      <c r="BV147" s="347"/>
      <c r="BW147" s="347"/>
      <c r="BX147" s="347"/>
      <c r="BY147" s="347"/>
      <c r="BZ147" s="347"/>
      <c r="CA147" s="347"/>
      <c r="CB147" s="347"/>
      <c r="CC147" s="347"/>
    </row>
    <row r="148" spans="3:81" x14ac:dyDescent="0.3">
      <c r="C148" s="155"/>
      <c r="D148" s="156"/>
      <c r="E148" s="156"/>
      <c r="F148" s="156"/>
      <c r="G148" s="156"/>
      <c r="H148" s="156"/>
      <c r="I148" s="156"/>
      <c r="J148" s="156"/>
      <c r="K148" s="156"/>
      <c r="L148" s="156"/>
      <c r="M148" s="156"/>
      <c r="N148" s="157"/>
      <c r="O148" s="4"/>
      <c r="P148" s="347"/>
      <c r="Q148" s="347"/>
      <c r="R148" s="347"/>
      <c r="S148" s="347"/>
      <c r="T148" s="347"/>
      <c r="U148" s="347"/>
      <c r="V148" s="347"/>
      <c r="W148" s="347"/>
      <c r="X148" s="347"/>
      <c r="Y148" s="347"/>
      <c r="Z148" s="347"/>
      <c r="AA148" s="347"/>
      <c r="AB148" s="347"/>
      <c r="AC148" s="4"/>
      <c r="AD148" s="347"/>
      <c r="AE148" s="347"/>
      <c r="AF148" s="347"/>
      <c r="AG148" s="347"/>
      <c r="AH148" s="347"/>
      <c r="AI148" s="347"/>
      <c r="AJ148" s="347"/>
      <c r="AK148" s="347"/>
      <c r="AL148" s="347"/>
      <c r="AM148" s="347"/>
      <c r="AN148" s="347"/>
      <c r="AO148" s="347"/>
      <c r="AQ148" s="155"/>
      <c r="AR148" s="156"/>
      <c r="AS148" s="156"/>
      <c r="AT148" s="156"/>
      <c r="AU148" s="156"/>
      <c r="AV148" s="156"/>
      <c r="AW148" s="156"/>
      <c r="AX148" s="156"/>
      <c r="AY148" s="156"/>
      <c r="AZ148" s="156"/>
      <c r="BA148" s="156"/>
      <c r="BB148" s="157"/>
      <c r="BC148" s="4"/>
      <c r="BD148" s="347"/>
      <c r="BE148" s="347"/>
      <c r="BF148" s="347"/>
      <c r="BG148" s="347"/>
      <c r="BH148" s="347"/>
      <c r="BI148" s="347"/>
      <c r="BJ148" s="347"/>
      <c r="BK148" s="347"/>
      <c r="BL148" s="347"/>
      <c r="BM148" s="347"/>
      <c r="BN148" s="347"/>
      <c r="BO148" s="347"/>
      <c r="BP148" s="347"/>
      <c r="BQ148" s="4"/>
      <c r="BR148" s="347"/>
      <c r="BS148" s="347"/>
      <c r="BT148" s="347"/>
      <c r="BU148" s="347"/>
      <c r="BV148" s="347"/>
      <c r="BW148" s="347"/>
      <c r="BX148" s="347"/>
      <c r="BY148" s="347"/>
      <c r="BZ148" s="347"/>
      <c r="CA148" s="347"/>
      <c r="CB148" s="347"/>
      <c r="CC148" s="347"/>
    </row>
    <row r="149" spans="3:81" x14ac:dyDescent="0.3">
      <c r="C149" s="158"/>
      <c r="D149" s="159"/>
      <c r="E149" s="159"/>
      <c r="F149" s="159"/>
      <c r="G149" s="159"/>
      <c r="H149" s="159"/>
      <c r="I149" s="159"/>
      <c r="J149" s="159"/>
      <c r="K149" s="159"/>
      <c r="L149" s="159"/>
      <c r="M149" s="159"/>
      <c r="N149" s="160"/>
      <c r="O149" s="4"/>
      <c r="P149" s="347"/>
      <c r="Q149" s="347"/>
      <c r="R149" s="347"/>
      <c r="S149" s="347"/>
      <c r="T149" s="347"/>
      <c r="U149" s="347"/>
      <c r="V149" s="347"/>
      <c r="W149" s="347"/>
      <c r="X149" s="347"/>
      <c r="Y149" s="347"/>
      <c r="Z149" s="347"/>
      <c r="AA149" s="347"/>
      <c r="AB149" s="347"/>
      <c r="AC149" s="4"/>
      <c r="AD149" s="347"/>
      <c r="AE149" s="347"/>
      <c r="AF149" s="347"/>
      <c r="AG149" s="347"/>
      <c r="AH149" s="347"/>
      <c r="AI149" s="347"/>
      <c r="AJ149" s="347"/>
      <c r="AK149" s="347"/>
      <c r="AL149" s="347"/>
      <c r="AM149" s="347"/>
      <c r="AN149" s="347"/>
      <c r="AO149" s="347"/>
      <c r="AQ149" s="158"/>
      <c r="AR149" s="159"/>
      <c r="AS149" s="159"/>
      <c r="AT149" s="159"/>
      <c r="AU149" s="159"/>
      <c r="AV149" s="159"/>
      <c r="AW149" s="159"/>
      <c r="AX149" s="159"/>
      <c r="AY149" s="159"/>
      <c r="AZ149" s="159"/>
      <c r="BA149" s="159"/>
      <c r="BB149" s="160"/>
      <c r="BC149" s="4"/>
      <c r="BD149" s="347"/>
      <c r="BE149" s="347"/>
      <c r="BF149" s="347"/>
      <c r="BG149" s="347"/>
      <c r="BH149" s="347"/>
      <c r="BI149" s="347"/>
      <c r="BJ149" s="347"/>
      <c r="BK149" s="347"/>
      <c r="BL149" s="347"/>
      <c r="BM149" s="347"/>
      <c r="BN149" s="347"/>
      <c r="BO149" s="347"/>
      <c r="BP149" s="347"/>
      <c r="BQ149" s="4"/>
      <c r="BR149" s="347"/>
      <c r="BS149" s="347"/>
      <c r="BT149" s="347"/>
      <c r="BU149" s="347"/>
      <c r="BV149" s="347"/>
      <c r="BW149" s="347"/>
      <c r="BX149" s="347"/>
      <c r="BY149" s="347"/>
      <c r="BZ149" s="347"/>
      <c r="CA149" s="347"/>
      <c r="CB149" s="347"/>
      <c r="CC149" s="347"/>
    </row>
    <row r="151" spans="3:81" x14ac:dyDescent="0.3">
      <c r="C151" s="166" t="s">
        <v>373</v>
      </c>
      <c r="D151" s="166"/>
      <c r="E151" s="166"/>
      <c r="F151" s="166"/>
      <c r="G151" s="166"/>
      <c r="H151" s="166"/>
      <c r="I151" s="166"/>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Q151" s="166" t="s">
        <v>374</v>
      </c>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row>
    <row r="153" spans="3:81" x14ac:dyDescent="0.3">
      <c r="C153" s="344" t="s">
        <v>352</v>
      </c>
      <c r="D153" s="344"/>
      <c r="E153" s="344"/>
      <c r="F153" s="344"/>
      <c r="G153" s="348"/>
      <c r="H153" s="348"/>
      <c r="I153" s="348"/>
      <c r="J153" s="348"/>
      <c r="K153" s="348"/>
      <c r="L153" s="348"/>
      <c r="M153" s="348"/>
      <c r="N153" s="348"/>
      <c r="P153" s="349" t="s">
        <v>353</v>
      </c>
      <c r="Q153" s="350"/>
      <c r="R153" s="350"/>
      <c r="S153" s="351"/>
      <c r="T153" s="352"/>
      <c r="U153" s="352"/>
      <c r="V153" s="352"/>
      <c r="X153" s="349" t="s">
        <v>354</v>
      </c>
      <c r="Y153" s="350"/>
      <c r="Z153" s="350"/>
      <c r="AA153" s="351"/>
      <c r="AB153" s="352"/>
      <c r="AC153" s="352"/>
      <c r="AD153" s="352"/>
      <c r="AF153" s="349" t="s">
        <v>355</v>
      </c>
      <c r="AG153" s="350"/>
      <c r="AH153" s="350"/>
      <c r="AI153" s="351"/>
      <c r="AJ153" s="339"/>
      <c r="AK153" s="353"/>
      <c r="AL153" s="353"/>
      <c r="AM153" s="353"/>
      <c r="AN153" s="353"/>
      <c r="AO153" s="340"/>
      <c r="AQ153" s="344" t="s">
        <v>352</v>
      </c>
      <c r="AR153" s="344"/>
      <c r="AS153" s="344"/>
      <c r="AT153" s="344"/>
      <c r="AU153" s="348"/>
      <c r="AV153" s="348"/>
      <c r="AW153" s="348"/>
      <c r="AX153" s="348"/>
      <c r="AY153" s="348"/>
      <c r="AZ153" s="348"/>
      <c r="BA153" s="348"/>
      <c r="BB153" s="348"/>
      <c r="BD153" s="349" t="s">
        <v>353</v>
      </c>
      <c r="BE153" s="350"/>
      <c r="BF153" s="350"/>
      <c r="BG153" s="351"/>
      <c r="BH153" s="352"/>
      <c r="BI153" s="352"/>
      <c r="BJ153" s="352"/>
      <c r="BL153" s="349" t="s">
        <v>354</v>
      </c>
      <c r="BM153" s="350"/>
      <c r="BN153" s="350"/>
      <c r="BO153" s="351"/>
      <c r="BP153" s="352"/>
      <c r="BQ153" s="352"/>
      <c r="BR153" s="352"/>
      <c r="BT153" s="349" t="s">
        <v>355</v>
      </c>
      <c r="BU153" s="350"/>
      <c r="BV153" s="350"/>
      <c r="BW153" s="351"/>
      <c r="BX153" s="339"/>
      <c r="BY153" s="353"/>
      <c r="BZ153" s="353"/>
      <c r="CA153" s="353"/>
      <c r="CB153" s="353"/>
      <c r="CC153" s="340"/>
    </row>
    <row r="155" spans="3:81" x14ac:dyDescent="0.3">
      <c r="C155" s="349" t="s">
        <v>356</v>
      </c>
      <c r="D155" s="350"/>
      <c r="E155" s="350"/>
      <c r="F155" s="350"/>
      <c r="G155" s="350"/>
      <c r="H155" s="350"/>
      <c r="I155" s="350"/>
      <c r="J155" s="350"/>
      <c r="K155" s="350"/>
      <c r="L155" s="350"/>
      <c r="M155" s="350"/>
      <c r="N155" s="351"/>
      <c r="O155" s="4"/>
      <c r="P155" s="349" t="s">
        <v>357</v>
      </c>
      <c r="Q155" s="350"/>
      <c r="R155" s="350"/>
      <c r="S155" s="350"/>
      <c r="T155" s="350"/>
      <c r="U155" s="350"/>
      <c r="V155" s="350"/>
      <c r="W155" s="350"/>
      <c r="X155" s="350"/>
      <c r="Y155" s="350"/>
      <c r="Z155" s="350"/>
      <c r="AA155" s="350"/>
      <c r="AB155" s="351"/>
      <c r="AD155" s="349" t="s">
        <v>358</v>
      </c>
      <c r="AE155" s="350"/>
      <c r="AF155" s="350"/>
      <c r="AG155" s="350"/>
      <c r="AH155" s="350"/>
      <c r="AI155" s="350"/>
      <c r="AJ155" s="350"/>
      <c r="AK155" s="350"/>
      <c r="AL155" s="350"/>
      <c r="AM155" s="350"/>
      <c r="AN155" s="350"/>
      <c r="AO155" s="351"/>
      <c r="AQ155" s="349" t="s">
        <v>356</v>
      </c>
      <c r="AR155" s="350"/>
      <c r="AS155" s="350"/>
      <c r="AT155" s="350"/>
      <c r="AU155" s="350"/>
      <c r="AV155" s="350"/>
      <c r="AW155" s="350"/>
      <c r="AX155" s="350"/>
      <c r="AY155" s="350"/>
      <c r="AZ155" s="350"/>
      <c r="BA155" s="350"/>
      <c r="BB155" s="351"/>
      <c r="BC155" s="4"/>
      <c r="BD155" s="349" t="s">
        <v>357</v>
      </c>
      <c r="BE155" s="350"/>
      <c r="BF155" s="350"/>
      <c r="BG155" s="350"/>
      <c r="BH155" s="350"/>
      <c r="BI155" s="350"/>
      <c r="BJ155" s="350"/>
      <c r="BK155" s="350"/>
      <c r="BL155" s="350"/>
      <c r="BM155" s="350"/>
      <c r="BN155" s="350"/>
      <c r="BO155" s="350"/>
      <c r="BP155" s="351"/>
      <c r="BR155" s="349" t="s">
        <v>358</v>
      </c>
      <c r="BS155" s="350"/>
      <c r="BT155" s="350"/>
      <c r="BU155" s="350"/>
      <c r="BV155" s="350"/>
      <c r="BW155" s="350"/>
      <c r="BX155" s="350"/>
      <c r="BY155" s="350"/>
      <c r="BZ155" s="350"/>
      <c r="CA155" s="350"/>
      <c r="CB155" s="350"/>
      <c r="CC155" s="351"/>
    </row>
    <row r="156" spans="3:81" x14ac:dyDescent="0.3">
      <c r="C156" s="152"/>
      <c r="D156" s="153"/>
      <c r="E156" s="153"/>
      <c r="F156" s="153"/>
      <c r="G156" s="153"/>
      <c r="H156" s="153"/>
      <c r="I156" s="153"/>
      <c r="J156" s="153"/>
      <c r="K156" s="153"/>
      <c r="L156" s="153"/>
      <c r="M156" s="153"/>
      <c r="N156" s="154"/>
      <c r="O156" s="4"/>
      <c r="P156" s="347"/>
      <c r="Q156" s="347"/>
      <c r="R156" s="347"/>
      <c r="S156" s="347"/>
      <c r="T156" s="347"/>
      <c r="U156" s="347"/>
      <c r="V156" s="347"/>
      <c r="W156" s="347"/>
      <c r="X156" s="347"/>
      <c r="Y156" s="347"/>
      <c r="Z156" s="347"/>
      <c r="AA156" s="347"/>
      <c r="AB156" s="347"/>
      <c r="AC156" s="4"/>
      <c r="AD156" s="347"/>
      <c r="AE156" s="347"/>
      <c r="AF156" s="347"/>
      <c r="AG156" s="347"/>
      <c r="AH156" s="347"/>
      <c r="AI156" s="347"/>
      <c r="AJ156" s="347"/>
      <c r="AK156" s="347"/>
      <c r="AL156" s="347"/>
      <c r="AM156" s="347"/>
      <c r="AN156" s="347"/>
      <c r="AO156" s="347"/>
      <c r="AQ156" s="152"/>
      <c r="AR156" s="153"/>
      <c r="AS156" s="153"/>
      <c r="AT156" s="153"/>
      <c r="AU156" s="153"/>
      <c r="AV156" s="153"/>
      <c r="AW156" s="153"/>
      <c r="AX156" s="153"/>
      <c r="AY156" s="153"/>
      <c r="AZ156" s="153"/>
      <c r="BA156" s="153"/>
      <c r="BB156" s="154"/>
      <c r="BC156" s="4"/>
      <c r="BD156" s="347"/>
      <c r="BE156" s="347"/>
      <c r="BF156" s="347"/>
      <c r="BG156" s="347"/>
      <c r="BH156" s="347"/>
      <c r="BI156" s="347"/>
      <c r="BJ156" s="347"/>
      <c r="BK156" s="347"/>
      <c r="BL156" s="347"/>
      <c r="BM156" s="347"/>
      <c r="BN156" s="347"/>
      <c r="BO156" s="347"/>
      <c r="BP156" s="347"/>
      <c r="BQ156" s="4"/>
      <c r="BR156" s="347"/>
      <c r="BS156" s="347"/>
      <c r="BT156" s="347"/>
      <c r="BU156" s="347"/>
      <c r="BV156" s="347"/>
      <c r="BW156" s="347"/>
      <c r="BX156" s="347"/>
      <c r="BY156" s="347"/>
      <c r="BZ156" s="347"/>
      <c r="CA156" s="347"/>
      <c r="CB156" s="347"/>
      <c r="CC156" s="347"/>
    </row>
    <row r="157" spans="3:81" x14ac:dyDescent="0.3">
      <c r="C157" s="155"/>
      <c r="D157" s="156"/>
      <c r="E157" s="156"/>
      <c r="F157" s="156"/>
      <c r="G157" s="156"/>
      <c r="H157" s="156"/>
      <c r="I157" s="156"/>
      <c r="J157" s="156"/>
      <c r="K157" s="156"/>
      <c r="L157" s="156"/>
      <c r="M157" s="156"/>
      <c r="N157" s="157"/>
      <c r="O157" s="4"/>
      <c r="P157" s="347"/>
      <c r="Q157" s="347"/>
      <c r="R157" s="347"/>
      <c r="S157" s="347"/>
      <c r="T157" s="347"/>
      <c r="U157" s="347"/>
      <c r="V157" s="347"/>
      <c r="W157" s="347"/>
      <c r="X157" s="347"/>
      <c r="Y157" s="347"/>
      <c r="Z157" s="347"/>
      <c r="AA157" s="347"/>
      <c r="AB157" s="347"/>
      <c r="AC157" s="4"/>
      <c r="AD157" s="347"/>
      <c r="AE157" s="347"/>
      <c r="AF157" s="347"/>
      <c r="AG157" s="347"/>
      <c r="AH157" s="347"/>
      <c r="AI157" s="347"/>
      <c r="AJ157" s="347"/>
      <c r="AK157" s="347"/>
      <c r="AL157" s="347"/>
      <c r="AM157" s="347"/>
      <c r="AN157" s="347"/>
      <c r="AO157" s="347"/>
      <c r="AQ157" s="155"/>
      <c r="AR157" s="156"/>
      <c r="AS157" s="156"/>
      <c r="AT157" s="156"/>
      <c r="AU157" s="156"/>
      <c r="AV157" s="156"/>
      <c r="AW157" s="156"/>
      <c r="AX157" s="156"/>
      <c r="AY157" s="156"/>
      <c r="AZ157" s="156"/>
      <c r="BA157" s="156"/>
      <c r="BB157" s="157"/>
      <c r="BC157" s="4"/>
      <c r="BD157" s="347"/>
      <c r="BE157" s="347"/>
      <c r="BF157" s="347"/>
      <c r="BG157" s="347"/>
      <c r="BH157" s="347"/>
      <c r="BI157" s="347"/>
      <c r="BJ157" s="347"/>
      <c r="BK157" s="347"/>
      <c r="BL157" s="347"/>
      <c r="BM157" s="347"/>
      <c r="BN157" s="347"/>
      <c r="BO157" s="347"/>
      <c r="BP157" s="347"/>
      <c r="BQ157" s="4"/>
      <c r="BR157" s="347"/>
      <c r="BS157" s="347"/>
      <c r="BT157" s="347"/>
      <c r="BU157" s="347"/>
      <c r="BV157" s="347"/>
      <c r="BW157" s="347"/>
      <c r="BX157" s="347"/>
      <c r="BY157" s="347"/>
      <c r="BZ157" s="347"/>
      <c r="CA157" s="347"/>
      <c r="CB157" s="347"/>
      <c r="CC157" s="347"/>
    </row>
    <row r="158" spans="3:81" x14ac:dyDescent="0.3">
      <c r="C158" s="155"/>
      <c r="D158" s="156"/>
      <c r="E158" s="156"/>
      <c r="F158" s="156"/>
      <c r="G158" s="156"/>
      <c r="H158" s="156"/>
      <c r="I158" s="156"/>
      <c r="J158" s="156"/>
      <c r="K158" s="156"/>
      <c r="L158" s="156"/>
      <c r="M158" s="156"/>
      <c r="N158" s="157"/>
      <c r="O158" s="4"/>
      <c r="P158" s="347"/>
      <c r="Q158" s="347"/>
      <c r="R158" s="347"/>
      <c r="S158" s="347"/>
      <c r="T158" s="347"/>
      <c r="U158" s="347"/>
      <c r="V158" s="347"/>
      <c r="W158" s="347"/>
      <c r="X158" s="347"/>
      <c r="Y158" s="347"/>
      <c r="Z158" s="347"/>
      <c r="AA158" s="347"/>
      <c r="AB158" s="347"/>
      <c r="AC158" s="4"/>
      <c r="AD158" s="347"/>
      <c r="AE158" s="347"/>
      <c r="AF158" s="347"/>
      <c r="AG158" s="347"/>
      <c r="AH158" s="347"/>
      <c r="AI158" s="347"/>
      <c r="AJ158" s="347"/>
      <c r="AK158" s="347"/>
      <c r="AL158" s="347"/>
      <c r="AM158" s="347"/>
      <c r="AN158" s="347"/>
      <c r="AO158" s="347"/>
      <c r="AQ158" s="155"/>
      <c r="AR158" s="156"/>
      <c r="AS158" s="156"/>
      <c r="AT158" s="156"/>
      <c r="AU158" s="156"/>
      <c r="AV158" s="156"/>
      <c r="AW158" s="156"/>
      <c r="AX158" s="156"/>
      <c r="AY158" s="156"/>
      <c r="AZ158" s="156"/>
      <c r="BA158" s="156"/>
      <c r="BB158" s="157"/>
      <c r="BC158" s="4"/>
      <c r="BD158" s="347"/>
      <c r="BE158" s="347"/>
      <c r="BF158" s="347"/>
      <c r="BG158" s="347"/>
      <c r="BH158" s="347"/>
      <c r="BI158" s="347"/>
      <c r="BJ158" s="347"/>
      <c r="BK158" s="347"/>
      <c r="BL158" s="347"/>
      <c r="BM158" s="347"/>
      <c r="BN158" s="347"/>
      <c r="BO158" s="347"/>
      <c r="BP158" s="347"/>
      <c r="BQ158" s="4"/>
      <c r="BR158" s="347"/>
      <c r="BS158" s="347"/>
      <c r="BT158" s="347"/>
      <c r="BU158" s="347"/>
      <c r="BV158" s="347"/>
      <c r="BW158" s="347"/>
      <c r="BX158" s="347"/>
      <c r="BY158" s="347"/>
      <c r="BZ158" s="347"/>
      <c r="CA158" s="347"/>
      <c r="CB158" s="347"/>
      <c r="CC158" s="347"/>
    </row>
    <row r="159" spans="3:81" x14ac:dyDescent="0.3">
      <c r="C159" s="155"/>
      <c r="D159" s="156"/>
      <c r="E159" s="156"/>
      <c r="F159" s="156"/>
      <c r="G159" s="156"/>
      <c r="H159" s="156"/>
      <c r="I159" s="156"/>
      <c r="J159" s="156"/>
      <c r="K159" s="156"/>
      <c r="L159" s="156"/>
      <c r="M159" s="156"/>
      <c r="N159" s="157"/>
      <c r="O159" s="4"/>
      <c r="P159" s="347"/>
      <c r="Q159" s="347"/>
      <c r="R159" s="347"/>
      <c r="S159" s="347"/>
      <c r="T159" s="347"/>
      <c r="U159" s="347"/>
      <c r="V159" s="347"/>
      <c r="W159" s="347"/>
      <c r="X159" s="347"/>
      <c r="Y159" s="347"/>
      <c r="Z159" s="347"/>
      <c r="AA159" s="347"/>
      <c r="AB159" s="347"/>
      <c r="AC159" s="4"/>
      <c r="AD159" s="347"/>
      <c r="AE159" s="347"/>
      <c r="AF159" s="347"/>
      <c r="AG159" s="347"/>
      <c r="AH159" s="347"/>
      <c r="AI159" s="347"/>
      <c r="AJ159" s="347"/>
      <c r="AK159" s="347"/>
      <c r="AL159" s="347"/>
      <c r="AM159" s="347"/>
      <c r="AN159" s="347"/>
      <c r="AO159" s="347"/>
      <c r="AQ159" s="155"/>
      <c r="AR159" s="156"/>
      <c r="AS159" s="156"/>
      <c r="AT159" s="156"/>
      <c r="AU159" s="156"/>
      <c r="AV159" s="156"/>
      <c r="AW159" s="156"/>
      <c r="AX159" s="156"/>
      <c r="AY159" s="156"/>
      <c r="AZ159" s="156"/>
      <c r="BA159" s="156"/>
      <c r="BB159" s="157"/>
      <c r="BC159" s="4"/>
      <c r="BD159" s="347"/>
      <c r="BE159" s="347"/>
      <c r="BF159" s="347"/>
      <c r="BG159" s="347"/>
      <c r="BH159" s="347"/>
      <c r="BI159" s="347"/>
      <c r="BJ159" s="347"/>
      <c r="BK159" s="347"/>
      <c r="BL159" s="347"/>
      <c r="BM159" s="347"/>
      <c r="BN159" s="347"/>
      <c r="BO159" s="347"/>
      <c r="BP159" s="347"/>
      <c r="BQ159" s="4"/>
      <c r="BR159" s="347"/>
      <c r="BS159" s="347"/>
      <c r="BT159" s="347"/>
      <c r="BU159" s="347"/>
      <c r="BV159" s="347"/>
      <c r="BW159" s="347"/>
      <c r="BX159" s="347"/>
      <c r="BY159" s="347"/>
      <c r="BZ159" s="347"/>
      <c r="CA159" s="347"/>
      <c r="CB159" s="347"/>
      <c r="CC159" s="347"/>
    </row>
    <row r="160" spans="3:81" x14ac:dyDescent="0.3">
      <c r="C160" s="155"/>
      <c r="D160" s="156"/>
      <c r="E160" s="156"/>
      <c r="F160" s="156"/>
      <c r="G160" s="156"/>
      <c r="H160" s="156"/>
      <c r="I160" s="156"/>
      <c r="J160" s="156"/>
      <c r="K160" s="156"/>
      <c r="L160" s="156"/>
      <c r="M160" s="156"/>
      <c r="N160" s="157"/>
      <c r="P160" s="347"/>
      <c r="Q160" s="347"/>
      <c r="R160" s="347"/>
      <c r="S160" s="347"/>
      <c r="T160" s="347"/>
      <c r="U160" s="347"/>
      <c r="V160" s="347"/>
      <c r="W160" s="347"/>
      <c r="X160" s="347"/>
      <c r="Y160" s="347"/>
      <c r="Z160" s="347"/>
      <c r="AA160" s="347"/>
      <c r="AB160" s="347"/>
      <c r="AD160" s="347"/>
      <c r="AE160" s="347"/>
      <c r="AF160" s="347"/>
      <c r="AG160" s="347"/>
      <c r="AH160" s="347"/>
      <c r="AI160" s="347"/>
      <c r="AJ160" s="347"/>
      <c r="AK160" s="347"/>
      <c r="AL160" s="347"/>
      <c r="AM160" s="347"/>
      <c r="AN160" s="347"/>
      <c r="AO160" s="347"/>
      <c r="AQ160" s="155"/>
      <c r="AR160" s="156"/>
      <c r="AS160" s="156"/>
      <c r="AT160" s="156"/>
      <c r="AU160" s="156"/>
      <c r="AV160" s="156"/>
      <c r="AW160" s="156"/>
      <c r="AX160" s="156"/>
      <c r="AY160" s="156"/>
      <c r="AZ160" s="156"/>
      <c r="BA160" s="156"/>
      <c r="BB160" s="157"/>
      <c r="BD160" s="347"/>
      <c r="BE160" s="347"/>
      <c r="BF160" s="347"/>
      <c r="BG160" s="347"/>
      <c r="BH160" s="347"/>
      <c r="BI160" s="347"/>
      <c r="BJ160" s="347"/>
      <c r="BK160" s="347"/>
      <c r="BL160" s="347"/>
      <c r="BM160" s="347"/>
      <c r="BN160" s="347"/>
      <c r="BO160" s="347"/>
      <c r="BP160" s="347"/>
      <c r="BR160" s="347"/>
      <c r="BS160" s="347"/>
      <c r="BT160" s="347"/>
      <c r="BU160" s="347"/>
      <c r="BV160" s="347"/>
      <c r="BW160" s="347"/>
      <c r="BX160" s="347"/>
      <c r="BY160" s="347"/>
      <c r="BZ160" s="347"/>
      <c r="CA160" s="347"/>
      <c r="CB160" s="347"/>
      <c r="CC160" s="347"/>
    </row>
    <row r="161" spans="3:81" x14ac:dyDescent="0.3">
      <c r="C161" s="155"/>
      <c r="D161" s="156"/>
      <c r="E161" s="156"/>
      <c r="F161" s="156"/>
      <c r="G161" s="156"/>
      <c r="H161" s="156"/>
      <c r="I161" s="156"/>
      <c r="J161" s="156"/>
      <c r="K161" s="156"/>
      <c r="L161" s="156"/>
      <c r="M161" s="156"/>
      <c r="N161" s="157"/>
      <c r="O161" s="4"/>
      <c r="P161" s="347"/>
      <c r="Q161" s="347"/>
      <c r="R161" s="347"/>
      <c r="S161" s="347"/>
      <c r="T161" s="347"/>
      <c r="U161" s="347"/>
      <c r="V161" s="347"/>
      <c r="W161" s="347"/>
      <c r="X161" s="347"/>
      <c r="Y161" s="347"/>
      <c r="Z161" s="347"/>
      <c r="AA161" s="347"/>
      <c r="AB161" s="347"/>
      <c r="AC161" s="4"/>
      <c r="AD161" s="347"/>
      <c r="AE161" s="347"/>
      <c r="AF161" s="347"/>
      <c r="AG161" s="347"/>
      <c r="AH161" s="347"/>
      <c r="AI161" s="347"/>
      <c r="AJ161" s="347"/>
      <c r="AK161" s="347"/>
      <c r="AL161" s="347"/>
      <c r="AM161" s="347"/>
      <c r="AN161" s="347"/>
      <c r="AO161" s="347"/>
      <c r="AQ161" s="155"/>
      <c r="AR161" s="156"/>
      <c r="AS161" s="156"/>
      <c r="AT161" s="156"/>
      <c r="AU161" s="156"/>
      <c r="AV161" s="156"/>
      <c r="AW161" s="156"/>
      <c r="AX161" s="156"/>
      <c r="AY161" s="156"/>
      <c r="AZ161" s="156"/>
      <c r="BA161" s="156"/>
      <c r="BB161" s="157"/>
      <c r="BC161" s="4"/>
      <c r="BD161" s="347"/>
      <c r="BE161" s="347"/>
      <c r="BF161" s="347"/>
      <c r="BG161" s="347"/>
      <c r="BH161" s="347"/>
      <c r="BI161" s="347"/>
      <c r="BJ161" s="347"/>
      <c r="BK161" s="347"/>
      <c r="BL161" s="347"/>
      <c r="BM161" s="347"/>
      <c r="BN161" s="347"/>
      <c r="BO161" s="347"/>
      <c r="BP161" s="347"/>
      <c r="BQ161" s="4"/>
      <c r="BR161" s="347"/>
      <c r="BS161" s="347"/>
      <c r="BT161" s="347"/>
      <c r="BU161" s="347"/>
      <c r="BV161" s="347"/>
      <c r="BW161" s="347"/>
      <c r="BX161" s="347"/>
      <c r="BY161" s="347"/>
      <c r="BZ161" s="347"/>
      <c r="CA161" s="347"/>
      <c r="CB161" s="347"/>
      <c r="CC161" s="347"/>
    </row>
    <row r="162" spans="3:81" x14ac:dyDescent="0.3">
      <c r="C162" s="155"/>
      <c r="D162" s="156"/>
      <c r="E162" s="156"/>
      <c r="F162" s="156"/>
      <c r="G162" s="156"/>
      <c r="H162" s="156"/>
      <c r="I162" s="156"/>
      <c r="J162" s="156"/>
      <c r="K162" s="156"/>
      <c r="L162" s="156"/>
      <c r="M162" s="156"/>
      <c r="N162" s="157"/>
      <c r="O162" s="4"/>
      <c r="P162" s="347"/>
      <c r="Q162" s="347"/>
      <c r="R162" s="347"/>
      <c r="S162" s="347"/>
      <c r="T162" s="347"/>
      <c r="U162" s="347"/>
      <c r="V162" s="347"/>
      <c r="W162" s="347"/>
      <c r="X162" s="347"/>
      <c r="Y162" s="347"/>
      <c r="Z162" s="347"/>
      <c r="AA162" s="347"/>
      <c r="AB162" s="347"/>
      <c r="AC162" s="4"/>
      <c r="AD162" s="347"/>
      <c r="AE162" s="347"/>
      <c r="AF162" s="347"/>
      <c r="AG162" s="347"/>
      <c r="AH162" s="347"/>
      <c r="AI162" s="347"/>
      <c r="AJ162" s="347"/>
      <c r="AK162" s="347"/>
      <c r="AL162" s="347"/>
      <c r="AM162" s="347"/>
      <c r="AN162" s="347"/>
      <c r="AO162" s="347"/>
      <c r="AQ162" s="155"/>
      <c r="AR162" s="156"/>
      <c r="AS162" s="156"/>
      <c r="AT162" s="156"/>
      <c r="AU162" s="156"/>
      <c r="AV162" s="156"/>
      <c r="AW162" s="156"/>
      <c r="AX162" s="156"/>
      <c r="AY162" s="156"/>
      <c r="AZ162" s="156"/>
      <c r="BA162" s="156"/>
      <c r="BB162" s="157"/>
      <c r="BC162" s="4"/>
      <c r="BD162" s="347"/>
      <c r="BE162" s="347"/>
      <c r="BF162" s="347"/>
      <c r="BG162" s="347"/>
      <c r="BH162" s="347"/>
      <c r="BI162" s="347"/>
      <c r="BJ162" s="347"/>
      <c r="BK162" s="347"/>
      <c r="BL162" s="347"/>
      <c r="BM162" s="347"/>
      <c r="BN162" s="347"/>
      <c r="BO162" s="347"/>
      <c r="BP162" s="347"/>
      <c r="BQ162" s="4"/>
      <c r="BR162" s="347"/>
      <c r="BS162" s="347"/>
      <c r="BT162" s="347"/>
      <c r="BU162" s="347"/>
      <c r="BV162" s="347"/>
      <c r="BW162" s="347"/>
      <c r="BX162" s="347"/>
      <c r="BY162" s="347"/>
      <c r="BZ162" s="347"/>
      <c r="CA162" s="347"/>
      <c r="CB162" s="347"/>
      <c r="CC162" s="347"/>
    </row>
    <row r="163" spans="3:81" x14ac:dyDescent="0.3">
      <c r="C163" s="155"/>
      <c r="D163" s="156"/>
      <c r="E163" s="156"/>
      <c r="F163" s="156"/>
      <c r="G163" s="156"/>
      <c r="H163" s="156"/>
      <c r="I163" s="156"/>
      <c r="J163" s="156"/>
      <c r="K163" s="156"/>
      <c r="L163" s="156"/>
      <c r="M163" s="156"/>
      <c r="N163" s="157"/>
      <c r="O163" s="4"/>
      <c r="P163" s="347"/>
      <c r="Q163" s="347"/>
      <c r="R163" s="347"/>
      <c r="S163" s="347"/>
      <c r="T163" s="347"/>
      <c r="U163" s="347"/>
      <c r="V163" s="347"/>
      <c r="W163" s="347"/>
      <c r="X163" s="347"/>
      <c r="Y163" s="347"/>
      <c r="Z163" s="347"/>
      <c r="AA163" s="347"/>
      <c r="AB163" s="347"/>
      <c r="AC163" s="4"/>
      <c r="AD163" s="347"/>
      <c r="AE163" s="347"/>
      <c r="AF163" s="347"/>
      <c r="AG163" s="347"/>
      <c r="AH163" s="347"/>
      <c r="AI163" s="347"/>
      <c r="AJ163" s="347"/>
      <c r="AK163" s="347"/>
      <c r="AL163" s="347"/>
      <c r="AM163" s="347"/>
      <c r="AN163" s="347"/>
      <c r="AO163" s="347"/>
      <c r="AQ163" s="155"/>
      <c r="AR163" s="156"/>
      <c r="AS163" s="156"/>
      <c r="AT163" s="156"/>
      <c r="AU163" s="156"/>
      <c r="AV163" s="156"/>
      <c r="AW163" s="156"/>
      <c r="AX163" s="156"/>
      <c r="AY163" s="156"/>
      <c r="AZ163" s="156"/>
      <c r="BA163" s="156"/>
      <c r="BB163" s="157"/>
      <c r="BC163" s="4"/>
      <c r="BD163" s="347"/>
      <c r="BE163" s="347"/>
      <c r="BF163" s="347"/>
      <c r="BG163" s="347"/>
      <c r="BH163" s="347"/>
      <c r="BI163" s="347"/>
      <c r="BJ163" s="347"/>
      <c r="BK163" s="347"/>
      <c r="BL163" s="347"/>
      <c r="BM163" s="347"/>
      <c r="BN163" s="347"/>
      <c r="BO163" s="347"/>
      <c r="BP163" s="347"/>
      <c r="BQ163" s="4"/>
      <c r="BR163" s="347"/>
      <c r="BS163" s="347"/>
      <c r="BT163" s="347"/>
      <c r="BU163" s="347"/>
      <c r="BV163" s="347"/>
      <c r="BW163" s="347"/>
      <c r="BX163" s="347"/>
      <c r="BY163" s="347"/>
      <c r="BZ163" s="347"/>
      <c r="CA163" s="347"/>
      <c r="CB163" s="347"/>
      <c r="CC163" s="347"/>
    </row>
    <row r="164" spans="3:81" x14ac:dyDescent="0.3">
      <c r="C164" s="155"/>
      <c r="D164" s="156"/>
      <c r="E164" s="156"/>
      <c r="F164" s="156"/>
      <c r="G164" s="156"/>
      <c r="H164" s="156"/>
      <c r="I164" s="156"/>
      <c r="J164" s="156"/>
      <c r="K164" s="156"/>
      <c r="L164" s="156"/>
      <c r="M164" s="156"/>
      <c r="N164" s="157"/>
      <c r="O164" s="4"/>
      <c r="P164" s="347"/>
      <c r="Q164" s="347"/>
      <c r="R164" s="347"/>
      <c r="S164" s="347"/>
      <c r="T164" s="347"/>
      <c r="U164" s="347"/>
      <c r="V164" s="347"/>
      <c r="W164" s="347"/>
      <c r="X164" s="347"/>
      <c r="Y164" s="347"/>
      <c r="Z164" s="347"/>
      <c r="AA164" s="347"/>
      <c r="AB164" s="347"/>
      <c r="AC164" s="4"/>
      <c r="AD164" s="347"/>
      <c r="AE164" s="347"/>
      <c r="AF164" s="347"/>
      <c r="AG164" s="347"/>
      <c r="AH164" s="347"/>
      <c r="AI164" s="347"/>
      <c r="AJ164" s="347"/>
      <c r="AK164" s="347"/>
      <c r="AL164" s="347"/>
      <c r="AM164" s="347"/>
      <c r="AN164" s="347"/>
      <c r="AO164" s="347"/>
      <c r="AQ164" s="155"/>
      <c r="AR164" s="156"/>
      <c r="AS164" s="156"/>
      <c r="AT164" s="156"/>
      <c r="AU164" s="156"/>
      <c r="AV164" s="156"/>
      <c r="AW164" s="156"/>
      <c r="AX164" s="156"/>
      <c r="AY164" s="156"/>
      <c r="AZ164" s="156"/>
      <c r="BA164" s="156"/>
      <c r="BB164" s="157"/>
      <c r="BC164" s="4"/>
      <c r="BD164" s="347"/>
      <c r="BE164" s="347"/>
      <c r="BF164" s="347"/>
      <c r="BG164" s="347"/>
      <c r="BH164" s="347"/>
      <c r="BI164" s="347"/>
      <c r="BJ164" s="347"/>
      <c r="BK164" s="347"/>
      <c r="BL164" s="347"/>
      <c r="BM164" s="347"/>
      <c r="BN164" s="347"/>
      <c r="BO164" s="347"/>
      <c r="BP164" s="347"/>
      <c r="BQ164" s="4"/>
      <c r="BR164" s="347"/>
      <c r="BS164" s="347"/>
      <c r="BT164" s="347"/>
      <c r="BU164" s="347"/>
      <c r="BV164" s="347"/>
      <c r="BW164" s="347"/>
      <c r="BX164" s="347"/>
      <c r="BY164" s="347"/>
      <c r="BZ164" s="347"/>
      <c r="CA164" s="347"/>
      <c r="CB164" s="347"/>
      <c r="CC164" s="347"/>
    </row>
    <row r="165" spans="3:81" x14ac:dyDescent="0.3">
      <c r="C165" s="155"/>
      <c r="D165" s="156"/>
      <c r="E165" s="156"/>
      <c r="F165" s="156"/>
      <c r="G165" s="156"/>
      <c r="H165" s="156"/>
      <c r="I165" s="156"/>
      <c r="J165" s="156"/>
      <c r="K165" s="156"/>
      <c r="L165" s="156"/>
      <c r="M165" s="156"/>
      <c r="N165" s="157"/>
      <c r="O165" s="4"/>
      <c r="P165" s="347"/>
      <c r="Q165" s="347"/>
      <c r="R165" s="347"/>
      <c r="S165" s="347"/>
      <c r="T165" s="347"/>
      <c r="U165" s="347"/>
      <c r="V165" s="347"/>
      <c r="W165" s="347"/>
      <c r="X165" s="347"/>
      <c r="Y165" s="347"/>
      <c r="Z165" s="347"/>
      <c r="AA165" s="347"/>
      <c r="AB165" s="347"/>
      <c r="AC165" s="4"/>
      <c r="AD165" s="347"/>
      <c r="AE165" s="347"/>
      <c r="AF165" s="347"/>
      <c r="AG165" s="347"/>
      <c r="AH165" s="347"/>
      <c r="AI165" s="347"/>
      <c r="AJ165" s="347"/>
      <c r="AK165" s="347"/>
      <c r="AL165" s="347"/>
      <c r="AM165" s="347"/>
      <c r="AN165" s="347"/>
      <c r="AO165" s="347"/>
      <c r="AQ165" s="155"/>
      <c r="AR165" s="156"/>
      <c r="AS165" s="156"/>
      <c r="AT165" s="156"/>
      <c r="AU165" s="156"/>
      <c r="AV165" s="156"/>
      <c r="AW165" s="156"/>
      <c r="AX165" s="156"/>
      <c r="AY165" s="156"/>
      <c r="AZ165" s="156"/>
      <c r="BA165" s="156"/>
      <c r="BB165" s="157"/>
      <c r="BC165" s="4"/>
      <c r="BD165" s="347"/>
      <c r="BE165" s="347"/>
      <c r="BF165" s="347"/>
      <c r="BG165" s="347"/>
      <c r="BH165" s="347"/>
      <c r="BI165" s="347"/>
      <c r="BJ165" s="347"/>
      <c r="BK165" s="347"/>
      <c r="BL165" s="347"/>
      <c r="BM165" s="347"/>
      <c r="BN165" s="347"/>
      <c r="BO165" s="347"/>
      <c r="BP165" s="347"/>
      <c r="BQ165" s="4"/>
      <c r="BR165" s="347"/>
      <c r="BS165" s="347"/>
      <c r="BT165" s="347"/>
      <c r="BU165" s="347"/>
      <c r="BV165" s="347"/>
      <c r="BW165" s="347"/>
      <c r="BX165" s="347"/>
      <c r="BY165" s="347"/>
      <c r="BZ165" s="347"/>
      <c r="CA165" s="347"/>
      <c r="CB165" s="347"/>
      <c r="CC165" s="347"/>
    </row>
    <row r="166" spans="3:81" x14ac:dyDescent="0.3">
      <c r="C166" s="155"/>
      <c r="D166" s="156"/>
      <c r="E166" s="156"/>
      <c r="F166" s="156"/>
      <c r="G166" s="156"/>
      <c r="H166" s="156"/>
      <c r="I166" s="156"/>
      <c r="J166" s="156"/>
      <c r="K166" s="156"/>
      <c r="L166" s="156"/>
      <c r="M166" s="156"/>
      <c r="N166" s="157"/>
      <c r="O166" s="4"/>
      <c r="P166" s="347"/>
      <c r="Q166" s="347"/>
      <c r="R166" s="347"/>
      <c r="S166" s="347"/>
      <c r="T166" s="347"/>
      <c r="U166" s="347"/>
      <c r="V166" s="347"/>
      <c r="W166" s="347"/>
      <c r="X166" s="347"/>
      <c r="Y166" s="347"/>
      <c r="Z166" s="347"/>
      <c r="AA166" s="347"/>
      <c r="AB166" s="347"/>
      <c r="AC166" s="4"/>
      <c r="AD166" s="347"/>
      <c r="AE166" s="347"/>
      <c r="AF166" s="347"/>
      <c r="AG166" s="347"/>
      <c r="AH166" s="347"/>
      <c r="AI166" s="347"/>
      <c r="AJ166" s="347"/>
      <c r="AK166" s="347"/>
      <c r="AL166" s="347"/>
      <c r="AM166" s="347"/>
      <c r="AN166" s="347"/>
      <c r="AO166" s="347"/>
      <c r="AQ166" s="155"/>
      <c r="AR166" s="156"/>
      <c r="AS166" s="156"/>
      <c r="AT166" s="156"/>
      <c r="AU166" s="156"/>
      <c r="AV166" s="156"/>
      <c r="AW166" s="156"/>
      <c r="AX166" s="156"/>
      <c r="AY166" s="156"/>
      <c r="AZ166" s="156"/>
      <c r="BA166" s="156"/>
      <c r="BB166" s="157"/>
      <c r="BC166" s="4"/>
      <c r="BD166" s="347"/>
      <c r="BE166" s="347"/>
      <c r="BF166" s="347"/>
      <c r="BG166" s="347"/>
      <c r="BH166" s="347"/>
      <c r="BI166" s="347"/>
      <c r="BJ166" s="347"/>
      <c r="BK166" s="347"/>
      <c r="BL166" s="347"/>
      <c r="BM166" s="347"/>
      <c r="BN166" s="347"/>
      <c r="BO166" s="347"/>
      <c r="BP166" s="347"/>
      <c r="BQ166" s="4"/>
      <c r="BR166" s="347"/>
      <c r="BS166" s="347"/>
      <c r="BT166" s="347"/>
      <c r="BU166" s="347"/>
      <c r="BV166" s="347"/>
      <c r="BW166" s="347"/>
      <c r="BX166" s="347"/>
      <c r="BY166" s="347"/>
      <c r="BZ166" s="347"/>
      <c r="CA166" s="347"/>
      <c r="CB166" s="347"/>
      <c r="CC166" s="347"/>
    </row>
    <row r="167" spans="3:81" x14ac:dyDescent="0.3">
      <c r="C167" s="158"/>
      <c r="D167" s="159"/>
      <c r="E167" s="159"/>
      <c r="F167" s="159"/>
      <c r="G167" s="159"/>
      <c r="H167" s="159"/>
      <c r="I167" s="159"/>
      <c r="J167" s="159"/>
      <c r="K167" s="159"/>
      <c r="L167" s="159"/>
      <c r="M167" s="159"/>
      <c r="N167" s="160"/>
      <c r="O167" s="4"/>
      <c r="P167" s="347"/>
      <c r="Q167" s="347"/>
      <c r="R167" s="347"/>
      <c r="S167" s="347"/>
      <c r="T167" s="347"/>
      <c r="U167" s="347"/>
      <c r="V167" s="347"/>
      <c r="W167" s="347"/>
      <c r="X167" s="347"/>
      <c r="Y167" s="347"/>
      <c r="Z167" s="347"/>
      <c r="AA167" s="347"/>
      <c r="AB167" s="347"/>
      <c r="AC167" s="4"/>
      <c r="AD167" s="347"/>
      <c r="AE167" s="347"/>
      <c r="AF167" s="347"/>
      <c r="AG167" s="347"/>
      <c r="AH167" s="347"/>
      <c r="AI167" s="347"/>
      <c r="AJ167" s="347"/>
      <c r="AK167" s="347"/>
      <c r="AL167" s="347"/>
      <c r="AM167" s="347"/>
      <c r="AN167" s="347"/>
      <c r="AO167" s="347"/>
      <c r="AQ167" s="158"/>
      <c r="AR167" s="159"/>
      <c r="AS167" s="159"/>
      <c r="AT167" s="159"/>
      <c r="AU167" s="159"/>
      <c r="AV167" s="159"/>
      <c r="AW167" s="159"/>
      <c r="AX167" s="159"/>
      <c r="AY167" s="159"/>
      <c r="AZ167" s="159"/>
      <c r="BA167" s="159"/>
      <c r="BB167" s="160"/>
      <c r="BC167" s="4"/>
      <c r="BD167" s="347"/>
      <c r="BE167" s="347"/>
      <c r="BF167" s="347"/>
      <c r="BG167" s="347"/>
      <c r="BH167" s="347"/>
      <c r="BI167" s="347"/>
      <c r="BJ167" s="347"/>
      <c r="BK167" s="347"/>
      <c r="BL167" s="347"/>
      <c r="BM167" s="347"/>
      <c r="BN167" s="347"/>
      <c r="BO167" s="347"/>
      <c r="BP167" s="347"/>
      <c r="BQ167" s="4"/>
      <c r="BR167" s="347"/>
      <c r="BS167" s="347"/>
      <c r="BT167" s="347"/>
      <c r="BU167" s="347"/>
      <c r="BV167" s="347"/>
      <c r="BW167" s="347"/>
      <c r="BX167" s="347"/>
      <c r="BY167" s="347"/>
      <c r="BZ167" s="347"/>
      <c r="CA167" s="347"/>
      <c r="CB167" s="347"/>
      <c r="CC167" s="347"/>
    </row>
    <row r="169" spans="3:81" x14ac:dyDescent="0.3">
      <c r="C169" s="166" t="s">
        <v>375</v>
      </c>
      <c r="D169" s="166"/>
      <c r="E169" s="166"/>
      <c r="F169" s="166"/>
      <c r="G169" s="166"/>
      <c r="H169" s="166"/>
      <c r="I169" s="166"/>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Q169" s="166" t="s">
        <v>376</v>
      </c>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row>
    <row r="171" spans="3:81" x14ac:dyDescent="0.3">
      <c r="C171" s="344" t="s">
        <v>352</v>
      </c>
      <c r="D171" s="344"/>
      <c r="E171" s="344"/>
      <c r="F171" s="344"/>
      <c r="G171" s="348"/>
      <c r="H171" s="348"/>
      <c r="I171" s="348"/>
      <c r="J171" s="348"/>
      <c r="K171" s="348"/>
      <c r="L171" s="348"/>
      <c r="M171" s="348"/>
      <c r="N171" s="348"/>
      <c r="P171" s="349" t="s">
        <v>353</v>
      </c>
      <c r="Q171" s="350"/>
      <c r="R171" s="350"/>
      <c r="S171" s="351"/>
      <c r="T171" s="352"/>
      <c r="U171" s="352"/>
      <c r="V171" s="352"/>
      <c r="X171" s="349" t="s">
        <v>354</v>
      </c>
      <c r="Y171" s="350"/>
      <c r="Z171" s="350"/>
      <c r="AA171" s="351"/>
      <c r="AB171" s="352"/>
      <c r="AC171" s="352"/>
      <c r="AD171" s="352"/>
      <c r="AF171" s="349" t="s">
        <v>355</v>
      </c>
      <c r="AG171" s="350"/>
      <c r="AH171" s="350"/>
      <c r="AI171" s="351"/>
      <c r="AJ171" s="339"/>
      <c r="AK171" s="353"/>
      <c r="AL171" s="353"/>
      <c r="AM171" s="353"/>
      <c r="AN171" s="353"/>
      <c r="AO171" s="340"/>
      <c r="AQ171" s="344" t="s">
        <v>352</v>
      </c>
      <c r="AR171" s="344"/>
      <c r="AS171" s="344"/>
      <c r="AT171" s="344"/>
      <c r="AU171" s="348"/>
      <c r="AV171" s="348"/>
      <c r="AW171" s="348"/>
      <c r="AX171" s="348"/>
      <c r="AY171" s="348"/>
      <c r="AZ171" s="348"/>
      <c r="BA171" s="348"/>
      <c r="BB171" s="348"/>
      <c r="BD171" s="349" t="s">
        <v>353</v>
      </c>
      <c r="BE171" s="350"/>
      <c r="BF171" s="350"/>
      <c r="BG171" s="351"/>
      <c r="BH171" s="352"/>
      <c r="BI171" s="352"/>
      <c r="BJ171" s="352"/>
      <c r="BL171" s="349" t="s">
        <v>354</v>
      </c>
      <c r="BM171" s="350"/>
      <c r="BN171" s="350"/>
      <c r="BO171" s="351"/>
      <c r="BP171" s="352"/>
      <c r="BQ171" s="352"/>
      <c r="BR171" s="352"/>
      <c r="BT171" s="349" t="s">
        <v>355</v>
      </c>
      <c r="BU171" s="350"/>
      <c r="BV171" s="350"/>
      <c r="BW171" s="351"/>
      <c r="BX171" s="339"/>
      <c r="BY171" s="353"/>
      <c r="BZ171" s="353"/>
      <c r="CA171" s="353"/>
      <c r="CB171" s="353"/>
      <c r="CC171" s="340"/>
    </row>
    <row r="173" spans="3:81" x14ac:dyDescent="0.3">
      <c r="C173" s="349" t="s">
        <v>356</v>
      </c>
      <c r="D173" s="350"/>
      <c r="E173" s="350"/>
      <c r="F173" s="350"/>
      <c r="G173" s="350"/>
      <c r="H173" s="350"/>
      <c r="I173" s="350"/>
      <c r="J173" s="350"/>
      <c r="K173" s="350"/>
      <c r="L173" s="350"/>
      <c r="M173" s="350"/>
      <c r="N173" s="351"/>
      <c r="O173" s="4"/>
      <c r="P173" s="349" t="s">
        <v>357</v>
      </c>
      <c r="Q173" s="350"/>
      <c r="R173" s="350"/>
      <c r="S173" s="350"/>
      <c r="T173" s="350"/>
      <c r="U173" s="350"/>
      <c r="V173" s="350"/>
      <c r="W173" s="350"/>
      <c r="X173" s="350"/>
      <c r="Y173" s="350"/>
      <c r="Z173" s="350"/>
      <c r="AA173" s="350"/>
      <c r="AB173" s="351"/>
      <c r="AD173" s="349" t="s">
        <v>358</v>
      </c>
      <c r="AE173" s="350"/>
      <c r="AF173" s="350"/>
      <c r="AG173" s="350"/>
      <c r="AH173" s="350"/>
      <c r="AI173" s="350"/>
      <c r="AJ173" s="350"/>
      <c r="AK173" s="350"/>
      <c r="AL173" s="350"/>
      <c r="AM173" s="350"/>
      <c r="AN173" s="350"/>
      <c r="AO173" s="351"/>
      <c r="AQ173" s="349" t="s">
        <v>356</v>
      </c>
      <c r="AR173" s="350"/>
      <c r="AS173" s="350"/>
      <c r="AT173" s="350"/>
      <c r="AU173" s="350"/>
      <c r="AV173" s="350"/>
      <c r="AW173" s="350"/>
      <c r="AX173" s="350"/>
      <c r="AY173" s="350"/>
      <c r="AZ173" s="350"/>
      <c r="BA173" s="350"/>
      <c r="BB173" s="351"/>
      <c r="BC173" s="4"/>
      <c r="BD173" s="349" t="s">
        <v>357</v>
      </c>
      <c r="BE173" s="350"/>
      <c r="BF173" s="350"/>
      <c r="BG173" s="350"/>
      <c r="BH173" s="350"/>
      <c r="BI173" s="350"/>
      <c r="BJ173" s="350"/>
      <c r="BK173" s="350"/>
      <c r="BL173" s="350"/>
      <c r="BM173" s="350"/>
      <c r="BN173" s="350"/>
      <c r="BO173" s="350"/>
      <c r="BP173" s="351"/>
      <c r="BR173" s="349" t="s">
        <v>358</v>
      </c>
      <c r="BS173" s="350"/>
      <c r="BT173" s="350"/>
      <c r="BU173" s="350"/>
      <c r="BV173" s="350"/>
      <c r="BW173" s="350"/>
      <c r="BX173" s="350"/>
      <c r="BY173" s="350"/>
      <c r="BZ173" s="350"/>
      <c r="CA173" s="350"/>
      <c r="CB173" s="350"/>
      <c r="CC173" s="351"/>
    </row>
    <row r="174" spans="3:81" x14ac:dyDescent="0.3">
      <c r="C174" s="152"/>
      <c r="D174" s="153"/>
      <c r="E174" s="153"/>
      <c r="F174" s="153"/>
      <c r="G174" s="153"/>
      <c r="H174" s="153"/>
      <c r="I174" s="153"/>
      <c r="J174" s="153"/>
      <c r="K174" s="153"/>
      <c r="L174" s="153"/>
      <c r="M174" s="153"/>
      <c r="N174" s="154"/>
      <c r="O174" s="4"/>
      <c r="P174" s="347"/>
      <c r="Q174" s="347"/>
      <c r="R174" s="347"/>
      <c r="S174" s="347"/>
      <c r="T174" s="347"/>
      <c r="U174" s="347"/>
      <c r="V174" s="347"/>
      <c r="W174" s="347"/>
      <c r="X174" s="347"/>
      <c r="Y174" s="347"/>
      <c r="Z174" s="347"/>
      <c r="AA174" s="347"/>
      <c r="AB174" s="347"/>
      <c r="AC174" s="4"/>
      <c r="AD174" s="347"/>
      <c r="AE174" s="347"/>
      <c r="AF174" s="347"/>
      <c r="AG174" s="347"/>
      <c r="AH174" s="347"/>
      <c r="AI174" s="347"/>
      <c r="AJ174" s="347"/>
      <c r="AK174" s="347"/>
      <c r="AL174" s="347"/>
      <c r="AM174" s="347"/>
      <c r="AN174" s="347"/>
      <c r="AO174" s="347"/>
      <c r="AQ174" s="152"/>
      <c r="AR174" s="153"/>
      <c r="AS174" s="153"/>
      <c r="AT174" s="153"/>
      <c r="AU174" s="153"/>
      <c r="AV174" s="153"/>
      <c r="AW174" s="153"/>
      <c r="AX174" s="153"/>
      <c r="AY174" s="153"/>
      <c r="AZ174" s="153"/>
      <c r="BA174" s="153"/>
      <c r="BB174" s="154"/>
      <c r="BC174" s="4"/>
      <c r="BD174" s="347"/>
      <c r="BE174" s="347"/>
      <c r="BF174" s="347"/>
      <c r="BG174" s="347"/>
      <c r="BH174" s="347"/>
      <c r="BI174" s="347"/>
      <c r="BJ174" s="347"/>
      <c r="BK174" s="347"/>
      <c r="BL174" s="347"/>
      <c r="BM174" s="347"/>
      <c r="BN174" s="347"/>
      <c r="BO174" s="347"/>
      <c r="BP174" s="347"/>
      <c r="BQ174" s="4"/>
      <c r="BR174" s="347"/>
      <c r="BS174" s="347"/>
      <c r="BT174" s="347"/>
      <c r="BU174" s="347"/>
      <c r="BV174" s="347"/>
      <c r="BW174" s="347"/>
      <c r="BX174" s="347"/>
      <c r="BY174" s="347"/>
      <c r="BZ174" s="347"/>
      <c r="CA174" s="347"/>
      <c r="CB174" s="347"/>
      <c r="CC174" s="347"/>
    </row>
    <row r="175" spans="3:81" x14ac:dyDescent="0.3">
      <c r="C175" s="155"/>
      <c r="D175" s="156"/>
      <c r="E175" s="156"/>
      <c r="F175" s="156"/>
      <c r="G175" s="156"/>
      <c r="H175" s="156"/>
      <c r="I175" s="156"/>
      <c r="J175" s="156"/>
      <c r="K175" s="156"/>
      <c r="L175" s="156"/>
      <c r="M175" s="156"/>
      <c r="N175" s="157"/>
      <c r="O175" s="4"/>
      <c r="P175" s="347"/>
      <c r="Q175" s="347"/>
      <c r="R175" s="347"/>
      <c r="S175" s="347"/>
      <c r="T175" s="347"/>
      <c r="U175" s="347"/>
      <c r="V175" s="347"/>
      <c r="W175" s="347"/>
      <c r="X175" s="347"/>
      <c r="Y175" s="347"/>
      <c r="Z175" s="347"/>
      <c r="AA175" s="347"/>
      <c r="AB175" s="347"/>
      <c r="AC175" s="4"/>
      <c r="AD175" s="347"/>
      <c r="AE175" s="347"/>
      <c r="AF175" s="347"/>
      <c r="AG175" s="347"/>
      <c r="AH175" s="347"/>
      <c r="AI175" s="347"/>
      <c r="AJ175" s="347"/>
      <c r="AK175" s="347"/>
      <c r="AL175" s="347"/>
      <c r="AM175" s="347"/>
      <c r="AN175" s="347"/>
      <c r="AO175" s="347"/>
      <c r="AQ175" s="155"/>
      <c r="AR175" s="156"/>
      <c r="AS175" s="156"/>
      <c r="AT175" s="156"/>
      <c r="AU175" s="156"/>
      <c r="AV175" s="156"/>
      <c r="AW175" s="156"/>
      <c r="AX175" s="156"/>
      <c r="AY175" s="156"/>
      <c r="AZ175" s="156"/>
      <c r="BA175" s="156"/>
      <c r="BB175" s="157"/>
      <c r="BC175" s="4"/>
      <c r="BD175" s="347"/>
      <c r="BE175" s="347"/>
      <c r="BF175" s="347"/>
      <c r="BG175" s="347"/>
      <c r="BH175" s="347"/>
      <c r="BI175" s="347"/>
      <c r="BJ175" s="347"/>
      <c r="BK175" s="347"/>
      <c r="BL175" s="347"/>
      <c r="BM175" s="347"/>
      <c r="BN175" s="347"/>
      <c r="BO175" s="347"/>
      <c r="BP175" s="347"/>
      <c r="BQ175" s="4"/>
      <c r="BR175" s="347"/>
      <c r="BS175" s="347"/>
      <c r="BT175" s="347"/>
      <c r="BU175" s="347"/>
      <c r="BV175" s="347"/>
      <c r="BW175" s="347"/>
      <c r="BX175" s="347"/>
      <c r="BY175" s="347"/>
      <c r="BZ175" s="347"/>
      <c r="CA175" s="347"/>
      <c r="CB175" s="347"/>
      <c r="CC175" s="347"/>
    </row>
    <row r="176" spans="3:81" x14ac:dyDescent="0.3">
      <c r="C176" s="155"/>
      <c r="D176" s="156"/>
      <c r="E176" s="156"/>
      <c r="F176" s="156"/>
      <c r="G176" s="156"/>
      <c r="H176" s="156"/>
      <c r="I176" s="156"/>
      <c r="J176" s="156"/>
      <c r="K176" s="156"/>
      <c r="L176" s="156"/>
      <c r="M176" s="156"/>
      <c r="N176" s="157"/>
      <c r="O176" s="4"/>
      <c r="P176" s="347"/>
      <c r="Q176" s="347"/>
      <c r="R176" s="347"/>
      <c r="S176" s="347"/>
      <c r="T176" s="347"/>
      <c r="U176" s="347"/>
      <c r="V176" s="347"/>
      <c r="W176" s="347"/>
      <c r="X176" s="347"/>
      <c r="Y176" s="347"/>
      <c r="Z176" s="347"/>
      <c r="AA176" s="347"/>
      <c r="AB176" s="347"/>
      <c r="AC176" s="4"/>
      <c r="AD176" s="347"/>
      <c r="AE176" s="347"/>
      <c r="AF176" s="347"/>
      <c r="AG176" s="347"/>
      <c r="AH176" s="347"/>
      <c r="AI176" s="347"/>
      <c r="AJ176" s="347"/>
      <c r="AK176" s="347"/>
      <c r="AL176" s="347"/>
      <c r="AM176" s="347"/>
      <c r="AN176" s="347"/>
      <c r="AO176" s="347"/>
      <c r="AQ176" s="155"/>
      <c r="AR176" s="156"/>
      <c r="AS176" s="156"/>
      <c r="AT176" s="156"/>
      <c r="AU176" s="156"/>
      <c r="AV176" s="156"/>
      <c r="AW176" s="156"/>
      <c r="AX176" s="156"/>
      <c r="AY176" s="156"/>
      <c r="AZ176" s="156"/>
      <c r="BA176" s="156"/>
      <c r="BB176" s="157"/>
      <c r="BC176" s="4"/>
      <c r="BD176" s="347"/>
      <c r="BE176" s="347"/>
      <c r="BF176" s="347"/>
      <c r="BG176" s="347"/>
      <c r="BH176" s="347"/>
      <c r="BI176" s="347"/>
      <c r="BJ176" s="347"/>
      <c r="BK176" s="347"/>
      <c r="BL176" s="347"/>
      <c r="BM176" s="347"/>
      <c r="BN176" s="347"/>
      <c r="BO176" s="347"/>
      <c r="BP176" s="347"/>
      <c r="BQ176" s="4"/>
      <c r="BR176" s="347"/>
      <c r="BS176" s="347"/>
      <c r="BT176" s="347"/>
      <c r="BU176" s="347"/>
      <c r="BV176" s="347"/>
      <c r="BW176" s="347"/>
      <c r="BX176" s="347"/>
      <c r="BY176" s="347"/>
      <c r="BZ176" s="347"/>
      <c r="CA176" s="347"/>
      <c r="CB176" s="347"/>
      <c r="CC176" s="347"/>
    </row>
    <row r="177" spans="3:81" x14ac:dyDescent="0.3">
      <c r="C177" s="155"/>
      <c r="D177" s="156"/>
      <c r="E177" s="156"/>
      <c r="F177" s="156"/>
      <c r="G177" s="156"/>
      <c r="H177" s="156"/>
      <c r="I177" s="156"/>
      <c r="J177" s="156"/>
      <c r="K177" s="156"/>
      <c r="L177" s="156"/>
      <c r="M177" s="156"/>
      <c r="N177" s="157"/>
      <c r="O177" s="4"/>
      <c r="P177" s="347"/>
      <c r="Q177" s="347"/>
      <c r="R177" s="347"/>
      <c r="S177" s="347"/>
      <c r="T177" s="347"/>
      <c r="U177" s="347"/>
      <c r="V177" s="347"/>
      <c r="W177" s="347"/>
      <c r="X177" s="347"/>
      <c r="Y177" s="347"/>
      <c r="Z177" s="347"/>
      <c r="AA177" s="347"/>
      <c r="AB177" s="347"/>
      <c r="AC177" s="4"/>
      <c r="AD177" s="347"/>
      <c r="AE177" s="347"/>
      <c r="AF177" s="347"/>
      <c r="AG177" s="347"/>
      <c r="AH177" s="347"/>
      <c r="AI177" s="347"/>
      <c r="AJ177" s="347"/>
      <c r="AK177" s="347"/>
      <c r="AL177" s="347"/>
      <c r="AM177" s="347"/>
      <c r="AN177" s="347"/>
      <c r="AO177" s="347"/>
      <c r="AQ177" s="155"/>
      <c r="AR177" s="156"/>
      <c r="AS177" s="156"/>
      <c r="AT177" s="156"/>
      <c r="AU177" s="156"/>
      <c r="AV177" s="156"/>
      <c r="AW177" s="156"/>
      <c r="AX177" s="156"/>
      <c r="AY177" s="156"/>
      <c r="AZ177" s="156"/>
      <c r="BA177" s="156"/>
      <c r="BB177" s="157"/>
      <c r="BC177" s="4"/>
      <c r="BD177" s="347"/>
      <c r="BE177" s="347"/>
      <c r="BF177" s="347"/>
      <c r="BG177" s="347"/>
      <c r="BH177" s="347"/>
      <c r="BI177" s="347"/>
      <c r="BJ177" s="347"/>
      <c r="BK177" s="347"/>
      <c r="BL177" s="347"/>
      <c r="BM177" s="347"/>
      <c r="BN177" s="347"/>
      <c r="BO177" s="347"/>
      <c r="BP177" s="347"/>
      <c r="BQ177" s="4"/>
      <c r="BR177" s="347"/>
      <c r="BS177" s="347"/>
      <c r="BT177" s="347"/>
      <c r="BU177" s="347"/>
      <c r="BV177" s="347"/>
      <c r="BW177" s="347"/>
      <c r="BX177" s="347"/>
      <c r="BY177" s="347"/>
      <c r="BZ177" s="347"/>
      <c r="CA177" s="347"/>
      <c r="CB177" s="347"/>
      <c r="CC177" s="347"/>
    </row>
    <row r="178" spans="3:81" x14ac:dyDescent="0.3">
      <c r="C178" s="155"/>
      <c r="D178" s="156"/>
      <c r="E178" s="156"/>
      <c r="F178" s="156"/>
      <c r="G178" s="156"/>
      <c r="H178" s="156"/>
      <c r="I178" s="156"/>
      <c r="J178" s="156"/>
      <c r="K178" s="156"/>
      <c r="L178" s="156"/>
      <c r="M178" s="156"/>
      <c r="N178" s="157"/>
      <c r="P178" s="347"/>
      <c r="Q178" s="347"/>
      <c r="R178" s="347"/>
      <c r="S178" s="347"/>
      <c r="T178" s="347"/>
      <c r="U178" s="347"/>
      <c r="V178" s="347"/>
      <c r="W178" s="347"/>
      <c r="X178" s="347"/>
      <c r="Y178" s="347"/>
      <c r="Z178" s="347"/>
      <c r="AA178" s="347"/>
      <c r="AB178" s="347"/>
      <c r="AD178" s="347"/>
      <c r="AE178" s="347"/>
      <c r="AF178" s="347"/>
      <c r="AG178" s="347"/>
      <c r="AH178" s="347"/>
      <c r="AI178" s="347"/>
      <c r="AJ178" s="347"/>
      <c r="AK178" s="347"/>
      <c r="AL178" s="347"/>
      <c r="AM178" s="347"/>
      <c r="AN178" s="347"/>
      <c r="AO178" s="347"/>
      <c r="AQ178" s="155"/>
      <c r="AR178" s="156"/>
      <c r="AS178" s="156"/>
      <c r="AT178" s="156"/>
      <c r="AU178" s="156"/>
      <c r="AV178" s="156"/>
      <c r="AW178" s="156"/>
      <c r="AX178" s="156"/>
      <c r="AY178" s="156"/>
      <c r="AZ178" s="156"/>
      <c r="BA178" s="156"/>
      <c r="BB178" s="157"/>
      <c r="BD178" s="347"/>
      <c r="BE178" s="347"/>
      <c r="BF178" s="347"/>
      <c r="BG178" s="347"/>
      <c r="BH178" s="347"/>
      <c r="BI178" s="347"/>
      <c r="BJ178" s="347"/>
      <c r="BK178" s="347"/>
      <c r="BL178" s="347"/>
      <c r="BM178" s="347"/>
      <c r="BN178" s="347"/>
      <c r="BO178" s="347"/>
      <c r="BP178" s="347"/>
      <c r="BR178" s="347"/>
      <c r="BS178" s="347"/>
      <c r="BT178" s="347"/>
      <c r="BU178" s="347"/>
      <c r="BV178" s="347"/>
      <c r="BW178" s="347"/>
      <c r="BX178" s="347"/>
      <c r="BY178" s="347"/>
      <c r="BZ178" s="347"/>
      <c r="CA178" s="347"/>
      <c r="CB178" s="347"/>
      <c r="CC178" s="347"/>
    </row>
    <row r="179" spans="3:81" x14ac:dyDescent="0.3">
      <c r="C179" s="155"/>
      <c r="D179" s="156"/>
      <c r="E179" s="156"/>
      <c r="F179" s="156"/>
      <c r="G179" s="156"/>
      <c r="H179" s="156"/>
      <c r="I179" s="156"/>
      <c r="J179" s="156"/>
      <c r="K179" s="156"/>
      <c r="L179" s="156"/>
      <c r="M179" s="156"/>
      <c r="N179" s="157"/>
      <c r="O179" s="4"/>
      <c r="P179" s="347"/>
      <c r="Q179" s="347"/>
      <c r="R179" s="347"/>
      <c r="S179" s="347"/>
      <c r="T179" s="347"/>
      <c r="U179" s="347"/>
      <c r="V179" s="347"/>
      <c r="W179" s="347"/>
      <c r="X179" s="347"/>
      <c r="Y179" s="347"/>
      <c r="Z179" s="347"/>
      <c r="AA179" s="347"/>
      <c r="AB179" s="347"/>
      <c r="AC179" s="4"/>
      <c r="AD179" s="347"/>
      <c r="AE179" s="347"/>
      <c r="AF179" s="347"/>
      <c r="AG179" s="347"/>
      <c r="AH179" s="347"/>
      <c r="AI179" s="347"/>
      <c r="AJ179" s="347"/>
      <c r="AK179" s="347"/>
      <c r="AL179" s="347"/>
      <c r="AM179" s="347"/>
      <c r="AN179" s="347"/>
      <c r="AO179" s="347"/>
      <c r="AQ179" s="155"/>
      <c r="AR179" s="156"/>
      <c r="AS179" s="156"/>
      <c r="AT179" s="156"/>
      <c r="AU179" s="156"/>
      <c r="AV179" s="156"/>
      <c r="AW179" s="156"/>
      <c r="AX179" s="156"/>
      <c r="AY179" s="156"/>
      <c r="AZ179" s="156"/>
      <c r="BA179" s="156"/>
      <c r="BB179" s="157"/>
      <c r="BC179" s="4"/>
      <c r="BD179" s="347"/>
      <c r="BE179" s="347"/>
      <c r="BF179" s="347"/>
      <c r="BG179" s="347"/>
      <c r="BH179" s="347"/>
      <c r="BI179" s="347"/>
      <c r="BJ179" s="347"/>
      <c r="BK179" s="347"/>
      <c r="BL179" s="347"/>
      <c r="BM179" s="347"/>
      <c r="BN179" s="347"/>
      <c r="BO179" s="347"/>
      <c r="BP179" s="347"/>
      <c r="BQ179" s="4"/>
      <c r="BR179" s="347"/>
      <c r="BS179" s="347"/>
      <c r="BT179" s="347"/>
      <c r="BU179" s="347"/>
      <c r="BV179" s="347"/>
      <c r="BW179" s="347"/>
      <c r="BX179" s="347"/>
      <c r="BY179" s="347"/>
      <c r="BZ179" s="347"/>
      <c r="CA179" s="347"/>
      <c r="CB179" s="347"/>
      <c r="CC179" s="347"/>
    </row>
    <row r="180" spans="3:81" x14ac:dyDescent="0.3">
      <c r="C180" s="155"/>
      <c r="D180" s="156"/>
      <c r="E180" s="156"/>
      <c r="F180" s="156"/>
      <c r="G180" s="156"/>
      <c r="H180" s="156"/>
      <c r="I180" s="156"/>
      <c r="J180" s="156"/>
      <c r="K180" s="156"/>
      <c r="L180" s="156"/>
      <c r="M180" s="156"/>
      <c r="N180" s="157"/>
      <c r="O180" s="4"/>
      <c r="P180" s="347"/>
      <c r="Q180" s="347"/>
      <c r="R180" s="347"/>
      <c r="S180" s="347"/>
      <c r="T180" s="347"/>
      <c r="U180" s="347"/>
      <c r="V180" s="347"/>
      <c r="W180" s="347"/>
      <c r="X180" s="347"/>
      <c r="Y180" s="347"/>
      <c r="Z180" s="347"/>
      <c r="AA180" s="347"/>
      <c r="AB180" s="347"/>
      <c r="AC180" s="4"/>
      <c r="AD180" s="347"/>
      <c r="AE180" s="347"/>
      <c r="AF180" s="347"/>
      <c r="AG180" s="347"/>
      <c r="AH180" s="347"/>
      <c r="AI180" s="347"/>
      <c r="AJ180" s="347"/>
      <c r="AK180" s="347"/>
      <c r="AL180" s="347"/>
      <c r="AM180" s="347"/>
      <c r="AN180" s="347"/>
      <c r="AO180" s="347"/>
      <c r="AQ180" s="155"/>
      <c r="AR180" s="156"/>
      <c r="AS180" s="156"/>
      <c r="AT180" s="156"/>
      <c r="AU180" s="156"/>
      <c r="AV180" s="156"/>
      <c r="AW180" s="156"/>
      <c r="AX180" s="156"/>
      <c r="AY180" s="156"/>
      <c r="AZ180" s="156"/>
      <c r="BA180" s="156"/>
      <c r="BB180" s="157"/>
      <c r="BC180" s="4"/>
      <c r="BD180" s="347"/>
      <c r="BE180" s="347"/>
      <c r="BF180" s="347"/>
      <c r="BG180" s="347"/>
      <c r="BH180" s="347"/>
      <c r="BI180" s="347"/>
      <c r="BJ180" s="347"/>
      <c r="BK180" s="347"/>
      <c r="BL180" s="347"/>
      <c r="BM180" s="347"/>
      <c r="BN180" s="347"/>
      <c r="BO180" s="347"/>
      <c r="BP180" s="347"/>
      <c r="BQ180" s="4"/>
      <c r="BR180" s="347"/>
      <c r="BS180" s="347"/>
      <c r="BT180" s="347"/>
      <c r="BU180" s="347"/>
      <c r="BV180" s="347"/>
      <c r="BW180" s="347"/>
      <c r="BX180" s="347"/>
      <c r="BY180" s="347"/>
      <c r="BZ180" s="347"/>
      <c r="CA180" s="347"/>
      <c r="CB180" s="347"/>
      <c r="CC180" s="347"/>
    </row>
    <row r="181" spans="3:81" x14ac:dyDescent="0.3">
      <c r="C181" s="155"/>
      <c r="D181" s="156"/>
      <c r="E181" s="156"/>
      <c r="F181" s="156"/>
      <c r="G181" s="156"/>
      <c r="H181" s="156"/>
      <c r="I181" s="156"/>
      <c r="J181" s="156"/>
      <c r="K181" s="156"/>
      <c r="L181" s="156"/>
      <c r="M181" s="156"/>
      <c r="N181" s="157"/>
      <c r="O181" s="4"/>
      <c r="P181" s="347"/>
      <c r="Q181" s="347"/>
      <c r="R181" s="347"/>
      <c r="S181" s="347"/>
      <c r="T181" s="347"/>
      <c r="U181" s="347"/>
      <c r="V181" s="347"/>
      <c r="W181" s="347"/>
      <c r="X181" s="347"/>
      <c r="Y181" s="347"/>
      <c r="Z181" s="347"/>
      <c r="AA181" s="347"/>
      <c r="AB181" s="347"/>
      <c r="AC181" s="4"/>
      <c r="AD181" s="347"/>
      <c r="AE181" s="347"/>
      <c r="AF181" s="347"/>
      <c r="AG181" s="347"/>
      <c r="AH181" s="347"/>
      <c r="AI181" s="347"/>
      <c r="AJ181" s="347"/>
      <c r="AK181" s="347"/>
      <c r="AL181" s="347"/>
      <c r="AM181" s="347"/>
      <c r="AN181" s="347"/>
      <c r="AO181" s="347"/>
      <c r="AQ181" s="155"/>
      <c r="AR181" s="156"/>
      <c r="AS181" s="156"/>
      <c r="AT181" s="156"/>
      <c r="AU181" s="156"/>
      <c r="AV181" s="156"/>
      <c r="AW181" s="156"/>
      <c r="AX181" s="156"/>
      <c r="AY181" s="156"/>
      <c r="AZ181" s="156"/>
      <c r="BA181" s="156"/>
      <c r="BB181" s="157"/>
      <c r="BC181" s="4"/>
      <c r="BD181" s="347"/>
      <c r="BE181" s="347"/>
      <c r="BF181" s="347"/>
      <c r="BG181" s="347"/>
      <c r="BH181" s="347"/>
      <c r="BI181" s="347"/>
      <c r="BJ181" s="347"/>
      <c r="BK181" s="347"/>
      <c r="BL181" s="347"/>
      <c r="BM181" s="347"/>
      <c r="BN181" s="347"/>
      <c r="BO181" s="347"/>
      <c r="BP181" s="347"/>
      <c r="BQ181" s="4"/>
      <c r="BR181" s="347"/>
      <c r="BS181" s="347"/>
      <c r="BT181" s="347"/>
      <c r="BU181" s="347"/>
      <c r="BV181" s="347"/>
      <c r="BW181" s="347"/>
      <c r="BX181" s="347"/>
      <c r="BY181" s="347"/>
      <c r="BZ181" s="347"/>
      <c r="CA181" s="347"/>
      <c r="CB181" s="347"/>
      <c r="CC181" s="347"/>
    </row>
    <row r="182" spans="3:81" x14ac:dyDescent="0.3">
      <c r="C182" s="155"/>
      <c r="D182" s="156"/>
      <c r="E182" s="156"/>
      <c r="F182" s="156"/>
      <c r="G182" s="156"/>
      <c r="H182" s="156"/>
      <c r="I182" s="156"/>
      <c r="J182" s="156"/>
      <c r="K182" s="156"/>
      <c r="L182" s="156"/>
      <c r="M182" s="156"/>
      <c r="N182" s="157"/>
      <c r="O182" s="4"/>
      <c r="P182" s="347"/>
      <c r="Q182" s="347"/>
      <c r="R182" s="347"/>
      <c r="S182" s="347"/>
      <c r="T182" s="347"/>
      <c r="U182" s="347"/>
      <c r="V182" s="347"/>
      <c r="W182" s="347"/>
      <c r="X182" s="347"/>
      <c r="Y182" s="347"/>
      <c r="Z182" s="347"/>
      <c r="AA182" s="347"/>
      <c r="AB182" s="347"/>
      <c r="AC182" s="4"/>
      <c r="AD182" s="347"/>
      <c r="AE182" s="347"/>
      <c r="AF182" s="347"/>
      <c r="AG182" s="347"/>
      <c r="AH182" s="347"/>
      <c r="AI182" s="347"/>
      <c r="AJ182" s="347"/>
      <c r="AK182" s="347"/>
      <c r="AL182" s="347"/>
      <c r="AM182" s="347"/>
      <c r="AN182" s="347"/>
      <c r="AO182" s="347"/>
      <c r="AQ182" s="155"/>
      <c r="AR182" s="156"/>
      <c r="AS182" s="156"/>
      <c r="AT182" s="156"/>
      <c r="AU182" s="156"/>
      <c r="AV182" s="156"/>
      <c r="AW182" s="156"/>
      <c r="AX182" s="156"/>
      <c r="AY182" s="156"/>
      <c r="AZ182" s="156"/>
      <c r="BA182" s="156"/>
      <c r="BB182" s="157"/>
      <c r="BC182" s="4"/>
      <c r="BD182" s="347"/>
      <c r="BE182" s="347"/>
      <c r="BF182" s="347"/>
      <c r="BG182" s="347"/>
      <c r="BH182" s="347"/>
      <c r="BI182" s="347"/>
      <c r="BJ182" s="347"/>
      <c r="BK182" s="347"/>
      <c r="BL182" s="347"/>
      <c r="BM182" s="347"/>
      <c r="BN182" s="347"/>
      <c r="BO182" s="347"/>
      <c r="BP182" s="347"/>
      <c r="BQ182" s="4"/>
      <c r="BR182" s="347"/>
      <c r="BS182" s="347"/>
      <c r="BT182" s="347"/>
      <c r="BU182" s="347"/>
      <c r="BV182" s="347"/>
      <c r="BW182" s="347"/>
      <c r="BX182" s="347"/>
      <c r="BY182" s="347"/>
      <c r="BZ182" s="347"/>
      <c r="CA182" s="347"/>
      <c r="CB182" s="347"/>
      <c r="CC182" s="347"/>
    </row>
    <row r="183" spans="3:81" x14ac:dyDescent="0.3">
      <c r="C183" s="155"/>
      <c r="D183" s="156"/>
      <c r="E183" s="156"/>
      <c r="F183" s="156"/>
      <c r="G183" s="156"/>
      <c r="H183" s="156"/>
      <c r="I183" s="156"/>
      <c r="J183" s="156"/>
      <c r="K183" s="156"/>
      <c r="L183" s="156"/>
      <c r="M183" s="156"/>
      <c r="N183" s="157"/>
      <c r="O183" s="4"/>
      <c r="P183" s="347"/>
      <c r="Q183" s="347"/>
      <c r="R183" s="347"/>
      <c r="S183" s="347"/>
      <c r="T183" s="347"/>
      <c r="U183" s="347"/>
      <c r="V183" s="347"/>
      <c r="W183" s="347"/>
      <c r="X183" s="347"/>
      <c r="Y183" s="347"/>
      <c r="Z183" s="347"/>
      <c r="AA183" s="347"/>
      <c r="AB183" s="347"/>
      <c r="AC183" s="4"/>
      <c r="AD183" s="347"/>
      <c r="AE183" s="347"/>
      <c r="AF183" s="347"/>
      <c r="AG183" s="347"/>
      <c r="AH183" s="347"/>
      <c r="AI183" s="347"/>
      <c r="AJ183" s="347"/>
      <c r="AK183" s="347"/>
      <c r="AL183" s="347"/>
      <c r="AM183" s="347"/>
      <c r="AN183" s="347"/>
      <c r="AO183" s="347"/>
      <c r="AQ183" s="155"/>
      <c r="AR183" s="156"/>
      <c r="AS183" s="156"/>
      <c r="AT183" s="156"/>
      <c r="AU183" s="156"/>
      <c r="AV183" s="156"/>
      <c r="AW183" s="156"/>
      <c r="AX183" s="156"/>
      <c r="AY183" s="156"/>
      <c r="AZ183" s="156"/>
      <c r="BA183" s="156"/>
      <c r="BB183" s="157"/>
      <c r="BC183" s="4"/>
      <c r="BD183" s="347"/>
      <c r="BE183" s="347"/>
      <c r="BF183" s="347"/>
      <c r="BG183" s="347"/>
      <c r="BH183" s="347"/>
      <c r="BI183" s="347"/>
      <c r="BJ183" s="347"/>
      <c r="BK183" s="347"/>
      <c r="BL183" s="347"/>
      <c r="BM183" s="347"/>
      <c r="BN183" s="347"/>
      <c r="BO183" s="347"/>
      <c r="BP183" s="347"/>
      <c r="BQ183" s="4"/>
      <c r="BR183" s="347"/>
      <c r="BS183" s="347"/>
      <c r="BT183" s="347"/>
      <c r="BU183" s="347"/>
      <c r="BV183" s="347"/>
      <c r="BW183" s="347"/>
      <c r="BX183" s="347"/>
      <c r="BY183" s="347"/>
      <c r="BZ183" s="347"/>
      <c r="CA183" s="347"/>
      <c r="CB183" s="347"/>
      <c r="CC183" s="347"/>
    </row>
    <row r="184" spans="3:81" x14ac:dyDescent="0.3">
      <c r="C184" s="155"/>
      <c r="D184" s="156"/>
      <c r="E184" s="156"/>
      <c r="F184" s="156"/>
      <c r="G184" s="156"/>
      <c r="H184" s="156"/>
      <c r="I184" s="156"/>
      <c r="J184" s="156"/>
      <c r="K184" s="156"/>
      <c r="L184" s="156"/>
      <c r="M184" s="156"/>
      <c r="N184" s="157"/>
      <c r="O184" s="4"/>
      <c r="P184" s="347"/>
      <c r="Q184" s="347"/>
      <c r="R184" s="347"/>
      <c r="S184" s="347"/>
      <c r="T184" s="347"/>
      <c r="U184" s="347"/>
      <c r="V184" s="347"/>
      <c r="W184" s="347"/>
      <c r="X184" s="347"/>
      <c r="Y184" s="347"/>
      <c r="Z184" s="347"/>
      <c r="AA184" s="347"/>
      <c r="AB184" s="347"/>
      <c r="AC184" s="4"/>
      <c r="AD184" s="347"/>
      <c r="AE184" s="347"/>
      <c r="AF184" s="347"/>
      <c r="AG184" s="347"/>
      <c r="AH184" s="347"/>
      <c r="AI184" s="347"/>
      <c r="AJ184" s="347"/>
      <c r="AK184" s="347"/>
      <c r="AL184" s="347"/>
      <c r="AM184" s="347"/>
      <c r="AN184" s="347"/>
      <c r="AO184" s="347"/>
      <c r="AQ184" s="155"/>
      <c r="AR184" s="156"/>
      <c r="AS184" s="156"/>
      <c r="AT184" s="156"/>
      <c r="AU184" s="156"/>
      <c r="AV184" s="156"/>
      <c r="AW184" s="156"/>
      <c r="AX184" s="156"/>
      <c r="AY184" s="156"/>
      <c r="AZ184" s="156"/>
      <c r="BA184" s="156"/>
      <c r="BB184" s="157"/>
      <c r="BC184" s="4"/>
      <c r="BD184" s="347"/>
      <c r="BE184" s="347"/>
      <c r="BF184" s="347"/>
      <c r="BG184" s="347"/>
      <c r="BH184" s="347"/>
      <c r="BI184" s="347"/>
      <c r="BJ184" s="347"/>
      <c r="BK184" s="347"/>
      <c r="BL184" s="347"/>
      <c r="BM184" s="347"/>
      <c r="BN184" s="347"/>
      <c r="BO184" s="347"/>
      <c r="BP184" s="347"/>
      <c r="BQ184" s="4"/>
      <c r="BR184" s="347"/>
      <c r="BS184" s="347"/>
      <c r="BT184" s="347"/>
      <c r="BU184" s="347"/>
      <c r="BV184" s="347"/>
      <c r="BW184" s="347"/>
      <c r="BX184" s="347"/>
      <c r="BY184" s="347"/>
      <c r="BZ184" s="347"/>
      <c r="CA184" s="347"/>
      <c r="CB184" s="347"/>
      <c r="CC184" s="347"/>
    </row>
    <row r="185" spans="3:81" x14ac:dyDescent="0.3">
      <c r="C185" s="158"/>
      <c r="D185" s="159"/>
      <c r="E185" s="159"/>
      <c r="F185" s="159"/>
      <c r="G185" s="159"/>
      <c r="H185" s="159"/>
      <c r="I185" s="159"/>
      <c r="J185" s="159"/>
      <c r="K185" s="159"/>
      <c r="L185" s="159"/>
      <c r="M185" s="159"/>
      <c r="N185" s="160"/>
      <c r="O185" s="4"/>
      <c r="P185" s="347"/>
      <c r="Q185" s="347"/>
      <c r="R185" s="347"/>
      <c r="S185" s="347"/>
      <c r="T185" s="347"/>
      <c r="U185" s="347"/>
      <c r="V185" s="347"/>
      <c r="W185" s="347"/>
      <c r="X185" s="347"/>
      <c r="Y185" s="347"/>
      <c r="Z185" s="347"/>
      <c r="AA185" s="347"/>
      <c r="AB185" s="347"/>
      <c r="AC185" s="4"/>
      <c r="AD185" s="347"/>
      <c r="AE185" s="347"/>
      <c r="AF185" s="347"/>
      <c r="AG185" s="347"/>
      <c r="AH185" s="347"/>
      <c r="AI185" s="347"/>
      <c r="AJ185" s="347"/>
      <c r="AK185" s="347"/>
      <c r="AL185" s="347"/>
      <c r="AM185" s="347"/>
      <c r="AN185" s="347"/>
      <c r="AO185" s="347"/>
      <c r="AQ185" s="158"/>
      <c r="AR185" s="159"/>
      <c r="AS185" s="159"/>
      <c r="AT185" s="159"/>
      <c r="AU185" s="159"/>
      <c r="AV185" s="159"/>
      <c r="AW185" s="159"/>
      <c r="AX185" s="159"/>
      <c r="AY185" s="159"/>
      <c r="AZ185" s="159"/>
      <c r="BA185" s="159"/>
      <c r="BB185" s="160"/>
      <c r="BC185" s="4"/>
      <c r="BD185" s="347"/>
      <c r="BE185" s="347"/>
      <c r="BF185" s="347"/>
      <c r="BG185" s="347"/>
      <c r="BH185" s="347"/>
      <c r="BI185" s="347"/>
      <c r="BJ185" s="347"/>
      <c r="BK185" s="347"/>
      <c r="BL185" s="347"/>
      <c r="BM185" s="347"/>
      <c r="BN185" s="347"/>
      <c r="BO185" s="347"/>
      <c r="BP185" s="347"/>
      <c r="BQ185" s="4"/>
      <c r="BR185" s="347"/>
      <c r="BS185" s="347"/>
      <c r="BT185" s="347"/>
      <c r="BU185" s="347"/>
      <c r="BV185" s="347"/>
      <c r="BW185" s="347"/>
      <c r="BX185" s="347"/>
      <c r="BY185" s="347"/>
      <c r="BZ185" s="347"/>
      <c r="CA185" s="347"/>
      <c r="CB185" s="347"/>
      <c r="CC185" s="347"/>
    </row>
    <row r="186" spans="3:81" x14ac:dyDescent="0.3">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c r="BO186" s="4"/>
      <c r="BP186" s="4"/>
      <c r="BQ186" s="4"/>
      <c r="BR186" s="4"/>
      <c r="BS186" s="4"/>
      <c r="BT186" s="4"/>
      <c r="BU186" s="4"/>
      <c r="BV186" s="4"/>
      <c r="BW186" s="4"/>
      <c r="BX186" s="4"/>
      <c r="BY186" s="4"/>
      <c r="BZ186" s="4"/>
      <c r="CA186" s="4"/>
      <c r="CB186" s="4"/>
      <c r="CC186" s="4"/>
    </row>
    <row r="187" spans="3:81" x14ac:dyDescent="0.3">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c r="BR187" s="4"/>
      <c r="BS187" s="4"/>
      <c r="BT187" s="4"/>
      <c r="BU187" s="4"/>
      <c r="BV187" s="4"/>
      <c r="BW187" s="4"/>
      <c r="BX187" s="4"/>
      <c r="BY187" s="4"/>
      <c r="BZ187" s="4"/>
      <c r="CA187" s="4"/>
      <c r="CB187" s="4"/>
      <c r="CC187" s="4"/>
    </row>
    <row r="188" spans="3:81" x14ac:dyDescent="0.3">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4"/>
      <c r="BO188" s="4"/>
      <c r="BP188" s="4"/>
      <c r="BQ188" s="4"/>
      <c r="BR188" s="4"/>
      <c r="BS188" s="4"/>
      <c r="BT188" s="4"/>
      <c r="BU188" s="4"/>
      <c r="BV188" s="4"/>
      <c r="BW188" s="4"/>
      <c r="BX188" s="4"/>
      <c r="BY188" s="4"/>
      <c r="BZ188" s="4"/>
      <c r="CA188" s="4"/>
      <c r="CB188" s="4"/>
      <c r="CC188" s="4"/>
    </row>
    <row r="189" spans="3:81" x14ac:dyDescent="0.3">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row>
    <row r="190" spans="3:81" x14ac:dyDescent="0.3">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row>
    <row r="191" spans="3:81" x14ac:dyDescent="0.3">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row>
    <row r="192" spans="3:81" x14ac:dyDescent="0.3">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c r="BW192" s="4"/>
      <c r="BX192" s="4"/>
      <c r="BY192" s="4"/>
      <c r="BZ192" s="4"/>
      <c r="CA192" s="4"/>
      <c r="CB192" s="4"/>
      <c r="CC192" s="4"/>
    </row>
    <row r="193" spans="43:81" x14ac:dyDescent="0.3">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row>
    <row r="194" spans="43:81" x14ac:dyDescent="0.3">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4"/>
      <c r="BU194" s="4"/>
      <c r="BV194" s="4"/>
      <c r="BW194" s="4"/>
      <c r="BX194" s="4"/>
      <c r="BY194" s="4"/>
      <c r="BZ194" s="4"/>
      <c r="CA194" s="4"/>
      <c r="CB194" s="4"/>
      <c r="CC194" s="4"/>
    </row>
    <row r="195" spans="43:81" x14ac:dyDescent="0.3">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row>
    <row r="196" spans="43:81" x14ac:dyDescent="0.3">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4"/>
      <c r="BS196" s="4"/>
      <c r="BT196" s="4"/>
      <c r="BU196" s="4"/>
      <c r="BV196" s="4"/>
      <c r="BW196" s="4"/>
      <c r="BX196" s="4"/>
      <c r="BY196" s="4"/>
      <c r="BZ196" s="4"/>
      <c r="CA196" s="4"/>
      <c r="CB196" s="4"/>
      <c r="CC196" s="4"/>
    </row>
    <row r="197" spans="43:81" x14ac:dyDescent="0.3">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row>
  </sheetData>
  <mergeCells count="760">
    <mergeCell ref="A1:AQ1"/>
    <mergeCell ref="C3:G3"/>
    <mergeCell ref="I3:M3"/>
    <mergeCell ref="Q3:S3"/>
    <mergeCell ref="T3:V3"/>
    <mergeCell ref="W3:Y3"/>
    <mergeCell ref="Z3:AC3"/>
    <mergeCell ref="AD3:AG3"/>
    <mergeCell ref="AH3:AL3"/>
    <mergeCell ref="AM3:AQ3"/>
    <mergeCell ref="O3:O5"/>
    <mergeCell ref="C4:G5"/>
    <mergeCell ref="I4:M5"/>
    <mergeCell ref="AH4:AL5"/>
    <mergeCell ref="AM4:AQ5"/>
    <mergeCell ref="Q4:S5"/>
    <mergeCell ref="T4:V5"/>
    <mergeCell ref="W4:Y5"/>
    <mergeCell ref="Z4:AC5"/>
    <mergeCell ref="AD4:AG5"/>
    <mergeCell ref="C7:AO7"/>
    <mergeCell ref="AQ7:CC7"/>
    <mergeCell ref="C9:F9"/>
    <mergeCell ref="G9:N9"/>
    <mergeCell ref="P9:S9"/>
    <mergeCell ref="T9:V9"/>
    <mergeCell ref="X9:AA9"/>
    <mergeCell ref="AB9:AD9"/>
    <mergeCell ref="AF9:AI9"/>
    <mergeCell ref="AJ9:AO9"/>
    <mergeCell ref="AQ9:AT9"/>
    <mergeCell ref="AU9:BB9"/>
    <mergeCell ref="BD9:BG9"/>
    <mergeCell ref="BH9:BJ9"/>
    <mergeCell ref="BL9:BO9"/>
    <mergeCell ref="BP9:BR9"/>
    <mergeCell ref="BT9:BW9"/>
    <mergeCell ref="BX9:CC9"/>
    <mergeCell ref="C11:N11"/>
    <mergeCell ref="P11:AB11"/>
    <mergeCell ref="AD11:AO11"/>
    <mergeCell ref="AQ11:BB11"/>
    <mergeCell ref="BD11:BP11"/>
    <mergeCell ref="BR11:CC11"/>
    <mergeCell ref="P12:AB12"/>
    <mergeCell ref="AD12:AO12"/>
    <mergeCell ref="BD12:BP12"/>
    <mergeCell ref="BR12:CC12"/>
    <mergeCell ref="P13:AB13"/>
    <mergeCell ref="AD13:AO13"/>
    <mergeCell ref="BD13:BP13"/>
    <mergeCell ref="BR13:CC13"/>
    <mergeCell ref="P14:AB14"/>
    <mergeCell ref="AD14:AO14"/>
    <mergeCell ref="BD14:BP14"/>
    <mergeCell ref="BR14:CC14"/>
    <mergeCell ref="P15:AB15"/>
    <mergeCell ref="AD15:AO15"/>
    <mergeCell ref="BD15:BP15"/>
    <mergeCell ref="BR15:CC15"/>
    <mergeCell ref="P16:AB16"/>
    <mergeCell ref="AD16:AO16"/>
    <mergeCell ref="BD16:BP16"/>
    <mergeCell ref="BR16:CC16"/>
    <mergeCell ref="P17:AB17"/>
    <mergeCell ref="AD17:AO17"/>
    <mergeCell ref="BD17:BP17"/>
    <mergeCell ref="BR17:CC17"/>
    <mergeCell ref="P18:AB18"/>
    <mergeCell ref="AD18:AO18"/>
    <mergeCell ref="BD18:BP18"/>
    <mergeCell ref="BR18:CC18"/>
    <mergeCell ref="P22:AB22"/>
    <mergeCell ref="AD22:AO22"/>
    <mergeCell ref="BD22:BP22"/>
    <mergeCell ref="BR22:CC22"/>
    <mergeCell ref="P23:AB23"/>
    <mergeCell ref="AD23:AO23"/>
    <mergeCell ref="BD23:BP23"/>
    <mergeCell ref="BR23:CC23"/>
    <mergeCell ref="C25:AO25"/>
    <mergeCell ref="AQ25:CC25"/>
    <mergeCell ref="C12:N23"/>
    <mergeCell ref="AQ12:BB23"/>
    <mergeCell ref="P19:AB19"/>
    <mergeCell ref="AD19:AO19"/>
    <mergeCell ref="BD19:BP19"/>
    <mergeCell ref="BR19:CC19"/>
    <mergeCell ref="P20:AB20"/>
    <mergeCell ref="AD20:AO20"/>
    <mergeCell ref="BD20:BP20"/>
    <mergeCell ref="BR20:CC20"/>
    <mergeCell ref="P21:AB21"/>
    <mergeCell ref="AD21:AO21"/>
    <mergeCell ref="BD21:BP21"/>
    <mergeCell ref="BR21:CC21"/>
    <mergeCell ref="AU27:BB27"/>
    <mergeCell ref="BD27:BG27"/>
    <mergeCell ref="BH27:BJ27"/>
    <mergeCell ref="BL27:BO27"/>
    <mergeCell ref="BP27:BR27"/>
    <mergeCell ref="BT27:BW27"/>
    <mergeCell ref="BX27:CC27"/>
    <mergeCell ref="C29:N29"/>
    <mergeCell ref="P29:AB29"/>
    <mergeCell ref="AD29:AO29"/>
    <mergeCell ref="AQ29:BB29"/>
    <mergeCell ref="BD29:BP29"/>
    <mergeCell ref="BR29:CC29"/>
    <mergeCell ref="C27:F27"/>
    <mergeCell ref="G27:N27"/>
    <mergeCell ref="P27:S27"/>
    <mergeCell ref="T27:V27"/>
    <mergeCell ref="X27:AA27"/>
    <mergeCell ref="AB27:AD27"/>
    <mergeCell ref="AF27:AI27"/>
    <mergeCell ref="AJ27:AO27"/>
    <mergeCell ref="AQ27:AT27"/>
    <mergeCell ref="P30:AB30"/>
    <mergeCell ref="AD30:AO30"/>
    <mergeCell ref="BD30:BP30"/>
    <mergeCell ref="BR30:CC30"/>
    <mergeCell ref="P31:AB31"/>
    <mergeCell ref="AD31:AO31"/>
    <mergeCell ref="BD31:BP31"/>
    <mergeCell ref="BR31:CC31"/>
    <mergeCell ref="P32:AB32"/>
    <mergeCell ref="AD32:AO32"/>
    <mergeCell ref="BD32:BP32"/>
    <mergeCell ref="BR32:CC32"/>
    <mergeCell ref="BR38:CC38"/>
    <mergeCell ref="P33:AB33"/>
    <mergeCell ref="AD33:AO33"/>
    <mergeCell ref="BD33:BP33"/>
    <mergeCell ref="BR33:CC33"/>
    <mergeCell ref="P34:AB34"/>
    <mergeCell ref="AD34:AO34"/>
    <mergeCell ref="BD34:BP34"/>
    <mergeCell ref="BR34:CC34"/>
    <mergeCell ref="P35:AB35"/>
    <mergeCell ref="AD35:AO35"/>
    <mergeCell ref="BD35:BP35"/>
    <mergeCell ref="BR35:CC35"/>
    <mergeCell ref="P39:AB39"/>
    <mergeCell ref="AD39:AO39"/>
    <mergeCell ref="BD39:BP39"/>
    <mergeCell ref="BR39:CC39"/>
    <mergeCell ref="P40:AB40"/>
    <mergeCell ref="AD40:AO40"/>
    <mergeCell ref="BD40:BP40"/>
    <mergeCell ref="BR40:CC40"/>
    <mergeCell ref="P41:AB41"/>
    <mergeCell ref="AD41:AO41"/>
    <mergeCell ref="BD41:BP41"/>
    <mergeCell ref="BR41:CC41"/>
    <mergeCell ref="AQ30:BB41"/>
    <mergeCell ref="P36:AB36"/>
    <mergeCell ref="AD36:AO36"/>
    <mergeCell ref="BD36:BP36"/>
    <mergeCell ref="BR36:CC36"/>
    <mergeCell ref="P37:AB37"/>
    <mergeCell ref="AD37:AO37"/>
    <mergeCell ref="BD37:BP37"/>
    <mergeCell ref="BR37:CC37"/>
    <mergeCell ref="P38:AB38"/>
    <mergeCell ref="AD38:AO38"/>
    <mergeCell ref="BD38:BP38"/>
    <mergeCell ref="C43:AO43"/>
    <mergeCell ref="AQ43:CC43"/>
    <mergeCell ref="C45:F45"/>
    <mergeCell ref="G45:N45"/>
    <mergeCell ref="P45:S45"/>
    <mergeCell ref="T45:V45"/>
    <mergeCell ref="X45:AA45"/>
    <mergeCell ref="AB45:AD45"/>
    <mergeCell ref="AF45:AI45"/>
    <mergeCell ref="AJ45:AO45"/>
    <mergeCell ref="AQ45:AT45"/>
    <mergeCell ref="AU45:BB45"/>
    <mergeCell ref="BD45:BG45"/>
    <mergeCell ref="BH45:BJ45"/>
    <mergeCell ref="BL45:BO45"/>
    <mergeCell ref="BP45:BR45"/>
    <mergeCell ref="BT45:BW45"/>
    <mergeCell ref="BX45:CC45"/>
    <mergeCell ref="C47:N47"/>
    <mergeCell ref="P47:AB47"/>
    <mergeCell ref="AD47:AO47"/>
    <mergeCell ref="AQ47:BB47"/>
    <mergeCell ref="BD47:BP47"/>
    <mergeCell ref="BR47:CC47"/>
    <mergeCell ref="P48:AB48"/>
    <mergeCell ref="AD48:AO48"/>
    <mergeCell ref="BD48:BP48"/>
    <mergeCell ref="BR48:CC48"/>
    <mergeCell ref="P49:AB49"/>
    <mergeCell ref="AD49:AO49"/>
    <mergeCell ref="BD49:BP49"/>
    <mergeCell ref="BR49:CC49"/>
    <mergeCell ref="P50:AB50"/>
    <mergeCell ref="AD50:AO50"/>
    <mergeCell ref="BD50:BP50"/>
    <mergeCell ref="BR50:CC50"/>
    <mergeCell ref="P51:AB51"/>
    <mergeCell ref="AD51:AO51"/>
    <mergeCell ref="BD51:BP51"/>
    <mergeCell ref="BR51:CC51"/>
    <mergeCell ref="AD52:AO52"/>
    <mergeCell ref="BD52:BP52"/>
    <mergeCell ref="BR52:CC52"/>
    <mergeCell ref="P53:AB53"/>
    <mergeCell ref="AD53:AO53"/>
    <mergeCell ref="BD53:BP53"/>
    <mergeCell ref="BR53:CC53"/>
    <mergeCell ref="P54:AB54"/>
    <mergeCell ref="AD54:AO54"/>
    <mergeCell ref="BD54:BP54"/>
    <mergeCell ref="BR54:CC54"/>
    <mergeCell ref="P58:AB58"/>
    <mergeCell ref="AD58:AO58"/>
    <mergeCell ref="BD58:BP58"/>
    <mergeCell ref="BR58:CC58"/>
    <mergeCell ref="P59:AB59"/>
    <mergeCell ref="AD59:AO59"/>
    <mergeCell ref="BD59:BP59"/>
    <mergeCell ref="BR59:CC59"/>
    <mergeCell ref="C61:AO61"/>
    <mergeCell ref="AQ61:CC61"/>
    <mergeCell ref="AQ48:BB59"/>
    <mergeCell ref="P55:AB55"/>
    <mergeCell ref="AD55:AO55"/>
    <mergeCell ref="BD55:BP55"/>
    <mergeCell ref="BR55:CC55"/>
    <mergeCell ref="P56:AB56"/>
    <mergeCell ref="AD56:AO56"/>
    <mergeCell ref="BD56:BP56"/>
    <mergeCell ref="BR56:CC56"/>
    <mergeCell ref="P57:AB57"/>
    <mergeCell ref="AD57:AO57"/>
    <mergeCell ref="BD57:BP57"/>
    <mergeCell ref="BR57:CC57"/>
    <mergeCell ref="P52:AB52"/>
    <mergeCell ref="AU63:BB63"/>
    <mergeCell ref="BD63:BG63"/>
    <mergeCell ref="BH63:BJ63"/>
    <mergeCell ref="BL63:BO63"/>
    <mergeCell ref="BP63:BR63"/>
    <mergeCell ref="BT63:BW63"/>
    <mergeCell ref="BX63:CC63"/>
    <mergeCell ref="C65:N65"/>
    <mergeCell ref="P65:AB65"/>
    <mergeCell ref="AD65:AO65"/>
    <mergeCell ref="AQ65:BB65"/>
    <mergeCell ref="BD65:BP65"/>
    <mergeCell ref="BR65:CC65"/>
    <mergeCell ref="C63:F63"/>
    <mergeCell ref="G63:N63"/>
    <mergeCell ref="P63:S63"/>
    <mergeCell ref="T63:V63"/>
    <mergeCell ref="X63:AA63"/>
    <mergeCell ref="AB63:AD63"/>
    <mergeCell ref="AF63:AI63"/>
    <mergeCell ref="AJ63:AO63"/>
    <mergeCell ref="AQ63:AT63"/>
    <mergeCell ref="P66:AB66"/>
    <mergeCell ref="AD66:AO66"/>
    <mergeCell ref="BD66:BP66"/>
    <mergeCell ref="BR66:CC66"/>
    <mergeCell ref="P67:AB67"/>
    <mergeCell ref="AD67:AO67"/>
    <mergeCell ref="BD67:BP67"/>
    <mergeCell ref="BR67:CC67"/>
    <mergeCell ref="P68:AB68"/>
    <mergeCell ref="AD68:AO68"/>
    <mergeCell ref="BD68:BP68"/>
    <mergeCell ref="BR68:CC68"/>
    <mergeCell ref="BR74:CC74"/>
    <mergeCell ref="P69:AB69"/>
    <mergeCell ref="AD69:AO69"/>
    <mergeCell ref="BD69:BP69"/>
    <mergeCell ref="BR69:CC69"/>
    <mergeCell ref="P70:AB70"/>
    <mergeCell ref="AD70:AO70"/>
    <mergeCell ref="BD70:BP70"/>
    <mergeCell ref="BR70:CC70"/>
    <mergeCell ref="P71:AB71"/>
    <mergeCell ref="AD71:AO71"/>
    <mergeCell ref="BD71:BP71"/>
    <mergeCell ref="BR71:CC71"/>
    <mergeCell ref="P75:AB75"/>
    <mergeCell ref="AD75:AO75"/>
    <mergeCell ref="BD75:BP75"/>
    <mergeCell ref="BR75:CC75"/>
    <mergeCell ref="P76:AB76"/>
    <mergeCell ref="AD76:AO76"/>
    <mergeCell ref="BD76:BP76"/>
    <mergeCell ref="BR76:CC76"/>
    <mergeCell ref="P77:AB77"/>
    <mergeCell ref="AD77:AO77"/>
    <mergeCell ref="BD77:BP77"/>
    <mergeCell ref="BR77:CC77"/>
    <mergeCell ref="AQ66:BB77"/>
    <mergeCell ref="P72:AB72"/>
    <mergeCell ref="AD72:AO72"/>
    <mergeCell ref="BD72:BP72"/>
    <mergeCell ref="BR72:CC72"/>
    <mergeCell ref="P73:AB73"/>
    <mergeCell ref="AD73:AO73"/>
    <mergeCell ref="BD73:BP73"/>
    <mergeCell ref="BR73:CC73"/>
    <mergeCell ref="P74:AB74"/>
    <mergeCell ref="AD74:AO74"/>
    <mergeCell ref="BD74:BP74"/>
    <mergeCell ref="C79:AO79"/>
    <mergeCell ref="AQ79:CC79"/>
    <mergeCell ref="C81:F81"/>
    <mergeCell ref="G81:N81"/>
    <mergeCell ref="P81:S81"/>
    <mergeCell ref="T81:V81"/>
    <mergeCell ref="X81:AA81"/>
    <mergeCell ref="AB81:AD81"/>
    <mergeCell ref="AF81:AI81"/>
    <mergeCell ref="AJ81:AO81"/>
    <mergeCell ref="AQ81:AT81"/>
    <mergeCell ref="AU81:BB81"/>
    <mergeCell ref="BD81:BG81"/>
    <mergeCell ref="BH81:BJ81"/>
    <mergeCell ref="BL81:BO81"/>
    <mergeCell ref="BP81:BR81"/>
    <mergeCell ref="BT81:BW81"/>
    <mergeCell ref="BX81:CC81"/>
    <mergeCell ref="C83:N83"/>
    <mergeCell ref="P83:AB83"/>
    <mergeCell ref="AD83:AO83"/>
    <mergeCell ref="AQ83:BB83"/>
    <mergeCell ref="BD83:BP83"/>
    <mergeCell ref="BR83:CC83"/>
    <mergeCell ref="P84:AB84"/>
    <mergeCell ref="AD84:AO84"/>
    <mergeCell ref="BD84:BP84"/>
    <mergeCell ref="BR84:CC84"/>
    <mergeCell ref="P85:AB85"/>
    <mergeCell ref="AD85:AO85"/>
    <mergeCell ref="BD85:BP85"/>
    <mergeCell ref="BR85:CC85"/>
    <mergeCell ref="P86:AB86"/>
    <mergeCell ref="AD86:AO86"/>
    <mergeCell ref="BD86:BP86"/>
    <mergeCell ref="BR86:CC86"/>
    <mergeCell ref="P87:AB87"/>
    <mergeCell ref="AD87:AO87"/>
    <mergeCell ref="BD87:BP87"/>
    <mergeCell ref="BR87:CC87"/>
    <mergeCell ref="AD88:AO88"/>
    <mergeCell ref="BD88:BP88"/>
    <mergeCell ref="BR88:CC88"/>
    <mergeCell ref="P89:AB89"/>
    <mergeCell ref="AD89:AO89"/>
    <mergeCell ref="BD89:BP89"/>
    <mergeCell ref="BR89:CC89"/>
    <mergeCell ref="P90:AB90"/>
    <mergeCell ref="AD90:AO90"/>
    <mergeCell ref="BD90:BP90"/>
    <mergeCell ref="BR90:CC90"/>
    <mergeCell ref="P94:AB94"/>
    <mergeCell ref="AD94:AO94"/>
    <mergeCell ref="BD94:BP94"/>
    <mergeCell ref="BR94:CC94"/>
    <mergeCell ref="P95:AB95"/>
    <mergeCell ref="AD95:AO95"/>
    <mergeCell ref="BD95:BP95"/>
    <mergeCell ref="BR95:CC95"/>
    <mergeCell ref="C97:AO97"/>
    <mergeCell ref="AQ97:CC97"/>
    <mergeCell ref="AQ84:BB95"/>
    <mergeCell ref="P91:AB91"/>
    <mergeCell ref="AD91:AO91"/>
    <mergeCell ref="BD91:BP91"/>
    <mergeCell ref="BR91:CC91"/>
    <mergeCell ref="P92:AB92"/>
    <mergeCell ref="AD92:AO92"/>
    <mergeCell ref="BD92:BP92"/>
    <mergeCell ref="BR92:CC92"/>
    <mergeCell ref="P93:AB93"/>
    <mergeCell ref="AD93:AO93"/>
    <mergeCell ref="BD93:BP93"/>
    <mergeCell ref="BR93:CC93"/>
    <mergeCell ref="P88:AB88"/>
    <mergeCell ref="AU99:BB99"/>
    <mergeCell ref="BD99:BG99"/>
    <mergeCell ref="BH99:BJ99"/>
    <mergeCell ref="BL99:BO99"/>
    <mergeCell ref="BP99:BR99"/>
    <mergeCell ref="BT99:BW99"/>
    <mergeCell ref="BX99:CC99"/>
    <mergeCell ref="C101:N101"/>
    <mergeCell ref="P101:AB101"/>
    <mergeCell ref="AD101:AO101"/>
    <mergeCell ref="AQ101:BB101"/>
    <mergeCell ref="BD101:BP101"/>
    <mergeCell ref="BR101:CC101"/>
    <mergeCell ref="C99:F99"/>
    <mergeCell ref="G99:N99"/>
    <mergeCell ref="P99:S99"/>
    <mergeCell ref="T99:V99"/>
    <mergeCell ref="X99:AA99"/>
    <mergeCell ref="AB99:AD99"/>
    <mergeCell ref="AF99:AI99"/>
    <mergeCell ref="AJ99:AO99"/>
    <mergeCell ref="AQ99:AT99"/>
    <mergeCell ref="AD102:AO102"/>
    <mergeCell ref="BD102:BP102"/>
    <mergeCell ref="BR102:CC102"/>
    <mergeCell ref="P103:AB103"/>
    <mergeCell ref="AD103:AO103"/>
    <mergeCell ref="BD103:BP103"/>
    <mergeCell ref="BR103:CC103"/>
    <mergeCell ref="P104:AB104"/>
    <mergeCell ref="AD104:AO104"/>
    <mergeCell ref="BD104:BP104"/>
    <mergeCell ref="BR104:CC104"/>
    <mergeCell ref="BD110:BP110"/>
    <mergeCell ref="BR110:CC110"/>
    <mergeCell ref="P105:AB105"/>
    <mergeCell ref="AD105:AO105"/>
    <mergeCell ref="BD105:BP105"/>
    <mergeCell ref="BR105:CC105"/>
    <mergeCell ref="P106:AB106"/>
    <mergeCell ref="AD106:AO106"/>
    <mergeCell ref="BD106:BP106"/>
    <mergeCell ref="BR106:CC106"/>
    <mergeCell ref="P107:AB107"/>
    <mergeCell ref="AD107:AO107"/>
    <mergeCell ref="BD107:BP107"/>
    <mergeCell ref="BR107:CC107"/>
    <mergeCell ref="BX117:CC117"/>
    <mergeCell ref="P111:AB111"/>
    <mergeCell ref="AD111:AO111"/>
    <mergeCell ref="BD111:BP111"/>
    <mergeCell ref="BR111:CC111"/>
    <mergeCell ref="P112:AB112"/>
    <mergeCell ref="AD112:AO112"/>
    <mergeCell ref="BD112:BP112"/>
    <mergeCell ref="BR112:CC112"/>
    <mergeCell ref="P113:AB113"/>
    <mergeCell ref="AD113:AO113"/>
    <mergeCell ref="BD113:BP113"/>
    <mergeCell ref="BR113:CC113"/>
    <mergeCell ref="AQ102:BB113"/>
    <mergeCell ref="P108:AB108"/>
    <mergeCell ref="AD108:AO108"/>
    <mergeCell ref="BD108:BP108"/>
    <mergeCell ref="BR108:CC108"/>
    <mergeCell ref="P109:AB109"/>
    <mergeCell ref="AD109:AO109"/>
    <mergeCell ref="BD109:BP109"/>
    <mergeCell ref="BR109:CC109"/>
    <mergeCell ref="P110:AB110"/>
    <mergeCell ref="AD110:AO110"/>
    <mergeCell ref="AQ119:BB119"/>
    <mergeCell ref="BD119:BP119"/>
    <mergeCell ref="BR119:CC119"/>
    <mergeCell ref="P120:AB120"/>
    <mergeCell ref="AD120:AO120"/>
    <mergeCell ref="BD120:BP120"/>
    <mergeCell ref="BR120:CC120"/>
    <mergeCell ref="C115:AO115"/>
    <mergeCell ref="AQ115:CC115"/>
    <mergeCell ref="C117:F117"/>
    <mergeCell ref="G117:N117"/>
    <mergeCell ref="P117:S117"/>
    <mergeCell ref="T117:V117"/>
    <mergeCell ref="X117:AA117"/>
    <mergeCell ref="AB117:AD117"/>
    <mergeCell ref="AF117:AI117"/>
    <mergeCell ref="AJ117:AO117"/>
    <mergeCell ref="AQ117:AT117"/>
    <mergeCell ref="AU117:BB117"/>
    <mergeCell ref="BD117:BG117"/>
    <mergeCell ref="BH117:BJ117"/>
    <mergeCell ref="BL117:BO117"/>
    <mergeCell ref="BP117:BR117"/>
    <mergeCell ref="BT117:BW117"/>
    <mergeCell ref="BD121:BP121"/>
    <mergeCell ref="BR121:CC121"/>
    <mergeCell ref="P122:AB122"/>
    <mergeCell ref="AD122:AO122"/>
    <mergeCell ref="BD122:BP122"/>
    <mergeCell ref="BR122:CC122"/>
    <mergeCell ref="P123:AB123"/>
    <mergeCell ref="AD123:AO123"/>
    <mergeCell ref="BD123:BP123"/>
    <mergeCell ref="BR123:CC123"/>
    <mergeCell ref="BR124:CC124"/>
    <mergeCell ref="P125:AB125"/>
    <mergeCell ref="AD125:AO125"/>
    <mergeCell ref="BD125:BP125"/>
    <mergeCell ref="BR125:CC125"/>
    <mergeCell ref="P126:AB126"/>
    <mergeCell ref="AD126:AO126"/>
    <mergeCell ref="BD126:BP126"/>
    <mergeCell ref="BR126:CC126"/>
    <mergeCell ref="BD130:BP130"/>
    <mergeCell ref="BR130:CC130"/>
    <mergeCell ref="P131:AB131"/>
    <mergeCell ref="AD131:AO131"/>
    <mergeCell ref="BD131:BP131"/>
    <mergeCell ref="BR131:CC131"/>
    <mergeCell ref="C133:AO133"/>
    <mergeCell ref="AQ133:CC133"/>
    <mergeCell ref="AQ120:BB131"/>
    <mergeCell ref="P127:AB127"/>
    <mergeCell ref="AD127:AO127"/>
    <mergeCell ref="BD127:BP127"/>
    <mergeCell ref="BR127:CC127"/>
    <mergeCell ref="P128:AB128"/>
    <mergeCell ref="AD128:AO128"/>
    <mergeCell ref="BD128:BP128"/>
    <mergeCell ref="BR128:CC128"/>
    <mergeCell ref="P129:AB129"/>
    <mergeCell ref="AD129:AO129"/>
    <mergeCell ref="BD129:BP129"/>
    <mergeCell ref="BR129:CC129"/>
    <mergeCell ref="P124:AB124"/>
    <mergeCell ref="AD124:AO124"/>
    <mergeCell ref="BD124:BP124"/>
    <mergeCell ref="AU135:BB135"/>
    <mergeCell ref="BD135:BG135"/>
    <mergeCell ref="BH135:BJ135"/>
    <mergeCell ref="BL135:BO135"/>
    <mergeCell ref="BP135:BR135"/>
    <mergeCell ref="BT135:BW135"/>
    <mergeCell ref="BX135:CC135"/>
    <mergeCell ref="C137:N137"/>
    <mergeCell ref="P137:AB137"/>
    <mergeCell ref="AD137:AO137"/>
    <mergeCell ref="AQ137:BB137"/>
    <mergeCell ref="BD137:BP137"/>
    <mergeCell ref="BR137:CC137"/>
    <mergeCell ref="C135:F135"/>
    <mergeCell ref="G135:N135"/>
    <mergeCell ref="P135:S135"/>
    <mergeCell ref="T135:V135"/>
    <mergeCell ref="X135:AA135"/>
    <mergeCell ref="AB135:AD135"/>
    <mergeCell ref="AF135:AI135"/>
    <mergeCell ref="AJ135:AO135"/>
    <mergeCell ref="AQ135:AT135"/>
    <mergeCell ref="BD138:BP138"/>
    <mergeCell ref="BR138:CC138"/>
    <mergeCell ref="P139:AB139"/>
    <mergeCell ref="AD139:AO139"/>
    <mergeCell ref="BD139:BP139"/>
    <mergeCell ref="BR139:CC139"/>
    <mergeCell ref="P140:AB140"/>
    <mergeCell ref="AD140:AO140"/>
    <mergeCell ref="BD140:BP140"/>
    <mergeCell ref="BR140:CC140"/>
    <mergeCell ref="BD141:BP141"/>
    <mergeCell ref="BR141:CC141"/>
    <mergeCell ref="P142:AB142"/>
    <mergeCell ref="AD142:AO142"/>
    <mergeCell ref="BD142:BP142"/>
    <mergeCell ref="BR142:CC142"/>
    <mergeCell ref="P143:AB143"/>
    <mergeCell ref="AD143:AO143"/>
    <mergeCell ref="BD143:BP143"/>
    <mergeCell ref="BR143:CC143"/>
    <mergeCell ref="BD147:BP147"/>
    <mergeCell ref="BR147:CC147"/>
    <mergeCell ref="P148:AB148"/>
    <mergeCell ref="AD148:AO148"/>
    <mergeCell ref="BD148:BP148"/>
    <mergeCell ref="BR148:CC148"/>
    <mergeCell ref="P149:AB149"/>
    <mergeCell ref="AD149:AO149"/>
    <mergeCell ref="BD149:BP149"/>
    <mergeCell ref="BR149:CC149"/>
    <mergeCell ref="AQ138:BB149"/>
    <mergeCell ref="P144:AB144"/>
    <mergeCell ref="AD144:AO144"/>
    <mergeCell ref="BD144:BP144"/>
    <mergeCell ref="BR144:CC144"/>
    <mergeCell ref="P145:AB145"/>
    <mergeCell ref="AD145:AO145"/>
    <mergeCell ref="BD145:BP145"/>
    <mergeCell ref="BR145:CC145"/>
    <mergeCell ref="P146:AB146"/>
    <mergeCell ref="AD146:AO146"/>
    <mergeCell ref="BD146:BP146"/>
    <mergeCell ref="BR146:CC146"/>
    <mergeCell ref="P141:AB141"/>
    <mergeCell ref="AQ151:CC151"/>
    <mergeCell ref="C153:F153"/>
    <mergeCell ref="G153:N153"/>
    <mergeCell ref="P153:S153"/>
    <mergeCell ref="T153:V153"/>
    <mergeCell ref="X153:AA153"/>
    <mergeCell ref="AB153:AD153"/>
    <mergeCell ref="AF153:AI153"/>
    <mergeCell ref="AJ153:AO153"/>
    <mergeCell ref="AQ153:AT153"/>
    <mergeCell ref="AU153:BB153"/>
    <mergeCell ref="BD153:BG153"/>
    <mergeCell ref="BH153:BJ153"/>
    <mergeCell ref="BL153:BO153"/>
    <mergeCell ref="BP153:BR153"/>
    <mergeCell ref="BT153:BW153"/>
    <mergeCell ref="BX153:CC153"/>
    <mergeCell ref="P155:AB155"/>
    <mergeCell ref="AD155:AO155"/>
    <mergeCell ref="AQ155:BB155"/>
    <mergeCell ref="BD155:BP155"/>
    <mergeCell ref="BR155:CC155"/>
    <mergeCell ref="P156:AB156"/>
    <mergeCell ref="AD156:AO156"/>
    <mergeCell ref="BD156:BP156"/>
    <mergeCell ref="BR156:CC156"/>
    <mergeCell ref="P157:AB157"/>
    <mergeCell ref="AD157:AO157"/>
    <mergeCell ref="BD157:BP157"/>
    <mergeCell ref="BR157:CC157"/>
    <mergeCell ref="P158:AB158"/>
    <mergeCell ref="AD158:AO158"/>
    <mergeCell ref="BD158:BP158"/>
    <mergeCell ref="BR158:CC158"/>
    <mergeCell ref="P159:AB159"/>
    <mergeCell ref="AD159:AO159"/>
    <mergeCell ref="BD159:BP159"/>
    <mergeCell ref="BR159:CC159"/>
    <mergeCell ref="AD160:AO160"/>
    <mergeCell ref="BD160:BP160"/>
    <mergeCell ref="BR160:CC160"/>
    <mergeCell ref="P161:AB161"/>
    <mergeCell ref="AD161:AO161"/>
    <mergeCell ref="BD161:BP161"/>
    <mergeCell ref="BR161:CC161"/>
    <mergeCell ref="P162:AB162"/>
    <mergeCell ref="AD162:AO162"/>
    <mergeCell ref="BD162:BP162"/>
    <mergeCell ref="BR162:CC162"/>
    <mergeCell ref="P166:AB166"/>
    <mergeCell ref="AD166:AO166"/>
    <mergeCell ref="BD166:BP166"/>
    <mergeCell ref="BR166:CC166"/>
    <mergeCell ref="P167:AB167"/>
    <mergeCell ref="AD167:AO167"/>
    <mergeCell ref="BD167:BP167"/>
    <mergeCell ref="BR167:CC167"/>
    <mergeCell ref="C169:AO169"/>
    <mergeCell ref="AQ169:CC169"/>
    <mergeCell ref="AQ156:BB167"/>
    <mergeCell ref="P163:AB163"/>
    <mergeCell ref="AD163:AO163"/>
    <mergeCell ref="BD163:BP163"/>
    <mergeCell ref="BR163:CC163"/>
    <mergeCell ref="P164:AB164"/>
    <mergeCell ref="AD164:AO164"/>
    <mergeCell ref="BD164:BP164"/>
    <mergeCell ref="BR164:CC164"/>
    <mergeCell ref="P165:AB165"/>
    <mergeCell ref="AD165:AO165"/>
    <mergeCell ref="BD165:BP165"/>
    <mergeCell ref="BR165:CC165"/>
    <mergeCell ref="P160:AB160"/>
    <mergeCell ref="AU171:BB171"/>
    <mergeCell ref="BD171:BG171"/>
    <mergeCell ref="BH171:BJ171"/>
    <mergeCell ref="BL171:BO171"/>
    <mergeCell ref="BP171:BR171"/>
    <mergeCell ref="BT171:BW171"/>
    <mergeCell ref="BX171:CC171"/>
    <mergeCell ref="C173:N173"/>
    <mergeCell ref="P173:AB173"/>
    <mergeCell ref="AD173:AO173"/>
    <mergeCell ref="AQ173:BB173"/>
    <mergeCell ref="BD173:BP173"/>
    <mergeCell ref="BR173:CC173"/>
    <mergeCell ref="C171:F171"/>
    <mergeCell ref="G171:N171"/>
    <mergeCell ref="P171:S171"/>
    <mergeCell ref="T171:V171"/>
    <mergeCell ref="X171:AA171"/>
    <mergeCell ref="AB171:AD171"/>
    <mergeCell ref="AF171:AI171"/>
    <mergeCell ref="AJ171:AO171"/>
    <mergeCell ref="AQ171:AT171"/>
    <mergeCell ref="P174:AB174"/>
    <mergeCell ref="AD174:AO174"/>
    <mergeCell ref="BD174:BP174"/>
    <mergeCell ref="BR174:CC174"/>
    <mergeCell ref="P175:AB175"/>
    <mergeCell ref="AD175:AO175"/>
    <mergeCell ref="BD175:BP175"/>
    <mergeCell ref="BR175:CC175"/>
    <mergeCell ref="P176:AB176"/>
    <mergeCell ref="AD176:AO176"/>
    <mergeCell ref="BD176:BP176"/>
    <mergeCell ref="BR176:CC176"/>
    <mergeCell ref="BR182:CC182"/>
    <mergeCell ref="P177:AB177"/>
    <mergeCell ref="AD177:AO177"/>
    <mergeCell ref="BD177:BP177"/>
    <mergeCell ref="BR177:CC177"/>
    <mergeCell ref="P178:AB178"/>
    <mergeCell ref="AD178:AO178"/>
    <mergeCell ref="BD178:BP178"/>
    <mergeCell ref="BR178:CC178"/>
    <mergeCell ref="P179:AB179"/>
    <mergeCell ref="AD179:AO179"/>
    <mergeCell ref="BD179:BP179"/>
    <mergeCell ref="BR179:CC179"/>
    <mergeCell ref="P183:AB183"/>
    <mergeCell ref="AD183:AO183"/>
    <mergeCell ref="BD183:BP183"/>
    <mergeCell ref="BR183:CC183"/>
    <mergeCell ref="P184:AB184"/>
    <mergeCell ref="AD184:AO184"/>
    <mergeCell ref="BD184:BP184"/>
    <mergeCell ref="BR184:CC184"/>
    <mergeCell ref="P185:AB185"/>
    <mergeCell ref="AD185:AO185"/>
    <mergeCell ref="BD185:BP185"/>
    <mergeCell ref="BR185:CC185"/>
    <mergeCell ref="AQ174:BB185"/>
    <mergeCell ref="P180:AB180"/>
    <mergeCell ref="AD180:AO180"/>
    <mergeCell ref="BD180:BP180"/>
    <mergeCell ref="BR180:CC180"/>
    <mergeCell ref="P181:AB181"/>
    <mergeCell ref="AD181:AO181"/>
    <mergeCell ref="BD181:BP181"/>
    <mergeCell ref="BR181:CC181"/>
    <mergeCell ref="P182:AB182"/>
    <mergeCell ref="AD182:AO182"/>
    <mergeCell ref="BD182:BP182"/>
    <mergeCell ref="C30:N41"/>
    <mergeCell ref="C48:N59"/>
    <mergeCell ref="C66:N77"/>
    <mergeCell ref="C84:N95"/>
    <mergeCell ref="C102:N113"/>
    <mergeCell ref="C120:N131"/>
    <mergeCell ref="C138:N149"/>
    <mergeCell ref="C156:N167"/>
    <mergeCell ref="C174:N185"/>
    <mergeCell ref="C155:N155"/>
    <mergeCell ref="C151:AO151"/>
    <mergeCell ref="P147:AB147"/>
    <mergeCell ref="AD147:AO147"/>
    <mergeCell ref="AD141:AO141"/>
    <mergeCell ref="P138:AB138"/>
    <mergeCell ref="AD138:AO138"/>
    <mergeCell ref="P130:AB130"/>
    <mergeCell ref="AD130:AO130"/>
    <mergeCell ref="P121:AB121"/>
    <mergeCell ref="AD121:AO121"/>
    <mergeCell ref="C119:N119"/>
    <mergeCell ref="P119:AB119"/>
    <mergeCell ref="AD119:AO119"/>
    <mergeCell ref="P102:AB102"/>
  </mergeCells>
  <phoneticPr fontId="30" type="noConversion"/>
  <pageMargins left="0.75" right="0.75" top="1" bottom="1" header="0.51180555555555596" footer="0.5118055555555559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1"/>
  </sheetPr>
  <dimension ref="A1:CB42"/>
  <sheetViews>
    <sheetView workbookViewId="0">
      <selection activeCell="I10" sqref="I10:T10"/>
    </sheetView>
  </sheetViews>
  <sheetFormatPr defaultColWidth="2.59765625" defaultRowHeight="13.5" x14ac:dyDescent="0.3"/>
  <cols>
    <col min="1" max="16384" width="2.59765625" style="1"/>
  </cols>
  <sheetData>
    <row r="1" spans="1:80" ht="13.9" x14ac:dyDescent="0.3">
      <c r="A1" s="2"/>
      <c r="B1" s="166" t="s">
        <v>377</v>
      </c>
      <c r="C1" s="166"/>
      <c r="D1" s="166"/>
      <c r="E1" s="166"/>
      <c r="F1" s="166"/>
      <c r="G1" s="166"/>
      <c r="H1" s="166"/>
      <c r="I1" s="166"/>
      <c r="J1" s="166"/>
      <c r="K1" s="166"/>
      <c r="L1" s="166"/>
      <c r="M1" s="166"/>
      <c r="N1" s="166"/>
      <c r="O1" s="166"/>
      <c r="P1" s="166"/>
      <c r="Q1" s="166"/>
      <c r="R1" s="166"/>
      <c r="S1" s="166"/>
      <c r="T1" s="166"/>
      <c r="U1" s="166"/>
      <c r="V1" s="166"/>
      <c r="W1" s="166"/>
      <c r="X1" s="166"/>
      <c r="Y1" s="166"/>
      <c r="Z1" s="166"/>
      <c r="AA1" s="166"/>
      <c r="AB1" s="166"/>
      <c r="AC1" s="166"/>
      <c r="AD1" s="166"/>
      <c r="AE1" s="166"/>
      <c r="AF1" s="166"/>
      <c r="AG1" s="166"/>
      <c r="AH1" s="166"/>
      <c r="AI1" s="166"/>
      <c r="AJ1" s="166"/>
      <c r="AK1" s="166"/>
      <c r="AL1" s="166"/>
      <c r="AM1" s="166"/>
      <c r="AN1" s="166"/>
      <c r="AO1" s="166"/>
      <c r="AP1" s="166"/>
      <c r="AQ1" s="166"/>
      <c r="AR1" s="166"/>
      <c r="AS1" s="166"/>
      <c r="AT1" s="166"/>
      <c r="AU1" s="166"/>
      <c r="AV1" s="166"/>
      <c r="AW1" s="166"/>
      <c r="AX1" s="166"/>
      <c r="AY1" s="166"/>
      <c r="AZ1" s="166"/>
      <c r="BA1" s="166"/>
      <c r="BB1" s="166"/>
      <c r="BC1" s="166"/>
      <c r="BD1" s="166"/>
      <c r="BE1" s="166"/>
      <c r="BF1" s="166"/>
      <c r="BG1" s="166"/>
      <c r="BH1" s="166"/>
      <c r="BI1" s="166"/>
      <c r="BJ1" s="166"/>
      <c r="BK1" s="166"/>
      <c r="BL1" s="166"/>
      <c r="BM1" s="166"/>
      <c r="BN1" s="166"/>
      <c r="BO1" s="166"/>
      <c r="BP1" s="166"/>
      <c r="BQ1" s="166"/>
      <c r="BR1" s="166"/>
      <c r="BS1" s="166"/>
      <c r="BT1" s="166"/>
      <c r="BU1" s="166"/>
      <c r="BV1" s="166"/>
      <c r="BW1" s="166"/>
      <c r="BX1" s="166"/>
      <c r="BY1" s="166"/>
      <c r="BZ1" s="166"/>
      <c r="CA1" s="166"/>
      <c r="CB1" s="166"/>
    </row>
    <row r="2" spans="1:80" x14ac:dyDescent="0.3">
      <c r="A2" s="168" t="s">
        <v>378</v>
      </c>
      <c r="B2" s="168"/>
      <c r="C2" s="169" t="s">
        <v>379</v>
      </c>
      <c r="D2" s="169"/>
      <c r="E2" s="169"/>
      <c r="F2" s="169"/>
      <c r="G2" s="169"/>
      <c r="H2" s="169"/>
      <c r="I2" s="169" t="s">
        <v>338</v>
      </c>
      <c r="J2" s="169"/>
      <c r="K2" s="169"/>
      <c r="L2" s="169"/>
      <c r="M2" s="169"/>
      <c r="N2" s="169"/>
      <c r="O2" s="169"/>
      <c r="P2" s="169"/>
      <c r="Q2" s="169"/>
      <c r="R2" s="169"/>
      <c r="S2" s="169"/>
      <c r="T2" s="169"/>
      <c r="U2" s="168" t="s">
        <v>378</v>
      </c>
      <c r="V2" s="168"/>
      <c r="W2" s="169" t="s">
        <v>379</v>
      </c>
      <c r="X2" s="169"/>
      <c r="Y2" s="169"/>
      <c r="Z2" s="169"/>
      <c r="AA2" s="169"/>
      <c r="AB2" s="169"/>
      <c r="AC2" s="169" t="s">
        <v>338</v>
      </c>
      <c r="AD2" s="169"/>
      <c r="AE2" s="169"/>
      <c r="AF2" s="169"/>
      <c r="AG2" s="169"/>
      <c r="AH2" s="169"/>
      <c r="AI2" s="169"/>
      <c r="AJ2" s="169"/>
      <c r="AK2" s="169"/>
      <c r="AL2" s="169"/>
      <c r="AM2" s="169"/>
      <c r="AN2" s="169"/>
      <c r="AO2" s="168" t="s">
        <v>378</v>
      </c>
      <c r="AP2" s="168"/>
      <c r="AQ2" s="169" t="s">
        <v>379</v>
      </c>
      <c r="AR2" s="169"/>
      <c r="AS2" s="169"/>
      <c r="AT2" s="169"/>
      <c r="AU2" s="169"/>
      <c r="AV2" s="169"/>
      <c r="AW2" s="169" t="s">
        <v>338</v>
      </c>
      <c r="AX2" s="169"/>
      <c r="AY2" s="169"/>
      <c r="AZ2" s="169"/>
      <c r="BA2" s="169"/>
      <c r="BB2" s="169"/>
      <c r="BC2" s="169"/>
      <c r="BD2" s="169"/>
      <c r="BE2" s="169"/>
      <c r="BF2" s="169"/>
      <c r="BG2" s="169"/>
      <c r="BH2" s="169"/>
      <c r="BI2" s="168" t="s">
        <v>378</v>
      </c>
      <c r="BJ2" s="168"/>
      <c r="BK2" s="169" t="s">
        <v>379</v>
      </c>
      <c r="BL2" s="169"/>
      <c r="BM2" s="169"/>
      <c r="BN2" s="169"/>
      <c r="BO2" s="169"/>
      <c r="BP2" s="169"/>
      <c r="BQ2" s="169" t="s">
        <v>338</v>
      </c>
      <c r="BR2" s="169"/>
      <c r="BS2" s="169"/>
      <c r="BT2" s="169"/>
      <c r="BU2" s="169"/>
      <c r="BV2" s="169"/>
      <c r="BW2" s="169"/>
      <c r="BX2" s="169"/>
      <c r="BY2" s="169"/>
      <c r="BZ2" s="169"/>
      <c r="CA2" s="169"/>
      <c r="CB2" s="169"/>
    </row>
    <row r="3" spans="1:80" ht="13.9" x14ac:dyDescent="0.3">
      <c r="A3" s="2"/>
      <c r="B3" s="3"/>
      <c r="C3" s="162"/>
      <c r="D3" s="163"/>
      <c r="E3" s="163"/>
      <c r="F3" s="163"/>
      <c r="G3" s="163"/>
      <c r="H3" s="164"/>
      <c r="I3" s="162"/>
      <c r="J3" s="163"/>
      <c r="K3" s="163"/>
      <c r="L3" s="163"/>
      <c r="M3" s="163"/>
      <c r="N3" s="163"/>
      <c r="O3" s="163"/>
      <c r="P3" s="163"/>
      <c r="Q3" s="163"/>
      <c r="R3" s="163"/>
      <c r="S3" s="163"/>
      <c r="T3" s="164"/>
      <c r="U3" s="2"/>
      <c r="V3" s="3"/>
      <c r="W3" s="162"/>
      <c r="X3" s="163"/>
      <c r="Y3" s="163"/>
      <c r="Z3" s="163"/>
      <c r="AA3" s="163"/>
      <c r="AB3" s="164"/>
      <c r="AC3" s="162"/>
      <c r="AD3" s="163"/>
      <c r="AE3" s="163"/>
      <c r="AF3" s="163"/>
      <c r="AG3" s="163"/>
      <c r="AH3" s="163"/>
      <c r="AI3" s="163"/>
      <c r="AJ3" s="163"/>
      <c r="AK3" s="163"/>
      <c r="AL3" s="163"/>
      <c r="AM3" s="163"/>
      <c r="AN3" s="164"/>
      <c r="AO3" s="2"/>
      <c r="AP3" s="3"/>
      <c r="AQ3" s="162"/>
      <c r="AR3" s="163"/>
      <c r="AS3" s="163"/>
      <c r="AT3" s="163"/>
      <c r="AU3" s="163"/>
      <c r="AV3" s="164"/>
      <c r="AW3" s="162"/>
      <c r="AX3" s="163"/>
      <c r="AY3" s="163"/>
      <c r="AZ3" s="163"/>
      <c r="BA3" s="163"/>
      <c r="BB3" s="163"/>
      <c r="BC3" s="163"/>
      <c r="BD3" s="163"/>
      <c r="BE3" s="163"/>
      <c r="BF3" s="163"/>
      <c r="BG3" s="163"/>
      <c r="BH3" s="164"/>
      <c r="BI3" s="2"/>
      <c r="BJ3" s="3"/>
      <c r="BK3" s="162"/>
      <c r="BL3" s="163"/>
      <c r="BM3" s="163"/>
      <c r="BN3" s="163"/>
      <c r="BO3" s="163"/>
      <c r="BP3" s="164"/>
      <c r="BQ3" s="162"/>
      <c r="BR3" s="163"/>
      <c r="BS3" s="163"/>
      <c r="BT3" s="163"/>
      <c r="BU3" s="163"/>
      <c r="BV3" s="163"/>
      <c r="BW3" s="163"/>
      <c r="BX3" s="163"/>
      <c r="BY3" s="163"/>
      <c r="BZ3" s="163"/>
      <c r="CA3" s="163"/>
      <c r="CB3" s="164"/>
    </row>
    <row r="4" spans="1:80" ht="13.9" x14ac:dyDescent="0.3">
      <c r="A4" s="2"/>
      <c r="B4" s="3"/>
      <c r="C4" s="162"/>
      <c r="D4" s="163"/>
      <c r="E4" s="163"/>
      <c r="F4" s="163"/>
      <c r="G4" s="163"/>
      <c r="H4" s="164"/>
      <c r="I4" s="162"/>
      <c r="J4" s="163"/>
      <c r="K4" s="163"/>
      <c r="L4" s="163"/>
      <c r="M4" s="163"/>
      <c r="N4" s="163"/>
      <c r="O4" s="163"/>
      <c r="P4" s="163"/>
      <c r="Q4" s="163"/>
      <c r="R4" s="163"/>
      <c r="S4" s="163"/>
      <c r="T4" s="164"/>
      <c r="U4" s="2"/>
      <c r="V4" s="3"/>
      <c r="W4" s="162"/>
      <c r="X4" s="163"/>
      <c r="Y4" s="163"/>
      <c r="Z4" s="163"/>
      <c r="AA4" s="163"/>
      <c r="AB4" s="164"/>
      <c r="AC4" s="162"/>
      <c r="AD4" s="163"/>
      <c r="AE4" s="163"/>
      <c r="AF4" s="163"/>
      <c r="AG4" s="163"/>
      <c r="AH4" s="163"/>
      <c r="AI4" s="163"/>
      <c r="AJ4" s="163"/>
      <c r="AK4" s="163"/>
      <c r="AL4" s="163"/>
      <c r="AM4" s="163"/>
      <c r="AN4" s="164"/>
      <c r="AO4" s="2"/>
      <c r="AP4" s="3"/>
      <c r="AQ4" s="162"/>
      <c r="AR4" s="163"/>
      <c r="AS4" s="163"/>
      <c r="AT4" s="163"/>
      <c r="AU4" s="163"/>
      <c r="AV4" s="164"/>
      <c r="AW4" s="162"/>
      <c r="AX4" s="163"/>
      <c r="AY4" s="163"/>
      <c r="AZ4" s="163"/>
      <c r="BA4" s="163"/>
      <c r="BB4" s="163"/>
      <c r="BC4" s="163"/>
      <c r="BD4" s="163"/>
      <c r="BE4" s="163"/>
      <c r="BF4" s="163"/>
      <c r="BG4" s="163"/>
      <c r="BH4" s="164"/>
      <c r="BI4" s="2"/>
      <c r="BJ4" s="3"/>
      <c r="BK4" s="162"/>
      <c r="BL4" s="163"/>
      <c r="BM4" s="163"/>
      <c r="BN4" s="163"/>
      <c r="BO4" s="163"/>
      <c r="BP4" s="164"/>
      <c r="BQ4" s="162"/>
      <c r="BR4" s="163"/>
      <c r="BS4" s="163"/>
      <c r="BT4" s="163"/>
      <c r="BU4" s="163"/>
      <c r="BV4" s="163"/>
      <c r="BW4" s="163"/>
      <c r="BX4" s="163"/>
      <c r="BY4" s="163"/>
      <c r="BZ4" s="163"/>
      <c r="CA4" s="163"/>
      <c r="CB4" s="164"/>
    </row>
    <row r="5" spans="1:80" ht="13.9" x14ac:dyDescent="0.3">
      <c r="A5" s="2"/>
      <c r="B5" s="3"/>
      <c r="C5" s="162"/>
      <c r="D5" s="163"/>
      <c r="E5" s="163"/>
      <c r="F5" s="163"/>
      <c r="G5" s="163"/>
      <c r="H5" s="164"/>
      <c r="I5" s="162"/>
      <c r="J5" s="163"/>
      <c r="K5" s="163"/>
      <c r="L5" s="163"/>
      <c r="M5" s="163"/>
      <c r="N5" s="163"/>
      <c r="O5" s="163"/>
      <c r="P5" s="163"/>
      <c r="Q5" s="163"/>
      <c r="R5" s="163"/>
      <c r="S5" s="163"/>
      <c r="T5" s="164"/>
      <c r="U5" s="2"/>
      <c r="V5" s="3"/>
      <c r="W5" s="162"/>
      <c r="X5" s="163"/>
      <c r="Y5" s="163"/>
      <c r="Z5" s="163"/>
      <c r="AA5" s="163"/>
      <c r="AB5" s="164"/>
      <c r="AC5" s="162"/>
      <c r="AD5" s="163"/>
      <c r="AE5" s="163"/>
      <c r="AF5" s="163"/>
      <c r="AG5" s="163"/>
      <c r="AH5" s="163"/>
      <c r="AI5" s="163"/>
      <c r="AJ5" s="163"/>
      <c r="AK5" s="163"/>
      <c r="AL5" s="163"/>
      <c r="AM5" s="163"/>
      <c r="AN5" s="164"/>
      <c r="AO5" s="2"/>
      <c r="AP5" s="3"/>
      <c r="AQ5" s="162"/>
      <c r="AR5" s="163"/>
      <c r="AS5" s="163"/>
      <c r="AT5" s="163"/>
      <c r="AU5" s="163"/>
      <c r="AV5" s="164"/>
      <c r="AW5" s="162"/>
      <c r="AX5" s="163"/>
      <c r="AY5" s="163"/>
      <c r="AZ5" s="163"/>
      <c r="BA5" s="163"/>
      <c r="BB5" s="163"/>
      <c r="BC5" s="163"/>
      <c r="BD5" s="163"/>
      <c r="BE5" s="163"/>
      <c r="BF5" s="163"/>
      <c r="BG5" s="163"/>
      <c r="BH5" s="164"/>
      <c r="BI5" s="2"/>
      <c r="BJ5" s="3"/>
      <c r="BK5" s="162"/>
      <c r="BL5" s="163"/>
      <c r="BM5" s="163"/>
      <c r="BN5" s="163"/>
      <c r="BO5" s="163"/>
      <c r="BP5" s="164"/>
      <c r="BQ5" s="162"/>
      <c r="BR5" s="163"/>
      <c r="BS5" s="163"/>
      <c r="BT5" s="163"/>
      <c r="BU5" s="163"/>
      <c r="BV5" s="163"/>
      <c r="BW5" s="163"/>
      <c r="BX5" s="163"/>
      <c r="BY5" s="163"/>
      <c r="BZ5" s="163"/>
      <c r="CA5" s="163"/>
      <c r="CB5" s="164"/>
    </row>
    <row r="6" spans="1:80" ht="13.9" x14ac:dyDescent="0.3">
      <c r="A6" s="2"/>
      <c r="B6" s="3"/>
      <c r="C6" s="162"/>
      <c r="D6" s="163"/>
      <c r="E6" s="163"/>
      <c r="F6" s="163"/>
      <c r="G6" s="163"/>
      <c r="H6" s="164"/>
      <c r="I6" s="162"/>
      <c r="J6" s="163"/>
      <c r="K6" s="163"/>
      <c r="L6" s="163"/>
      <c r="M6" s="163"/>
      <c r="N6" s="163"/>
      <c r="O6" s="163"/>
      <c r="P6" s="163"/>
      <c r="Q6" s="163"/>
      <c r="R6" s="163"/>
      <c r="S6" s="163"/>
      <c r="T6" s="164"/>
      <c r="U6" s="2"/>
      <c r="V6" s="3"/>
      <c r="W6" s="162"/>
      <c r="X6" s="163"/>
      <c r="Y6" s="163"/>
      <c r="Z6" s="163"/>
      <c r="AA6" s="163"/>
      <c r="AB6" s="164"/>
      <c r="AC6" s="162"/>
      <c r="AD6" s="163"/>
      <c r="AE6" s="163"/>
      <c r="AF6" s="163"/>
      <c r="AG6" s="163"/>
      <c r="AH6" s="163"/>
      <c r="AI6" s="163"/>
      <c r="AJ6" s="163"/>
      <c r="AK6" s="163"/>
      <c r="AL6" s="163"/>
      <c r="AM6" s="163"/>
      <c r="AN6" s="164"/>
      <c r="AO6" s="2"/>
      <c r="AP6" s="3"/>
      <c r="AQ6" s="162"/>
      <c r="AR6" s="163"/>
      <c r="AS6" s="163"/>
      <c r="AT6" s="163"/>
      <c r="AU6" s="163"/>
      <c r="AV6" s="164"/>
      <c r="AW6" s="162"/>
      <c r="AX6" s="163"/>
      <c r="AY6" s="163"/>
      <c r="AZ6" s="163"/>
      <c r="BA6" s="163"/>
      <c r="BB6" s="163"/>
      <c r="BC6" s="163"/>
      <c r="BD6" s="163"/>
      <c r="BE6" s="163"/>
      <c r="BF6" s="163"/>
      <c r="BG6" s="163"/>
      <c r="BH6" s="164"/>
      <c r="BI6" s="2"/>
      <c r="BJ6" s="3"/>
      <c r="BK6" s="162"/>
      <c r="BL6" s="163"/>
      <c r="BM6" s="163"/>
      <c r="BN6" s="163"/>
      <c r="BO6" s="163"/>
      <c r="BP6" s="164"/>
      <c r="BQ6" s="162"/>
      <c r="BR6" s="163"/>
      <c r="BS6" s="163"/>
      <c r="BT6" s="163"/>
      <c r="BU6" s="163"/>
      <c r="BV6" s="163"/>
      <c r="BW6" s="163"/>
      <c r="BX6" s="163"/>
      <c r="BY6" s="163"/>
      <c r="BZ6" s="163"/>
      <c r="CA6" s="163"/>
      <c r="CB6" s="164"/>
    </row>
    <row r="7" spans="1:80" ht="13.9" x14ac:dyDescent="0.3">
      <c r="A7" s="2"/>
      <c r="B7" s="3"/>
      <c r="C7" s="162"/>
      <c r="D7" s="163"/>
      <c r="E7" s="163"/>
      <c r="F7" s="163"/>
      <c r="G7" s="163"/>
      <c r="H7" s="164"/>
      <c r="I7" s="162"/>
      <c r="J7" s="163"/>
      <c r="K7" s="163"/>
      <c r="L7" s="163"/>
      <c r="M7" s="163"/>
      <c r="N7" s="163"/>
      <c r="O7" s="163"/>
      <c r="P7" s="163"/>
      <c r="Q7" s="163"/>
      <c r="R7" s="163"/>
      <c r="S7" s="163"/>
      <c r="T7" s="164"/>
      <c r="U7" s="2"/>
      <c r="V7" s="3"/>
      <c r="W7" s="162"/>
      <c r="X7" s="163"/>
      <c r="Y7" s="163"/>
      <c r="Z7" s="163"/>
      <c r="AA7" s="163"/>
      <c r="AB7" s="164"/>
      <c r="AC7" s="162"/>
      <c r="AD7" s="163"/>
      <c r="AE7" s="163"/>
      <c r="AF7" s="163"/>
      <c r="AG7" s="163"/>
      <c r="AH7" s="163"/>
      <c r="AI7" s="163"/>
      <c r="AJ7" s="163"/>
      <c r="AK7" s="163"/>
      <c r="AL7" s="163"/>
      <c r="AM7" s="163"/>
      <c r="AN7" s="164"/>
      <c r="AO7" s="2"/>
      <c r="AP7" s="3"/>
      <c r="AQ7" s="162"/>
      <c r="AR7" s="163"/>
      <c r="AS7" s="163"/>
      <c r="AT7" s="163"/>
      <c r="AU7" s="163"/>
      <c r="AV7" s="164"/>
      <c r="AW7" s="162"/>
      <c r="AX7" s="163"/>
      <c r="AY7" s="163"/>
      <c r="AZ7" s="163"/>
      <c r="BA7" s="163"/>
      <c r="BB7" s="163"/>
      <c r="BC7" s="163"/>
      <c r="BD7" s="163"/>
      <c r="BE7" s="163"/>
      <c r="BF7" s="163"/>
      <c r="BG7" s="163"/>
      <c r="BH7" s="164"/>
      <c r="BI7" s="2"/>
      <c r="BJ7" s="3"/>
      <c r="BK7" s="162"/>
      <c r="BL7" s="163"/>
      <c r="BM7" s="163"/>
      <c r="BN7" s="163"/>
      <c r="BO7" s="163"/>
      <c r="BP7" s="164"/>
      <c r="BQ7" s="162"/>
      <c r="BR7" s="163"/>
      <c r="BS7" s="163"/>
      <c r="BT7" s="163"/>
      <c r="BU7" s="163"/>
      <c r="BV7" s="163"/>
      <c r="BW7" s="163"/>
      <c r="BX7" s="163"/>
      <c r="BY7" s="163"/>
      <c r="BZ7" s="163"/>
      <c r="CA7" s="163"/>
      <c r="CB7" s="164"/>
    </row>
    <row r="8" spans="1:80" ht="13.9" x14ac:dyDescent="0.3">
      <c r="A8" s="2"/>
      <c r="B8" s="3"/>
      <c r="C8" s="162"/>
      <c r="D8" s="163"/>
      <c r="E8" s="163"/>
      <c r="F8" s="163"/>
      <c r="G8" s="163"/>
      <c r="H8" s="164"/>
      <c r="I8" s="162"/>
      <c r="J8" s="163"/>
      <c r="K8" s="163"/>
      <c r="L8" s="163"/>
      <c r="M8" s="163"/>
      <c r="N8" s="163"/>
      <c r="O8" s="163"/>
      <c r="P8" s="163"/>
      <c r="Q8" s="163"/>
      <c r="R8" s="163"/>
      <c r="S8" s="163"/>
      <c r="T8" s="164"/>
      <c r="U8" s="2"/>
      <c r="V8" s="3"/>
      <c r="W8" s="162"/>
      <c r="X8" s="163"/>
      <c r="Y8" s="163"/>
      <c r="Z8" s="163"/>
      <c r="AA8" s="163"/>
      <c r="AB8" s="164"/>
      <c r="AC8" s="162"/>
      <c r="AD8" s="163"/>
      <c r="AE8" s="163"/>
      <c r="AF8" s="163"/>
      <c r="AG8" s="163"/>
      <c r="AH8" s="163"/>
      <c r="AI8" s="163"/>
      <c r="AJ8" s="163"/>
      <c r="AK8" s="163"/>
      <c r="AL8" s="163"/>
      <c r="AM8" s="163"/>
      <c r="AN8" s="164"/>
      <c r="AO8" s="2"/>
      <c r="AP8" s="3"/>
      <c r="AQ8" s="162"/>
      <c r="AR8" s="163"/>
      <c r="AS8" s="163"/>
      <c r="AT8" s="163"/>
      <c r="AU8" s="163"/>
      <c r="AV8" s="164"/>
      <c r="AW8" s="162"/>
      <c r="AX8" s="163"/>
      <c r="AY8" s="163"/>
      <c r="AZ8" s="163"/>
      <c r="BA8" s="163"/>
      <c r="BB8" s="163"/>
      <c r="BC8" s="163"/>
      <c r="BD8" s="163"/>
      <c r="BE8" s="163"/>
      <c r="BF8" s="163"/>
      <c r="BG8" s="163"/>
      <c r="BH8" s="164"/>
      <c r="BI8" s="2"/>
      <c r="BJ8" s="3"/>
      <c r="BK8" s="162"/>
      <c r="BL8" s="163"/>
      <c r="BM8" s="163"/>
      <c r="BN8" s="163"/>
      <c r="BO8" s="163"/>
      <c r="BP8" s="164"/>
      <c r="BQ8" s="162"/>
      <c r="BR8" s="163"/>
      <c r="BS8" s="163"/>
      <c r="BT8" s="163"/>
      <c r="BU8" s="163"/>
      <c r="BV8" s="163"/>
      <c r="BW8" s="163"/>
      <c r="BX8" s="163"/>
      <c r="BY8" s="163"/>
      <c r="BZ8" s="163"/>
      <c r="CA8" s="163"/>
      <c r="CB8" s="164"/>
    </row>
    <row r="9" spans="1:80" ht="13.9" x14ac:dyDescent="0.3">
      <c r="A9" s="2"/>
      <c r="B9" s="3"/>
      <c r="C9" s="162"/>
      <c r="D9" s="163"/>
      <c r="E9" s="163"/>
      <c r="F9" s="163"/>
      <c r="G9" s="163"/>
      <c r="H9" s="164"/>
      <c r="I9" s="162"/>
      <c r="J9" s="163"/>
      <c r="K9" s="163"/>
      <c r="L9" s="163"/>
      <c r="M9" s="163"/>
      <c r="N9" s="163"/>
      <c r="O9" s="163"/>
      <c r="P9" s="163"/>
      <c r="Q9" s="163"/>
      <c r="R9" s="163"/>
      <c r="S9" s="163"/>
      <c r="T9" s="164"/>
      <c r="U9" s="2"/>
      <c r="V9" s="3"/>
      <c r="W9" s="162"/>
      <c r="X9" s="163"/>
      <c r="Y9" s="163"/>
      <c r="Z9" s="163"/>
      <c r="AA9" s="163"/>
      <c r="AB9" s="164"/>
      <c r="AC9" s="162"/>
      <c r="AD9" s="163"/>
      <c r="AE9" s="163"/>
      <c r="AF9" s="163"/>
      <c r="AG9" s="163"/>
      <c r="AH9" s="163"/>
      <c r="AI9" s="163"/>
      <c r="AJ9" s="163"/>
      <c r="AK9" s="163"/>
      <c r="AL9" s="163"/>
      <c r="AM9" s="163"/>
      <c r="AN9" s="164"/>
      <c r="AO9" s="2"/>
      <c r="AP9" s="3"/>
      <c r="AQ9" s="162"/>
      <c r="AR9" s="163"/>
      <c r="AS9" s="163"/>
      <c r="AT9" s="163"/>
      <c r="AU9" s="163"/>
      <c r="AV9" s="164"/>
      <c r="AW9" s="162"/>
      <c r="AX9" s="163"/>
      <c r="AY9" s="163"/>
      <c r="AZ9" s="163"/>
      <c r="BA9" s="163"/>
      <c r="BB9" s="163"/>
      <c r="BC9" s="163"/>
      <c r="BD9" s="163"/>
      <c r="BE9" s="163"/>
      <c r="BF9" s="163"/>
      <c r="BG9" s="163"/>
      <c r="BH9" s="164"/>
      <c r="BI9" s="2"/>
      <c r="BJ9" s="3"/>
      <c r="BK9" s="162"/>
      <c r="BL9" s="163"/>
      <c r="BM9" s="163"/>
      <c r="BN9" s="163"/>
      <c r="BO9" s="163"/>
      <c r="BP9" s="164"/>
      <c r="BQ9" s="162"/>
      <c r="BR9" s="163"/>
      <c r="BS9" s="163"/>
      <c r="BT9" s="163"/>
      <c r="BU9" s="163"/>
      <c r="BV9" s="163"/>
      <c r="BW9" s="163"/>
      <c r="BX9" s="163"/>
      <c r="BY9" s="163"/>
      <c r="BZ9" s="163"/>
      <c r="CA9" s="163"/>
      <c r="CB9" s="164"/>
    </row>
    <row r="10" spans="1:80" ht="13.9" x14ac:dyDescent="0.3">
      <c r="A10" s="2"/>
      <c r="B10" s="3"/>
      <c r="C10" s="162"/>
      <c r="D10" s="163"/>
      <c r="E10" s="163"/>
      <c r="F10" s="163"/>
      <c r="G10" s="163"/>
      <c r="H10" s="164"/>
      <c r="I10" s="162"/>
      <c r="J10" s="163"/>
      <c r="K10" s="163"/>
      <c r="L10" s="163"/>
      <c r="M10" s="163"/>
      <c r="N10" s="163"/>
      <c r="O10" s="163"/>
      <c r="P10" s="163"/>
      <c r="Q10" s="163"/>
      <c r="R10" s="163"/>
      <c r="S10" s="163"/>
      <c r="T10" s="164"/>
      <c r="U10" s="2"/>
      <c r="V10" s="3"/>
      <c r="W10" s="162"/>
      <c r="X10" s="163"/>
      <c r="Y10" s="163"/>
      <c r="Z10" s="163"/>
      <c r="AA10" s="163"/>
      <c r="AB10" s="164"/>
      <c r="AC10" s="162"/>
      <c r="AD10" s="163"/>
      <c r="AE10" s="163"/>
      <c r="AF10" s="163"/>
      <c r="AG10" s="163"/>
      <c r="AH10" s="163"/>
      <c r="AI10" s="163"/>
      <c r="AJ10" s="163"/>
      <c r="AK10" s="163"/>
      <c r="AL10" s="163"/>
      <c r="AM10" s="163"/>
      <c r="AN10" s="164"/>
      <c r="AO10" s="2"/>
      <c r="AP10" s="3"/>
      <c r="AQ10" s="162"/>
      <c r="AR10" s="163"/>
      <c r="AS10" s="163"/>
      <c r="AT10" s="163"/>
      <c r="AU10" s="163"/>
      <c r="AV10" s="164"/>
      <c r="AW10" s="162"/>
      <c r="AX10" s="163"/>
      <c r="AY10" s="163"/>
      <c r="AZ10" s="163"/>
      <c r="BA10" s="163"/>
      <c r="BB10" s="163"/>
      <c r="BC10" s="163"/>
      <c r="BD10" s="163"/>
      <c r="BE10" s="163"/>
      <c r="BF10" s="163"/>
      <c r="BG10" s="163"/>
      <c r="BH10" s="164"/>
      <c r="BI10" s="2"/>
      <c r="BJ10" s="3"/>
      <c r="BK10" s="162"/>
      <c r="BL10" s="163"/>
      <c r="BM10" s="163"/>
      <c r="BN10" s="163"/>
      <c r="BO10" s="163"/>
      <c r="BP10" s="164"/>
      <c r="BQ10" s="162"/>
      <c r="BR10" s="163"/>
      <c r="BS10" s="163"/>
      <c r="BT10" s="163"/>
      <c r="BU10" s="163"/>
      <c r="BV10" s="163"/>
      <c r="BW10" s="163"/>
      <c r="BX10" s="163"/>
      <c r="BY10" s="163"/>
      <c r="BZ10" s="163"/>
      <c r="CA10" s="163"/>
      <c r="CB10" s="164"/>
    </row>
    <row r="11" spans="1:80" ht="13.9" x14ac:dyDescent="0.3">
      <c r="A11" s="2"/>
      <c r="B11" s="3"/>
      <c r="C11" s="162"/>
      <c r="D11" s="163"/>
      <c r="E11" s="163"/>
      <c r="F11" s="163"/>
      <c r="G11" s="163"/>
      <c r="H11" s="164"/>
      <c r="I11" s="162"/>
      <c r="J11" s="163"/>
      <c r="K11" s="163"/>
      <c r="L11" s="163"/>
      <c r="M11" s="163"/>
      <c r="N11" s="163"/>
      <c r="O11" s="163"/>
      <c r="P11" s="163"/>
      <c r="Q11" s="163"/>
      <c r="R11" s="163"/>
      <c r="S11" s="163"/>
      <c r="T11" s="164"/>
      <c r="U11" s="2"/>
      <c r="V11" s="3"/>
      <c r="W11" s="162"/>
      <c r="X11" s="163"/>
      <c r="Y11" s="163"/>
      <c r="Z11" s="163"/>
      <c r="AA11" s="163"/>
      <c r="AB11" s="164"/>
      <c r="AC11" s="162"/>
      <c r="AD11" s="163"/>
      <c r="AE11" s="163"/>
      <c r="AF11" s="163"/>
      <c r="AG11" s="163"/>
      <c r="AH11" s="163"/>
      <c r="AI11" s="163"/>
      <c r="AJ11" s="163"/>
      <c r="AK11" s="163"/>
      <c r="AL11" s="163"/>
      <c r="AM11" s="163"/>
      <c r="AN11" s="164"/>
      <c r="AO11" s="2"/>
      <c r="AP11" s="3"/>
      <c r="AQ11" s="162"/>
      <c r="AR11" s="163"/>
      <c r="AS11" s="163"/>
      <c r="AT11" s="163"/>
      <c r="AU11" s="163"/>
      <c r="AV11" s="164"/>
      <c r="AW11" s="162"/>
      <c r="AX11" s="163"/>
      <c r="AY11" s="163"/>
      <c r="AZ11" s="163"/>
      <c r="BA11" s="163"/>
      <c r="BB11" s="163"/>
      <c r="BC11" s="163"/>
      <c r="BD11" s="163"/>
      <c r="BE11" s="163"/>
      <c r="BF11" s="163"/>
      <c r="BG11" s="163"/>
      <c r="BH11" s="164"/>
      <c r="BI11" s="2"/>
      <c r="BJ11" s="3"/>
      <c r="BK11" s="162"/>
      <c r="BL11" s="163"/>
      <c r="BM11" s="163"/>
      <c r="BN11" s="163"/>
      <c r="BO11" s="163"/>
      <c r="BP11" s="164"/>
      <c r="BQ11" s="162"/>
      <c r="BR11" s="163"/>
      <c r="BS11" s="163"/>
      <c r="BT11" s="163"/>
      <c r="BU11" s="163"/>
      <c r="BV11" s="163"/>
      <c r="BW11" s="163"/>
      <c r="BX11" s="163"/>
      <c r="BY11" s="163"/>
      <c r="BZ11" s="163"/>
      <c r="CA11" s="163"/>
      <c r="CB11" s="164"/>
    </row>
    <row r="12" spans="1:80" ht="13.9" x14ac:dyDescent="0.3">
      <c r="A12" s="2"/>
      <c r="B12" s="3"/>
      <c r="C12" s="162"/>
      <c r="D12" s="163"/>
      <c r="E12" s="163"/>
      <c r="F12" s="163"/>
      <c r="G12" s="163"/>
      <c r="H12" s="164"/>
      <c r="I12" s="162"/>
      <c r="J12" s="163"/>
      <c r="K12" s="163"/>
      <c r="L12" s="163"/>
      <c r="M12" s="163"/>
      <c r="N12" s="163"/>
      <c r="O12" s="163"/>
      <c r="P12" s="163"/>
      <c r="Q12" s="163"/>
      <c r="R12" s="163"/>
      <c r="S12" s="163"/>
      <c r="T12" s="164"/>
      <c r="U12" s="2"/>
      <c r="V12" s="3"/>
      <c r="W12" s="162"/>
      <c r="X12" s="163"/>
      <c r="Y12" s="163"/>
      <c r="Z12" s="163"/>
      <c r="AA12" s="163"/>
      <c r="AB12" s="164"/>
      <c r="AC12" s="162"/>
      <c r="AD12" s="163"/>
      <c r="AE12" s="163"/>
      <c r="AF12" s="163"/>
      <c r="AG12" s="163"/>
      <c r="AH12" s="163"/>
      <c r="AI12" s="163"/>
      <c r="AJ12" s="163"/>
      <c r="AK12" s="163"/>
      <c r="AL12" s="163"/>
      <c r="AM12" s="163"/>
      <c r="AN12" s="164"/>
      <c r="AO12" s="2"/>
      <c r="AP12" s="3"/>
      <c r="AQ12" s="162"/>
      <c r="AR12" s="163"/>
      <c r="AS12" s="163"/>
      <c r="AT12" s="163"/>
      <c r="AU12" s="163"/>
      <c r="AV12" s="164"/>
      <c r="AW12" s="162"/>
      <c r="AX12" s="163"/>
      <c r="AY12" s="163"/>
      <c r="AZ12" s="163"/>
      <c r="BA12" s="163"/>
      <c r="BB12" s="163"/>
      <c r="BC12" s="163"/>
      <c r="BD12" s="163"/>
      <c r="BE12" s="163"/>
      <c r="BF12" s="163"/>
      <c r="BG12" s="163"/>
      <c r="BH12" s="164"/>
      <c r="BI12" s="2"/>
      <c r="BJ12" s="3"/>
      <c r="BK12" s="162"/>
      <c r="BL12" s="163"/>
      <c r="BM12" s="163"/>
      <c r="BN12" s="163"/>
      <c r="BO12" s="163"/>
      <c r="BP12" s="164"/>
      <c r="BQ12" s="162"/>
      <c r="BR12" s="163"/>
      <c r="BS12" s="163"/>
      <c r="BT12" s="163"/>
      <c r="BU12" s="163"/>
      <c r="BV12" s="163"/>
      <c r="BW12" s="163"/>
      <c r="BX12" s="163"/>
      <c r="BY12" s="163"/>
      <c r="BZ12" s="163"/>
      <c r="CA12" s="163"/>
      <c r="CB12" s="164"/>
    </row>
    <row r="13" spans="1:80" ht="13.9" x14ac:dyDescent="0.3">
      <c r="A13" s="2"/>
      <c r="B13" s="3"/>
      <c r="C13" s="162"/>
      <c r="D13" s="163"/>
      <c r="E13" s="163"/>
      <c r="F13" s="163"/>
      <c r="G13" s="163"/>
      <c r="H13" s="164"/>
      <c r="I13" s="162"/>
      <c r="J13" s="163"/>
      <c r="K13" s="163"/>
      <c r="L13" s="163"/>
      <c r="M13" s="163"/>
      <c r="N13" s="163"/>
      <c r="O13" s="163"/>
      <c r="P13" s="163"/>
      <c r="Q13" s="163"/>
      <c r="R13" s="163"/>
      <c r="S13" s="163"/>
      <c r="T13" s="164"/>
      <c r="U13" s="2"/>
      <c r="V13" s="3"/>
      <c r="W13" s="162"/>
      <c r="X13" s="163"/>
      <c r="Y13" s="163"/>
      <c r="Z13" s="163"/>
      <c r="AA13" s="163"/>
      <c r="AB13" s="164"/>
      <c r="AC13" s="162"/>
      <c r="AD13" s="163"/>
      <c r="AE13" s="163"/>
      <c r="AF13" s="163"/>
      <c r="AG13" s="163"/>
      <c r="AH13" s="163"/>
      <c r="AI13" s="163"/>
      <c r="AJ13" s="163"/>
      <c r="AK13" s="163"/>
      <c r="AL13" s="163"/>
      <c r="AM13" s="163"/>
      <c r="AN13" s="164"/>
      <c r="AO13" s="2"/>
      <c r="AP13" s="3"/>
      <c r="AQ13" s="162"/>
      <c r="AR13" s="163"/>
      <c r="AS13" s="163"/>
      <c r="AT13" s="163"/>
      <c r="AU13" s="163"/>
      <c r="AV13" s="164"/>
      <c r="AW13" s="162"/>
      <c r="AX13" s="163"/>
      <c r="AY13" s="163"/>
      <c r="AZ13" s="163"/>
      <c r="BA13" s="163"/>
      <c r="BB13" s="163"/>
      <c r="BC13" s="163"/>
      <c r="BD13" s="163"/>
      <c r="BE13" s="163"/>
      <c r="BF13" s="163"/>
      <c r="BG13" s="163"/>
      <c r="BH13" s="164"/>
      <c r="BI13" s="2"/>
      <c r="BJ13" s="3"/>
      <c r="BK13" s="162"/>
      <c r="BL13" s="163"/>
      <c r="BM13" s="163"/>
      <c r="BN13" s="163"/>
      <c r="BO13" s="163"/>
      <c r="BP13" s="164"/>
      <c r="BQ13" s="162"/>
      <c r="BR13" s="163"/>
      <c r="BS13" s="163"/>
      <c r="BT13" s="163"/>
      <c r="BU13" s="163"/>
      <c r="BV13" s="163"/>
      <c r="BW13" s="163"/>
      <c r="BX13" s="163"/>
      <c r="BY13" s="163"/>
      <c r="BZ13" s="163"/>
      <c r="CA13" s="163"/>
      <c r="CB13" s="164"/>
    </row>
    <row r="14" spans="1:80" ht="13.9" x14ac:dyDescent="0.3">
      <c r="A14" s="2"/>
      <c r="B14" s="3"/>
      <c r="C14" s="162"/>
      <c r="D14" s="163"/>
      <c r="E14" s="163"/>
      <c r="F14" s="163"/>
      <c r="G14" s="163"/>
      <c r="H14" s="164"/>
      <c r="I14" s="162"/>
      <c r="J14" s="163"/>
      <c r="K14" s="163"/>
      <c r="L14" s="163"/>
      <c r="M14" s="163"/>
      <c r="N14" s="163"/>
      <c r="O14" s="163"/>
      <c r="P14" s="163"/>
      <c r="Q14" s="163"/>
      <c r="R14" s="163"/>
      <c r="S14" s="163"/>
      <c r="T14" s="164"/>
      <c r="U14" s="2"/>
      <c r="V14" s="3"/>
      <c r="W14" s="162"/>
      <c r="X14" s="163"/>
      <c r="Y14" s="163"/>
      <c r="Z14" s="163"/>
      <c r="AA14" s="163"/>
      <c r="AB14" s="164"/>
      <c r="AC14" s="162"/>
      <c r="AD14" s="163"/>
      <c r="AE14" s="163"/>
      <c r="AF14" s="163"/>
      <c r="AG14" s="163"/>
      <c r="AH14" s="163"/>
      <c r="AI14" s="163"/>
      <c r="AJ14" s="163"/>
      <c r="AK14" s="163"/>
      <c r="AL14" s="163"/>
      <c r="AM14" s="163"/>
      <c r="AN14" s="164"/>
      <c r="AO14" s="2"/>
      <c r="AP14" s="3"/>
      <c r="AQ14" s="162"/>
      <c r="AR14" s="163"/>
      <c r="AS14" s="163"/>
      <c r="AT14" s="163"/>
      <c r="AU14" s="163"/>
      <c r="AV14" s="164"/>
      <c r="AW14" s="162"/>
      <c r="AX14" s="163"/>
      <c r="AY14" s="163"/>
      <c r="AZ14" s="163"/>
      <c r="BA14" s="163"/>
      <c r="BB14" s="163"/>
      <c r="BC14" s="163"/>
      <c r="BD14" s="163"/>
      <c r="BE14" s="163"/>
      <c r="BF14" s="163"/>
      <c r="BG14" s="163"/>
      <c r="BH14" s="164"/>
      <c r="BI14" s="2"/>
      <c r="BJ14" s="3"/>
      <c r="BK14" s="162"/>
      <c r="BL14" s="163"/>
      <c r="BM14" s="163"/>
      <c r="BN14" s="163"/>
      <c r="BO14" s="163"/>
      <c r="BP14" s="164"/>
      <c r="BQ14" s="162"/>
      <c r="BR14" s="163"/>
      <c r="BS14" s="163"/>
      <c r="BT14" s="163"/>
      <c r="BU14" s="163"/>
      <c r="BV14" s="163"/>
      <c r="BW14" s="163"/>
      <c r="BX14" s="163"/>
      <c r="BY14" s="163"/>
      <c r="BZ14" s="163"/>
      <c r="CA14" s="163"/>
      <c r="CB14" s="164"/>
    </row>
    <row r="15" spans="1:80" ht="13.9" x14ac:dyDescent="0.3">
      <c r="A15" s="2"/>
      <c r="B15" s="3"/>
      <c r="C15" s="162"/>
      <c r="D15" s="163"/>
      <c r="E15" s="163"/>
      <c r="F15" s="163"/>
      <c r="G15" s="163"/>
      <c r="H15" s="164"/>
      <c r="I15" s="162"/>
      <c r="J15" s="163"/>
      <c r="K15" s="163"/>
      <c r="L15" s="163"/>
      <c r="M15" s="163"/>
      <c r="N15" s="163"/>
      <c r="O15" s="163"/>
      <c r="P15" s="163"/>
      <c r="Q15" s="163"/>
      <c r="R15" s="163"/>
      <c r="S15" s="163"/>
      <c r="T15" s="164"/>
      <c r="U15" s="2"/>
      <c r="V15" s="3"/>
      <c r="W15" s="162"/>
      <c r="X15" s="163"/>
      <c r="Y15" s="163"/>
      <c r="Z15" s="163"/>
      <c r="AA15" s="163"/>
      <c r="AB15" s="164"/>
      <c r="AC15" s="162"/>
      <c r="AD15" s="163"/>
      <c r="AE15" s="163"/>
      <c r="AF15" s="163"/>
      <c r="AG15" s="163"/>
      <c r="AH15" s="163"/>
      <c r="AI15" s="163"/>
      <c r="AJ15" s="163"/>
      <c r="AK15" s="163"/>
      <c r="AL15" s="163"/>
      <c r="AM15" s="163"/>
      <c r="AN15" s="164"/>
      <c r="AO15" s="2"/>
      <c r="AP15" s="3"/>
      <c r="AQ15" s="162"/>
      <c r="AR15" s="163"/>
      <c r="AS15" s="163"/>
      <c r="AT15" s="163"/>
      <c r="AU15" s="163"/>
      <c r="AV15" s="164"/>
      <c r="AW15" s="162"/>
      <c r="AX15" s="163"/>
      <c r="AY15" s="163"/>
      <c r="AZ15" s="163"/>
      <c r="BA15" s="163"/>
      <c r="BB15" s="163"/>
      <c r="BC15" s="163"/>
      <c r="BD15" s="163"/>
      <c r="BE15" s="163"/>
      <c r="BF15" s="163"/>
      <c r="BG15" s="163"/>
      <c r="BH15" s="164"/>
      <c r="BI15" s="2"/>
      <c r="BJ15" s="3"/>
      <c r="BK15" s="162"/>
      <c r="BL15" s="163"/>
      <c r="BM15" s="163"/>
      <c r="BN15" s="163"/>
      <c r="BO15" s="163"/>
      <c r="BP15" s="164"/>
      <c r="BQ15" s="162"/>
      <c r="BR15" s="163"/>
      <c r="BS15" s="163"/>
      <c r="BT15" s="163"/>
      <c r="BU15" s="163"/>
      <c r="BV15" s="163"/>
      <c r="BW15" s="163"/>
      <c r="BX15" s="163"/>
      <c r="BY15" s="163"/>
      <c r="BZ15" s="163"/>
      <c r="CA15" s="163"/>
      <c r="CB15" s="164"/>
    </row>
    <row r="16" spans="1:80" ht="13.9" x14ac:dyDescent="0.3">
      <c r="A16" s="2"/>
      <c r="B16" s="3"/>
      <c r="C16" s="162"/>
      <c r="D16" s="163"/>
      <c r="E16" s="163"/>
      <c r="F16" s="163"/>
      <c r="G16" s="163"/>
      <c r="H16" s="164"/>
      <c r="I16" s="162"/>
      <c r="J16" s="163"/>
      <c r="K16" s="163"/>
      <c r="L16" s="163"/>
      <c r="M16" s="163"/>
      <c r="N16" s="163"/>
      <c r="O16" s="163"/>
      <c r="P16" s="163"/>
      <c r="Q16" s="163"/>
      <c r="R16" s="163"/>
      <c r="S16" s="163"/>
      <c r="T16" s="164"/>
      <c r="U16" s="2"/>
      <c r="V16" s="3"/>
      <c r="W16" s="162"/>
      <c r="X16" s="163"/>
      <c r="Y16" s="163"/>
      <c r="Z16" s="163"/>
      <c r="AA16" s="163"/>
      <c r="AB16" s="164"/>
      <c r="AC16" s="162"/>
      <c r="AD16" s="163"/>
      <c r="AE16" s="163"/>
      <c r="AF16" s="163"/>
      <c r="AG16" s="163"/>
      <c r="AH16" s="163"/>
      <c r="AI16" s="163"/>
      <c r="AJ16" s="163"/>
      <c r="AK16" s="163"/>
      <c r="AL16" s="163"/>
      <c r="AM16" s="163"/>
      <c r="AN16" s="164"/>
      <c r="AO16" s="2"/>
      <c r="AP16" s="3"/>
      <c r="AQ16" s="162"/>
      <c r="AR16" s="163"/>
      <c r="AS16" s="163"/>
      <c r="AT16" s="163"/>
      <c r="AU16" s="163"/>
      <c r="AV16" s="164"/>
      <c r="AW16" s="162"/>
      <c r="AX16" s="163"/>
      <c r="AY16" s="163"/>
      <c r="AZ16" s="163"/>
      <c r="BA16" s="163"/>
      <c r="BB16" s="163"/>
      <c r="BC16" s="163"/>
      <c r="BD16" s="163"/>
      <c r="BE16" s="163"/>
      <c r="BF16" s="163"/>
      <c r="BG16" s="163"/>
      <c r="BH16" s="164"/>
      <c r="BI16" s="2"/>
      <c r="BJ16" s="3"/>
      <c r="BK16" s="162"/>
      <c r="BL16" s="163"/>
      <c r="BM16" s="163"/>
      <c r="BN16" s="163"/>
      <c r="BO16" s="163"/>
      <c r="BP16" s="164"/>
      <c r="BQ16" s="162"/>
      <c r="BR16" s="163"/>
      <c r="BS16" s="163"/>
      <c r="BT16" s="163"/>
      <c r="BU16" s="163"/>
      <c r="BV16" s="163"/>
      <c r="BW16" s="163"/>
      <c r="BX16" s="163"/>
      <c r="BY16" s="163"/>
      <c r="BZ16" s="163"/>
      <c r="CA16" s="163"/>
      <c r="CB16" s="164"/>
    </row>
    <row r="17" spans="1:80" ht="13.9" x14ac:dyDescent="0.3">
      <c r="A17" s="2"/>
      <c r="B17" s="3"/>
      <c r="C17" s="162"/>
      <c r="D17" s="163"/>
      <c r="E17" s="163"/>
      <c r="F17" s="163"/>
      <c r="G17" s="163"/>
      <c r="H17" s="164"/>
      <c r="I17" s="162"/>
      <c r="J17" s="163"/>
      <c r="K17" s="163"/>
      <c r="L17" s="163"/>
      <c r="M17" s="163"/>
      <c r="N17" s="163"/>
      <c r="O17" s="163"/>
      <c r="P17" s="163"/>
      <c r="Q17" s="163"/>
      <c r="R17" s="163"/>
      <c r="S17" s="163"/>
      <c r="T17" s="164"/>
      <c r="U17" s="2"/>
      <c r="V17" s="3"/>
      <c r="W17" s="162"/>
      <c r="X17" s="163"/>
      <c r="Y17" s="163"/>
      <c r="Z17" s="163"/>
      <c r="AA17" s="163"/>
      <c r="AB17" s="164"/>
      <c r="AC17" s="162"/>
      <c r="AD17" s="163"/>
      <c r="AE17" s="163"/>
      <c r="AF17" s="163"/>
      <c r="AG17" s="163"/>
      <c r="AH17" s="163"/>
      <c r="AI17" s="163"/>
      <c r="AJ17" s="163"/>
      <c r="AK17" s="163"/>
      <c r="AL17" s="163"/>
      <c r="AM17" s="163"/>
      <c r="AN17" s="164"/>
      <c r="AO17" s="2"/>
      <c r="AP17" s="3"/>
      <c r="AQ17" s="162"/>
      <c r="AR17" s="163"/>
      <c r="AS17" s="163"/>
      <c r="AT17" s="163"/>
      <c r="AU17" s="163"/>
      <c r="AV17" s="164"/>
      <c r="AW17" s="162"/>
      <c r="AX17" s="163"/>
      <c r="AY17" s="163"/>
      <c r="AZ17" s="163"/>
      <c r="BA17" s="163"/>
      <c r="BB17" s="163"/>
      <c r="BC17" s="163"/>
      <c r="BD17" s="163"/>
      <c r="BE17" s="163"/>
      <c r="BF17" s="163"/>
      <c r="BG17" s="163"/>
      <c r="BH17" s="164"/>
      <c r="BI17" s="2"/>
      <c r="BJ17" s="3"/>
      <c r="BK17" s="162"/>
      <c r="BL17" s="163"/>
      <c r="BM17" s="163"/>
      <c r="BN17" s="163"/>
      <c r="BO17" s="163"/>
      <c r="BP17" s="164"/>
      <c r="BQ17" s="162"/>
      <c r="BR17" s="163"/>
      <c r="BS17" s="163"/>
      <c r="BT17" s="163"/>
      <c r="BU17" s="163"/>
      <c r="BV17" s="163"/>
      <c r="BW17" s="163"/>
      <c r="BX17" s="163"/>
      <c r="BY17" s="163"/>
      <c r="BZ17" s="163"/>
      <c r="CA17" s="163"/>
      <c r="CB17" s="164"/>
    </row>
    <row r="18" spans="1:80" ht="13.9" x14ac:dyDescent="0.3">
      <c r="A18" s="2"/>
      <c r="B18" s="3"/>
      <c r="C18" s="162"/>
      <c r="D18" s="163"/>
      <c r="E18" s="163"/>
      <c r="F18" s="163"/>
      <c r="G18" s="163"/>
      <c r="H18" s="164"/>
      <c r="I18" s="162"/>
      <c r="J18" s="163"/>
      <c r="K18" s="163"/>
      <c r="L18" s="163"/>
      <c r="M18" s="163"/>
      <c r="N18" s="163"/>
      <c r="O18" s="163"/>
      <c r="P18" s="163"/>
      <c r="Q18" s="163"/>
      <c r="R18" s="163"/>
      <c r="S18" s="163"/>
      <c r="T18" s="164"/>
      <c r="U18" s="2"/>
      <c r="V18" s="3"/>
      <c r="W18" s="162"/>
      <c r="X18" s="163"/>
      <c r="Y18" s="163"/>
      <c r="Z18" s="163"/>
      <c r="AA18" s="163"/>
      <c r="AB18" s="164"/>
      <c r="AC18" s="162"/>
      <c r="AD18" s="163"/>
      <c r="AE18" s="163"/>
      <c r="AF18" s="163"/>
      <c r="AG18" s="163"/>
      <c r="AH18" s="163"/>
      <c r="AI18" s="163"/>
      <c r="AJ18" s="163"/>
      <c r="AK18" s="163"/>
      <c r="AL18" s="163"/>
      <c r="AM18" s="163"/>
      <c r="AN18" s="164"/>
      <c r="AO18" s="2"/>
      <c r="AP18" s="3"/>
      <c r="AQ18" s="162"/>
      <c r="AR18" s="163"/>
      <c r="AS18" s="163"/>
      <c r="AT18" s="163"/>
      <c r="AU18" s="163"/>
      <c r="AV18" s="164"/>
      <c r="AW18" s="162"/>
      <c r="AX18" s="163"/>
      <c r="AY18" s="163"/>
      <c r="AZ18" s="163"/>
      <c r="BA18" s="163"/>
      <c r="BB18" s="163"/>
      <c r="BC18" s="163"/>
      <c r="BD18" s="163"/>
      <c r="BE18" s="163"/>
      <c r="BF18" s="163"/>
      <c r="BG18" s="163"/>
      <c r="BH18" s="164"/>
      <c r="BI18" s="2"/>
      <c r="BJ18" s="3"/>
      <c r="BK18" s="162"/>
      <c r="BL18" s="163"/>
      <c r="BM18" s="163"/>
      <c r="BN18" s="163"/>
      <c r="BO18" s="163"/>
      <c r="BP18" s="164"/>
      <c r="BQ18" s="162"/>
      <c r="BR18" s="163"/>
      <c r="BS18" s="163"/>
      <c r="BT18" s="163"/>
      <c r="BU18" s="163"/>
      <c r="BV18" s="163"/>
      <c r="BW18" s="163"/>
      <c r="BX18" s="163"/>
      <c r="BY18" s="163"/>
      <c r="BZ18" s="163"/>
      <c r="CA18" s="163"/>
      <c r="CB18" s="164"/>
    </row>
    <row r="19" spans="1:80" ht="13.9" x14ac:dyDescent="0.3">
      <c r="A19" s="2"/>
      <c r="B19" s="3"/>
      <c r="C19" s="162"/>
      <c r="D19" s="163"/>
      <c r="E19" s="163"/>
      <c r="F19" s="163"/>
      <c r="G19" s="163"/>
      <c r="H19" s="164"/>
      <c r="I19" s="162"/>
      <c r="J19" s="163"/>
      <c r="K19" s="163"/>
      <c r="L19" s="163"/>
      <c r="M19" s="163"/>
      <c r="N19" s="163"/>
      <c r="O19" s="163"/>
      <c r="P19" s="163"/>
      <c r="Q19" s="163"/>
      <c r="R19" s="163"/>
      <c r="S19" s="163"/>
      <c r="T19" s="164"/>
      <c r="U19" s="2"/>
      <c r="V19" s="3"/>
      <c r="W19" s="162"/>
      <c r="X19" s="163"/>
      <c r="Y19" s="163"/>
      <c r="Z19" s="163"/>
      <c r="AA19" s="163"/>
      <c r="AB19" s="164"/>
      <c r="AC19" s="162"/>
      <c r="AD19" s="163"/>
      <c r="AE19" s="163"/>
      <c r="AF19" s="163"/>
      <c r="AG19" s="163"/>
      <c r="AH19" s="163"/>
      <c r="AI19" s="163"/>
      <c r="AJ19" s="163"/>
      <c r="AK19" s="163"/>
      <c r="AL19" s="163"/>
      <c r="AM19" s="163"/>
      <c r="AN19" s="164"/>
      <c r="AO19" s="2"/>
      <c r="AP19" s="3"/>
      <c r="AQ19" s="162"/>
      <c r="AR19" s="163"/>
      <c r="AS19" s="163"/>
      <c r="AT19" s="163"/>
      <c r="AU19" s="163"/>
      <c r="AV19" s="164"/>
      <c r="AW19" s="162"/>
      <c r="AX19" s="163"/>
      <c r="AY19" s="163"/>
      <c r="AZ19" s="163"/>
      <c r="BA19" s="163"/>
      <c r="BB19" s="163"/>
      <c r="BC19" s="163"/>
      <c r="BD19" s="163"/>
      <c r="BE19" s="163"/>
      <c r="BF19" s="163"/>
      <c r="BG19" s="163"/>
      <c r="BH19" s="164"/>
      <c r="BI19" s="2"/>
      <c r="BJ19" s="3"/>
      <c r="BK19" s="162"/>
      <c r="BL19" s="163"/>
      <c r="BM19" s="163"/>
      <c r="BN19" s="163"/>
      <c r="BO19" s="163"/>
      <c r="BP19" s="164"/>
      <c r="BQ19" s="162"/>
      <c r="BR19" s="163"/>
      <c r="BS19" s="163"/>
      <c r="BT19" s="163"/>
      <c r="BU19" s="163"/>
      <c r="BV19" s="163"/>
      <c r="BW19" s="163"/>
      <c r="BX19" s="163"/>
      <c r="BY19" s="163"/>
      <c r="BZ19" s="163"/>
      <c r="CA19" s="163"/>
      <c r="CB19" s="164"/>
    </row>
    <row r="20" spans="1:80" ht="13.9" x14ac:dyDescent="0.3">
      <c r="A20" s="2"/>
      <c r="B20" s="3"/>
      <c r="C20" s="162"/>
      <c r="D20" s="163"/>
      <c r="E20" s="163"/>
      <c r="F20" s="163"/>
      <c r="G20" s="163"/>
      <c r="H20" s="164"/>
      <c r="I20" s="162"/>
      <c r="J20" s="163"/>
      <c r="K20" s="163"/>
      <c r="L20" s="163"/>
      <c r="M20" s="163"/>
      <c r="N20" s="163"/>
      <c r="O20" s="163"/>
      <c r="P20" s="163"/>
      <c r="Q20" s="163"/>
      <c r="R20" s="163"/>
      <c r="S20" s="163"/>
      <c r="T20" s="164"/>
      <c r="U20" s="2"/>
      <c r="V20" s="3"/>
      <c r="W20" s="162"/>
      <c r="X20" s="163"/>
      <c r="Y20" s="163"/>
      <c r="Z20" s="163"/>
      <c r="AA20" s="163"/>
      <c r="AB20" s="164"/>
      <c r="AC20" s="162"/>
      <c r="AD20" s="163"/>
      <c r="AE20" s="163"/>
      <c r="AF20" s="163"/>
      <c r="AG20" s="163"/>
      <c r="AH20" s="163"/>
      <c r="AI20" s="163"/>
      <c r="AJ20" s="163"/>
      <c r="AK20" s="163"/>
      <c r="AL20" s="163"/>
      <c r="AM20" s="163"/>
      <c r="AN20" s="164"/>
      <c r="AO20" s="2"/>
      <c r="AP20" s="3"/>
      <c r="AQ20" s="162"/>
      <c r="AR20" s="163"/>
      <c r="AS20" s="163"/>
      <c r="AT20" s="163"/>
      <c r="AU20" s="163"/>
      <c r="AV20" s="164"/>
      <c r="AW20" s="162"/>
      <c r="AX20" s="163"/>
      <c r="AY20" s="163"/>
      <c r="AZ20" s="163"/>
      <c r="BA20" s="163"/>
      <c r="BB20" s="163"/>
      <c r="BC20" s="163"/>
      <c r="BD20" s="163"/>
      <c r="BE20" s="163"/>
      <c r="BF20" s="163"/>
      <c r="BG20" s="163"/>
      <c r="BH20" s="164"/>
      <c r="BI20" s="2"/>
      <c r="BJ20" s="3"/>
      <c r="BK20" s="162"/>
      <c r="BL20" s="163"/>
      <c r="BM20" s="163"/>
      <c r="BN20" s="163"/>
      <c r="BO20" s="163"/>
      <c r="BP20" s="164"/>
      <c r="BQ20" s="162"/>
      <c r="BR20" s="163"/>
      <c r="BS20" s="163"/>
      <c r="BT20" s="163"/>
      <c r="BU20" s="163"/>
      <c r="BV20" s="163"/>
      <c r="BW20" s="163"/>
      <c r="BX20" s="163"/>
      <c r="BY20" s="163"/>
      <c r="BZ20" s="163"/>
      <c r="CA20" s="163"/>
      <c r="CB20" s="164"/>
    </row>
    <row r="21" spans="1:80" ht="13.9" x14ac:dyDescent="0.3">
      <c r="A21" s="2"/>
      <c r="B21" s="3"/>
      <c r="C21" s="162"/>
      <c r="D21" s="163"/>
      <c r="E21" s="163"/>
      <c r="F21" s="163"/>
      <c r="G21" s="163"/>
      <c r="H21" s="164"/>
      <c r="I21" s="162"/>
      <c r="J21" s="163"/>
      <c r="K21" s="163"/>
      <c r="L21" s="163"/>
      <c r="M21" s="163"/>
      <c r="N21" s="163"/>
      <c r="O21" s="163"/>
      <c r="P21" s="163"/>
      <c r="Q21" s="163"/>
      <c r="R21" s="163"/>
      <c r="S21" s="163"/>
      <c r="T21" s="164"/>
      <c r="U21" s="2"/>
      <c r="V21" s="3"/>
      <c r="W21" s="162"/>
      <c r="X21" s="163"/>
      <c r="Y21" s="163"/>
      <c r="Z21" s="163"/>
      <c r="AA21" s="163"/>
      <c r="AB21" s="164"/>
      <c r="AC21" s="162"/>
      <c r="AD21" s="163"/>
      <c r="AE21" s="163"/>
      <c r="AF21" s="163"/>
      <c r="AG21" s="163"/>
      <c r="AH21" s="163"/>
      <c r="AI21" s="163"/>
      <c r="AJ21" s="163"/>
      <c r="AK21" s="163"/>
      <c r="AL21" s="163"/>
      <c r="AM21" s="163"/>
      <c r="AN21" s="164"/>
      <c r="AO21" s="2"/>
      <c r="AP21" s="3"/>
      <c r="AQ21" s="162"/>
      <c r="AR21" s="163"/>
      <c r="AS21" s="163"/>
      <c r="AT21" s="163"/>
      <c r="AU21" s="163"/>
      <c r="AV21" s="164"/>
      <c r="AW21" s="162"/>
      <c r="AX21" s="163"/>
      <c r="AY21" s="163"/>
      <c r="AZ21" s="163"/>
      <c r="BA21" s="163"/>
      <c r="BB21" s="163"/>
      <c r="BC21" s="163"/>
      <c r="BD21" s="163"/>
      <c r="BE21" s="163"/>
      <c r="BF21" s="163"/>
      <c r="BG21" s="163"/>
      <c r="BH21" s="164"/>
      <c r="BI21" s="2"/>
      <c r="BJ21" s="3"/>
      <c r="BK21" s="162"/>
      <c r="BL21" s="163"/>
      <c r="BM21" s="163"/>
      <c r="BN21" s="163"/>
      <c r="BO21" s="163"/>
      <c r="BP21" s="164"/>
      <c r="BQ21" s="162"/>
      <c r="BR21" s="163"/>
      <c r="BS21" s="163"/>
      <c r="BT21" s="163"/>
      <c r="BU21" s="163"/>
      <c r="BV21" s="163"/>
      <c r="BW21" s="163"/>
      <c r="BX21" s="163"/>
      <c r="BY21" s="163"/>
      <c r="BZ21" s="163"/>
      <c r="CA21" s="163"/>
      <c r="CB21" s="164"/>
    </row>
    <row r="22" spans="1:80" ht="13.9" x14ac:dyDescent="0.3">
      <c r="A22" s="2"/>
      <c r="B22" s="3"/>
      <c r="C22" s="162"/>
      <c r="D22" s="163"/>
      <c r="E22" s="163"/>
      <c r="F22" s="163"/>
      <c r="G22" s="163"/>
      <c r="H22" s="164"/>
      <c r="I22" s="162"/>
      <c r="J22" s="163"/>
      <c r="K22" s="163"/>
      <c r="L22" s="163"/>
      <c r="M22" s="163"/>
      <c r="N22" s="163"/>
      <c r="O22" s="163"/>
      <c r="P22" s="163"/>
      <c r="Q22" s="163"/>
      <c r="R22" s="163"/>
      <c r="S22" s="163"/>
      <c r="T22" s="164"/>
      <c r="U22" s="2"/>
      <c r="V22" s="3"/>
      <c r="W22" s="162"/>
      <c r="X22" s="163"/>
      <c r="Y22" s="163"/>
      <c r="Z22" s="163"/>
      <c r="AA22" s="163"/>
      <c r="AB22" s="164"/>
      <c r="AC22" s="162"/>
      <c r="AD22" s="163"/>
      <c r="AE22" s="163"/>
      <c r="AF22" s="163"/>
      <c r="AG22" s="163"/>
      <c r="AH22" s="163"/>
      <c r="AI22" s="163"/>
      <c r="AJ22" s="163"/>
      <c r="AK22" s="163"/>
      <c r="AL22" s="163"/>
      <c r="AM22" s="163"/>
      <c r="AN22" s="164"/>
      <c r="AO22" s="2"/>
      <c r="AP22" s="3"/>
      <c r="AQ22" s="162"/>
      <c r="AR22" s="163"/>
      <c r="AS22" s="163"/>
      <c r="AT22" s="163"/>
      <c r="AU22" s="163"/>
      <c r="AV22" s="164"/>
      <c r="AW22" s="162"/>
      <c r="AX22" s="163"/>
      <c r="AY22" s="163"/>
      <c r="AZ22" s="163"/>
      <c r="BA22" s="163"/>
      <c r="BB22" s="163"/>
      <c r="BC22" s="163"/>
      <c r="BD22" s="163"/>
      <c r="BE22" s="163"/>
      <c r="BF22" s="163"/>
      <c r="BG22" s="163"/>
      <c r="BH22" s="164"/>
      <c r="BI22" s="2"/>
      <c r="BJ22" s="3"/>
      <c r="BK22" s="162"/>
      <c r="BL22" s="163"/>
      <c r="BM22" s="163"/>
      <c r="BN22" s="163"/>
      <c r="BO22" s="163"/>
      <c r="BP22" s="164"/>
      <c r="BQ22" s="162"/>
      <c r="BR22" s="163"/>
      <c r="BS22" s="163"/>
      <c r="BT22" s="163"/>
      <c r="BU22" s="163"/>
      <c r="BV22" s="163"/>
      <c r="BW22" s="163"/>
      <c r="BX22" s="163"/>
      <c r="BY22" s="163"/>
      <c r="BZ22" s="163"/>
      <c r="CA22" s="163"/>
      <c r="CB22" s="164"/>
    </row>
    <row r="23" spans="1:80" ht="13.9" x14ac:dyDescent="0.3">
      <c r="B23" s="3"/>
      <c r="C23" s="162"/>
      <c r="D23" s="163"/>
      <c r="E23" s="163"/>
      <c r="F23" s="163"/>
      <c r="G23" s="163"/>
      <c r="H23" s="164"/>
      <c r="I23" s="162"/>
      <c r="J23" s="163"/>
      <c r="K23" s="163"/>
      <c r="L23" s="163"/>
      <c r="M23" s="163"/>
      <c r="N23" s="163"/>
      <c r="O23" s="163"/>
      <c r="P23" s="163"/>
      <c r="Q23" s="163"/>
      <c r="R23" s="163"/>
      <c r="S23" s="163"/>
      <c r="T23" s="164"/>
      <c r="U23" s="2"/>
      <c r="V23" s="3"/>
      <c r="W23" s="162"/>
      <c r="X23" s="163"/>
      <c r="Y23" s="163"/>
      <c r="Z23" s="163"/>
      <c r="AA23" s="163"/>
      <c r="AB23" s="164"/>
      <c r="AC23" s="162"/>
      <c r="AD23" s="163"/>
      <c r="AE23" s="163"/>
      <c r="AF23" s="163"/>
      <c r="AG23" s="163"/>
      <c r="AH23" s="163"/>
      <c r="AI23" s="163"/>
      <c r="AJ23" s="163"/>
      <c r="AK23" s="163"/>
      <c r="AL23" s="163"/>
      <c r="AM23" s="163"/>
      <c r="AN23" s="164"/>
      <c r="AP23" s="3"/>
      <c r="AQ23" s="162"/>
      <c r="AR23" s="163"/>
      <c r="AS23" s="163"/>
      <c r="AT23" s="163"/>
      <c r="AU23" s="163"/>
      <c r="AV23" s="164"/>
      <c r="AW23" s="162"/>
      <c r="AX23" s="163"/>
      <c r="AY23" s="163"/>
      <c r="AZ23" s="163"/>
      <c r="BA23" s="163"/>
      <c r="BB23" s="163"/>
      <c r="BC23" s="163"/>
      <c r="BD23" s="163"/>
      <c r="BE23" s="163"/>
      <c r="BF23" s="163"/>
      <c r="BG23" s="163"/>
      <c r="BH23" s="164"/>
      <c r="BI23" s="2"/>
      <c r="BJ23" s="3"/>
      <c r="BK23" s="162"/>
      <c r="BL23" s="163"/>
      <c r="BM23" s="163"/>
      <c r="BN23" s="163"/>
      <c r="BO23" s="163"/>
      <c r="BP23" s="164"/>
      <c r="BQ23" s="162"/>
      <c r="BR23" s="163"/>
      <c r="BS23" s="163"/>
      <c r="BT23" s="163"/>
      <c r="BU23" s="163"/>
      <c r="BV23" s="163"/>
      <c r="BW23" s="163"/>
      <c r="BX23" s="163"/>
      <c r="BY23" s="163"/>
      <c r="BZ23" s="163"/>
      <c r="CA23" s="163"/>
      <c r="CB23" s="164"/>
    </row>
    <row r="24" spans="1:80" ht="13.9" x14ac:dyDescent="0.3">
      <c r="B24" s="3"/>
      <c r="C24" s="162"/>
      <c r="D24" s="163"/>
      <c r="E24" s="163"/>
      <c r="F24" s="163"/>
      <c r="G24" s="163"/>
      <c r="H24" s="164"/>
      <c r="I24" s="162"/>
      <c r="J24" s="163"/>
      <c r="K24" s="163"/>
      <c r="L24" s="163"/>
      <c r="M24" s="163"/>
      <c r="N24" s="163"/>
      <c r="O24" s="163"/>
      <c r="P24" s="163"/>
      <c r="Q24" s="163"/>
      <c r="R24" s="163"/>
      <c r="S24" s="163"/>
      <c r="T24" s="164"/>
      <c r="U24" s="2"/>
      <c r="V24" s="3"/>
      <c r="W24" s="162"/>
      <c r="X24" s="163"/>
      <c r="Y24" s="163"/>
      <c r="Z24" s="163"/>
      <c r="AA24" s="163"/>
      <c r="AB24" s="164"/>
      <c r="AC24" s="162"/>
      <c r="AD24" s="163"/>
      <c r="AE24" s="163"/>
      <c r="AF24" s="163"/>
      <c r="AG24" s="163"/>
      <c r="AH24" s="163"/>
      <c r="AI24" s="163"/>
      <c r="AJ24" s="163"/>
      <c r="AK24" s="163"/>
      <c r="AL24" s="163"/>
      <c r="AM24" s="163"/>
      <c r="AN24" s="164"/>
      <c r="AP24" s="3"/>
      <c r="AQ24" s="162"/>
      <c r="AR24" s="163"/>
      <c r="AS24" s="163"/>
      <c r="AT24" s="163"/>
      <c r="AU24" s="163"/>
      <c r="AV24" s="164"/>
      <c r="AW24" s="162"/>
      <c r="AX24" s="163"/>
      <c r="AY24" s="163"/>
      <c r="AZ24" s="163"/>
      <c r="BA24" s="163"/>
      <c r="BB24" s="163"/>
      <c r="BC24" s="163"/>
      <c r="BD24" s="163"/>
      <c r="BE24" s="163"/>
      <c r="BF24" s="163"/>
      <c r="BG24" s="163"/>
      <c r="BH24" s="164"/>
      <c r="BI24" s="2"/>
      <c r="BJ24" s="3"/>
      <c r="BK24" s="162"/>
      <c r="BL24" s="163"/>
      <c r="BM24" s="163"/>
      <c r="BN24" s="163"/>
      <c r="BO24" s="163"/>
      <c r="BP24" s="164"/>
      <c r="BQ24" s="162"/>
      <c r="BR24" s="163"/>
      <c r="BS24" s="163"/>
      <c r="BT24" s="163"/>
      <c r="BU24" s="163"/>
      <c r="BV24" s="163"/>
      <c r="BW24" s="163"/>
      <c r="BX24" s="163"/>
      <c r="BY24" s="163"/>
      <c r="BZ24" s="163"/>
      <c r="CA24" s="163"/>
      <c r="CB24" s="164"/>
    </row>
    <row r="25" spans="1:80" ht="13.9" x14ac:dyDescent="0.3">
      <c r="B25" s="3"/>
      <c r="C25" s="162"/>
      <c r="D25" s="163"/>
      <c r="E25" s="163"/>
      <c r="F25" s="163"/>
      <c r="G25" s="163"/>
      <c r="H25" s="164"/>
      <c r="I25" s="162"/>
      <c r="J25" s="163"/>
      <c r="K25" s="163"/>
      <c r="L25" s="163"/>
      <c r="M25" s="163"/>
      <c r="N25" s="163"/>
      <c r="O25" s="163"/>
      <c r="P25" s="163"/>
      <c r="Q25" s="163"/>
      <c r="R25" s="163"/>
      <c r="S25" s="163"/>
      <c r="T25" s="164"/>
      <c r="U25" s="2"/>
      <c r="V25" s="3"/>
      <c r="W25" s="162"/>
      <c r="X25" s="163"/>
      <c r="Y25" s="163"/>
      <c r="Z25" s="163"/>
      <c r="AA25" s="163"/>
      <c r="AB25" s="164"/>
      <c r="AC25" s="162"/>
      <c r="AD25" s="163"/>
      <c r="AE25" s="163"/>
      <c r="AF25" s="163"/>
      <c r="AG25" s="163"/>
      <c r="AH25" s="163"/>
      <c r="AI25" s="163"/>
      <c r="AJ25" s="163"/>
      <c r="AK25" s="163"/>
      <c r="AL25" s="163"/>
      <c r="AM25" s="163"/>
      <c r="AN25" s="164"/>
      <c r="AP25" s="3"/>
      <c r="AQ25" s="162"/>
      <c r="AR25" s="163"/>
      <c r="AS25" s="163"/>
      <c r="AT25" s="163"/>
      <c r="AU25" s="163"/>
      <c r="AV25" s="164"/>
      <c r="AW25" s="162"/>
      <c r="AX25" s="163"/>
      <c r="AY25" s="163"/>
      <c r="AZ25" s="163"/>
      <c r="BA25" s="163"/>
      <c r="BB25" s="163"/>
      <c r="BC25" s="163"/>
      <c r="BD25" s="163"/>
      <c r="BE25" s="163"/>
      <c r="BF25" s="163"/>
      <c r="BG25" s="163"/>
      <c r="BH25" s="164"/>
      <c r="BI25" s="2"/>
      <c r="BJ25" s="3"/>
      <c r="BK25" s="162"/>
      <c r="BL25" s="163"/>
      <c r="BM25" s="163"/>
      <c r="BN25" s="163"/>
      <c r="BO25" s="163"/>
      <c r="BP25" s="164"/>
      <c r="BQ25" s="162"/>
      <c r="BR25" s="163"/>
      <c r="BS25" s="163"/>
      <c r="BT25" s="163"/>
      <c r="BU25" s="163"/>
      <c r="BV25" s="163"/>
      <c r="BW25" s="163"/>
      <c r="BX25" s="163"/>
      <c r="BY25" s="163"/>
      <c r="BZ25" s="163"/>
      <c r="CA25" s="163"/>
      <c r="CB25" s="164"/>
    </row>
    <row r="26" spans="1:80" ht="13.9" x14ac:dyDescent="0.3">
      <c r="B26" s="3"/>
      <c r="C26" s="162"/>
      <c r="D26" s="163"/>
      <c r="E26" s="163"/>
      <c r="F26" s="163"/>
      <c r="G26" s="163"/>
      <c r="H26" s="164"/>
      <c r="I26" s="162"/>
      <c r="J26" s="163"/>
      <c r="K26" s="163"/>
      <c r="L26" s="163"/>
      <c r="M26" s="163"/>
      <c r="N26" s="163"/>
      <c r="O26" s="163"/>
      <c r="P26" s="163"/>
      <c r="Q26" s="163"/>
      <c r="R26" s="163"/>
      <c r="S26" s="163"/>
      <c r="T26" s="164"/>
      <c r="U26" s="2"/>
      <c r="V26" s="3"/>
      <c r="W26" s="162"/>
      <c r="X26" s="163"/>
      <c r="Y26" s="163"/>
      <c r="Z26" s="163"/>
      <c r="AA26" s="163"/>
      <c r="AB26" s="164"/>
      <c r="AC26" s="162"/>
      <c r="AD26" s="163"/>
      <c r="AE26" s="163"/>
      <c r="AF26" s="163"/>
      <c r="AG26" s="163"/>
      <c r="AH26" s="163"/>
      <c r="AI26" s="163"/>
      <c r="AJ26" s="163"/>
      <c r="AK26" s="163"/>
      <c r="AL26" s="163"/>
      <c r="AM26" s="163"/>
      <c r="AN26" s="164"/>
      <c r="AP26" s="3"/>
      <c r="AQ26" s="162"/>
      <c r="AR26" s="163"/>
      <c r="AS26" s="163"/>
      <c r="AT26" s="163"/>
      <c r="AU26" s="163"/>
      <c r="AV26" s="164"/>
      <c r="AW26" s="162"/>
      <c r="AX26" s="163"/>
      <c r="AY26" s="163"/>
      <c r="AZ26" s="163"/>
      <c r="BA26" s="163"/>
      <c r="BB26" s="163"/>
      <c r="BC26" s="163"/>
      <c r="BD26" s="163"/>
      <c r="BE26" s="163"/>
      <c r="BF26" s="163"/>
      <c r="BG26" s="163"/>
      <c r="BH26" s="164"/>
      <c r="BI26" s="2"/>
      <c r="BJ26" s="3"/>
      <c r="BK26" s="162"/>
      <c r="BL26" s="163"/>
      <c r="BM26" s="163"/>
      <c r="BN26" s="163"/>
      <c r="BO26" s="163"/>
      <c r="BP26" s="164"/>
      <c r="BQ26" s="162"/>
      <c r="BR26" s="163"/>
      <c r="BS26" s="163"/>
      <c r="BT26" s="163"/>
      <c r="BU26" s="163"/>
      <c r="BV26" s="163"/>
      <c r="BW26" s="163"/>
      <c r="BX26" s="163"/>
      <c r="BY26" s="163"/>
      <c r="BZ26" s="163"/>
      <c r="CA26" s="163"/>
      <c r="CB26" s="164"/>
    </row>
    <row r="27" spans="1:80" ht="13.9" x14ac:dyDescent="0.3">
      <c r="B27" s="3"/>
      <c r="C27" s="162"/>
      <c r="D27" s="163"/>
      <c r="E27" s="163"/>
      <c r="F27" s="163"/>
      <c r="G27" s="163"/>
      <c r="H27" s="164"/>
      <c r="I27" s="162"/>
      <c r="J27" s="163"/>
      <c r="K27" s="163"/>
      <c r="L27" s="163"/>
      <c r="M27" s="163"/>
      <c r="N27" s="163"/>
      <c r="O27" s="163"/>
      <c r="P27" s="163"/>
      <c r="Q27" s="163"/>
      <c r="R27" s="163"/>
      <c r="S27" s="163"/>
      <c r="T27" s="164"/>
      <c r="U27" s="2"/>
      <c r="V27" s="3"/>
      <c r="W27" s="162"/>
      <c r="X27" s="163"/>
      <c r="Y27" s="163"/>
      <c r="Z27" s="163"/>
      <c r="AA27" s="163"/>
      <c r="AB27" s="164"/>
      <c r="AC27" s="162"/>
      <c r="AD27" s="163"/>
      <c r="AE27" s="163"/>
      <c r="AF27" s="163"/>
      <c r="AG27" s="163"/>
      <c r="AH27" s="163"/>
      <c r="AI27" s="163"/>
      <c r="AJ27" s="163"/>
      <c r="AK27" s="163"/>
      <c r="AL27" s="163"/>
      <c r="AM27" s="163"/>
      <c r="AN27" s="164"/>
      <c r="AP27" s="3"/>
      <c r="AQ27" s="162"/>
      <c r="AR27" s="163"/>
      <c r="AS27" s="163"/>
      <c r="AT27" s="163"/>
      <c r="AU27" s="163"/>
      <c r="AV27" s="164"/>
      <c r="AW27" s="162"/>
      <c r="AX27" s="163"/>
      <c r="AY27" s="163"/>
      <c r="AZ27" s="163"/>
      <c r="BA27" s="163"/>
      <c r="BB27" s="163"/>
      <c r="BC27" s="163"/>
      <c r="BD27" s="163"/>
      <c r="BE27" s="163"/>
      <c r="BF27" s="163"/>
      <c r="BG27" s="163"/>
      <c r="BH27" s="164"/>
      <c r="BI27" s="2"/>
      <c r="BJ27" s="3"/>
      <c r="BK27" s="162"/>
      <c r="BL27" s="163"/>
      <c r="BM27" s="163"/>
      <c r="BN27" s="163"/>
      <c r="BO27" s="163"/>
      <c r="BP27" s="164"/>
      <c r="BQ27" s="162"/>
      <c r="BR27" s="163"/>
      <c r="BS27" s="163"/>
      <c r="BT27" s="163"/>
      <c r="BU27" s="163"/>
      <c r="BV27" s="163"/>
      <c r="BW27" s="163"/>
      <c r="BX27" s="163"/>
      <c r="BY27" s="163"/>
      <c r="BZ27" s="163"/>
      <c r="CA27" s="163"/>
      <c r="CB27" s="164"/>
    </row>
    <row r="28" spans="1:80" ht="13.9" x14ac:dyDescent="0.3">
      <c r="B28" s="3"/>
      <c r="C28" s="162"/>
      <c r="D28" s="163"/>
      <c r="E28" s="163"/>
      <c r="F28" s="163"/>
      <c r="G28" s="163"/>
      <c r="H28" s="164"/>
      <c r="I28" s="162"/>
      <c r="J28" s="163"/>
      <c r="K28" s="163"/>
      <c r="L28" s="163"/>
      <c r="M28" s="163"/>
      <c r="N28" s="163"/>
      <c r="O28" s="163"/>
      <c r="P28" s="163"/>
      <c r="Q28" s="163"/>
      <c r="R28" s="163"/>
      <c r="S28" s="163"/>
      <c r="T28" s="164"/>
      <c r="U28" s="2"/>
      <c r="V28" s="3"/>
      <c r="W28" s="162"/>
      <c r="X28" s="163"/>
      <c r="Y28" s="163"/>
      <c r="Z28" s="163"/>
      <c r="AA28" s="163"/>
      <c r="AB28" s="164"/>
      <c r="AC28" s="162"/>
      <c r="AD28" s="163"/>
      <c r="AE28" s="163"/>
      <c r="AF28" s="163"/>
      <c r="AG28" s="163"/>
      <c r="AH28" s="163"/>
      <c r="AI28" s="163"/>
      <c r="AJ28" s="163"/>
      <c r="AK28" s="163"/>
      <c r="AL28" s="163"/>
      <c r="AM28" s="163"/>
      <c r="AN28" s="164"/>
      <c r="AP28" s="3"/>
      <c r="AQ28" s="162"/>
      <c r="AR28" s="163"/>
      <c r="AS28" s="163"/>
      <c r="AT28" s="163"/>
      <c r="AU28" s="163"/>
      <c r="AV28" s="164"/>
      <c r="AW28" s="162"/>
      <c r="AX28" s="163"/>
      <c r="AY28" s="163"/>
      <c r="AZ28" s="163"/>
      <c r="BA28" s="163"/>
      <c r="BB28" s="163"/>
      <c r="BC28" s="163"/>
      <c r="BD28" s="163"/>
      <c r="BE28" s="163"/>
      <c r="BF28" s="163"/>
      <c r="BG28" s="163"/>
      <c r="BH28" s="164"/>
      <c r="BI28" s="2"/>
      <c r="BJ28" s="3"/>
      <c r="BK28" s="162"/>
      <c r="BL28" s="163"/>
      <c r="BM28" s="163"/>
      <c r="BN28" s="163"/>
      <c r="BO28" s="163"/>
      <c r="BP28" s="164"/>
      <c r="BQ28" s="162"/>
      <c r="BR28" s="163"/>
      <c r="BS28" s="163"/>
      <c r="BT28" s="163"/>
      <c r="BU28" s="163"/>
      <c r="BV28" s="163"/>
      <c r="BW28" s="163"/>
      <c r="BX28" s="163"/>
      <c r="BY28" s="163"/>
      <c r="BZ28" s="163"/>
      <c r="CA28" s="163"/>
      <c r="CB28" s="164"/>
    </row>
    <row r="29" spans="1:80" ht="13.9" x14ac:dyDescent="0.3">
      <c r="B29" s="3"/>
      <c r="C29" s="162"/>
      <c r="D29" s="163"/>
      <c r="E29" s="163"/>
      <c r="F29" s="163"/>
      <c r="G29" s="163"/>
      <c r="H29" s="164"/>
      <c r="I29" s="162"/>
      <c r="J29" s="163"/>
      <c r="K29" s="163"/>
      <c r="L29" s="163"/>
      <c r="M29" s="163"/>
      <c r="N29" s="163"/>
      <c r="O29" s="163"/>
      <c r="P29" s="163"/>
      <c r="Q29" s="163"/>
      <c r="R29" s="163"/>
      <c r="S29" s="163"/>
      <c r="T29" s="164"/>
      <c r="U29" s="2"/>
      <c r="V29" s="3"/>
      <c r="W29" s="162"/>
      <c r="X29" s="163"/>
      <c r="Y29" s="163"/>
      <c r="Z29" s="163"/>
      <c r="AA29" s="163"/>
      <c r="AB29" s="164"/>
      <c r="AC29" s="162"/>
      <c r="AD29" s="163"/>
      <c r="AE29" s="163"/>
      <c r="AF29" s="163"/>
      <c r="AG29" s="163"/>
      <c r="AH29" s="163"/>
      <c r="AI29" s="163"/>
      <c r="AJ29" s="163"/>
      <c r="AK29" s="163"/>
      <c r="AL29" s="163"/>
      <c r="AM29" s="163"/>
      <c r="AN29" s="164"/>
      <c r="AP29" s="3"/>
      <c r="AQ29" s="162"/>
      <c r="AR29" s="163"/>
      <c r="AS29" s="163"/>
      <c r="AT29" s="163"/>
      <c r="AU29" s="163"/>
      <c r="AV29" s="164"/>
      <c r="AW29" s="162"/>
      <c r="AX29" s="163"/>
      <c r="AY29" s="163"/>
      <c r="AZ29" s="163"/>
      <c r="BA29" s="163"/>
      <c r="BB29" s="163"/>
      <c r="BC29" s="163"/>
      <c r="BD29" s="163"/>
      <c r="BE29" s="163"/>
      <c r="BF29" s="163"/>
      <c r="BG29" s="163"/>
      <c r="BH29" s="164"/>
      <c r="BI29" s="2"/>
      <c r="BJ29" s="3"/>
      <c r="BK29" s="162"/>
      <c r="BL29" s="163"/>
      <c r="BM29" s="163"/>
      <c r="BN29" s="163"/>
      <c r="BO29" s="163"/>
      <c r="BP29" s="164"/>
      <c r="BQ29" s="162"/>
      <c r="BR29" s="163"/>
      <c r="BS29" s="163"/>
      <c r="BT29" s="163"/>
      <c r="BU29" s="163"/>
      <c r="BV29" s="163"/>
      <c r="BW29" s="163"/>
      <c r="BX29" s="163"/>
      <c r="BY29" s="163"/>
      <c r="BZ29" s="163"/>
      <c r="CA29" s="163"/>
      <c r="CB29" s="164"/>
    </row>
    <row r="30" spans="1:80" ht="13.9" x14ac:dyDescent="0.3">
      <c r="B30" s="3"/>
      <c r="C30" s="162"/>
      <c r="D30" s="163"/>
      <c r="E30" s="163"/>
      <c r="F30" s="163"/>
      <c r="G30" s="163"/>
      <c r="H30" s="164"/>
      <c r="I30" s="162"/>
      <c r="J30" s="163"/>
      <c r="K30" s="163"/>
      <c r="L30" s="163"/>
      <c r="M30" s="163"/>
      <c r="N30" s="163"/>
      <c r="O30" s="163"/>
      <c r="P30" s="163"/>
      <c r="Q30" s="163"/>
      <c r="R30" s="163"/>
      <c r="S30" s="163"/>
      <c r="T30" s="164"/>
      <c r="U30" s="2"/>
      <c r="V30" s="3"/>
      <c r="W30" s="162"/>
      <c r="X30" s="163"/>
      <c r="Y30" s="163"/>
      <c r="Z30" s="163"/>
      <c r="AA30" s="163"/>
      <c r="AB30" s="164"/>
      <c r="AC30" s="162"/>
      <c r="AD30" s="163"/>
      <c r="AE30" s="163"/>
      <c r="AF30" s="163"/>
      <c r="AG30" s="163"/>
      <c r="AH30" s="163"/>
      <c r="AI30" s="163"/>
      <c r="AJ30" s="163"/>
      <c r="AK30" s="163"/>
      <c r="AL30" s="163"/>
      <c r="AM30" s="163"/>
      <c r="AN30" s="164"/>
      <c r="AP30" s="3"/>
      <c r="AQ30" s="162"/>
      <c r="AR30" s="163"/>
      <c r="AS30" s="163"/>
      <c r="AT30" s="163"/>
      <c r="AU30" s="163"/>
      <c r="AV30" s="164"/>
      <c r="AW30" s="162"/>
      <c r="AX30" s="163"/>
      <c r="AY30" s="163"/>
      <c r="AZ30" s="163"/>
      <c r="BA30" s="163"/>
      <c r="BB30" s="163"/>
      <c r="BC30" s="163"/>
      <c r="BD30" s="163"/>
      <c r="BE30" s="163"/>
      <c r="BF30" s="163"/>
      <c r="BG30" s="163"/>
      <c r="BH30" s="164"/>
      <c r="BI30" s="2"/>
      <c r="BJ30" s="3"/>
      <c r="BK30" s="162"/>
      <c r="BL30" s="163"/>
      <c r="BM30" s="163"/>
      <c r="BN30" s="163"/>
      <c r="BO30" s="163"/>
      <c r="BP30" s="164"/>
      <c r="BQ30" s="162"/>
      <c r="BR30" s="163"/>
      <c r="BS30" s="163"/>
      <c r="BT30" s="163"/>
      <c r="BU30" s="163"/>
      <c r="BV30" s="163"/>
      <c r="BW30" s="163"/>
      <c r="BX30" s="163"/>
      <c r="BY30" s="163"/>
      <c r="BZ30" s="163"/>
      <c r="CA30" s="163"/>
      <c r="CB30" s="164"/>
    </row>
    <row r="31" spans="1:80" ht="13.9" x14ac:dyDescent="0.3">
      <c r="B31" s="3"/>
      <c r="C31" s="162"/>
      <c r="D31" s="163"/>
      <c r="E31" s="163"/>
      <c r="F31" s="163"/>
      <c r="G31" s="163"/>
      <c r="H31" s="164"/>
      <c r="I31" s="162"/>
      <c r="J31" s="163"/>
      <c r="K31" s="163"/>
      <c r="L31" s="163"/>
      <c r="M31" s="163"/>
      <c r="N31" s="163"/>
      <c r="O31" s="163"/>
      <c r="P31" s="163"/>
      <c r="Q31" s="163"/>
      <c r="R31" s="163"/>
      <c r="S31" s="163"/>
      <c r="T31" s="164"/>
      <c r="U31" s="2"/>
      <c r="V31" s="3"/>
      <c r="W31" s="162"/>
      <c r="X31" s="163"/>
      <c r="Y31" s="163"/>
      <c r="Z31" s="163"/>
      <c r="AA31" s="163"/>
      <c r="AB31" s="164"/>
      <c r="AC31" s="162"/>
      <c r="AD31" s="163"/>
      <c r="AE31" s="163"/>
      <c r="AF31" s="163"/>
      <c r="AG31" s="163"/>
      <c r="AH31" s="163"/>
      <c r="AI31" s="163"/>
      <c r="AJ31" s="163"/>
      <c r="AK31" s="163"/>
      <c r="AL31" s="163"/>
      <c r="AM31" s="163"/>
      <c r="AN31" s="164"/>
      <c r="AP31" s="3"/>
      <c r="AQ31" s="162"/>
      <c r="AR31" s="163"/>
      <c r="AS31" s="163"/>
      <c r="AT31" s="163"/>
      <c r="AU31" s="163"/>
      <c r="AV31" s="164"/>
      <c r="AW31" s="162"/>
      <c r="AX31" s="163"/>
      <c r="AY31" s="163"/>
      <c r="AZ31" s="163"/>
      <c r="BA31" s="163"/>
      <c r="BB31" s="163"/>
      <c r="BC31" s="163"/>
      <c r="BD31" s="163"/>
      <c r="BE31" s="163"/>
      <c r="BF31" s="163"/>
      <c r="BG31" s="163"/>
      <c r="BH31" s="164"/>
      <c r="BI31" s="2"/>
      <c r="BJ31" s="3"/>
      <c r="BK31" s="162"/>
      <c r="BL31" s="163"/>
      <c r="BM31" s="163"/>
      <c r="BN31" s="163"/>
      <c r="BO31" s="163"/>
      <c r="BP31" s="164"/>
      <c r="BQ31" s="162"/>
      <c r="BR31" s="163"/>
      <c r="BS31" s="163"/>
      <c r="BT31" s="163"/>
      <c r="BU31" s="163"/>
      <c r="BV31" s="163"/>
      <c r="BW31" s="163"/>
      <c r="BX31" s="163"/>
      <c r="BY31" s="163"/>
      <c r="BZ31" s="163"/>
      <c r="CA31" s="163"/>
      <c r="CB31" s="164"/>
    </row>
    <row r="32" spans="1:80" ht="13.9" x14ac:dyDescent="0.3">
      <c r="B32" s="3"/>
      <c r="C32" s="162"/>
      <c r="D32" s="163"/>
      <c r="E32" s="163"/>
      <c r="F32" s="163"/>
      <c r="G32" s="163"/>
      <c r="H32" s="164"/>
      <c r="I32" s="162"/>
      <c r="J32" s="163"/>
      <c r="K32" s="163"/>
      <c r="L32" s="163"/>
      <c r="M32" s="163"/>
      <c r="N32" s="163"/>
      <c r="O32" s="163"/>
      <c r="P32" s="163"/>
      <c r="Q32" s="163"/>
      <c r="R32" s="163"/>
      <c r="S32" s="163"/>
      <c r="T32" s="164"/>
      <c r="U32" s="2"/>
      <c r="V32" s="3"/>
      <c r="W32" s="162"/>
      <c r="X32" s="163"/>
      <c r="Y32" s="163"/>
      <c r="Z32" s="163"/>
      <c r="AA32" s="163"/>
      <c r="AB32" s="164"/>
      <c r="AC32" s="162"/>
      <c r="AD32" s="163"/>
      <c r="AE32" s="163"/>
      <c r="AF32" s="163"/>
      <c r="AG32" s="163"/>
      <c r="AH32" s="163"/>
      <c r="AI32" s="163"/>
      <c r="AJ32" s="163"/>
      <c r="AK32" s="163"/>
      <c r="AL32" s="163"/>
      <c r="AM32" s="163"/>
      <c r="AN32" s="164"/>
      <c r="AP32" s="3"/>
      <c r="AQ32" s="162"/>
      <c r="AR32" s="163"/>
      <c r="AS32" s="163"/>
      <c r="AT32" s="163"/>
      <c r="AU32" s="163"/>
      <c r="AV32" s="164"/>
      <c r="AW32" s="162"/>
      <c r="AX32" s="163"/>
      <c r="AY32" s="163"/>
      <c r="AZ32" s="163"/>
      <c r="BA32" s="163"/>
      <c r="BB32" s="163"/>
      <c r="BC32" s="163"/>
      <c r="BD32" s="163"/>
      <c r="BE32" s="163"/>
      <c r="BF32" s="163"/>
      <c r="BG32" s="163"/>
      <c r="BH32" s="164"/>
      <c r="BI32" s="2"/>
      <c r="BJ32" s="3"/>
      <c r="BK32" s="162"/>
      <c r="BL32" s="163"/>
      <c r="BM32" s="163"/>
      <c r="BN32" s="163"/>
      <c r="BO32" s="163"/>
      <c r="BP32" s="164"/>
      <c r="BQ32" s="162"/>
      <c r="BR32" s="163"/>
      <c r="BS32" s="163"/>
      <c r="BT32" s="163"/>
      <c r="BU32" s="163"/>
      <c r="BV32" s="163"/>
      <c r="BW32" s="163"/>
      <c r="BX32" s="163"/>
      <c r="BY32" s="163"/>
      <c r="BZ32" s="163"/>
      <c r="CA32" s="163"/>
      <c r="CB32" s="164"/>
    </row>
    <row r="33" spans="2:80" ht="13.9" x14ac:dyDescent="0.3">
      <c r="B33" s="3"/>
      <c r="C33" s="162"/>
      <c r="D33" s="163"/>
      <c r="E33" s="163"/>
      <c r="F33" s="163"/>
      <c r="G33" s="163"/>
      <c r="H33" s="164"/>
      <c r="I33" s="162"/>
      <c r="J33" s="163"/>
      <c r="K33" s="163"/>
      <c r="L33" s="163"/>
      <c r="M33" s="163"/>
      <c r="N33" s="163"/>
      <c r="O33" s="163"/>
      <c r="P33" s="163"/>
      <c r="Q33" s="163"/>
      <c r="R33" s="163"/>
      <c r="S33" s="163"/>
      <c r="T33" s="164"/>
      <c r="U33" s="2"/>
      <c r="V33" s="3"/>
      <c r="W33" s="162"/>
      <c r="X33" s="163"/>
      <c r="Y33" s="163"/>
      <c r="Z33" s="163"/>
      <c r="AA33" s="163"/>
      <c r="AB33" s="164"/>
      <c r="AC33" s="162"/>
      <c r="AD33" s="163"/>
      <c r="AE33" s="163"/>
      <c r="AF33" s="163"/>
      <c r="AG33" s="163"/>
      <c r="AH33" s="163"/>
      <c r="AI33" s="163"/>
      <c r="AJ33" s="163"/>
      <c r="AK33" s="163"/>
      <c r="AL33" s="163"/>
      <c r="AM33" s="163"/>
      <c r="AN33" s="164"/>
      <c r="AP33" s="3"/>
      <c r="AQ33" s="162"/>
      <c r="AR33" s="163"/>
      <c r="AS33" s="163"/>
      <c r="AT33" s="163"/>
      <c r="AU33" s="163"/>
      <c r="AV33" s="164"/>
      <c r="AW33" s="162"/>
      <c r="AX33" s="163"/>
      <c r="AY33" s="163"/>
      <c r="AZ33" s="163"/>
      <c r="BA33" s="163"/>
      <c r="BB33" s="163"/>
      <c r="BC33" s="163"/>
      <c r="BD33" s="163"/>
      <c r="BE33" s="163"/>
      <c r="BF33" s="163"/>
      <c r="BG33" s="163"/>
      <c r="BH33" s="164"/>
      <c r="BI33" s="2"/>
      <c r="BJ33" s="3"/>
      <c r="BK33" s="162"/>
      <c r="BL33" s="163"/>
      <c r="BM33" s="163"/>
      <c r="BN33" s="163"/>
      <c r="BO33" s="163"/>
      <c r="BP33" s="164"/>
      <c r="BQ33" s="162"/>
      <c r="BR33" s="163"/>
      <c r="BS33" s="163"/>
      <c r="BT33" s="163"/>
      <c r="BU33" s="163"/>
      <c r="BV33" s="163"/>
      <c r="BW33" s="163"/>
      <c r="BX33" s="163"/>
      <c r="BY33" s="163"/>
      <c r="BZ33" s="163"/>
      <c r="CA33" s="163"/>
      <c r="CB33" s="164"/>
    </row>
    <row r="34" spans="2:80" ht="13.9" x14ac:dyDescent="0.3">
      <c r="B34" s="3"/>
      <c r="C34" s="162"/>
      <c r="D34" s="163"/>
      <c r="E34" s="163"/>
      <c r="F34" s="163"/>
      <c r="G34" s="163"/>
      <c r="H34" s="164"/>
      <c r="I34" s="162"/>
      <c r="J34" s="163"/>
      <c r="K34" s="163"/>
      <c r="L34" s="163"/>
      <c r="M34" s="163"/>
      <c r="N34" s="163"/>
      <c r="O34" s="163"/>
      <c r="P34" s="163"/>
      <c r="Q34" s="163"/>
      <c r="R34" s="163"/>
      <c r="S34" s="163"/>
      <c r="T34" s="164"/>
      <c r="U34" s="2"/>
      <c r="V34" s="3"/>
      <c r="W34" s="162"/>
      <c r="X34" s="163"/>
      <c r="Y34" s="163"/>
      <c r="Z34" s="163"/>
      <c r="AA34" s="163"/>
      <c r="AB34" s="164"/>
      <c r="AC34" s="162"/>
      <c r="AD34" s="163"/>
      <c r="AE34" s="163"/>
      <c r="AF34" s="163"/>
      <c r="AG34" s="163"/>
      <c r="AH34" s="163"/>
      <c r="AI34" s="163"/>
      <c r="AJ34" s="163"/>
      <c r="AK34" s="163"/>
      <c r="AL34" s="163"/>
      <c r="AM34" s="163"/>
      <c r="AN34" s="164"/>
      <c r="AP34" s="3"/>
      <c r="AQ34" s="162"/>
      <c r="AR34" s="163"/>
      <c r="AS34" s="163"/>
      <c r="AT34" s="163"/>
      <c r="AU34" s="163"/>
      <c r="AV34" s="164"/>
      <c r="AW34" s="162"/>
      <c r="AX34" s="163"/>
      <c r="AY34" s="163"/>
      <c r="AZ34" s="163"/>
      <c r="BA34" s="163"/>
      <c r="BB34" s="163"/>
      <c r="BC34" s="163"/>
      <c r="BD34" s="163"/>
      <c r="BE34" s="163"/>
      <c r="BF34" s="163"/>
      <c r="BG34" s="163"/>
      <c r="BH34" s="164"/>
      <c r="BI34" s="2"/>
      <c r="BJ34" s="3"/>
      <c r="BK34" s="162"/>
      <c r="BL34" s="163"/>
      <c r="BM34" s="163"/>
      <c r="BN34" s="163"/>
      <c r="BO34" s="163"/>
      <c r="BP34" s="164"/>
      <c r="BQ34" s="162"/>
      <c r="BR34" s="163"/>
      <c r="BS34" s="163"/>
      <c r="BT34" s="163"/>
      <c r="BU34" s="163"/>
      <c r="BV34" s="163"/>
      <c r="BW34" s="163"/>
      <c r="BX34" s="163"/>
      <c r="BY34" s="163"/>
      <c r="BZ34" s="163"/>
      <c r="CA34" s="163"/>
      <c r="CB34" s="164"/>
    </row>
    <row r="35" spans="2:80" ht="13.9" x14ac:dyDescent="0.3">
      <c r="B35" s="3"/>
      <c r="C35" s="162"/>
      <c r="D35" s="163"/>
      <c r="E35" s="163"/>
      <c r="F35" s="163"/>
      <c r="G35" s="163"/>
      <c r="H35" s="164"/>
      <c r="I35" s="162"/>
      <c r="J35" s="163"/>
      <c r="K35" s="163"/>
      <c r="L35" s="163"/>
      <c r="M35" s="163"/>
      <c r="N35" s="163"/>
      <c r="O35" s="163"/>
      <c r="P35" s="163"/>
      <c r="Q35" s="163"/>
      <c r="R35" s="163"/>
      <c r="S35" s="163"/>
      <c r="T35" s="164"/>
      <c r="U35" s="2"/>
      <c r="V35" s="3"/>
      <c r="W35" s="162"/>
      <c r="X35" s="163"/>
      <c r="Y35" s="163"/>
      <c r="Z35" s="163"/>
      <c r="AA35" s="163"/>
      <c r="AB35" s="164"/>
      <c r="AC35" s="162"/>
      <c r="AD35" s="163"/>
      <c r="AE35" s="163"/>
      <c r="AF35" s="163"/>
      <c r="AG35" s="163"/>
      <c r="AH35" s="163"/>
      <c r="AI35" s="163"/>
      <c r="AJ35" s="163"/>
      <c r="AK35" s="163"/>
      <c r="AL35" s="163"/>
      <c r="AM35" s="163"/>
      <c r="AN35" s="164"/>
      <c r="AP35" s="3"/>
      <c r="AQ35" s="162"/>
      <c r="AR35" s="163"/>
      <c r="AS35" s="163"/>
      <c r="AT35" s="163"/>
      <c r="AU35" s="163"/>
      <c r="AV35" s="164"/>
      <c r="AW35" s="162"/>
      <c r="AX35" s="163"/>
      <c r="AY35" s="163"/>
      <c r="AZ35" s="163"/>
      <c r="BA35" s="163"/>
      <c r="BB35" s="163"/>
      <c r="BC35" s="163"/>
      <c r="BD35" s="163"/>
      <c r="BE35" s="163"/>
      <c r="BF35" s="163"/>
      <c r="BG35" s="163"/>
      <c r="BH35" s="164"/>
      <c r="BI35" s="2"/>
      <c r="BJ35" s="3"/>
      <c r="BK35" s="162"/>
      <c r="BL35" s="163"/>
      <c r="BM35" s="163"/>
      <c r="BN35" s="163"/>
      <c r="BO35" s="163"/>
      <c r="BP35" s="164"/>
      <c r="BQ35" s="162"/>
      <c r="BR35" s="163"/>
      <c r="BS35" s="163"/>
      <c r="BT35" s="163"/>
      <c r="BU35" s="163"/>
      <c r="BV35" s="163"/>
      <c r="BW35" s="163"/>
      <c r="BX35" s="163"/>
      <c r="BY35" s="163"/>
      <c r="BZ35" s="163"/>
      <c r="CA35" s="163"/>
      <c r="CB35" s="164"/>
    </row>
    <row r="36" spans="2:80" ht="13.9" x14ac:dyDescent="0.3">
      <c r="B36" s="3"/>
      <c r="C36" s="162"/>
      <c r="D36" s="163"/>
      <c r="E36" s="163"/>
      <c r="F36" s="163"/>
      <c r="G36" s="163"/>
      <c r="H36" s="164"/>
      <c r="I36" s="162"/>
      <c r="J36" s="163"/>
      <c r="K36" s="163"/>
      <c r="L36" s="163"/>
      <c r="M36" s="163"/>
      <c r="N36" s="163"/>
      <c r="O36" s="163"/>
      <c r="P36" s="163"/>
      <c r="Q36" s="163"/>
      <c r="R36" s="163"/>
      <c r="S36" s="163"/>
      <c r="T36" s="164"/>
      <c r="U36" s="2"/>
      <c r="V36" s="3"/>
      <c r="W36" s="162"/>
      <c r="X36" s="163"/>
      <c r="Y36" s="163"/>
      <c r="Z36" s="163"/>
      <c r="AA36" s="163"/>
      <c r="AB36" s="164"/>
      <c r="AC36" s="162"/>
      <c r="AD36" s="163"/>
      <c r="AE36" s="163"/>
      <c r="AF36" s="163"/>
      <c r="AG36" s="163"/>
      <c r="AH36" s="163"/>
      <c r="AI36" s="163"/>
      <c r="AJ36" s="163"/>
      <c r="AK36" s="163"/>
      <c r="AL36" s="163"/>
      <c r="AM36" s="163"/>
      <c r="AN36" s="164"/>
      <c r="AP36" s="3"/>
      <c r="AQ36" s="162"/>
      <c r="AR36" s="163"/>
      <c r="AS36" s="163"/>
      <c r="AT36" s="163"/>
      <c r="AU36" s="163"/>
      <c r="AV36" s="164"/>
      <c r="AW36" s="162"/>
      <c r="AX36" s="163"/>
      <c r="AY36" s="163"/>
      <c r="AZ36" s="163"/>
      <c r="BA36" s="163"/>
      <c r="BB36" s="163"/>
      <c r="BC36" s="163"/>
      <c r="BD36" s="163"/>
      <c r="BE36" s="163"/>
      <c r="BF36" s="163"/>
      <c r="BG36" s="163"/>
      <c r="BH36" s="164"/>
      <c r="BI36" s="2"/>
      <c r="BJ36" s="3"/>
      <c r="BK36" s="162"/>
      <c r="BL36" s="163"/>
      <c r="BM36" s="163"/>
      <c r="BN36" s="163"/>
      <c r="BO36" s="163"/>
      <c r="BP36" s="164"/>
      <c r="BQ36" s="162"/>
      <c r="BR36" s="163"/>
      <c r="BS36" s="163"/>
      <c r="BT36" s="163"/>
      <c r="BU36" s="163"/>
      <c r="BV36" s="163"/>
      <c r="BW36" s="163"/>
      <c r="BX36" s="163"/>
      <c r="BY36" s="163"/>
      <c r="BZ36" s="163"/>
      <c r="CA36" s="163"/>
      <c r="CB36" s="164"/>
    </row>
    <row r="37" spans="2:80" ht="13.9" x14ac:dyDescent="0.3">
      <c r="B37" s="3"/>
      <c r="C37" s="162"/>
      <c r="D37" s="163"/>
      <c r="E37" s="163"/>
      <c r="F37" s="163"/>
      <c r="G37" s="163"/>
      <c r="H37" s="164"/>
      <c r="I37" s="162"/>
      <c r="J37" s="163"/>
      <c r="K37" s="163"/>
      <c r="L37" s="163"/>
      <c r="M37" s="163"/>
      <c r="N37" s="163"/>
      <c r="O37" s="163"/>
      <c r="P37" s="163"/>
      <c r="Q37" s="163"/>
      <c r="R37" s="163"/>
      <c r="S37" s="163"/>
      <c r="T37" s="164"/>
      <c r="U37" s="2"/>
      <c r="V37" s="3"/>
      <c r="W37" s="162"/>
      <c r="X37" s="163"/>
      <c r="Y37" s="163"/>
      <c r="Z37" s="163"/>
      <c r="AA37" s="163"/>
      <c r="AB37" s="164"/>
      <c r="AC37" s="162"/>
      <c r="AD37" s="163"/>
      <c r="AE37" s="163"/>
      <c r="AF37" s="163"/>
      <c r="AG37" s="163"/>
      <c r="AH37" s="163"/>
      <c r="AI37" s="163"/>
      <c r="AJ37" s="163"/>
      <c r="AK37" s="163"/>
      <c r="AL37" s="163"/>
      <c r="AM37" s="163"/>
      <c r="AN37" s="164"/>
      <c r="AP37" s="3"/>
      <c r="AQ37" s="162"/>
      <c r="AR37" s="163"/>
      <c r="AS37" s="163"/>
      <c r="AT37" s="163"/>
      <c r="AU37" s="163"/>
      <c r="AV37" s="164"/>
      <c r="AW37" s="162"/>
      <c r="AX37" s="163"/>
      <c r="AY37" s="163"/>
      <c r="AZ37" s="163"/>
      <c r="BA37" s="163"/>
      <c r="BB37" s="163"/>
      <c r="BC37" s="163"/>
      <c r="BD37" s="163"/>
      <c r="BE37" s="163"/>
      <c r="BF37" s="163"/>
      <c r="BG37" s="163"/>
      <c r="BH37" s="164"/>
      <c r="BI37" s="2"/>
      <c r="BJ37" s="3"/>
      <c r="BK37" s="162"/>
      <c r="BL37" s="163"/>
      <c r="BM37" s="163"/>
      <c r="BN37" s="163"/>
      <c r="BO37" s="163"/>
      <c r="BP37" s="164"/>
      <c r="BQ37" s="162"/>
      <c r="BR37" s="163"/>
      <c r="BS37" s="163"/>
      <c r="BT37" s="163"/>
      <c r="BU37" s="163"/>
      <c r="BV37" s="163"/>
      <c r="BW37" s="163"/>
      <c r="BX37" s="163"/>
      <c r="BY37" s="163"/>
      <c r="BZ37" s="163"/>
      <c r="CA37" s="163"/>
      <c r="CB37" s="164"/>
    </row>
    <row r="38" spans="2:80" ht="13.9" x14ac:dyDescent="0.3">
      <c r="B38" s="3"/>
      <c r="C38" s="162"/>
      <c r="D38" s="163"/>
      <c r="E38" s="163"/>
      <c r="F38" s="163"/>
      <c r="G38" s="163"/>
      <c r="H38" s="164"/>
      <c r="I38" s="162"/>
      <c r="J38" s="163"/>
      <c r="K38" s="163"/>
      <c r="L38" s="163"/>
      <c r="M38" s="163"/>
      <c r="N38" s="163"/>
      <c r="O38" s="163"/>
      <c r="P38" s="163"/>
      <c r="Q38" s="163"/>
      <c r="R38" s="163"/>
      <c r="S38" s="163"/>
      <c r="T38" s="164"/>
      <c r="U38" s="2"/>
      <c r="V38" s="3"/>
      <c r="W38" s="162"/>
      <c r="X38" s="163"/>
      <c r="Y38" s="163"/>
      <c r="Z38" s="163"/>
      <c r="AA38" s="163"/>
      <c r="AB38" s="164"/>
      <c r="AC38" s="162"/>
      <c r="AD38" s="163"/>
      <c r="AE38" s="163"/>
      <c r="AF38" s="163"/>
      <c r="AG38" s="163"/>
      <c r="AH38" s="163"/>
      <c r="AI38" s="163"/>
      <c r="AJ38" s="163"/>
      <c r="AK38" s="163"/>
      <c r="AL38" s="163"/>
      <c r="AM38" s="163"/>
      <c r="AN38" s="164"/>
      <c r="AP38" s="3"/>
      <c r="AQ38" s="162"/>
      <c r="AR38" s="163"/>
      <c r="AS38" s="163"/>
      <c r="AT38" s="163"/>
      <c r="AU38" s="163"/>
      <c r="AV38" s="164"/>
      <c r="AW38" s="162"/>
      <c r="AX38" s="163"/>
      <c r="AY38" s="163"/>
      <c r="AZ38" s="163"/>
      <c r="BA38" s="163"/>
      <c r="BB38" s="163"/>
      <c r="BC38" s="163"/>
      <c r="BD38" s="163"/>
      <c r="BE38" s="163"/>
      <c r="BF38" s="163"/>
      <c r="BG38" s="163"/>
      <c r="BH38" s="164"/>
      <c r="BI38" s="2"/>
      <c r="BJ38" s="3"/>
      <c r="BK38" s="162"/>
      <c r="BL38" s="163"/>
      <c r="BM38" s="163"/>
      <c r="BN38" s="163"/>
      <c r="BO38" s="163"/>
      <c r="BP38" s="164"/>
      <c r="BQ38" s="162"/>
      <c r="BR38" s="163"/>
      <c r="BS38" s="163"/>
      <c r="BT38" s="163"/>
      <c r="BU38" s="163"/>
      <c r="BV38" s="163"/>
      <c r="BW38" s="163"/>
      <c r="BX38" s="163"/>
      <c r="BY38" s="163"/>
      <c r="BZ38" s="163"/>
      <c r="CA38" s="163"/>
      <c r="CB38" s="164"/>
    </row>
    <row r="39" spans="2:80" ht="13.9" x14ac:dyDescent="0.3">
      <c r="B39" s="3"/>
      <c r="C39" s="162"/>
      <c r="D39" s="163"/>
      <c r="E39" s="163"/>
      <c r="F39" s="163"/>
      <c r="G39" s="163"/>
      <c r="H39" s="164"/>
      <c r="I39" s="162"/>
      <c r="J39" s="163"/>
      <c r="K39" s="163"/>
      <c r="L39" s="163"/>
      <c r="M39" s="163"/>
      <c r="N39" s="163"/>
      <c r="O39" s="163"/>
      <c r="P39" s="163"/>
      <c r="Q39" s="163"/>
      <c r="R39" s="163"/>
      <c r="S39" s="163"/>
      <c r="T39" s="164"/>
      <c r="U39" s="2"/>
      <c r="V39" s="3"/>
      <c r="W39" s="162"/>
      <c r="X39" s="163"/>
      <c r="Y39" s="163"/>
      <c r="Z39" s="163"/>
      <c r="AA39" s="163"/>
      <c r="AB39" s="164"/>
      <c r="AC39" s="162"/>
      <c r="AD39" s="163"/>
      <c r="AE39" s="163"/>
      <c r="AF39" s="163"/>
      <c r="AG39" s="163"/>
      <c r="AH39" s="163"/>
      <c r="AI39" s="163"/>
      <c r="AJ39" s="163"/>
      <c r="AK39" s="163"/>
      <c r="AL39" s="163"/>
      <c r="AM39" s="163"/>
      <c r="AN39" s="164"/>
      <c r="AP39" s="3"/>
      <c r="AQ39" s="162"/>
      <c r="AR39" s="163"/>
      <c r="AS39" s="163"/>
      <c r="AT39" s="163"/>
      <c r="AU39" s="163"/>
      <c r="AV39" s="164"/>
      <c r="AW39" s="162"/>
      <c r="AX39" s="163"/>
      <c r="AY39" s="163"/>
      <c r="AZ39" s="163"/>
      <c r="BA39" s="163"/>
      <c r="BB39" s="163"/>
      <c r="BC39" s="163"/>
      <c r="BD39" s="163"/>
      <c r="BE39" s="163"/>
      <c r="BF39" s="163"/>
      <c r="BG39" s="163"/>
      <c r="BH39" s="164"/>
      <c r="BI39" s="2"/>
      <c r="BJ39" s="3"/>
      <c r="BK39" s="162"/>
      <c r="BL39" s="163"/>
      <c r="BM39" s="163"/>
      <c r="BN39" s="163"/>
      <c r="BO39" s="163"/>
      <c r="BP39" s="164"/>
      <c r="BQ39" s="162"/>
      <c r="BR39" s="163"/>
      <c r="BS39" s="163"/>
      <c r="BT39" s="163"/>
      <c r="BU39" s="163"/>
      <c r="BV39" s="163"/>
      <c r="BW39" s="163"/>
      <c r="BX39" s="163"/>
      <c r="BY39" s="163"/>
      <c r="BZ39" s="163"/>
      <c r="CA39" s="163"/>
      <c r="CB39" s="164"/>
    </row>
    <row r="40" spans="2:80" ht="13.9" x14ac:dyDescent="0.3">
      <c r="B40" s="3"/>
      <c r="C40" s="162"/>
      <c r="D40" s="163"/>
      <c r="E40" s="163"/>
      <c r="F40" s="163"/>
      <c r="G40" s="163"/>
      <c r="H40" s="164"/>
      <c r="I40" s="162"/>
      <c r="J40" s="163"/>
      <c r="K40" s="163"/>
      <c r="L40" s="163"/>
      <c r="M40" s="163"/>
      <c r="N40" s="163"/>
      <c r="O40" s="163"/>
      <c r="P40" s="163"/>
      <c r="Q40" s="163"/>
      <c r="R40" s="163"/>
      <c r="S40" s="163"/>
      <c r="T40" s="164"/>
      <c r="U40" s="2"/>
      <c r="V40" s="3"/>
      <c r="W40" s="162"/>
      <c r="X40" s="163"/>
      <c r="Y40" s="163"/>
      <c r="Z40" s="163"/>
      <c r="AA40" s="163"/>
      <c r="AB40" s="164"/>
      <c r="AC40" s="162"/>
      <c r="AD40" s="163"/>
      <c r="AE40" s="163"/>
      <c r="AF40" s="163"/>
      <c r="AG40" s="163"/>
      <c r="AH40" s="163"/>
      <c r="AI40" s="163"/>
      <c r="AJ40" s="163"/>
      <c r="AK40" s="163"/>
      <c r="AL40" s="163"/>
      <c r="AM40" s="163"/>
      <c r="AN40" s="164"/>
      <c r="AP40" s="3"/>
      <c r="AQ40" s="162"/>
      <c r="AR40" s="163"/>
      <c r="AS40" s="163"/>
      <c r="AT40" s="163"/>
      <c r="AU40" s="163"/>
      <c r="AV40" s="164"/>
      <c r="AW40" s="162"/>
      <c r="AX40" s="163"/>
      <c r="AY40" s="163"/>
      <c r="AZ40" s="163"/>
      <c r="BA40" s="163"/>
      <c r="BB40" s="163"/>
      <c r="BC40" s="163"/>
      <c r="BD40" s="163"/>
      <c r="BE40" s="163"/>
      <c r="BF40" s="163"/>
      <c r="BG40" s="163"/>
      <c r="BH40" s="164"/>
      <c r="BI40" s="2"/>
      <c r="BJ40" s="3"/>
      <c r="BK40" s="162"/>
      <c r="BL40" s="163"/>
      <c r="BM40" s="163"/>
      <c r="BN40" s="163"/>
      <c r="BO40" s="163"/>
      <c r="BP40" s="164"/>
      <c r="BQ40" s="162"/>
      <c r="BR40" s="163"/>
      <c r="BS40" s="163"/>
      <c r="BT40" s="163"/>
      <c r="BU40" s="163"/>
      <c r="BV40" s="163"/>
      <c r="BW40" s="163"/>
      <c r="BX40" s="163"/>
      <c r="BY40" s="163"/>
      <c r="BZ40" s="163"/>
      <c r="CA40" s="163"/>
      <c r="CB40" s="164"/>
    </row>
    <row r="41" spans="2:80" ht="13.9" x14ac:dyDescent="0.3">
      <c r="B41" s="3"/>
      <c r="C41" s="162"/>
      <c r="D41" s="163"/>
      <c r="E41" s="163"/>
      <c r="F41" s="163"/>
      <c r="G41" s="163"/>
      <c r="H41" s="164"/>
      <c r="I41" s="162"/>
      <c r="J41" s="163"/>
      <c r="K41" s="163"/>
      <c r="L41" s="163"/>
      <c r="M41" s="163"/>
      <c r="N41" s="163"/>
      <c r="O41" s="163"/>
      <c r="P41" s="163"/>
      <c r="Q41" s="163"/>
      <c r="R41" s="163"/>
      <c r="S41" s="163"/>
      <c r="T41" s="164"/>
      <c r="U41" s="2"/>
      <c r="V41" s="3"/>
      <c r="W41" s="162"/>
      <c r="X41" s="163"/>
      <c r="Y41" s="163"/>
      <c r="Z41" s="163"/>
      <c r="AA41" s="163"/>
      <c r="AB41" s="164"/>
      <c r="AC41" s="162"/>
      <c r="AD41" s="163"/>
      <c r="AE41" s="163"/>
      <c r="AF41" s="163"/>
      <c r="AG41" s="163"/>
      <c r="AH41" s="163"/>
      <c r="AI41" s="163"/>
      <c r="AJ41" s="163"/>
      <c r="AK41" s="163"/>
      <c r="AL41" s="163"/>
      <c r="AM41" s="163"/>
      <c r="AN41" s="164"/>
      <c r="AP41" s="3"/>
      <c r="AQ41" s="162"/>
      <c r="AR41" s="163"/>
      <c r="AS41" s="163"/>
      <c r="AT41" s="163"/>
      <c r="AU41" s="163"/>
      <c r="AV41" s="164"/>
      <c r="AW41" s="162"/>
      <c r="AX41" s="163"/>
      <c r="AY41" s="163"/>
      <c r="AZ41" s="163"/>
      <c r="BA41" s="163"/>
      <c r="BB41" s="163"/>
      <c r="BC41" s="163"/>
      <c r="BD41" s="163"/>
      <c r="BE41" s="163"/>
      <c r="BF41" s="163"/>
      <c r="BG41" s="163"/>
      <c r="BH41" s="164"/>
      <c r="BI41" s="2"/>
      <c r="BJ41" s="3"/>
      <c r="BK41" s="162"/>
      <c r="BL41" s="163"/>
      <c r="BM41" s="163"/>
      <c r="BN41" s="163"/>
      <c r="BO41" s="163"/>
      <c r="BP41" s="164"/>
      <c r="BQ41" s="162"/>
      <c r="BR41" s="163"/>
      <c r="BS41" s="163"/>
      <c r="BT41" s="163"/>
      <c r="BU41" s="163"/>
      <c r="BV41" s="163"/>
      <c r="BW41" s="163"/>
      <c r="BX41" s="163"/>
      <c r="BY41" s="163"/>
      <c r="BZ41" s="163"/>
      <c r="CA41" s="163"/>
      <c r="CB41" s="164"/>
    </row>
    <row r="42" spans="2:80" ht="13.9" x14ac:dyDescent="0.3">
      <c r="B42" s="3"/>
      <c r="C42" s="162"/>
      <c r="D42" s="163"/>
      <c r="E42" s="163"/>
      <c r="F42" s="163"/>
      <c r="G42" s="163"/>
      <c r="H42" s="164"/>
      <c r="I42" s="162"/>
      <c r="J42" s="163"/>
      <c r="K42" s="163"/>
      <c r="L42" s="163"/>
      <c r="M42" s="163"/>
      <c r="N42" s="163"/>
      <c r="O42" s="163"/>
      <c r="P42" s="163"/>
      <c r="Q42" s="163"/>
      <c r="R42" s="163"/>
      <c r="S42" s="163"/>
      <c r="T42" s="164"/>
      <c r="U42" s="2"/>
      <c r="V42" s="3"/>
      <c r="W42" s="162"/>
      <c r="X42" s="163"/>
      <c r="Y42" s="163"/>
      <c r="Z42" s="163"/>
      <c r="AA42" s="163"/>
      <c r="AB42" s="164"/>
      <c r="AC42" s="162"/>
      <c r="AD42" s="163"/>
      <c r="AE42" s="163"/>
      <c r="AF42" s="163"/>
      <c r="AG42" s="163"/>
      <c r="AH42" s="163"/>
      <c r="AI42" s="163"/>
      <c r="AJ42" s="163"/>
      <c r="AK42" s="163"/>
      <c r="AL42" s="163"/>
      <c r="AM42" s="163"/>
      <c r="AN42" s="164"/>
      <c r="AP42" s="3"/>
      <c r="AQ42" s="162"/>
      <c r="AR42" s="163"/>
      <c r="AS42" s="163"/>
      <c r="AT42" s="163"/>
      <c r="AU42" s="163"/>
      <c r="AV42" s="164"/>
      <c r="AW42" s="162"/>
      <c r="AX42" s="163"/>
      <c r="AY42" s="163"/>
      <c r="AZ42" s="163"/>
      <c r="BA42" s="163"/>
      <c r="BB42" s="163"/>
      <c r="BC42" s="163"/>
      <c r="BD42" s="163"/>
      <c r="BE42" s="163"/>
      <c r="BF42" s="163"/>
      <c r="BG42" s="163"/>
      <c r="BH42" s="164"/>
      <c r="BI42" s="2"/>
      <c r="BJ42" s="3"/>
      <c r="BK42" s="162"/>
      <c r="BL42" s="163"/>
      <c r="BM42" s="163"/>
      <c r="BN42" s="163"/>
      <c r="BO42" s="163"/>
      <c r="BP42" s="164"/>
      <c r="BQ42" s="162"/>
      <c r="BR42" s="163"/>
      <c r="BS42" s="163"/>
      <c r="BT42" s="163"/>
      <c r="BU42" s="163"/>
      <c r="BV42" s="163"/>
      <c r="BW42" s="163"/>
      <c r="BX42" s="163"/>
      <c r="BY42" s="163"/>
      <c r="BZ42" s="163"/>
      <c r="CA42" s="163"/>
      <c r="CB42" s="164"/>
    </row>
  </sheetData>
  <mergeCells count="333">
    <mergeCell ref="B1:CB1"/>
    <mergeCell ref="A2:B2"/>
    <mergeCell ref="C2:H2"/>
    <mergeCell ref="I2:T2"/>
    <mergeCell ref="U2:V2"/>
    <mergeCell ref="W2:AB2"/>
    <mergeCell ref="AC2:AN2"/>
    <mergeCell ref="AO2:AP2"/>
    <mergeCell ref="AQ2:AV2"/>
    <mergeCell ref="AW2:BH2"/>
    <mergeCell ref="BI2:BJ2"/>
    <mergeCell ref="BK2:BP2"/>
    <mergeCell ref="BQ2:CB2"/>
    <mergeCell ref="C3:H3"/>
    <mergeCell ref="I3:T3"/>
    <mergeCell ref="W3:AB3"/>
    <mergeCell ref="AC3:AN3"/>
    <mergeCell ref="AQ3:AV3"/>
    <mergeCell ref="AW3:BH3"/>
    <mergeCell ref="BK3:BP3"/>
    <mergeCell ref="BQ3:CB3"/>
    <mergeCell ref="C4:H4"/>
    <mergeCell ref="I4:T4"/>
    <mergeCell ref="W4:AB4"/>
    <mergeCell ref="AC4:AN4"/>
    <mergeCell ref="AQ4:AV4"/>
    <mergeCell ref="AW4:BH4"/>
    <mergeCell ref="BK4:BP4"/>
    <mergeCell ref="BQ4:CB4"/>
    <mergeCell ref="C5:H5"/>
    <mergeCell ref="I5:T5"/>
    <mergeCell ref="W5:AB5"/>
    <mergeCell ref="AC5:AN5"/>
    <mergeCell ref="AQ5:AV5"/>
    <mergeCell ref="AW5:BH5"/>
    <mergeCell ref="BK5:BP5"/>
    <mergeCell ref="BQ5:CB5"/>
    <mergeCell ref="C6:H6"/>
    <mergeCell ref="I6:T6"/>
    <mergeCell ref="W6:AB6"/>
    <mergeCell ref="AC6:AN6"/>
    <mergeCell ref="AQ6:AV6"/>
    <mergeCell ref="AW6:BH6"/>
    <mergeCell ref="BK6:BP6"/>
    <mergeCell ref="BQ6:CB6"/>
    <mergeCell ref="C7:H7"/>
    <mergeCell ref="I7:T7"/>
    <mergeCell ref="W7:AB7"/>
    <mergeCell ref="AC7:AN7"/>
    <mergeCell ref="AQ7:AV7"/>
    <mergeCell ref="AW7:BH7"/>
    <mergeCell ref="BK7:BP7"/>
    <mergeCell ref="BQ7:CB7"/>
    <mergeCell ref="C8:H8"/>
    <mergeCell ref="I8:T8"/>
    <mergeCell ref="W8:AB8"/>
    <mergeCell ref="AC8:AN8"/>
    <mergeCell ref="AQ8:AV8"/>
    <mergeCell ref="AW8:BH8"/>
    <mergeCell ref="BK8:BP8"/>
    <mergeCell ref="BQ8:CB8"/>
    <mergeCell ref="C9:H9"/>
    <mergeCell ref="I9:T9"/>
    <mergeCell ref="W9:AB9"/>
    <mergeCell ref="AC9:AN9"/>
    <mergeCell ref="AQ9:AV9"/>
    <mergeCell ref="AW9:BH9"/>
    <mergeCell ref="BK9:BP9"/>
    <mergeCell ref="BQ9:CB9"/>
    <mergeCell ref="C10:H10"/>
    <mergeCell ref="I10:T10"/>
    <mergeCell ref="W10:AB10"/>
    <mergeCell ref="AC10:AN10"/>
    <mergeCell ref="AQ10:AV10"/>
    <mergeCell ref="AW10:BH10"/>
    <mergeCell ref="BK10:BP10"/>
    <mergeCell ref="BQ10:CB10"/>
    <mergeCell ref="C11:H11"/>
    <mergeCell ref="I11:T11"/>
    <mergeCell ref="W11:AB11"/>
    <mergeCell ref="AC11:AN11"/>
    <mergeCell ref="AQ11:AV11"/>
    <mergeCell ref="AW11:BH11"/>
    <mergeCell ref="BK11:BP11"/>
    <mergeCell ref="BQ11:CB11"/>
    <mergeCell ref="C12:H12"/>
    <mergeCell ref="I12:T12"/>
    <mergeCell ref="W12:AB12"/>
    <mergeCell ref="AC12:AN12"/>
    <mergeCell ref="AQ12:AV12"/>
    <mergeCell ref="AW12:BH12"/>
    <mergeCell ref="BK12:BP12"/>
    <mergeCell ref="BQ12:CB12"/>
    <mergeCell ref="C13:H13"/>
    <mergeCell ref="I13:T13"/>
    <mergeCell ref="W13:AB13"/>
    <mergeCell ref="AC13:AN13"/>
    <mergeCell ref="AQ13:AV13"/>
    <mergeCell ref="AW13:BH13"/>
    <mergeCell ref="BK13:BP13"/>
    <mergeCell ref="BQ13:CB13"/>
    <mergeCell ref="C14:H14"/>
    <mergeCell ref="I14:T14"/>
    <mergeCell ref="W14:AB14"/>
    <mergeCell ref="AC14:AN14"/>
    <mergeCell ref="AQ14:AV14"/>
    <mergeCell ref="AW14:BH14"/>
    <mergeCell ref="BK14:BP14"/>
    <mergeCell ref="BQ14:CB14"/>
    <mergeCell ref="C15:H15"/>
    <mergeCell ref="I15:T15"/>
    <mergeCell ref="W15:AB15"/>
    <mergeCell ref="AC15:AN15"/>
    <mergeCell ref="AQ15:AV15"/>
    <mergeCell ref="AW15:BH15"/>
    <mergeCell ref="BK15:BP15"/>
    <mergeCell ref="BQ15:CB15"/>
    <mergeCell ref="C16:H16"/>
    <mergeCell ref="I16:T16"/>
    <mergeCell ref="W16:AB16"/>
    <mergeCell ref="AC16:AN16"/>
    <mergeCell ref="AQ16:AV16"/>
    <mergeCell ref="AW16:BH16"/>
    <mergeCell ref="BK16:BP16"/>
    <mergeCell ref="BQ16:CB16"/>
    <mergeCell ref="C17:H17"/>
    <mergeCell ref="I17:T17"/>
    <mergeCell ref="W17:AB17"/>
    <mergeCell ref="AC17:AN17"/>
    <mergeCell ref="AQ17:AV17"/>
    <mergeCell ref="AW17:BH17"/>
    <mergeCell ref="BK17:BP17"/>
    <mergeCell ref="BQ17:CB17"/>
    <mergeCell ref="C18:H18"/>
    <mergeCell ref="I18:T18"/>
    <mergeCell ref="W18:AB18"/>
    <mergeCell ref="AC18:AN18"/>
    <mergeCell ref="AQ18:AV18"/>
    <mergeCell ref="AW18:BH18"/>
    <mergeCell ref="BK18:BP18"/>
    <mergeCell ref="BQ18:CB18"/>
    <mergeCell ref="C19:H19"/>
    <mergeCell ref="I19:T19"/>
    <mergeCell ref="W19:AB19"/>
    <mergeCell ref="AC19:AN19"/>
    <mergeCell ref="AQ19:AV19"/>
    <mergeCell ref="AW19:BH19"/>
    <mergeCell ref="BK19:BP19"/>
    <mergeCell ref="BQ19:CB19"/>
    <mergeCell ref="C20:H20"/>
    <mergeCell ref="I20:T20"/>
    <mergeCell ref="W20:AB20"/>
    <mergeCell ref="AC20:AN20"/>
    <mergeCell ref="AQ20:AV20"/>
    <mergeCell ref="AW20:BH20"/>
    <mergeCell ref="BK20:BP20"/>
    <mergeCell ref="BQ20:CB20"/>
    <mergeCell ref="C21:H21"/>
    <mergeCell ref="I21:T21"/>
    <mergeCell ref="W21:AB21"/>
    <mergeCell ref="AC21:AN21"/>
    <mergeCell ref="AQ21:AV21"/>
    <mergeCell ref="AW21:BH21"/>
    <mergeCell ref="BK21:BP21"/>
    <mergeCell ref="BQ21:CB21"/>
    <mergeCell ref="C22:H22"/>
    <mergeCell ref="I22:T22"/>
    <mergeCell ref="W22:AB22"/>
    <mergeCell ref="AC22:AN22"/>
    <mergeCell ref="AQ22:AV22"/>
    <mergeCell ref="AW22:BH22"/>
    <mergeCell ref="BK22:BP22"/>
    <mergeCell ref="BQ22:CB22"/>
    <mergeCell ref="C23:H23"/>
    <mergeCell ref="I23:T23"/>
    <mergeCell ref="W23:AB23"/>
    <mergeCell ref="AC23:AN23"/>
    <mergeCell ref="AQ23:AV23"/>
    <mergeCell ref="AW23:BH23"/>
    <mergeCell ref="BK23:BP23"/>
    <mergeCell ref="BQ23:CB23"/>
    <mergeCell ref="C24:H24"/>
    <mergeCell ref="I24:T24"/>
    <mergeCell ref="W24:AB24"/>
    <mergeCell ref="AC24:AN24"/>
    <mergeCell ref="AQ24:AV24"/>
    <mergeCell ref="AW24:BH24"/>
    <mergeCell ref="BK24:BP24"/>
    <mergeCell ref="BQ24:CB24"/>
    <mergeCell ref="C25:H25"/>
    <mergeCell ref="I25:T25"/>
    <mergeCell ref="W25:AB25"/>
    <mergeCell ref="AC25:AN25"/>
    <mergeCell ref="AQ25:AV25"/>
    <mergeCell ref="AW25:BH25"/>
    <mergeCell ref="BK25:BP25"/>
    <mergeCell ref="BQ25:CB25"/>
    <mergeCell ref="C26:H26"/>
    <mergeCell ref="I26:T26"/>
    <mergeCell ref="W26:AB26"/>
    <mergeCell ref="AC26:AN26"/>
    <mergeCell ref="AQ26:AV26"/>
    <mergeCell ref="AW26:BH26"/>
    <mergeCell ref="BK26:BP26"/>
    <mergeCell ref="BQ26:CB26"/>
    <mergeCell ref="C27:H27"/>
    <mergeCell ref="I27:T27"/>
    <mergeCell ref="W27:AB27"/>
    <mergeCell ref="AC27:AN27"/>
    <mergeCell ref="AQ27:AV27"/>
    <mergeCell ref="AW27:BH27"/>
    <mergeCell ref="BK27:BP27"/>
    <mergeCell ref="BQ27:CB27"/>
    <mergeCell ref="C28:H28"/>
    <mergeCell ref="I28:T28"/>
    <mergeCell ref="W28:AB28"/>
    <mergeCell ref="AC28:AN28"/>
    <mergeCell ref="AQ28:AV28"/>
    <mergeCell ref="AW28:BH28"/>
    <mergeCell ref="BK28:BP28"/>
    <mergeCell ref="BQ28:CB28"/>
    <mergeCell ref="C29:H29"/>
    <mergeCell ref="I29:T29"/>
    <mergeCell ref="W29:AB29"/>
    <mergeCell ref="AC29:AN29"/>
    <mergeCell ref="AQ29:AV29"/>
    <mergeCell ref="AW29:BH29"/>
    <mergeCell ref="BK29:BP29"/>
    <mergeCell ref="BQ29:CB29"/>
    <mergeCell ref="C30:H30"/>
    <mergeCell ref="I30:T30"/>
    <mergeCell ref="W30:AB30"/>
    <mergeCell ref="AC30:AN30"/>
    <mergeCell ref="AQ30:AV30"/>
    <mergeCell ref="AW30:BH30"/>
    <mergeCell ref="BK30:BP30"/>
    <mergeCell ref="BQ30:CB30"/>
    <mergeCell ref="C31:H31"/>
    <mergeCell ref="I31:T31"/>
    <mergeCell ref="W31:AB31"/>
    <mergeCell ref="AC31:AN31"/>
    <mergeCell ref="AQ31:AV31"/>
    <mergeCell ref="AW31:BH31"/>
    <mergeCell ref="BK31:BP31"/>
    <mergeCell ref="BQ31:CB31"/>
    <mergeCell ref="C32:H32"/>
    <mergeCell ref="I32:T32"/>
    <mergeCell ref="W32:AB32"/>
    <mergeCell ref="AC32:AN32"/>
    <mergeCell ref="AQ32:AV32"/>
    <mergeCell ref="AW32:BH32"/>
    <mergeCell ref="BK32:BP32"/>
    <mergeCell ref="BQ32:CB32"/>
    <mergeCell ref="C33:H33"/>
    <mergeCell ref="I33:T33"/>
    <mergeCell ref="W33:AB33"/>
    <mergeCell ref="AC33:AN33"/>
    <mergeCell ref="AQ33:AV33"/>
    <mergeCell ref="AW33:BH33"/>
    <mergeCell ref="BK33:BP33"/>
    <mergeCell ref="BQ33:CB33"/>
    <mergeCell ref="C34:H34"/>
    <mergeCell ref="I34:T34"/>
    <mergeCell ref="W34:AB34"/>
    <mergeCell ref="AC34:AN34"/>
    <mergeCell ref="AQ34:AV34"/>
    <mergeCell ref="AW34:BH34"/>
    <mergeCell ref="BK34:BP34"/>
    <mergeCell ref="BQ34:CB34"/>
    <mergeCell ref="C35:H35"/>
    <mergeCell ref="I35:T35"/>
    <mergeCell ref="W35:AB35"/>
    <mergeCell ref="AC35:AN35"/>
    <mergeCell ref="AQ35:AV35"/>
    <mergeCell ref="AW35:BH35"/>
    <mergeCell ref="BK35:BP35"/>
    <mergeCell ref="BQ35:CB35"/>
    <mergeCell ref="C36:H36"/>
    <mergeCell ref="I36:T36"/>
    <mergeCell ref="W36:AB36"/>
    <mergeCell ref="AC36:AN36"/>
    <mergeCell ref="AQ36:AV36"/>
    <mergeCell ref="AW36:BH36"/>
    <mergeCell ref="BK36:BP36"/>
    <mergeCell ref="BQ36:CB36"/>
    <mergeCell ref="C37:H37"/>
    <mergeCell ref="I37:T37"/>
    <mergeCell ref="W37:AB37"/>
    <mergeCell ref="AC37:AN37"/>
    <mergeCell ref="AQ37:AV37"/>
    <mergeCell ref="AW37:BH37"/>
    <mergeCell ref="BK37:BP37"/>
    <mergeCell ref="BQ37:CB37"/>
    <mergeCell ref="C38:H38"/>
    <mergeCell ref="I38:T38"/>
    <mergeCell ref="W38:AB38"/>
    <mergeCell ref="AC38:AN38"/>
    <mergeCell ref="AQ38:AV38"/>
    <mergeCell ref="AW38:BH38"/>
    <mergeCell ref="BK38:BP38"/>
    <mergeCell ref="BQ38:CB38"/>
    <mergeCell ref="C39:H39"/>
    <mergeCell ref="I39:T39"/>
    <mergeCell ref="W39:AB39"/>
    <mergeCell ref="AC39:AN39"/>
    <mergeCell ref="AQ39:AV39"/>
    <mergeCell ref="AW39:BH39"/>
    <mergeCell ref="BK39:BP39"/>
    <mergeCell ref="BQ39:CB39"/>
    <mergeCell ref="C40:H40"/>
    <mergeCell ref="I40:T40"/>
    <mergeCell ref="W40:AB40"/>
    <mergeCell ref="AC40:AN40"/>
    <mergeCell ref="AQ40:AV40"/>
    <mergeCell ref="AW40:BH40"/>
    <mergeCell ref="BK40:BP40"/>
    <mergeCell ref="BQ40:CB40"/>
    <mergeCell ref="C41:H41"/>
    <mergeCell ref="I41:T41"/>
    <mergeCell ref="W41:AB41"/>
    <mergeCell ref="AC41:AN41"/>
    <mergeCell ref="AQ41:AV41"/>
    <mergeCell ref="AW41:BH41"/>
    <mergeCell ref="BK41:BP41"/>
    <mergeCell ref="BQ41:CB41"/>
    <mergeCell ref="C42:H42"/>
    <mergeCell ref="I42:T42"/>
    <mergeCell ref="W42:AB42"/>
    <mergeCell ref="AC42:AN42"/>
    <mergeCell ref="AQ42:AV42"/>
    <mergeCell ref="AW42:BH42"/>
    <mergeCell ref="BK42:BP42"/>
    <mergeCell ref="BQ42:CB42"/>
  </mergeCells>
  <phoneticPr fontId="3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4</vt:i4>
      </vt:variant>
    </vt:vector>
  </HeadingPairs>
  <TitlesOfParts>
    <vt:vector size="14" baseType="lpstr">
      <vt:lpstr>人物</vt:lpstr>
      <vt:lpstr>主状态</vt:lpstr>
      <vt:lpstr>特性</vt:lpstr>
      <vt:lpstr>物品</vt:lpstr>
      <vt:lpstr>伙伴</vt:lpstr>
      <vt:lpstr>法术</vt:lpstr>
      <vt:lpstr>收支记录</vt:lpstr>
      <vt:lpstr>PFS</vt:lpstr>
      <vt:lpstr>备注</vt:lpstr>
      <vt:lpstr>Sheet2</vt:lpstr>
      <vt:lpstr>罕见</vt:lpstr>
      <vt:lpstr>核心</vt:lpstr>
      <vt:lpstr>类别</vt:lpstr>
      <vt:lpstr>稀有</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时代的先驱</cp:lastModifiedBy>
  <dcterms:created xsi:type="dcterms:W3CDTF">2016-07-25T13:25:00Z</dcterms:created>
  <dcterms:modified xsi:type="dcterms:W3CDTF">2024-06-13T06:15:01Z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2052-12.1.0.16929</vt:lpwstr>
  </property>
  <property fmtid="{D5CDD505-2E9C-101B-9397-08002B2CF9AE}" pid="3" name="ICV">
    <vt:lpwstr>9632F349909F470CB5804137E2F2B71E_13</vt:lpwstr>
  </property>
</Properties>
</file>