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iusonobhayedo/Documents-No-iCloud/2020-2021/Semester1/ISM209/grading/"/>
    </mc:Choice>
  </mc:AlternateContent>
  <xr:revisionPtr revIDLastSave="0" documentId="13_ncr:1_{38C82FDE-D874-7D48-BDA9-CBCF68F7F42A}" xr6:coauthVersionLast="46" xr6:coauthVersionMax="46" xr10:uidLastSave="{00000000-0000-0000-0000-000000000000}"/>
  <bookViews>
    <workbookView xWindow="120" yWindow="460" windowWidth="28180" windowHeight="16540" activeTab="1" xr2:uid="{00000000-000D-0000-FFFF-FFFF00000000}"/>
  </bookViews>
  <sheets>
    <sheet name="ISM 209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G66" i="1" l="1"/>
  <c r="G65" i="1"/>
  <c r="G53" i="1"/>
  <c r="G54" i="1"/>
  <c r="G55" i="1"/>
  <c r="G56" i="1"/>
  <c r="G57" i="1"/>
  <c r="G58" i="1"/>
  <c r="G59" i="1"/>
  <c r="G60" i="1"/>
  <c r="G61" i="1"/>
  <c r="I61" i="1" s="1"/>
  <c r="G52" i="1"/>
  <c r="G50" i="1"/>
  <c r="G49" i="1"/>
  <c r="G47" i="1"/>
  <c r="G45" i="1"/>
  <c r="G36" i="1"/>
  <c r="G37" i="1"/>
  <c r="G38" i="1"/>
  <c r="G39" i="1"/>
  <c r="G40" i="1"/>
  <c r="G41" i="1"/>
  <c r="G42" i="1"/>
  <c r="G43" i="1"/>
  <c r="G35" i="1"/>
  <c r="G26" i="1"/>
  <c r="G27" i="1"/>
  <c r="G28" i="1"/>
  <c r="G29" i="1"/>
  <c r="G30" i="1"/>
  <c r="G31" i="1"/>
  <c r="G32" i="1"/>
  <c r="G33" i="1"/>
  <c r="G25" i="1"/>
  <c r="G21" i="1"/>
  <c r="G20" i="1"/>
  <c r="G18" i="1"/>
  <c r="G17" i="1"/>
  <c r="G13" i="1"/>
  <c r="G14" i="1"/>
  <c r="G15" i="1"/>
  <c r="G12" i="1"/>
  <c r="G8" i="1"/>
  <c r="G9" i="1"/>
  <c r="G10" i="1"/>
  <c r="G7" i="1"/>
  <c r="G4" i="1"/>
  <c r="G5" i="1"/>
  <c r="G3" i="1"/>
  <c r="J53" i="1"/>
  <c r="J54" i="1"/>
  <c r="J55" i="1"/>
  <c r="J56" i="1"/>
  <c r="J57" i="1"/>
  <c r="J58" i="1"/>
  <c r="J59" i="1"/>
  <c r="J60" i="1"/>
  <c r="J61" i="1"/>
  <c r="J52" i="1"/>
  <c r="J50" i="1"/>
  <c r="J49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24" i="1"/>
  <c r="J25" i="1"/>
  <c r="J26" i="1"/>
  <c r="J27" i="1"/>
  <c r="J28" i="1"/>
  <c r="J29" i="1"/>
  <c r="J30" i="1"/>
  <c r="J23" i="1"/>
  <c r="J20" i="1"/>
  <c r="J13" i="1"/>
  <c r="J14" i="1"/>
  <c r="J15" i="1"/>
  <c r="J16" i="1"/>
  <c r="J17" i="1"/>
  <c r="J18" i="1"/>
  <c r="J12" i="1"/>
  <c r="J8" i="1"/>
  <c r="J9" i="1"/>
  <c r="J7" i="1"/>
  <c r="J4" i="1"/>
  <c r="J5" i="1"/>
  <c r="J3" i="1"/>
  <c r="AK6" i="1"/>
  <c r="AK8" i="1"/>
  <c r="AK9" i="1"/>
  <c r="AK10" i="1"/>
  <c r="AK11" i="1"/>
  <c r="AK12" i="1"/>
  <c r="AK16" i="1"/>
  <c r="AK18" i="1"/>
  <c r="AK19" i="1"/>
  <c r="AK21" i="1"/>
  <c r="AK22" i="1"/>
  <c r="AK23" i="1"/>
  <c r="AK24" i="1"/>
  <c r="AK26" i="1"/>
  <c r="AK27" i="1"/>
  <c r="AK29" i="1"/>
  <c r="AK31" i="1"/>
  <c r="AK34" i="1"/>
  <c r="AK36" i="1"/>
  <c r="AK37" i="1"/>
  <c r="AK44" i="1"/>
  <c r="AK45" i="1"/>
  <c r="AK46" i="1"/>
  <c r="AK47" i="1"/>
  <c r="AK48" i="1"/>
  <c r="AK49" i="1"/>
  <c r="AK51" i="1"/>
  <c r="AK54" i="1"/>
  <c r="AK55" i="1"/>
  <c r="AK56" i="1"/>
  <c r="AK59" i="1"/>
  <c r="AK61" i="1"/>
  <c r="AK62" i="1"/>
  <c r="AK63" i="1"/>
  <c r="AK64" i="1"/>
  <c r="AK65" i="1"/>
  <c r="AK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K25" i="1" s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K42" i="1" s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3" i="1"/>
  <c r="AG4" i="1"/>
  <c r="AH4" i="1"/>
  <c r="AI4" i="1"/>
  <c r="AG5" i="1"/>
  <c r="AH5" i="1"/>
  <c r="AI5" i="1"/>
  <c r="AK5" i="1" s="1"/>
  <c r="AG6" i="1"/>
  <c r="AH6" i="1"/>
  <c r="AI6" i="1"/>
  <c r="AG7" i="1"/>
  <c r="AH7" i="1"/>
  <c r="AI7" i="1"/>
  <c r="AG8" i="1"/>
  <c r="AH8" i="1"/>
  <c r="AI8" i="1"/>
  <c r="AG9" i="1"/>
  <c r="AH9" i="1"/>
  <c r="AI9" i="1"/>
  <c r="AG10" i="1"/>
  <c r="AH10" i="1"/>
  <c r="AI10" i="1"/>
  <c r="AG11" i="1"/>
  <c r="AH11" i="1"/>
  <c r="AI11" i="1"/>
  <c r="AG12" i="1"/>
  <c r="AH12" i="1"/>
  <c r="AI12" i="1"/>
  <c r="AG13" i="1"/>
  <c r="AH13" i="1"/>
  <c r="AI13" i="1"/>
  <c r="AG14" i="1"/>
  <c r="AH14" i="1"/>
  <c r="AI14" i="1"/>
  <c r="AK14" i="1" s="1"/>
  <c r="AG15" i="1"/>
  <c r="AH15" i="1"/>
  <c r="AI15" i="1"/>
  <c r="AG16" i="1"/>
  <c r="AH16" i="1"/>
  <c r="AI16" i="1"/>
  <c r="AG17" i="1"/>
  <c r="AH17" i="1"/>
  <c r="AI17" i="1"/>
  <c r="AK17" i="1" s="1"/>
  <c r="AG18" i="1"/>
  <c r="AH18" i="1"/>
  <c r="AI18" i="1"/>
  <c r="AG19" i="1"/>
  <c r="AH19" i="1"/>
  <c r="AI19" i="1"/>
  <c r="AG20" i="1"/>
  <c r="AH20" i="1"/>
  <c r="AI20" i="1"/>
  <c r="AG21" i="1"/>
  <c r="AH21" i="1"/>
  <c r="AI21" i="1"/>
  <c r="AG22" i="1"/>
  <c r="AH22" i="1"/>
  <c r="AI22" i="1"/>
  <c r="AG23" i="1"/>
  <c r="AH23" i="1"/>
  <c r="AI23" i="1"/>
  <c r="AG24" i="1"/>
  <c r="AH24" i="1"/>
  <c r="AI24" i="1"/>
  <c r="AG25" i="1"/>
  <c r="AH25" i="1"/>
  <c r="AI25" i="1"/>
  <c r="AG26" i="1"/>
  <c r="AH26" i="1"/>
  <c r="AI26" i="1"/>
  <c r="AG27" i="1"/>
  <c r="AH27" i="1"/>
  <c r="AI27" i="1"/>
  <c r="AG28" i="1"/>
  <c r="AH28" i="1"/>
  <c r="AI28" i="1"/>
  <c r="AK28" i="1" s="1"/>
  <c r="AG29" i="1"/>
  <c r="AH29" i="1"/>
  <c r="AI29" i="1"/>
  <c r="AG30" i="1"/>
  <c r="AH30" i="1"/>
  <c r="AI30" i="1"/>
  <c r="AK30" i="1" s="1"/>
  <c r="AG31" i="1"/>
  <c r="AH31" i="1"/>
  <c r="AI31" i="1"/>
  <c r="AG32" i="1"/>
  <c r="AH32" i="1"/>
  <c r="AI32" i="1"/>
  <c r="AK32" i="1" s="1"/>
  <c r="AG33" i="1"/>
  <c r="AH33" i="1"/>
  <c r="AI33" i="1"/>
  <c r="AG34" i="1"/>
  <c r="AH34" i="1"/>
  <c r="AI34" i="1"/>
  <c r="AG35" i="1"/>
  <c r="AH35" i="1"/>
  <c r="AI35" i="1"/>
  <c r="AG36" i="1"/>
  <c r="AH36" i="1"/>
  <c r="AI36" i="1"/>
  <c r="AG37" i="1"/>
  <c r="AH37" i="1"/>
  <c r="AI37" i="1"/>
  <c r="AG38" i="1"/>
  <c r="AH38" i="1"/>
  <c r="AI38" i="1"/>
  <c r="AG39" i="1"/>
  <c r="AH39" i="1"/>
  <c r="AI39" i="1"/>
  <c r="AG40" i="1"/>
  <c r="AH40" i="1"/>
  <c r="AI40" i="1"/>
  <c r="AG41" i="1"/>
  <c r="AH41" i="1"/>
  <c r="AI41" i="1"/>
  <c r="AK41" i="1" s="1"/>
  <c r="AG42" i="1"/>
  <c r="AH42" i="1"/>
  <c r="AI42" i="1"/>
  <c r="AG43" i="1"/>
  <c r="AH43" i="1"/>
  <c r="AI43" i="1"/>
  <c r="AK43" i="1" s="1"/>
  <c r="AG44" i="1"/>
  <c r="AH44" i="1"/>
  <c r="AI44" i="1"/>
  <c r="AG45" i="1"/>
  <c r="AH45" i="1"/>
  <c r="AI45" i="1"/>
  <c r="AG46" i="1"/>
  <c r="AH46" i="1"/>
  <c r="AI46" i="1"/>
  <c r="AG47" i="1"/>
  <c r="AH47" i="1"/>
  <c r="AI47" i="1"/>
  <c r="AG48" i="1"/>
  <c r="AH48" i="1"/>
  <c r="AI48" i="1"/>
  <c r="AG49" i="1"/>
  <c r="AH49" i="1"/>
  <c r="AI49" i="1"/>
  <c r="AG50" i="1"/>
  <c r="AH50" i="1"/>
  <c r="AI50" i="1"/>
  <c r="AG51" i="1"/>
  <c r="AH51" i="1"/>
  <c r="AI51" i="1"/>
  <c r="AG52" i="1"/>
  <c r="AH52" i="1"/>
  <c r="AI52" i="1"/>
  <c r="AK52" i="1" s="1"/>
  <c r="AG53" i="1"/>
  <c r="AH53" i="1"/>
  <c r="AI53" i="1"/>
  <c r="AG54" i="1"/>
  <c r="AH54" i="1"/>
  <c r="AI54" i="1"/>
  <c r="AG55" i="1"/>
  <c r="AH55" i="1"/>
  <c r="AI55" i="1"/>
  <c r="AG56" i="1"/>
  <c r="AH56" i="1"/>
  <c r="AI56" i="1"/>
  <c r="AG57" i="1"/>
  <c r="AH57" i="1"/>
  <c r="AI57" i="1"/>
  <c r="AG58" i="1"/>
  <c r="AH58" i="1"/>
  <c r="AI58" i="1"/>
  <c r="AG59" i="1"/>
  <c r="AH59" i="1"/>
  <c r="AI59" i="1"/>
  <c r="AG60" i="1"/>
  <c r="AH60" i="1"/>
  <c r="AI60" i="1"/>
  <c r="AG61" i="1"/>
  <c r="AH61" i="1"/>
  <c r="AI61" i="1"/>
  <c r="AG62" i="1"/>
  <c r="AH62" i="1"/>
  <c r="AI62" i="1"/>
  <c r="AG63" i="1"/>
  <c r="AH63" i="1"/>
  <c r="AI63" i="1"/>
  <c r="AG64" i="1"/>
  <c r="AH64" i="1"/>
  <c r="AI64" i="1"/>
  <c r="AG65" i="1"/>
  <c r="AH65" i="1"/>
  <c r="AI65" i="1"/>
  <c r="AI3" i="1"/>
  <c r="AH3" i="1"/>
  <c r="AG3" i="1"/>
  <c r="AE3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4" i="1"/>
  <c r="F65" i="1"/>
  <c r="I64" i="1"/>
  <c r="I62" i="1"/>
  <c r="F60" i="1"/>
  <c r="F59" i="1"/>
  <c r="F58" i="1"/>
  <c r="F57" i="1"/>
  <c r="F56" i="1"/>
  <c r="F55" i="1"/>
  <c r="F54" i="1"/>
  <c r="F53" i="1"/>
  <c r="F52" i="1"/>
  <c r="F50" i="1"/>
  <c r="F49" i="1"/>
  <c r="F47" i="1"/>
  <c r="F45" i="1"/>
  <c r="F43" i="1"/>
  <c r="F42" i="1"/>
  <c r="F41" i="1"/>
  <c r="F40" i="1"/>
  <c r="F39" i="1"/>
  <c r="F38" i="1"/>
  <c r="F36" i="1"/>
  <c r="F35" i="1"/>
  <c r="F33" i="1"/>
  <c r="F32" i="1"/>
  <c r="F31" i="1"/>
  <c r="F30" i="1"/>
  <c r="F29" i="1"/>
  <c r="F28" i="1"/>
  <c r="F26" i="1"/>
  <c r="F25" i="1"/>
  <c r="F21" i="1"/>
  <c r="F20" i="1"/>
  <c r="F18" i="1"/>
  <c r="F17" i="1"/>
  <c r="F15" i="1"/>
  <c r="F14" i="1"/>
  <c r="F10" i="1"/>
  <c r="F9" i="1"/>
  <c r="F8" i="1"/>
  <c r="F7" i="1"/>
  <c r="F5" i="1"/>
  <c r="F4" i="1"/>
  <c r="F3" i="1"/>
  <c r="F27" i="1"/>
  <c r="F37" i="1"/>
  <c r="I63" i="1"/>
  <c r="K61" i="1" l="1"/>
  <c r="L61" i="1" s="1"/>
  <c r="AK53" i="1"/>
  <c r="AK20" i="1"/>
  <c r="AK58" i="1"/>
  <c r="AK7" i="1"/>
  <c r="AK39" i="1"/>
  <c r="AK40" i="1"/>
  <c r="AK13" i="1"/>
  <c r="AK4" i="1"/>
  <c r="AK60" i="1"/>
  <c r="AK38" i="1"/>
  <c r="AK35" i="1"/>
  <c r="AK50" i="1"/>
  <c r="AK57" i="1"/>
  <c r="AK15" i="1"/>
  <c r="AK33" i="1"/>
  <c r="I65" i="1"/>
  <c r="I38" i="1"/>
  <c r="K38" i="1" s="1"/>
  <c r="L38" i="1" s="1"/>
  <c r="I39" i="1"/>
  <c r="K39" i="1" s="1"/>
  <c r="L39" i="1" s="1"/>
  <c r="I40" i="1"/>
  <c r="K40" i="1" s="1"/>
  <c r="L40" i="1" s="1"/>
  <c r="I41" i="1"/>
  <c r="K41" i="1" s="1"/>
  <c r="L41" i="1" s="1"/>
  <c r="I42" i="1"/>
  <c r="K42" i="1" s="1"/>
  <c r="L42" i="1" s="1"/>
  <c r="I43" i="1"/>
  <c r="K43" i="1" s="1"/>
  <c r="L43" i="1" s="1"/>
  <c r="I44" i="1"/>
  <c r="K44" i="1" s="1"/>
  <c r="L44" i="1" s="1"/>
  <c r="I45" i="1"/>
  <c r="K45" i="1" s="1"/>
  <c r="L45" i="1" s="1"/>
  <c r="I47" i="1"/>
  <c r="K47" i="1" s="1"/>
  <c r="I49" i="1"/>
  <c r="K49" i="1" s="1"/>
  <c r="L49" i="1" s="1"/>
  <c r="I50" i="1"/>
  <c r="K50" i="1" s="1"/>
  <c r="L50" i="1" s="1"/>
  <c r="I52" i="1"/>
  <c r="K52" i="1" s="1"/>
  <c r="L52" i="1" s="1"/>
  <c r="I53" i="1"/>
  <c r="K53" i="1" s="1"/>
  <c r="L53" i="1" s="1"/>
  <c r="I54" i="1"/>
  <c r="K54" i="1" s="1"/>
  <c r="L54" i="1" s="1"/>
  <c r="I55" i="1"/>
  <c r="K55" i="1" s="1"/>
  <c r="L55" i="1" s="1"/>
  <c r="I56" i="1"/>
  <c r="K56" i="1" s="1"/>
  <c r="L56" i="1" s="1"/>
  <c r="I57" i="1"/>
  <c r="K57" i="1" s="1"/>
  <c r="L57" i="1" s="1"/>
  <c r="I58" i="1"/>
  <c r="K58" i="1" s="1"/>
  <c r="L58" i="1" s="1"/>
  <c r="I59" i="1"/>
  <c r="K59" i="1" s="1"/>
  <c r="L59" i="1" s="1"/>
  <c r="I60" i="1"/>
  <c r="K60" i="1" s="1"/>
  <c r="L60" i="1" s="1"/>
  <c r="I4" i="1" l="1"/>
  <c r="K4" i="1" s="1"/>
  <c r="L4" i="1" s="1"/>
  <c r="I5" i="1"/>
  <c r="K5" i="1" s="1"/>
  <c r="L5" i="1" s="1"/>
  <c r="I7" i="1"/>
  <c r="K7" i="1" s="1"/>
  <c r="L7" i="1" s="1"/>
  <c r="I8" i="1"/>
  <c r="K8" i="1" s="1"/>
  <c r="L8" i="1" s="1"/>
  <c r="I9" i="1"/>
  <c r="K9" i="1" s="1"/>
  <c r="L9" i="1" s="1"/>
  <c r="I10" i="1"/>
  <c r="K10" i="1" s="1"/>
  <c r="I12" i="1"/>
  <c r="K12" i="1" s="1"/>
  <c r="I13" i="1"/>
  <c r="K13" i="1" s="1"/>
  <c r="L13" i="1" s="1"/>
  <c r="I14" i="1"/>
  <c r="K14" i="1" s="1"/>
  <c r="L14" i="1" s="1"/>
  <c r="I15" i="1"/>
  <c r="K15" i="1" s="1"/>
  <c r="L15" i="1" s="1"/>
  <c r="I16" i="1"/>
  <c r="K16" i="1" s="1"/>
  <c r="L16" i="1" s="1"/>
  <c r="I17" i="1"/>
  <c r="K17" i="1" s="1"/>
  <c r="L17" i="1" s="1"/>
  <c r="I18" i="1"/>
  <c r="K18" i="1" s="1"/>
  <c r="L18" i="1" s="1"/>
  <c r="I20" i="1"/>
  <c r="K20" i="1" s="1"/>
  <c r="L20" i="1" s="1"/>
  <c r="I21" i="1"/>
  <c r="K21" i="1" s="1"/>
  <c r="I23" i="1"/>
  <c r="K23" i="1" s="1"/>
  <c r="L23" i="1" s="1"/>
  <c r="I24" i="1"/>
  <c r="K24" i="1" s="1"/>
  <c r="L24" i="1" s="1"/>
  <c r="I25" i="1"/>
  <c r="K25" i="1" s="1"/>
  <c r="L25" i="1" s="1"/>
  <c r="I26" i="1"/>
  <c r="K26" i="1" s="1"/>
  <c r="L26" i="1" s="1"/>
  <c r="I27" i="1"/>
  <c r="K27" i="1" s="1"/>
  <c r="L27" i="1" s="1"/>
  <c r="I28" i="1"/>
  <c r="K28" i="1" s="1"/>
  <c r="L28" i="1" s="1"/>
  <c r="I29" i="1"/>
  <c r="K29" i="1" s="1"/>
  <c r="L29" i="1" s="1"/>
  <c r="I30" i="1"/>
  <c r="K30" i="1" s="1"/>
  <c r="L30" i="1" s="1"/>
  <c r="I31" i="1"/>
  <c r="K31" i="1" s="1"/>
  <c r="I32" i="1"/>
  <c r="K32" i="1" s="1"/>
  <c r="I33" i="1"/>
  <c r="K33" i="1" s="1"/>
  <c r="L33" i="1" s="1"/>
  <c r="I34" i="1"/>
  <c r="I35" i="1"/>
  <c r="I36" i="1"/>
  <c r="I3" i="1"/>
  <c r="K3" i="1" s="1"/>
  <c r="L3" i="1" s="1"/>
  <c r="K35" i="1" l="1"/>
  <c r="L35" i="1" s="1"/>
  <c r="K34" i="1"/>
  <c r="L34" i="1" s="1"/>
  <c r="K36" i="1"/>
  <c r="L36" i="1" s="1"/>
  <c r="I37" i="1" l="1"/>
  <c r="K37" i="1" l="1"/>
  <c r="L37" i="1" s="1"/>
  <c r="H74" i="1" l="1"/>
  <c r="H73" i="1"/>
  <c r="H72" i="1"/>
  <c r="H71" i="1"/>
  <c r="H7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Pius Onobhayedo</author>
  </authors>
  <commentList>
    <comment ref="C12" authorId="0" shapeId="0" xr:uid="{27201D00-AFFB-104E-9CE8-209739B13805}">
      <text>
        <r>
          <rPr>
            <b/>
            <sz val="10"/>
            <color rgb="FF000000"/>
            <rFont val="Tahoma"/>
            <family val="2"/>
          </rPr>
          <t>Pius Onobhayedo: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Copied Odediran's practical work and renamed file.</t>
        </r>
      </text>
    </comment>
    <comment ref="C40" authorId="0" shapeId="0" xr:uid="{C75C9DED-D43B-1E44-970A-4F4CC189CAD5}">
      <text>
        <r>
          <rPr>
            <b/>
            <sz val="10"/>
            <color rgb="FF000000"/>
            <rFont val="Tahoma"/>
            <family val="2"/>
          </rPr>
          <t>Pius Onobhayedo: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Practical work was copied by Obiora Akukwe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Pius Onobhayedo</author>
  </authors>
  <commentList>
    <comment ref="C12" authorId="0" shapeId="0" xr:uid="{2FE07B93-9966-D142-8BCD-2292F1FEEA4A}">
      <text>
        <r>
          <rPr>
            <b/>
            <sz val="10"/>
            <color rgb="FF000000"/>
            <rFont val="Tahoma"/>
            <family val="2"/>
          </rPr>
          <t>Pius Onobhayedo: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Copied Odediran's practical work and renamed file.</t>
        </r>
      </text>
    </comment>
    <comment ref="C40" authorId="0" shapeId="0" xr:uid="{EE25FEA5-64ED-7940-AE2C-4F506D1A9438}">
      <text>
        <r>
          <rPr>
            <b/>
            <sz val="10"/>
            <color rgb="FF000000"/>
            <rFont val="Tahoma"/>
            <family val="2"/>
          </rPr>
          <t>Pius Onobhayedo: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Practical work was copied by Obiora Akukwe</t>
        </r>
      </text>
    </comment>
  </commentList>
</comments>
</file>

<file path=xl/sharedStrings.xml><?xml version="1.0" encoding="utf-8"?>
<sst xmlns="http://schemas.openxmlformats.org/spreadsheetml/2006/main" count="827" uniqueCount="306">
  <si>
    <t>S/N</t>
  </si>
  <si>
    <t>MATRIC. NO</t>
  </si>
  <si>
    <t>SURNAME</t>
  </si>
  <si>
    <t>FIRST NAME</t>
  </si>
  <si>
    <t>C.A.T.</t>
  </si>
  <si>
    <t>EXAM</t>
  </si>
  <si>
    <t>TOTAL</t>
  </si>
  <si>
    <t>GRADE</t>
  </si>
  <si>
    <t>`1</t>
  </si>
  <si>
    <t>`2</t>
  </si>
  <si>
    <t>`3</t>
  </si>
  <si>
    <t>`4</t>
  </si>
  <si>
    <t>`5</t>
  </si>
  <si>
    <t>`6</t>
  </si>
  <si>
    <t>`7</t>
  </si>
  <si>
    <t>`8</t>
  </si>
  <si>
    <t>`9</t>
  </si>
  <si>
    <t>`10</t>
  </si>
  <si>
    <t>`11</t>
  </si>
  <si>
    <t>`12</t>
  </si>
  <si>
    <t>`13</t>
  </si>
  <si>
    <t>`14</t>
  </si>
  <si>
    <t>`15</t>
  </si>
  <si>
    <t>A</t>
  </si>
  <si>
    <t>B</t>
  </si>
  <si>
    <t>C</t>
  </si>
  <si>
    <t>`16</t>
  </si>
  <si>
    <t>`17</t>
  </si>
  <si>
    <t>`18</t>
  </si>
  <si>
    <t>`19</t>
  </si>
  <si>
    <t>`20</t>
  </si>
  <si>
    <t>`21</t>
  </si>
  <si>
    <t>`22</t>
  </si>
  <si>
    <t>`23</t>
  </si>
  <si>
    <t>`24</t>
  </si>
  <si>
    <t>`25</t>
  </si>
  <si>
    <t>`26</t>
  </si>
  <si>
    <t>`27</t>
  </si>
  <si>
    <t>`28</t>
  </si>
  <si>
    <t>`29</t>
  </si>
  <si>
    <t>`30</t>
  </si>
  <si>
    <t>`31</t>
  </si>
  <si>
    <t>D</t>
  </si>
  <si>
    <t>F</t>
  </si>
  <si>
    <t>AB</t>
  </si>
  <si>
    <t>SCORING GUIDE</t>
  </si>
  <si>
    <t>CA 1</t>
  </si>
  <si>
    <t>CA 2</t>
  </si>
  <si>
    <t>CA 3</t>
  </si>
  <si>
    <t>PART</t>
  </si>
  <si>
    <t>PARTICIPATION                 5%</t>
  </si>
  <si>
    <t>TOTAL                              100%</t>
  </si>
  <si>
    <t>=</t>
  </si>
  <si>
    <t>SUMMARY OF RESULT</t>
  </si>
  <si>
    <t>`32</t>
  </si>
  <si>
    <t>`33</t>
  </si>
  <si>
    <t>`34</t>
  </si>
  <si>
    <t>`35</t>
  </si>
  <si>
    <t>`36</t>
  </si>
  <si>
    <t>`37</t>
  </si>
  <si>
    <t>`38</t>
  </si>
  <si>
    <t>`39</t>
  </si>
  <si>
    <t>CA'S (10% EACH)            30%</t>
  </si>
  <si>
    <t>Chukwuebuka</t>
  </si>
  <si>
    <t>EXAM                                  65%</t>
  </si>
  <si>
    <t>NWOSU</t>
  </si>
  <si>
    <t>19100111190</t>
  </si>
  <si>
    <t>ABHULIMEN</t>
  </si>
  <si>
    <t>Ejemen</t>
  </si>
  <si>
    <t>19100111192</t>
  </si>
  <si>
    <t>ADEGBEMILE</t>
  </si>
  <si>
    <t>Oluwademiladeayo</t>
  </si>
  <si>
    <t>19100111359</t>
  </si>
  <si>
    <t>ADEGOR</t>
  </si>
  <si>
    <t>Ogheneyoma</t>
  </si>
  <si>
    <t>19100111347</t>
  </si>
  <si>
    <t>ADEGUNLEYE</t>
  </si>
  <si>
    <t>Valentine</t>
  </si>
  <si>
    <t>ADESANYA</t>
  </si>
  <si>
    <t>Rachel</t>
  </si>
  <si>
    <t>ADENIYI</t>
  </si>
  <si>
    <t>Adejuwon</t>
  </si>
  <si>
    <t>19100111194</t>
  </si>
  <si>
    <t>ADIGWE</t>
  </si>
  <si>
    <t>19100111195</t>
  </si>
  <si>
    <t>AGBOOLA</t>
  </si>
  <si>
    <t>Boluwatito</t>
  </si>
  <si>
    <t>19100111196</t>
  </si>
  <si>
    <t>AJAYI</t>
  </si>
  <si>
    <t>Adewole</t>
  </si>
  <si>
    <t>19100111340</t>
  </si>
  <si>
    <t>AKUKWE</t>
  </si>
  <si>
    <t>Obiora</t>
  </si>
  <si>
    <t>18100111148</t>
  </si>
  <si>
    <t>ALEPAYE</t>
  </si>
  <si>
    <t>Oluwaseyi</t>
  </si>
  <si>
    <t>19100111486</t>
  </si>
  <si>
    <t>ARNIKA</t>
  </si>
  <si>
    <t>Esele</t>
  </si>
  <si>
    <t>19100111217</t>
  </si>
  <si>
    <t>ATTA</t>
  </si>
  <si>
    <t>Feranmi</t>
  </si>
  <si>
    <t>BAKO</t>
  </si>
  <si>
    <t>Abel</t>
  </si>
  <si>
    <t>COKER</t>
  </si>
  <si>
    <t>Oluwatiseteminire</t>
  </si>
  <si>
    <t>19100111232</t>
  </si>
  <si>
    <t>DAN-CHIGWALU</t>
  </si>
  <si>
    <t>Chukwuemika</t>
  </si>
  <si>
    <t>19100111224</t>
  </si>
  <si>
    <t>DAN-OGBE</t>
  </si>
  <si>
    <t>Promessa</t>
  </si>
  <si>
    <t>19100111339</t>
  </si>
  <si>
    <t>DAUDA</t>
  </si>
  <si>
    <t>Salamat</t>
  </si>
  <si>
    <t>19100111362</t>
  </si>
  <si>
    <t>EGBUNA</t>
  </si>
  <si>
    <t>Kenenna</t>
  </si>
  <si>
    <t>19100111198</t>
  </si>
  <si>
    <t>EKUMANKAMA</t>
  </si>
  <si>
    <t>Onyinyechi</t>
  </si>
  <si>
    <t>19100111228</t>
  </si>
  <si>
    <t>EMMANUEL</t>
  </si>
  <si>
    <t>Charity</t>
  </si>
  <si>
    <t>18100111130</t>
  </si>
  <si>
    <t>Obinna</t>
  </si>
  <si>
    <t>ESEKHILE</t>
  </si>
  <si>
    <t>Izebhijie</t>
  </si>
  <si>
    <t>19100111200</t>
  </si>
  <si>
    <t>EZAGA</t>
  </si>
  <si>
    <t>Efemaibuno</t>
  </si>
  <si>
    <t>19100111221</t>
  </si>
  <si>
    <t>EZEGBUNAM</t>
  </si>
  <si>
    <t>Chineme</t>
  </si>
  <si>
    <t>19100111218</t>
  </si>
  <si>
    <t>IBIRONKE</t>
  </si>
  <si>
    <t>Erioluwa</t>
  </si>
  <si>
    <t>19100111229</t>
  </si>
  <si>
    <t>IFECHUKWU</t>
  </si>
  <si>
    <t>Uchenna</t>
  </si>
  <si>
    <t>19100111205</t>
  </si>
  <si>
    <t>IFESEMEN</t>
  </si>
  <si>
    <t>Ogochukwu</t>
  </si>
  <si>
    <t>19100111203</t>
  </si>
  <si>
    <t>ILOEJE</t>
  </si>
  <si>
    <t>Chukwudumebi</t>
  </si>
  <si>
    <t>IGBAIFUA</t>
  </si>
  <si>
    <t>Emmanuella</t>
  </si>
  <si>
    <t>19100111363</t>
  </si>
  <si>
    <t>INYANG</t>
  </si>
  <si>
    <t>Ekemini</t>
  </si>
  <si>
    <t>19100111234</t>
  </si>
  <si>
    <t>IRONA-NDUKA</t>
  </si>
  <si>
    <t>Chidumem</t>
  </si>
  <si>
    <t>19100111378</t>
  </si>
  <si>
    <t>JONES</t>
  </si>
  <si>
    <t>Listowel</t>
  </si>
  <si>
    <t>19100111206</t>
  </si>
  <si>
    <t>NRI</t>
  </si>
  <si>
    <t>Oliver</t>
  </si>
  <si>
    <t>19100111211</t>
  </si>
  <si>
    <t>NWOBBI</t>
  </si>
  <si>
    <t>Chinelo</t>
  </si>
  <si>
    <t>`40</t>
  </si>
  <si>
    <t>19100111202</t>
  </si>
  <si>
    <t>Munachimso</t>
  </si>
  <si>
    <t>`41</t>
  </si>
  <si>
    <t>19100111346</t>
  </si>
  <si>
    <t>OBASI-KALU</t>
  </si>
  <si>
    <t>Peace</t>
  </si>
  <si>
    <t>`42</t>
  </si>
  <si>
    <t>ODEDIRAN</t>
  </si>
  <si>
    <t>`43</t>
  </si>
  <si>
    <t>19100111219</t>
  </si>
  <si>
    <t>ODUJOKO</t>
  </si>
  <si>
    <t>Temiloluwa</t>
  </si>
  <si>
    <t>`44</t>
  </si>
  <si>
    <t>19100111345</t>
  </si>
  <si>
    <t>OFOMA</t>
  </si>
  <si>
    <t>Obiajulu</t>
  </si>
  <si>
    <t>`45</t>
  </si>
  <si>
    <t>19100111226</t>
  </si>
  <si>
    <t>OJESEBHOLO</t>
  </si>
  <si>
    <t>Oseremen</t>
  </si>
  <si>
    <t>`46</t>
  </si>
  <si>
    <t>19100111207</t>
  </si>
  <si>
    <t>OJIAKO-CHIJIOKE</t>
  </si>
  <si>
    <t>Chidalu</t>
  </si>
  <si>
    <t>`47</t>
  </si>
  <si>
    <t>19100111231</t>
  </si>
  <si>
    <t>OKADIGBO</t>
  </si>
  <si>
    <t>Chinezelum</t>
  </si>
  <si>
    <t>`48</t>
  </si>
  <si>
    <t>19100111225</t>
  </si>
  <si>
    <t>OKOYE</t>
  </si>
  <si>
    <t>Gabriel</t>
  </si>
  <si>
    <t>`49</t>
  </si>
  <si>
    <t>19100111344</t>
  </si>
  <si>
    <t>OLOLADE-SOYEMI</t>
  </si>
  <si>
    <t>Hassan</t>
  </si>
  <si>
    <t>`50</t>
  </si>
  <si>
    <t>19100111503</t>
  </si>
  <si>
    <t>ONYEMACHI</t>
  </si>
  <si>
    <t>John</t>
  </si>
  <si>
    <t>`51</t>
  </si>
  <si>
    <t>19100111201</t>
  </si>
  <si>
    <t>ORJI</t>
  </si>
  <si>
    <t>Emmanuel</t>
  </si>
  <si>
    <t>`52</t>
  </si>
  <si>
    <t>19100111212</t>
  </si>
  <si>
    <t>OZOEKWE-AWAGU</t>
  </si>
  <si>
    <t>Jeffery</t>
  </si>
  <si>
    <t>`53</t>
  </si>
  <si>
    <t>19100111236</t>
  </si>
  <si>
    <t>REGELE</t>
  </si>
  <si>
    <t>Felix</t>
  </si>
  <si>
    <t>`54</t>
  </si>
  <si>
    <t>19100111204</t>
  </si>
  <si>
    <t>RUNSEWE</t>
  </si>
  <si>
    <t>Oluwadara</t>
  </si>
  <si>
    <t>`55</t>
  </si>
  <si>
    <t>19100111197</t>
  </si>
  <si>
    <t>SAWYERR</t>
  </si>
  <si>
    <t>Tumininu</t>
  </si>
  <si>
    <t>`56</t>
  </si>
  <si>
    <t>19100111388</t>
  </si>
  <si>
    <t>SHAKIRU</t>
  </si>
  <si>
    <t>Farouk</t>
  </si>
  <si>
    <t>`57</t>
  </si>
  <si>
    <t>19100111215</t>
  </si>
  <si>
    <t>UDEH-IBE</t>
  </si>
  <si>
    <t>Chioma</t>
  </si>
  <si>
    <t>`58</t>
  </si>
  <si>
    <t>19100111220</t>
  </si>
  <si>
    <t>UGBE</t>
  </si>
  <si>
    <t>Sheila</t>
  </si>
  <si>
    <t>`59</t>
  </si>
  <si>
    <t>19100111216</t>
  </si>
  <si>
    <t>UGBOAJAH</t>
  </si>
  <si>
    <t>Irene</t>
  </si>
  <si>
    <t>`60</t>
  </si>
  <si>
    <t>19100111214</t>
  </si>
  <si>
    <t>UMOH</t>
  </si>
  <si>
    <t>Richard</t>
  </si>
  <si>
    <t>`61</t>
  </si>
  <si>
    <t>19100111233</t>
  </si>
  <si>
    <t>VIGO</t>
  </si>
  <si>
    <t>Oluwayomi</t>
  </si>
  <si>
    <t>`62</t>
  </si>
  <si>
    <t>18100111114</t>
  </si>
  <si>
    <t>WONODI</t>
  </si>
  <si>
    <t>Olanda</t>
  </si>
  <si>
    <t xml:space="preserve">IKELUA </t>
  </si>
  <si>
    <t>Chizara</t>
  </si>
  <si>
    <t>17100310826</t>
  </si>
  <si>
    <t>UMEH</t>
  </si>
  <si>
    <t>OBIAJULU</t>
  </si>
  <si>
    <t>16100310371</t>
  </si>
  <si>
    <t>EZEFUNA</t>
  </si>
  <si>
    <t>Uche</t>
  </si>
  <si>
    <t>16100310377</t>
  </si>
  <si>
    <t>MOZIE</t>
  </si>
  <si>
    <t>Ifeanyi</t>
  </si>
  <si>
    <t>16100310429</t>
  </si>
  <si>
    <t>OMOLAYO</t>
  </si>
  <si>
    <t>Omotilewa</t>
  </si>
  <si>
    <t>`63</t>
  </si>
  <si>
    <t>ISM 209 Web-Based Technologies &amp; Multimedia   - Dr Pius Onobhayedo</t>
  </si>
  <si>
    <t>CA2</t>
  </si>
  <si>
    <t>Remote Rep</t>
  </si>
  <si>
    <t>Local clone</t>
  </si>
  <si>
    <t>styled home</t>
  </si>
  <si>
    <t>columns</t>
  </si>
  <si>
    <t>view template</t>
  </si>
  <si>
    <t>reg url route</t>
  </si>
  <si>
    <t>view url route</t>
  </si>
  <si>
    <t>register users and snapshots</t>
  </si>
  <si>
    <t>CA1</t>
  </si>
  <si>
    <t>Github URL present</t>
  </si>
  <si>
    <t>presence of CA1 commit</t>
  </si>
  <si>
    <t>-</t>
  </si>
  <si>
    <t>Empty CA2 submission</t>
  </si>
  <si>
    <t>Theory Exam</t>
  </si>
  <si>
    <t>Practical Exam</t>
  </si>
  <si>
    <t>a</t>
  </si>
  <si>
    <t>b</t>
  </si>
  <si>
    <t>c</t>
  </si>
  <si>
    <t>Practical Total</t>
  </si>
  <si>
    <t>Theory Total</t>
  </si>
  <si>
    <t>model</t>
  </si>
  <si>
    <t>read endpoint</t>
  </si>
  <si>
    <t>update endpoint in main.py</t>
  </si>
  <si>
    <t>create templates</t>
  </si>
  <si>
    <t>update templates</t>
  </si>
  <si>
    <t>server_name correctly defined</t>
  </si>
  <si>
    <t>proxy_pass statement</t>
  </si>
  <si>
    <t>create endpoint in main.py/controller</t>
  </si>
  <si>
    <t>snapshots</t>
  </si>
  <si>
    <t>d</t>
  </si>
  <si>
    <t>ELERI</t>
  </si>
  <si>
    <t>Otu</t>
  </si>
  <si>
    <t>Submitted nothing expected in CA2</t>
  </si>
  <si>
    <t>Practical Exam is yet to be graded - Disciplinary issue observed</t>
  </si>
  <si>
    <t xml:space="preserve"> </t>
  </si>
  <si>
    <t>Vincent</t>
  </si>
  <si>
    <t>Oluwatobilola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</si>
</sst>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0"/>
      <name val="Arial"/>
      <family val="2"/>
    </font>
    <font>
      <sz val="12"/>
      <color theme="1"/>
      <name val="Times New Roman"/>
      <family val="1"/>
    </font>
    <font>
      <sz val="9"/>
      <name val="Times New Roman"/>
      <family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Times New Roman"/>
      <family val="1"/>
    </font>
    <font>
      <sz val="10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11"/>
      <name val="Times New Roman"/>
      <family val="1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FF0000"/>
      <name val="Times New Roman"/>
      <family val="1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6" fillId="0" borderId="0" applyNumberFormat="0" applyFill="0" applyBorder="0" applyAlignment="0" applyProtection="0"/>
  </cellStyleXfs>
  <cellXfs count="71">
    <xf numFmtId="0" fontId="0" fillId="0" borderId="0" xfId="0"/>
    <xf numFmtId="0" fontId="2" fillId="0" borderId="0" xfId="0" applyFont="1"/>
    <xf numFmtId="0" fontId="2" fillId="0" borderId="0" xfId="0" applyFont="1" applyFill="1"/>
    <xf numFmtId="0" fontId="2" fillId="0" borderId="0" xfId="0" applyFont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1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2" fontId="2" fillId="0" borderId="10" xfId="0" applyNumberFormat="1" applyFont="1" applyFill="1" applyBorder="1" applyAlignment="1">
      <alignment horizontal="center" vertical="center"/>
    </xf>
    <xf numFmtId="2" fontId="2" fillId="0" borderId="2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3" fillId="0" borderId="0" xfId="0" applyFont="1" applyBorder="1"/>
    <xf numFmtId="2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/>
    <xf numFmtId="0" fontId="5" fillId="0" borderId="0" xfId="0" applyFont="1" applyAlignment="1">
      <alignment horizontal="left" vertical="center"/>
    </xf>
    <xf numFmtId="9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Fill="1" applyBorder="1" applyAlignment="1" applyProtection="1">
      <alignment wrapText="1"/>
    </xf>
    <xf numFmtId="0" fontId="0" fillId="0" borderId="0" xfId="0" applyBorder="1"/>
    <xf numFmtId="0" fontId="3" fillId="2" borderId="16" xfId="0" applyFont="1" applyFill="1" applyBorder="1" applyAlignment="1">
      <alignment horizontal="center" vertical="center"/>
    </xf>
    <xf numFmtId="0" fontId="7" fillId="0" borderId="15" xfId="0" applyFont="1" applyBorder="1"/>
    <xf numFmtId="0" fontId="8" fillId="0" borderId="15" xfId="0" applyFont="1" applyFill="1" applyBorder="1" applyAlignment="1" applyProtection="1">
      <alignment wrapText="1"/>
    </xf>
    <xf numFmtId="0" fontId="9" fillId="0" borderId="15" xfId="0" applyFont="1" applyBorder="1" applyAlignment="1"/>
    <xf numFmtId="0" fontId="10" fillId="0" borderId="15" xfId="0" applyFont="1" applyBorder="1" applyAlignment="1"/>
    <xf numFmtId="0" fontId="9" fillId="3" borderId="15" xfId="0" applyFont="1" applyFill="1" applyBorder="1" applyAlignment="1"/>
    <xf numFmtId="0" fontId="10" fillId="3" borderId="15" xfId="0" applyFont="1" applyFill="1" applyBorder="1" applyAlignment="1"/>
    <xf numFmtId="0" fontId="8" fillId="0" borderId="15" xfId="0" applyFont="1" applyFill="1" applyBorder="1" applyAlignment="1" applyProtection="1">
      <alignment horizontal="left" wrapText="1"/>
    </xf>
    <xf numFmtId="0" fontId="9" fillId="0" borderId="15" xfId="0" applyFont="1" applyBorder="1" applyAlignment="1">
      <alignment wrapText="1"/>
    </xf>
    <xf numFmtId="0" fontId="10" fillId="0" borderId="15" xfId="0" applyFont="1" applyBorder="1" applyAlignment="1">
      <alignment wrapText="1"/>
    </xf>
    <xf numFmtId="0" fontId="10" fillId="0" borderId="15" xfId="0" applyFont="1" applyBorder="1" applyAlignment="1">
      <alignment horizontal="left"/>
    </xf>
    <xf numFmtId="0" fontId="9" fillId="0" borderId="15" xfId="0" applyFont="1" applyBorder="1" applyAlignment="1">
      <alignment horizontal="left"/>
    </xf>
    <xf numFmtId="0" fontId="0" fillId="3" borderId="15" xfId="0" applyFont="1" applyFill="1" applyBorder="1" applyAlignment="1"/>
    <xf numFmtId="0" fontId="7" fillId="0" borderId="0" xfId="0" applyFont="1" applyBorder="1"/>
    <xf numFmtId="0" fontId="8" fillId="0" borderId="0" xfId="0" applyFont="1" applyFill="1" applyBorder="1" applyAlignment="1" applyProtection="1">
      <alignment wrapText="1"/>
    </xf>
    <xf numFmtId="0" fontId="9" fillId="0" borderId="0" xfId="0" applyFont="1" applyBorder="1" applyAlignment="1">
      <alignment wrapText="1"/>
    </xf>
    <xf numFmtId="0" fontId="10" fillId="0" borderId="0" xfId="0" applyFont="1" applyBorder="1" applyAlignment="1">
      <alignment wrapText="1"/>
    </xf>
    <xf numFmtId="2" fontId="11" fillId="0" borderId="11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0" xfId="0" applyFont="1" applyFill="1"/>
    <xf numFmtId="0" fontId="12" fillId="2" borderId="0" xfId="0" applyFont="1" applyFill="1" applyBorder="1" applyAlignment="1">
      <alignment horizontal="left"/>
    </xf>
    <xf numFmtId="0" fontId="13" fillId="2" borderId="15" xfId="0" applyFont="1" applyFill="1" applyBorder="1" applyAlignment="1">
      <alignment horizontal="left" vertical="center" wrapText="1"/>
    </xf>
    <xf numFmtId="0" fontId="14" fillId="2" borderId="15" xfId="0" applyFont="1" applyFill="1" applyBorder="1" applyAlignment="1">
      <alignment horizontal="left" vertical="center" wrapText="1"/>
    </xf>
    <xf numFmtId="0" fontId="15" fillId="2" borderId="15" xfId="0" applyFont="1" applyFill="1" applyBorder="1" applyAlignment="1" applyProtection="1">
      <alignment wrapText="1"/>
    </xf>
    <xf numFmtId="0" fontId="2" fillId="2" borderId="17" xfId="0" applyFont="1" applyFill="1" applyBorder="1" applyAlignment="1">
      <alignment horizontal="left" vertical="top" wrapText="1"/>
    </xf>
    <xf numFmtId="0" fontId="2" fillId="2" borderId="18" xfId="0" applyFont="1" applyFill="1" applyBorder="1" applyAlignment="1">
      <alignment horizontal="left" vertical="top" wrapText="1"/>
    </xf>
    <xf numFmtId="0" fontId="5" fillId="2" borderId="19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 wrapText="1"/>
    </xf>
    <xf numFmtId="0" fontId="16" fillId="0" borderId="15" xfId="0" applyFont="1" applyBorder="1" applyAlignment="1"/>
    <xf numFmtId="0" fontId="17" fillId="0" borderId="15" xfId="0" applyFont="1" applyBorder="1" applyAlignment="1"/>
    <xf numFmtId="0" fontId="20" fillId="0" borderId="0" xfId="0" applyFont="1" applyFill="1"/>
    <xf numFmtId="0" fontId="21" fillId="0" borderId="15" xfId="0" applyFont="1" applyBorder="1" applyAlignment="1"/>
    <xf numFmtId="0" fontId="1" fillId="0" borderId="15" xfId="0" applyFont="1" applyBorder="1" applyAlignment="1"/>
    <xf numFmtId="2" fontId="2" fillId="2" borderId="10" xfId="0" applyNumberFormat="1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2" borderId="11" xfId="0" applyNumberFormat="1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77"/>
  <sheetViews>
    <sheetView zoomScale="130" zoomScaleNormal="130" workbookViewId="0">
      <pane ySplit="2" topLeftCell="A32" activePane="bottomLeft" state="frozen"/>
      <selection pane="bottomLeft" sqref="A1:M75"/>
    </sheetView>
  </sheetViews>
  <sheetFormatPr baseColWidth="10" defaultColWidth="9.1640625" defaultRowHeight="14" x14ac:dyDescent="0.15"/>
  <cols>
    <col min="1" max="1" width="4.6640625" style="1" customWidth="1"/>
    <col min="2" max="2" width="13.5" style="1" customWidth="1"/>
    <col min="3" max="3" width="16.1640625" style="1" customWidth="1"/>
    <col min="4" max="4" width="17.5" style="1" customWidth="1"/>
    <col min="5" max="5" width="5.6640625" style="3" customWidth="1"/>
    <col min="6" max="7" width="5" style="3" customWidth="1"/>
    <col min="8" max="8" width="5.33203125" style="3" customWidth="1"/>
    <col min="9" max="9" width="5.83203125" style="3" customWidth="1"/>
    <col min="10" max="10" width="6.1640625" style="3" customWidth="1"/>
    <col min="11" max="11" width="7.1640625" style="3" customWidth="1"/>
    <col min="12" max="12" width="9.33203125" style="3" customWidth="1"/>
    <col min="13" max="15" width="9.1640625" style="1" customWidth="1"/>
    <col min="16" max="16" width="10.5" style="1" customWidth="1"/>
    <col min="17" max="17" width="10.1640625" style="1" customWidth="1"/>
    <col min="18" max="18" width="10.5" style="1" customWidth="1"/>
    <col min="19" max="19" width="7.6640625" style="1" customWidth="1"/>
    <col min="20" max="20" width="11.83203125" style="1" customWidth="1"/>
    <col min="21" max="21" width="10.83203125" style="1" customWidth="1"/>
    <col min="22" max="22" width="12" style="1" customWidth="1"/>
    <col min="23" max="23" width="22.6640625" style="1" customWidth="1"/>
    <col min="24" max="24" width="16.83203125" style="1" customWidth="1"/>
    <col min="25" max="27" width="9.1640625" style="1" customWidth="1"/>
    <col min="28" max="28" width="7.1640625" style="1" customWidth="1"/>
    <col min="29" max="29" width="6.83203125" style="1" customWidth="1"/>
    <col min="30" max="30" width="6.33203125" style="1" customWidth="1"/>
    <col min="31" max="31" width="11.33203125" style="1" customWidth="1"/>
    <col min="32" max="32" width="3.6640625" style="1" customWidth="1"/>
    <col min="33" max="34" width="5.83203125" style="1" customWidth="1"/>
    <col min="35" max="36" width="5.5" style="1" customWidth="1"/>
    <col min="37" max="37" width="12.1640625" style="1" customWidth="1"/>
    <col min="38" max="38" width="9.1640625" style="1" customWidth="1"/>
    <col min="39" max="39" width="6" style="1" customWidth="1"/>
    <col min="40" max="40" width="20.5" style="1" customWidth="1"/>
    <col min="41" max="41" width="13.33203125" style="1" customWidth="1"/>
    <col min="42" max="42" width="3.5" style="1" customWidth="1"/>
    <col min="43" max="43" width="21.1640625" style="1" customWidth="1"/>
    <col min="44" max="44" width="14" style="1" customWidth="1"/>
    <col min="45" max="45" width="9.1640625" style="1" customWidth="1"/>
    <col min="46" max="46" width="23" style="1" customWidth="1"/>
    <col min="47" max="47" width="17.83203125" style="1" bestFit="1" customWidth="1"/>
    <col min="48" max="16384" width="9.1640625" style="1"/>
  </cols>
  <sheetData>
    <row r="1" spans="1:48" ht="14.25" customHeight="1" thickBot="1" x14ac:dyDescent="0.2">
      <c r="B1" s="1" t="s">
        <v>267</v>
      </c>
      <c r="G1" s="3">
        <v>3</v>
      </c>
      <c r="J1" s="3">
        <v>8.5</v>
      </c>
      <c r="P1" s="1" t="s">
        <v>268</v>
      </c>
      <c r="X1" s="1" t="s">
        <v>277</v>
      </c>
      <c r="AB1" s="1" t="s">
        <v>282</v>
      </c>
      <c r="AG1" s="1" t="s">
        <v>283</v>
      </c>
      <c r="AM1" s="1" t="s">
        <v>284</v>
      </c>
      <c r="AS1" s="1" t="s">
        <v>285</v>
      </c>
      <c r="AT1" s="1" t="s">
        <v>286</v>
      </c>
      <c r="AV1" s="1" t="s">
        <v>298</v>
      </c>
    </row>
    <row r="2" spans="1:48" ht="14" customHeight="1" thickTop="1" thickBot="1" x14ac:dyDescent="0.2">
      <c r="A2" s="32" t="s">
        <v>0</v>
      </c>
      <c r="B2" s="4" t="s">
        <v>1</v>
      </c>
      <c r="C2" s="5" t="s">
        <v>2</v>
      </c>
      <c r="D2" s="6" t="s">
        <v>3</v>
      </c>
      <c r="E2" s="8" t="s">
        <v>49</v>
      </c>
      <c r="F2" s="9" t="s">
        <v>46</v>
      </c>
      <c r="G2" s="10" t="s">
        <v>47</v>
      </c>
      <c r="H2" s="7" t="s">
        <v>48</v>
      </c>
      <c r="I2" s="9" t="s">
        <v>4</v>
      </c>
      <c r="J2" s="11" t="s">
        <v>5</v>
      </c>
      <c r="K2" s="12" t="s">
        <v>6</v>
      </c>
      <c r="L2" s="12" t="s">
        <v>7</v>
      </c>
      <c r="P2" s="1" t="s">
        <v>269</v>
      </c>
      <c r="Q2" s="1" t="s">
        <v>270</v>
      </c>
      <c r="R2" s="1" t="s">
        <v>271</v>
      </c>
      <c r="S2" s="1" t="s">
        <v>272</v>
      </c>
      <c r="T2" s="1" t="s">
        <v>273</v>
      </c>
      <c r="U2" s="1" t="s">
        <v>274</v>
      </c>
      <c r="V2" s="1" t="s">
        <v>275</v>
      </c>
      <c r="W2" s="1" t="s">
        <v>276</v>
      </c>
      <c r="X2" s="1" t="s">
        <v>278</v>
      </c>
      <c r="Y2" s="1" t="s">
        <v>279</v>
      </c>
      <c r="AB2" s="1">
        <v>1</v>
      </c>
      <c r="AC2" s="1">
        <v>2</v>
      </c>
      <c r="AD2" s="1">
        <v>3</v>
      </c>
      <c r="AE2" s="1" t="s">
        <v>288</v>
      </c>
      <c r="AG2" s="1" t="s">
        <v>284</v>
      </c>
      <c r="AH2" s="1" t="s">
        <v>285</v>
      </c>
      <c r="AI2" s="1" t="s">
        <v>286</v>
      </c>
      <c r="AJ2" s="1" t="s">
        <v>298</v>
      </c>
      <c r="AK2" s="1" t="s">
        <v>287</v>
      </c>
      <c r="AM2" s="1" t="s">
        <v>289</v>
      </c>
      <c r="AN2" s="1" t="s">
        <v>296</v>
      </c>
      <c r="AO2" s="1" t="s">
        <v>292</v>
      </c>
      <c r="AP2" s="1" t="s">
        <v>290</v>
      </c>
      <c r="AQ2" s="1" t="s">
        <v>291</v>
      </c>
      <c r="AR2" s="1" t="s">
        <v>293</v>
      </c>
      <c r="AT2" s="1" t="s">
        <v>294</v>
      </c>
      <c r="AU2" s="1" t="s">
        <v>295</v>
      </c>
      <c r="AV2" s="1" t="s">
        <v>297</v>
      </c>
    </row>
    <row r="3" spans="1:48" ht="14.25" customHeight="1" thickTop="1" thickBot="1" x14ac:dyDescent="0.25">
      <c r="A3" s="33" t="s">
        <v>8</v>
      </c>
      <c r="B3" s="34" t="s">
        <v>66</v>
      </c>
      <c r="C3" s="35" t="s">
        <v>67</v>
      </c>
      <c r="D3" s="36" t="s">
        <v>68</v>
      </c>
      <c r="E3" s="13">
        <v>4.5</v>
      </c>
      <c r="F3" s="19">
        <f t="shared" ref="F3:F26" si="0">X3+Y3</f>
        <v>5</v>
      </c>
      <c r="G3" s="20">
        <f>SUM(P3:W3) +$G$1</f>
        <v>6</v>
      </c>
      <c r="H3" s="14">
        <v>8</v>
      </c>
      <c r="I3" s="15">
        <f>SUM(E3:H3)</f>
        <v>23.5</v>
      </c>
      <c r="J3" s="18">
        <f>(AE3+AK3)+$J$1</f>
        <v>31.7</v>
      </c>
      <c r="K3" s="16">
        <f>SUM(I3:J3)</f>
        <v>55.2</v>
      </c>
      <c r="L3" s="17" t="str">
        <f t="shared" ref="L3:L5" si="1">IF(K3&lt;40,"F",IF(K3&lt;45,"F",IF(K3&lt;50,"D",IF(K3&lt;60,"C",IF(K3&lt;70,"B",IF(K3&gt;69,"A","No grade"))))))</f>
        <v>C</v>
      </c>
      <c r="P3" s="1">
        <v>1</v>
      </c>
      <c r="Q3" s="1">
        <v>1</v>
      </c>
      <c r="T3" s="1">
        <v>1</v>
      </c>
      <c r="X3" s="1">
        <v>3</v>
      </c>
      <c r="Y3" s="1">
        <v>2</v>
      </c>
      <c r="AB3" s="1">
        <v>5.25</v>
      </c>
      <c r="AC3" s="1">
        <v>4</v>
      </c>
      <c r="AD3" s="1">
        <v>5.95</v>
      </c>
      <c r="AE3" s="2">
        <f>SUM(AB3:AD3)</f>
        <v>15.2</v>
      </c>
      <c r="AG3" s="1">
        <f>SUM(AM3:AR3)</f>
        <v>3</v>
      </c>
      <c r="AH3" s="1">
        <f>AS3</f>
        <v>5</v>
      </c>
      <c r="AI3" s="1">
        <f>SUM(AT3:AU3)</f>
        <v>0</v>
      </c>
      <c r="AJ3" s="1">
        <f>AV3</f>
        <v>0</v>
      </c>
      <c r="AK3" s="2">
        <f>SUM(AG3:AJ3)</f>
        <v>8</v>
      </c>
      <c r="AM3" s="1">
        <v>0</v>
      </c>
      <c r="AN3" s="1">
        <v>3</v>
      </c>
      <c r="AO3" s="1">
        <v>0</v>
      </c>
      <c r="AP3" s="1">
        <v>0</v>
      </c>
      <c r="AS3" s="1">
        <v>5</v>
      </c>
      <c r="AT3" s="1">
        <v>0</v>
      </c>
      <c r="AU3" s="1">
        <v>0</v>
      </c>
      <c r="AV3" s="1">
        <v>0</v>
      </c>
    </row>
    <row r="4" spans="1:48" s="2" customFormat="1" ht="14.25" customHeight="1" thickTop="1" thickBot="1" x14ac:dyDescent="0.25">
      <c r="A4" s="33" t="s">
        <v>9</v>
      </c>
      <c r="B4" s="34" t="s">
        <v>69</v>
      </c>
      <c r="C4" s="35" t="s">
        <v>70</v>
      </c>
      <c r="D4" s="36" t="s">
        <v>71</v>
      </c>
      <c r="E4" s="13">
        <v>4</v>
      </c>
      <c r="F4" s="19">
        <f t="shared" si="0"/>
        <v>5</v>
      </c>
      <c r="G4" s="20">
        <f t="shared" ref="G4:G61" si="2">SUM(P4:W4) +$G$1</f>
        <v>8</v>
      </c>
      <c r="H4" s="14">
        <v>8</v>
      </c>
      <c r="I4" s="15">
        <f t="shared" ref="I4:I65" si="3">SUM(E4:H4)</f>
        <v>25</v>
      </c>
      <c r="J4" s="18">
        <f t="shared" ref="J4:J9" si="4">(AE4+AK4)+$J$1</f>
        <v>46.5</v>
      </c>
      <c r="K4" s="16">
        <f t="shared" ref="K4:K21" si="5">SUM(I4:J4)</f>
        <v>71.5</v>
      </c>
      <c r="L4" s="17" t="str">
        <f t="shared" si="1"/>
        <v>A</v>
      </c>
      <c r="P4" s="2">
        <v>1</v>
      </c>
      <c r="Q4" s="2">
        <v>1</v>
      </c>
      <c r="R4" s="2">
        <v>2</v>
      </c>
      <c r="T4" s="2">
        <v>1</v>
      </c>
      <c r="X4" s="2">
        <v>3</v>
      </c>
      <c r="Y4" s="2">
        <v>2</v>
      </c>
      <c r="AB4" s="2">
        <v>2.5</v>
      </c>
      <c r="AC4" s="2">
        <v>3</v>
      </c>
      <c r="AD4" s="2">
        <v>1.5</v>
      </c>
      <c r="AE4" s="2">
        <f>SUM(AB4:AD4)</f>
        <v>7</v>
      </c>
      <c r="AG4" s="1">
        <f t="shared" ref="AG4:AG65" si="6">SUM(AM4:AR4)</f>
        <v>20</v>
      </c>
      <c r="AH4" s="1">
        <f t="shared" ref="AH4:AH65" si="7">AS4</f>
        <v>8</v>
      </c>
      <c r="AI4" s="1">
        <f t="shared" ref="AI4:AI65" si="8">SUM(AT4:AU4)</f>
        <v>0</v>
      </c>
      <c r="AJ4" s="1">
        <f t="shared" ref="AJ4:AJ65" si="9">AV4</f>
        <v>3</v>
      </c>
      <c r="AK4" s="2">
        <f t="shared" ref="AK4:AK65" si="10">SUM(AG4:AJ4)</f>
        <v>31</v>
      </c>
      <c r="AM4" s="2">
        <v>7</v>
      </c>
      <c r="AN4" s="2">
        <v>6</v>
      </c>
      <c r="AO4" s="2">
        <v>4</v>
      </c>
      <c r="AP4" s="2">
        <v>3</v>
      </c>
      <c r="AS4" s="2">
        <v>8</v>
      </c>
      <c r="AT4" s="2">
        <v>0</v>
      </c>
      <c r="AU4" s="2">
        <v>0</v>
      </c>
      <c r="AV4" s="2">
        <v>3</v>
      </c>
    </row>
    <row r="5" spans="1:48" s="2" customFormat="1" ht="14.25" customHeight="1" thickTop="1" thickBot="1" x14ac:dyDescent="0.25">
      <c r="A5" s="33" t="s">
        <v>10</v>
      </c>
      <c r="B5" s="34" t="s">
        <v>72</v>
      </c>
      <c r="C5" s="35" t="s">
        <v>73</v>
      </c>
      <c r="D5" s="36" t="s">
        <v>74</v>
      </c>
      <c r="E5" s="13">
        <v>4</v>
      </c>
      <c r="F5" s="19">
        <f t="shared" si="0"/>
        <v>3</v>
      </c>
      <c r="G5" s="20">
        <f t="shared" si="2"/>
        <v>7</v>
      </c>
      <c r="H5" s="14">
        <v>8</v>
      </c>
      <c r="I5" s="15">
        <f t="shared" si="3"/>
        <v>22</v>
      </c>
      <c r="J5" s="18">
        <f t="shared" si="4"/>
        <v>36</v>
      </c>
      <c r="K5" s="16">
        <f t="shared" si="5"/>
        <v>58</v>
      </c>
      <c r="L5" s="17" t="str">
        <f t="shared" si="1"/>
        <v>C</v>
      </c>
      <c r="P5" s="2">
        <v>1</v>
      </c>
      <c r="Q5" s="2">
        <v>1</v>
      </c>
      <c r="R5" s="2">
        <v>0.5</v>
      </c>
      <c r="T5" s="2">
        <v>1</v>
      </c>
      <c r="U5" s="2">
        <v>0.5</v>
      </c>
      <c r="X5" s="2">
        <v>3</v>
      </c>
      <c r="Y5" s="2">
        <v>0</v>
      </c>
      <c r="AB5" s="2">
        <v>6</v>
      </c>
      <c r="AC5" s="2">
        <v>2.5</v>
      </c>
      <c r="AD5" s="2">
        <v>0</v>
      </c>
      <c r="AE5" s="2">
        <f t="shared" ref="AE5:AE65" si="11">SUM(AB5:AD5)</f>
        <v>8.5</v>
      </c>
      <c r="AG5" s="1">
        <f t="shared" si="6"/>
        <v>15</v>
      </c>
      <c r="AH5" s="1">
        <f t="shared" si="7"/>
        <v>1</v>
      </c>
      <c r="AI5" s="1">
        <f t="shared" si="8"/>
        <v>0</v>
      </c>
      <c r="AJ5" s="1">
        <f t="shared" si="9"/>
        <v>3</v>
      </c>
      <c r="AK5" s="2">
        <f t="shared" si="10"/>
        <v>19</v>
      </c>
      <c r="AM5" s="2">
        <v>7</v>
      </c>
      <c r="AN5" s="2">
        <v>4</v>
      </c>
      <c r="AO5" s="2">
        <v>4</v>
      </c>
      <c r="AP5" s="2">
        <v>0</v>
      </c>
      <c r="AS5" s="2">
        <v>1</v>
      </c>
      <c r="AT5" s="2">
        <v>0</v>
      </c>
      <c r="AU5" s="2">
        <v>0</v>
      </c>
      <c r="AV5" s="2">
        <v>3</v>
      </c>
    </row>
    <row r="6" spans="1:48" s="2" customFormat="1" ht="14.25" customHeight="1" thickTop="1" thickBot="1" x14ac:dyDescent="0.25">
      <c r="A6" s="33" t="s">
        <v>11</v>
      </c>
      <c r="B6" s="34" t="s">
        <v>75</v>
      </c>
      <c r="C6" s="37" t="s">
        <v>76</v>
      </c>
      <c r="D6" s="38" t="s">
        <v>77</v>
      </c>
      <c r="E6" s="13"/>
      <c r="F6" s="19" t="s">
        <v>280</v>
      </c>
      <c r="G6" s="20" t="s">
        <v>280</v>
      </c>
      <c r="H6" s="14"/>
      <c r="I6" s="15" t="s">
        <v>280</v>
      </c>
      <c r="J6" s="18" t="s">
        <v>280</v>
      </c>
      <c r="K6" s="16" t="s">
        <v>280</v>
      </c>
      <c r="L6" s="17" t="s">
        <v>280</v>
      </c>
      <c r="AE6" s="2">
        <f t="shared" si="11"/>
        <v>0</v>
      </c>
      <c r="AG6" s="1">
        <f t="shared" si="6"/>
        <v>0</v>
      </c>
      <c r="AH6" s="1">
        <f t="shared" si="7"/>
        <v>0</v>
      </c>
      <c r="AI6" s="1">
        <f t="shared" si="8"/>
        <v>0</v>
      </c>
      <c r="AJ6" s="1">
        <f t="shared" si="9"/>
        <v>0</v>
      </c>
      <c r="AK6" s="2">
        <f t="shared" si="10"/>
        <v>0</v>
      </c>
    </row>
    <row r="7" spans="1:48" s="2" customFormat="1" ht="14.25" customHeight="1" thickTop="1" thickBot="1" x14ac:dyDescent="0.25">
      <c r="A7" s="33" t="s">
        <v>12</v>
      </c>
      <c r="B7" s="34">
        <v>19100111193</v>
      </c>
      <c r="C7" s="35" t="s">
        <v>78</v>
      </c>
      <c r="D7" s="36" t="s">
        <v>79</v>
      </c>
      <c r="E7" s="13">
        <v>4</v>
      </c>
      <c r="F7" s="19">
        <f t="shared" si="0"/>
        <v>3</v>
      </c>
      <c r="G7" s="20">
        <f t="shared" si="2"/>
        <v>7</v>
      </c>
      <c r="H7" s="14">
        <v>8</v>
      </c>
      <c r="I7" s="15">
        <f t="shared" si="3"/>
        <v>22</v>
      </c>
      <c r="J7" s="18">
        <f t="shared" si="4"/>
        <v>20</v>
      </c>
      <c r="K7" s="16">
        <f t="shared" si="5"/>
        <v>42</v>
      </c>
      <c r="L7" s="17" t="str">
        <f>IF(K7&lt;40,"F",IF(K7&lt;45,"F",IF(K7&lt;50,"D",IF(K7&lt;60,"C",IF(K7&lt;70,"B",IF(K7&gt;69,"A","No grade"))))))</f>
        <v>F</v>
      </c>
      <c r="P7" s="2">
        <v>1</v>
      </c>
      <c r="Q7" s="2">
        <v>1</v>
      </c>
      <c r="R7" s="2">
        <v>2</v>
      </c>
      <c r="X7" s="2">
        <v>3</v>
      </c>
      <c r="Y7" s="2">
        <v>0</v>
      </c>
      <c r="AB7" s="2">
        <v>0</v>
      </c>
      <c r="AC7" s="2">
        <v>1</v>
      </c>
      <c r="AD7" s="2">
        <v>2.5</v>
      </c>
      <c r="AE7" s="2">
        <f t="shared" si="11"/>
        <v>3.5</v>
      </c>
      <c r="AG7" s="1">
        <f t="shared" si="6"/>
        <v>3</v>
      </c>
      <c r="AH7" s="1">
        <f t="shared" si="7"/>
        <v>1</v>
      </c>
      <c r="AI7" s="1">
        <f t="shared" si="8"/>
        <v>0</v>
      </c>
      <c r="AJ7" s="1">
        <f t="shared" si="9"/>
        <v>4</v>
      </c>
      <c r="AK7" s="2">
        <f t="shared" si="10"/>
        <v>8</v>
      </c>
      <c r="AM7" s="2">
        <v>0</v>
      </c>
      <c r="AN7" s="2">
        <v>3</v>
      </c>
      <c r="AO7" s="2">
        <v>0</v>
      </c>
      <c r="AP7" s="2">
        <v>0</v>
      </c>
      <c r="AS7" s="2">
        <v>1</v>
      </c>
      <c r="AT7" s="2">
        <v>0</v>
      </c>
      <c r="AU7" s="2">
        <v>0</v>
      </c>
      <c r="AV7" s="2">
        <v>4</v>
      </c>
    </row>
    <row r="8" spans="1:48" s="2" customFormat="1" ht="14.25" customHeight="1" thickTop="1" thickBot="1" x14ac:dyDescent="0.25">
      <c r="A8" s="33" t="s">
        <v>13</v>
      </c>
      <c r="B8" s="34">
        <v>19100112175</v>
      </c>
      <c r="C8" s="35" t="s">
        <v>80</v>
      </c>
      <c r="D8" s="36" t="s">
        <v>81</v>
      </c>
      <c r="E8" s="13">
        <v>4</v>
      </c>
      <c r="F8" s="19">
        <f t="shared" si="0"/>
        <v>3</v>
      </c>
      <c r="G8" s="20">
        <f t="shared" si="2"/>
        <v>5</v>
      </c>
      <c r="H8" s="14">
        <v>2</v>
      </c>
      <c r="I8" s="15">
        <f t="shared" si="3"/>
        <v>14</v>
      </c>
      <c r="J8" s="18">
        <f t="shared" si="4"/>
        <v>20</v>
      </c>
      <c r="K8" s="16">
        <f t="shared" si="5"/>
        <v>34</v>
      </c>
      <c r="L8" s="17" t="str">
        <f>IF(K8&lt;40,"F",IF(K8&lt;45,"F",IF(K8&lt;50,"D",IF(K8&lt;60,"C",IF(K8&lt;70,"B",IF(K8&gt;69,"A","No grade"))))))</f>
        <v>F</v>
      </c>
      <c r="P8" s="2">
        <v>1</v>
      </c>
      <c r="Q8" s="2">
        <v>1</v>
      </c>
      <c r="X8" s="2">
        <v>3</v>
      </c>
      <c r="AB8" s="2">
        <v>0</v>
      </c>
      <c r="AC8" s="2">
        <v>4.5</v>
      </c>
      <c r="AD8" s="2">
        <v>2</v>
      </c>
      <c r="AE8" s="2">
        <f t="shared" si="11"/>
        <v>6.5</v>
      </c>
      <c r="AG8" s="1">
        <f t="shared" si="6"/>
        <v>0</v>
      </c>
      <c r="AH8" s="1">
        <f t="shared" si="7"/>
        <v>5</v>
      </c>
      <c r="AI8" s="1">
        <f t="shared" si="8"/>
        <v>0</v>
      </c>
      <c r="AJ8" s="1">
        <f t="shared" si="9"/>
        <v>0</v>
      </c>
      <c r="AK8" s="2">
        <f t="shared" si="10"/>
        <v>5</v>
      </c>
      <c r="AM8" s="2">
        <v>0</v>
      </c>
      <c r="AN8" s="2">
        <v>0</v>
      </c>
      <c r="AO8" s="2">
        <v>0</v>
      </c>
      <c r="AP8" s="2">
        <v>0</v>
      </c>
      <c r="AS8" s="2">
        <v>5</v>
      </c>
      <c r="AT8" s="2">
        <v>0</v>
      </c>
      <c r="AU8" s="2">
        <v>0</v>
      </c>
      <c r="AV8" s="2">
        <v>0</v>
      </c>
    </row>
    <row r="9" spans="1:48" s="2" customFormat="1" ht="14.25" customHeight="1" thickTop="1" thickBot="1" x14ac:dyDescent="0.25">
      <c r="A9" s="33" t="s">
        <v>14</v>
      </c>
      <c r="B9" s="34" t="s">
        <v>82</v>
      </c>
      <c r="C9" s="35" t="s">
        <v>83</v>
      </c>
      <c r="D9" s="36" t="s">
        <v>63</v>
      </c>
      <c r="E9" s="13">
        <v>4.5</v>
      </c>
      <c r="F9" s="19">
        <f t="shared" si="0"/>
        <v>5</v>
      </c>
      <c r="G9" s="20">
        <f t="shared" si="2"/>
        <v>10</v>
      </c>
      <c r="H9" s="14">
        <v>8</v>
      </c>
      <c r="I9" s="15">
        <f t="shared" si="3"/>
        <v>27.5</v>
      </c>
      <c r="J9" s="18">
        <f t="shared" si="4"/>
        <v>41.67</v>
      </c>
      <c r="K9" s="16">
        <f t="shared" si="5"/>
        <v>69.17</v>
      </c>
      <c r="L9" s="17" t="str">
        <f t="shared" ref="L9:L61" si="12">IF(K9&lt;40,"F",IF(K9&lt;45,"F",IF(K9&lt;50,"D",IF(K9&lt;60,"C",IF(K9&lt;70,"B",IF(K9&gt;69,"A","No grade"))))))</f>
        <v>B</v>
      </c>
      <c r="P9" s="2">
        <v>1</v>
      </c>
      <c r="Q9" s="2">
        <v>1</v>
      </c>
      <c r="R9" s="2">
        <v>1</v>
      </c>
      <c r="S9" s="2">
        <v>4</v>
      </c>
      <c r="T9" s="2">
        <v>0</v>
      </c>
      <c r="U9" s="2">
        <v>0</v>
      </c>
      <c r="V9" s="2">
        <v>0</v>
      </c>
      <c r="W9" s="2">
        <v>0</v>
      </c>
      <c r="X9" s="2">
        <v>3</v>
      </c>
      <c r="Y9" s="2">
        <v>2</v>
      </c>
      <c r="AB9" s="2">
        <v>6.17</v>
      </c>
      <c r="AC9" s="2">
        <v>2</v>
      </c>
      <c r="AD9" s="2">
        <v>7</v>
      </c>
      <c r="AE9" s="2">
        <f t="shared" si="11"/>
        <v>15.17</v>
      </c>
      <c r="AG9" s="1">
        <f t="shared" si="6"/>
        <v>17</v>
      </c>
      <c r="AH9" s="1">
        <f t="shared" si="7"/>
        <v>1</v>
      </c>
      <c r="AI9" s="1">
        <f t="shared" si="8"/>
        <v>0</v>
      </c>
      <c r="AJ9" s="1">
        <f t="shared" si="9"/>
        <v>0</v>
      </c>
      <c r="AK9" s="2">
        <f t="shared" si="10"/>
        <v>18</v>
      </c>
      <c r="AM9" s="2">
        <v>7</v>
      </c>
      <c r="AN9" s="2">
        <v>6</v>
      </c>
      <c r="AO9" s="2">
        <v>4</v>
      </c>
      <c r="AP9" s="2">
        <v>0</v>
      </c>
      <c r="AS9" s="2">
        <v>1</v>
      </c>
      <c r="AT9" s="2">
        <v>0</v>
      </c>
      <c r="AU9" s="2">
        <v>0</v>
      </c>
      <c r="AV9" s="2">
        <v>0</v>
      </c>
    </row>
    <row r="10" spans="1:48" s="2" customFormat="1" ht="17.25" customHeight="1" thickTop="1" thickBot="1" x14ac:dyDescent="0.25">
      <c r="A10" s="33" t="s">
        <v>15</v>
      </c>
      <c r="B10" s="34" t="s">
        <v>84</v>
      </c>
      <c r="C10" s="35" t="s">
        <v>85</v>
      </c>
      <c r="D10" s="36" t="s">
        <v>86</v>
      </c>
      <c r="E10" s="13">
        <v>4</v>
      </c>
      <c r="F10" s="19">
        <f t="shared" si="0"/>
        <v>5</v>
      </c>
      <c r="G10" s="20">
        <f t="shared" si="2"/>
        <v>11.5</v>
      </c>
      <c r="H10" s="14">
        <v>8</v>
      </c>
      <c r="I10" s="15">
        <f t="shared" si="3"/>
        <v>28.5</v>
      </c>
      <c r="J10" s="18" t="s">
        <v>280</v>
      </c>
      <c r="K10" s="16">
        <f t="shared" si="5"/>
        <v>28.5</v>
      </c>
      <c r="L10" s="17" t="s">
        <v>280</v>
      </c>
      <c r="P10" s="2">
        <v>1</v>
      </c>
      <c r="Q10" s="2">
        <v>1</v>
      </c>
      <c r="R10" s="2">
        <v>2</v>
      </c>
      <c r="S10" s="2">
        <v>3</v>
      </c>
      <c r="T10" s="2">
        <v>0.5</v>
      </c>
      <c r="U10" s="2">
        <v>1</v>
      </c>
      <c r="X10" s="2">
        <v>3</v>
      </c>
      <c r="Y10" s="2">
        <v>2</v>
      </c>
      <c r="AE10" s="2">
        <f t="shared" si="11"/>
        <v>0</v>
      </c>
      <c r="AG10" s="1">
        <f t="shared" si="6"/>
        <v>0</v>
      </c>
      <c r="AH10" s="1">
        <f t="shared" si="7"/>
        <v>0</v>
      </c>
      <c r="AI10" s="1">
        <f t="shared" si="8"/>
        <v>0</v>
      </c>
      <c r="AJ10" s="1">
        <f t="shared" si="9"/>
        <v>0</v>
      </c>
      <c r="AK10" s="2">
        <f t="shared" si="10"/>
        <v>0</v>
      </c>
    </row>
    <row r="11" spans="1:48" s="2" customFormat="1" ht="14.25" customHeight="1" thickTop="1" thickBot="1" x14ac:dyDescent="0.25">
      <c r="A11" s="33" t="s">
        <v>16</v>
      </c>
      <c r="B11" s="34" t="s">
        <v>87</v>
      </c>
      <c r="C11" s="35" t="s">
        <v>88</v>
      </c>
      <c r="D11" s="36" t="s">
        <v>89</v>
      </c>
      <c r="E11" s="13"/>
      <c r="F11" s="19" t="s">
        <v>280</v>
      </c>
      <c r="G11" s="20" t="s">
        <v>280</v>
      </c>
      <c r="H11" s="14"/>
      <c r="I11" s="15" t="s">
        <v>280</v>
      </c>
      <c r="J11" s="18" t="s">
        <v>280</v>
      </c>
      <c r="K11" s="16" t="s">
        <v>280</v>
      </c>
      <c r="L11" s="17" t="s">
        <v>280</v>
      </c>
      <c r="AE11" s="2">
        <f t="shared" si="11"/>
        <v>0</v>
      </c>
      <c r="AG11" s="1">
        <f t="shared" si="6"/>
        <v>0</v>
      </c>
      <c r="AH11" s="1">
        <f t="shared" si="7"/>
        <v>0</v>
      </c>
      <c r="AI11" s="1">
        <f t="shared" si="8"/>
        <v>0</v>
      </c>
      <c r="AJ11" s="1">
        <f t="shared" si="9"/>
        <v>0</v>
      </c>
      <c r="AK11" s="2">
        <f t="shared" si="10"/>
        <v>0</v>
      </c>
    </row>
    <row r="12" spans="1:48" s="2" customFormat="1" ht="14.25" customHeight="1" thickTop="1" thickBot="1" x14ac:dyDescent="0.25">
      <c r="A12" s="33" t="s">
        <v>17</v>
      </c>
      <c r="B12" s="34" t="s">
        <v>90</v>
      </c>
      <c r="C12" s="60" t="s">
        <v>91</v>
      </c>
      <c r="D12" s="61" t="s">
        <v>92</v>
      </c>
      <c r="E12" s="13">
        <v>4</v>
      </c>
      <c r="F12" s="19">
        <v>0</v>
      </c>
      <c r="G12" s="20">
        <f t="shared" si="2"/>
        <v>6</v>
      </c>
      <c r="H12" s="14">
        <v>8</v>
      </c>
      <c r="I12" s="15">
        <f t="shared" si="3"/>
        <v>18</v>
      </c>
      <c r="J12" s="18">
        <f t="shared" ref="J12:J45" si="13">(AE12+AK12)+$J$1</f>
        <v>17.5</v>
      </c>
      <c r="K12" s="16">
        <f t="shared" si="5"/>
        <v>35.5</v>
      </c>
      <c r="L12" s="17" t="s">
        <v>280</v>
      </c>
      <c r="M12" s="62" t="s">
        <v>302</v>
      </c>
      <c r="P12" s="2">
        <v>0</v>
      </c>
      <c r="Q12" s="2">
        <v>0</v>
      </c>
      <c r="R12" s="2">
        <v>2</v>
      </c>
      <c r="S12" s="2">
        <v>0</v>
      </c>
      <c r="T12" s="2">
        <v>0</v>
      </c>
      <c r="U12" s="2">
        <v>1</v>
      </c>
      <c r="AB12" s="2">
        <v>2.5</v>
      </c>
      <c r="AC12" s="2">
        <v>4</v>
      </c>
      <c r="AD12" s="2">
        <v>2.5</v>
      </c>
      <c r="AE12" s="2">
        <f t="shared" si="11"/>
        <v>9</v>
      </c>
      <c r="AG12" s="1">
        <f t="shared" si="6"/>
        <v>0</v>
      </c>
      <c r="AH12" s="1">
        <f t="shared" si="7"/>
        <v>0</v>
      </c>
      <c r="AI12" s="1">
        <f t="shared" si="8"/>
        <v>0</v>
      </c>
      <c r="AJ12" s="1">
        <f t="shared" si="9"/>
        <v>0</v>
      </c>
      <c r="AK12" s="2">
        <f t="shared" si="10"/>
        <v>0</v>
      </c>
    </row>
    <row r="13" spans="1:48" s="2" customFormat="1" ht="14.25" customHeight="1" thickTop="1" thickBot="1" x14ac:dyDescent="0.25">
      <c r="A13" s="33" t="s">
        <v>18</v>
      </c>
      <c r="B13" s="34" t="s">
        <v>93</v>
      </c>
      <c r="C13" s="35" t="s">
        <v>94</v>
      </c>
      <c r="D13" s="36" t="s">
        <v>95</v>
      </c>
      <c r="E13" s="13">
        <v>4</v>
      </c>
      <c r="F13" s="19">
        <v>0</v>
      </c>
      <c r="G13" s="20">
        <f t="shared" si="2"/>
        <v>6</v>
      </c>
      <c r="H13" s="14">
        <v>7</v>
      </c>
      <c r="I13" s="15">
        <f t="shared" si="3"/>
        <v>17</v>
      </c>
      <c r="J13" s="18">
        <f t="shared" si="13"/>
        <v>20.5</v>
      </c>
      <c r="K13" s="16">
        <f t="shared" si="5"/>
        <v>37.5</v>
      </c>
      <c r="L13" s="17" t="str">
        <f t="shared" si="12"/>
        <v>F</v>
      </c>
      <c r="S13" s="2">
        <v>2</v>
      </c>
      <c r="T13" s="2">
        <v>1</v>
      </c>
      <c r="AB13" s="2">
        <v>0</v>
      </c>
      <c r="AC13" s="2">
        <v>2</v>
      </c>
      <c r="AD13" s="2">
        <v>0</v>
      </c>
      <c r="AE13" s="2">
        <f t="shared" si="11"/>
        <v>2</v>
      </c>
      <c r="AG13" s="1">
        <f t="shared" si="6"/>
        <v>9</v>
      </c>
      <c r="AH13" s="1">
        <f t="shared" si="7"/>
        <v>1</v>
      </c>
      <c r="AI13" s="1">
        <f t="shared" si="8"/>
        <v>0</v>
      </c>
      <c r="AJ13" s="1">
        <f t="shared" si="9"/>
        <v>0</v>
      </c>
      <c r="AK13" s="2">
        <f t="shared" si="10"/>
        <v>10</v>
      </c>
      <c r="AM13" s="2">
        <v>5</v>
      </c>
      <c r="AN13" s="2">
        <v>4</v>
      </c>
      <c r="AO13" s="2">
        <v>0</v>
      </c>
      <c r="AP13" s="2">
        <v>0</v>
      </c>
      <c r="AS13" s="2">
        <v>1</v>
      </c>
      <c r="AT13" s="2">
        <v>0</v>
      </c>
      <c r="AU13" s="2">
        <v>0</v>
      </c>
      <c r="AV13" s="2">
        <v>0</v>
      </c>
    </row>
    <row r="14" spans="1:48" s="2" customFormat="1" ht="14.25" customHeight="1" thickTop="1" thickBot="1" x14ac:dyDescent="0.25">
      <c r="A14" s="33" t="s">
        <v>19</v>
      </c>
      <c r="B14" s="34" t="s">
        <v>96</v>
      </c>
      <c r="C14" s="35" t="s">
        <v>97</v>
      </c>
      <c r="D14" s="36" t="s">
        <v>98</v>
      </c>
      <c r="E14" s="13">
        <v>4</v>
      </c>
      <c r="F14" s="19">
        <f t="shared" si="0"/>
        <v>3</v>
      </c>
      <c r="G14" s="20">
        <f t="shared" si="2"/>
        <v>7</v>
      </c>
      <c r="H14" s="14" t="s">
        <v>280</v>
      </c>
      <c r="I14" s="15">
        <f t="shared" si="3"/>
        <v>14</v>
      </c>
      <c r="J14" s="18">
        <f t="shared" si="13"/>
        <v>25.5</v>
      </c>
      <c r="K14" s="16">
        <f t="shared" si="5"/>
        <v>39.5</v>
      </c>
      <c r="L14" s="17" t="str">
        <f t="shared" si="12"/>
        <v>F</v>
      </c>
      <c r="P14" s="2">
        <v>1</v>
      </c>
      <c r="Q14" s="2">
        <v>1</v>
      </c>
      <c r="R14" s="2">
        <v>1</v>
      </c>
      <c r="U14" s="2">
        <v>1</v>
      </c>
      <c r="X14" s="2">
        <v>3</v>
      </c>
      <c r="Y14" s="2">
        <v>0</v>
      </c>
      <c r="AB14" s="2">
        <v>1.5</v>
      </c>
      <c r="AC14" s="2">
        <v>3</v>
      </c>
      <c r="AD14" s="2">
        <v>1.5</v>
      </c>
      <c r="AE14" s="2">
        <f t="shared" si="11"/>
        <v>6</v>
      </c>
      <c r="AG14" s="1">
        <f t="shared" si="6"/>
        <v>5</v>
      </c>
      <c r="AH14" s="1">
        <f t="shared" si="7"/>
        <v>6</v>
      </c>
      <c r="AI14" s="1">
        <f t="shared" si="8"/>
        <v>0</v>
      </c>
      <c r="AJ14" s="1">
        <f t="shared" si="9"/>
        <v>0</v>
      </c>
      <c r="AK14" s="2">
        <f t="shared" si="10"/>
        <v>11</v>
      </c>
      <c r="AM14" s="2">
        <v>5</v>
      </c>
      <c r="AN14" s="2">
        <v>0</v>
      </c>
      <c r="AO14" s="2">
        <v>0</v>
      </c>
      <c r="AP14" s="2">
        <v>0</v>
      </c>
      <c r="AS14" s="2">
        <v>6</v>
      </c>
      <c r="AT14" s="2">
        <v>0</v>
      </c>
      <c r="AU14" s="2">
        <v>0</v>
      </c>
      <c r="AV14" s="2">
        <v>0</v>
      </c>
    </row>
    <row r="15" spans="1:48" s="2" customFormat="1" ht="14.25" customHeight="1" thickTop="1" thickBot="1" x14ac:dyDescent="0.25">
      <c r="A15" s="33" t="s">
        <v>20</v>
      </c>
      <c r="B15" s="34" t="s">
        <v>99</v>
      </c>
      <c r="C15" s="35" t="s">
        <v>100</v>
      </c>
      <c r="D15" s="36" t="s">
        <v>101</v>
      </c>
      <c r="E15" s="13">
        <v>4</v>
      </c>
      <c r="F15" s="19">
        <f t="shared" si="0"/>
        <v>5</v>
      </c>
      <c r="G15" s="20">
        <f t="shared" si="2"/>
        <v>10</v>
      </c>
      <c r="H15" s="14" t="s">
        <v>280</v>
      </c>
      <c r="I15" s="15">
        <f t="shared" si="3"/>
        <v>19</v>
      </c>
      <c r="J15" s="18">
        <f t="shared" si="13"/>
        <v>42.5</v>
      </c>
      <c r="K15" s="16">
        <f t="shared" si="5"/>
        <v>61.5</v>
      </c>
      <c r="L15" s="17" t="str">
        <f t="shared" si="12"/>
        <v>B</v>
      </c>
      <c r="P15" s="2">
        <v>1</v>
      </c>
      <c r="Q15" s="2">
        <v>1</v>
      </c>
      <c r="S15" s="2">
        <v>3</v>
      </c>
      <c r="T15" s="2">
        <v>1</v>
      </c>
      <c r="U15" s="2">
        <v>1</v>
      </c>
      <c r="V15" s="2">
        <v>0</v>
      </c>
      <c r="X15" s="2">
        <v>3</v>
      </c>
      <c r="Y15" s="2">
        <v>2</v>
      </c>
      <c r="AB15" s="2">
        <v>4.5</v>
      </c>
      <c r="AC15" s="2">
        <v>3.5</v>
      </c>
      <c r="AD15" s="2">
        <v>0</v>
      </c>
      <c r="AE15" s="2">
        <f t="shared" si="11"/>
        <v>8</v>
      </c>
      <c r="AG15" s="1">
        <f t="shared" si="6"/>
        <v>17</v>
      </c>
      <c r="AH15" s="1">
        <f t="shared" si="7"/>
        <v>6</v>
      </c>
      <c r="AI15" s="1">
        <f t="shared" si="8"/>
        <v>0</v>
      </c>
      <c r="AJ15" s="1">
        <f t="shared" si="9"/>
        <v>3</v>
      </c>
      <c r="AK15" s="2">
        <f t="shared" si="10"/>
        <v>26</v>
      </c>
      <c r="AM15" s="2">
        <v>7</v>
      </c>
      <c r="AN15" s="2">
        <v>6</v>
      </c>
      <c r="AO15" s="2">
        <v>4</v>
      </c>
      <c r="AP15" s="2">
        <v>0</v>
      </c>
      <c r="AS15" s="2">
        <v>6</v>
      </c>
      <c r="AT15" s="2">
        <v>0</v>
      </c>
      <c r="AU15" s="2">
        <v>0</v>
      </c>
      <c r="AV15" s="2">
        <v>3</v>
      </c>
    </row>
    <row r="16" spans="1:48" s="2" customFormat="1" ht="19.5" customHeight="1" thickTop="1" thickBot="1" x14ac:dyDescent="0.25">
      <c r="A16" s="33" t="s">
        <v>21</v>
      </c>
      <c r="B16" s="39">
        <v>18100111170</v>
      </c>
      <c r="C16" s="35" t="s">
        <v>102</v>
      </c>
      <c r="D16" s="36" t="s">
        <v>103</v>
      </c>
      <c r="E16" s="13">
        <v>4</v>
      </c>
      <c r="F16" s="19" t="s">
        <v>280</v>
      </c>
      <c r="G16" s="20" t="s">
        <v>280</v>
      </c>
      <c r="H16" s="14">
        <v>8</v>
      </c>
      <c r="I16" s="15">
        <f t="shared" si="3"/>
        <v>12</v>
      </c>
      <c r="J16" s="18">
        <f t="shared" si="13"/>
        <v>42.67</v>
      </c>
      <c r="K16" s="16">
        <f t="shared" si="5"/>
        <v>54.67</v>
      </c>
      <c r="L16" s="17" t="str">
        <f t="shared" si="12"/>
        <v>C</v>
      </c>
      <c r="AB16" s="2">
        <v>7.17</v>
      </c>
      <c r="AC16" s="2">
        <v>7</v>
      </c>
      <c r="AD16" s="2">
        <v>3</v>
      </c>
      <c r="AE16" s="2">
        <f t="shared" si="11"/>
        <v>17.170000000000002</v>
      </c>
      <c r="AG16" s="1">
        <f t="shared" si="6"/>
        <v>14</v>
      </c>
      <c r="AH16" s="1">
        <f t="shared" si="7"/>
        <v>3</v>
      </c>
      <c r="AI16" s="1">
        <f t="shared" si="8"/>
        <v>0</v>
      </c>
      <c r="AJ16" s="1">
        <f t="shared" si="9"/>
        <v>0</v>
      </c>
      <c r="AK16" s="2">
        <f t="shared" si="10"/>
        <v>17</v>
      </c>
      <c r="AM16" s="2">
        <v>7</v>
      </c>
      <c r="AN16" s="2">
        <v>6</v>
      </c>
      <c r="AO16" s="2">
        <v>0</v>
      </c>
      <c r="AP16" s="2">
        <v>1</v>
      </c>
      <c r="AS16" s="2">
        <v>3</v>
      </c>
      <c r="AT16" s="2">
        <v>0</v>
      </c>
      <c r="AU16" s="2">
        <v>0</v>
      </c>
      <c r="AV16" s="2">
        <v>0</v>
      </c>
    </row>
    <row r="17" spans="1:48" s="2" customFormat="1" ht="14.25" customHeight="1" thickTop="1" thickBot="1" x14ac:dyDescent="0.25">
      <c r="A17" s="33" t="s">
        <v>22</v>
      </c>
      <c r="B17" s="34">
        <v>19100112184</v>
      </c>
      <c r="C17" s="35" t="s">
        <v>104</v>
      </c>
      <c r="D17" s="36" t="s">
        <v>105</v>
      </c>
      <c r="E17" s="13">
        <v>4</v>
      </c>
      <c r="F17" s="19">
        <f t="shared" si="0"/>
        <v>5</v>
      </c>
      <c r="G17" s="20">
        <f t="shared" si="2"/>
        <v>5.5</v>
      </c>
      <c r="H17" s="14">
        <v>7</v>
      </c>
      <c r="I17" s="15">
        <f t="shared" si="3"/>
        <v>21.5</v>
      </c>
      <c r="J17" s="18">
        <f t="shared" si="13"/>
        <v>38.625</v>
      </c>
      <c r="K17" s="16">
        <f t="shared" si="5"/>
        <v>60.125</v>
      </c>
      <c r="L17" s="17" t="str">
        <f t="shared" si="12"/>
        <v>B</v>
      </c>
      <c r="P17" s="2">
        <v>1</v>
      </c>
      <c r="Q17" s="2">
        <v>1</v>
      </c>
      <c r="R17" s="2">
        <v>0.5</v>
      </c>
      <c r="X17" s="2">
        <v>3</v>
      </c>
      <c r="Y17" s="2">
        <v>2</v>
      </c>
      <c r="AB17" s="2">
        <v>6.125</v>
      </c>
      <c r="AC17" s="2">
        <v>2.5</v>
      </c>
      <c r="AD17" s="2">
        <v>3.5</v>
      </c>
      <c r="AE17" s="2">
        <f t="shared" si="11"/>
        <v>12.125</v>
      </c>
      <c r="AG17" s="1">
        <f t="shared" si="6"/>
        <v>17</v>
      </c>
      <c r="AH17" s="1">
        <f t="shared" si="7"/>
        <v>1</v>
      </c>
      <c r="AI17" s="1">
        <f t="shared" si="8"/>
        <v>0</v>
      </c>
      <c r="AJ17" s="1">
        <f t="shared" si="9"/>
        <v>0</v>
      </c>
      <c r="AK17" s="2">
        <f t="shared" si="10"/>
        <v>18</v>
      </c>
      <c r="AM17" s="2">
        <v>7</v>
      </c>
      <c r="AN17" s="2">
        <v>6</v>
      </c>
      <c r="AO17" s="2">
        <v>3</v>
      </c>
      <c r="AP17" s="2">
        <v>1</v>
      </c>
      <c r="AS17" s="2">
        <v>1</v>
      </c>
      <c r="AT17" s="2">
        <v>0</v>
      </c>
      <c r="AU17" s="2">
        <v>0</v>
      </c>
      <c r="AV17" s="2">
        <v>0</v>
      </c>
    </row>
    <row r="18" spans="1:48" s="2" customFormat="1" ht="14.25" customHeight="1" thickTop="1" thickBot="1" x14ac:dyDescent="0.25">
      <c r="A18" s="33" t="s">
        <v>26</v>
      </c>
      <c r="B18" s="34" t="s">
        <v>106</v>
      </c>
      <c r="C18" s="35" t="s">
        <v>107</v>
      </c>
      <c r="D18" s="36" t="s">
        <v>108</v>
      </c>
      <c r="E18" s="13">
        <v>4</v>
      </c>
      <c r="F18" s="19">
        <f t="shared" si="0"/>
        <v>5</v>
      </c>
      <c r="G18" s="20">
        <f t="shared" si="2"/>
        <v>5</v>
      </c>
      <c r="H18" s="14">
        <v>8</v>
      </c>
      <c r="I18" s="15">
        <f t="shared" si="3"/>
        <v>22</v>
      </c>
      <c r="J18" s="18">
        <f t="shared" si="13"/>
        <v>16</v>
      </c>
      <c r="K18" s="16">
        <f t="shared" si="5"/>
        <v>38</v>
      </c>
      <c r="L18" s="17" t="str">
        <f t="shared" si="12"/>
        <v>F</v>
      </c>
      <c r="P18" s="2">
        <v>1</v>
      </c>
      <c r="Q18" s="2">
        <v>1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3</v>
      </c>
      <c r="Y18" s="2">
        <v>2</v>
      </c>
      <c r="AB18" s="2">
        <v>0</v>
      </c>
      <c r="AC18" s="2">
        <v>2</v>
      </c>
      <c r="AD18" s="2">
        <v>4.5</v>
      </c>
      <c r="AE18" s="2">
        <f t="shared" si="11"/>
        <v>6.5</v>
      </c>
      <c r="AG18" s="1">
        <f t="shared" si="6"/>
        <v>0</v>
      </c>
      <c r="AH18" s="1">
        <f t="shared" si="7"/>
        <v>1</v>
      </c>
      <c r="AI18" s="1">
        <f t="shared" si="8"/>
        <v>0</v>
      </c>
      <c r="AJ18" s="1">
        <f t="shared" si="9"/>
        <v>0</v>
      </c>
      <c r="AK18" s="2">
        <f t="shared" si="10"/>
        <v>1</v>
      </c>
      <c r="AM18" s="2">
        <v>0</v>
      </c>
      <c r="AN18" s="2">
        <v>0</v>
      </c>
      <c r="AO18" s="2">
        <v>0</v>
      </c>
      <c r="AP18" s="2">
        <v>0</v>
      </c>
      <c r="AS18" s="2">
        <v>1</v>
      </c>
      <c r="AT18" s="2">
        <v>0</v>
      </c>
      <c r="AU18" s="2">
        <v>0</v>
      </c>
      <c r="AV18" s="2">
        <v>0</v>
      </c>
    </row>
    <row r="19" spans="1:48" s="2" customFormat="1" ht="14.25" customHeight="1" thickTop="1" thickBot="1" x14ac:dyDescent="0.25">
      <c r="A19" s="33" t="s">
        <v>27</v>
      </c>
      <c r="B19" s="34" t="s">
        <v>109</v>
      </c>
      <c r="C19" s="35" t="s">
        <v>110</v>
      </c>
      <c r="D19" s="36" t="s">
        <v>111</v>
      </c>
      <c r="E19" s="13"/>
      <c r="F19" s="19" t="s">
        <v>280</v>
      </c>
      <c r="G19" s="20" t="s">
        <v>280</v>
      </c>
      <c r="H19" s="14"/>
      <c r="I19" s="15" t="s">
        <v>280</v>
      </c>
      <c r="J19" s="18" t="s">
        <v>280</v>
      </c>
      <c r="K19" s="16" t="s">
        <v>280</v>
      </c>
      <c r="L19" s="17" t="s">
        <v>280</v>
      </c>
      <c r="AE19" s="2">
        <f t="shared" si="11"/>
        <v>0</v>
      </c>
      <c r="AG19" s="1">
        <f t="shared" si="6"/>
        <v>0</v>
      </c>
      <c r="AH19" s="1">
        <f t="shared" si="7"/>
        <v>0</v>
      </c>
      <c r="AI19" s="1">
        <f t="shared" si="8"/>
        <v>0</v>
      </c>
      <c r="AJ19" s="1">
        <f t="shared" si="9"/>
        <v>0</v>
      </c>
      <c r="AK19" s="2">
        <f t="shared" si="10"/>
        <v>0</v>
      </c>
    </row>
    <row r="20" spans="1:48" s="2" customFormat="1" ht="14.25" customHeight="1" thickTop="1" thickBot="1" x14ac:dyDescent="0.25">
      <c r="A20" s="33" t="s">
        <v>28</v>
      </c>
      <c r="B20" s="34" t="s">
        <v>112</v>
      </c>
      <c r="C20" s="35" t="s">
        <v>113</v>
      </c>
      <c r="D20" s="36" t="s">
        <v>114</v>
      </c>
      <c r="E20" s="13">
        <v>4</v>
      </c>
      <c r="F20" s="19">
        <f t="shared" si="0"/>
        <v>5</v>
      </c>
      <c r="G20" s="20">
        <f t="shared" si="2"/>
        <v>10.5</v>
      </c>
      <c r="H20" s="14">
        <v>8</v>
      </c>
      <c r="I20" s="15">
        <f t="shared" si="3"/>
        <v>27.5</v>
      </c>
      <c r="J20" s="18">
        <f t="shared" si="13"/>
        <v>50.83</v>
      </c>
      <c r="K20" s="16">
        <f t="shared" si="5"/>
        <v>78.33</v>
      </c>
      <c r="L20" s="17" t="str">
        <f t="shared" si="12"/>
        <v>A</v>
      </c>
      <c r="P20" s="2">
        <v>1</v>
      </c>
      <c r="Q20" s="2">
        <v>1</v>
      </c>
      <c r="S20" s="2">
        <v>3.5</v>
      </c>
      <c r="T20" s="2">
        <v>1</v>
      </c>
      <c r="U20" s="2">
        <v>1</v>
      </c>
      <c r="X20" s="2">
        <v>3</v>
      </c>
      <c r="Y20" s="2">
        <v>2</v>
      </c>
      <c r="AB20" s="2">
        <v>7.58</v>
      </c>
      <c r="AC20" s="2">
        <v>2</v>
      </c>
      <c r="AD20" s="2">
        <v>4.75</v>
      </c>
      <c r="AE20" s="2">
        <f t="shared" si="11"/>
        <v>14.33</v>
      </c>
      <c r="AG20" s="1">
        <f t="shared" si="6"/>
        <v>18</v>
      </c>
      <c r="AH20" s="1">
        <f t="shared" si="7"/>
        <v>8</v>
      </c>
      <c r="AI20" s="1">
        <f t="shared" si="8"/>
        <v>0</v>
      </c>
      <c r="AJ20" s="1">
        <f t="shared" si="9"/>
        <v>2</v>
      </c>
      <c r="AK20" s="2">
        <f t="shared" si="10"/>
        <v>28</v>
      </c>
      <c r="AM20" s="2">
        <v>6</v>
      </c>
      <c r="AN20" s="2">
        <v>6</v>
      </c>
      <c r="AO20" s="2">
        <v>4</v>
      </c>
      <c r="AP20" s="2">
        <v>2</v>
      </c>
      <c r="AS20" s="2">
        <v>8</v>
      </c>
      <c r="AT20" s="2">
        <v>0</v>
      </c>
      <c r="AU20" s="2">
        <v>0</v>
      </c>
      <c r="AV20" s="2">
        <v>2</v>
      </c>
    </row>
    <row r="21" spans="1:48" s="2" customFormat="1" ht="18" thickTop="1" thickBot="1" x14ac:dyDescent="0.25">
      <c r="A21" s="33" t="s">
        <v>29</v>
      </c>
      <c r="B21" s="34" t="s">
        <v>115</v>
      </c>
      <c r="C21" s="35" t="s">
        <v>116</v>
      </c>
      <c r="D21" s="36" t="s">
        <v>117</v>
      </c>
      <c r="E21" s="13">
        <v>4</v>
      </c>
      <c r="F21" s="19">
        <f t="shared" si="0"/>
        <v>5</v>
      </c>
      <c r="G21" s="20">
        <f t="shared" si="2"/>
        <v>8.5</v>
      </c>
      <c r="H21" s="14" t="s">
        <v>280</v>
      </c>
      <c r="I21" s="15">
        <f t="shared" si="3"/>
        <v>17.5</v>
      </c>
      <c r="J21" s="18" t="s">
        <v>280</v>
      </c>
      <c r="K21" s="16">
        <f t="shared" si="5"/>
        <v>17.5</v>
      </c>
      <c r="L21" s="17" t="s">
        <v>280</v>
      </c>
      <c r="P21" s="2">
        <v>1</v>
      </c>
      <c r="Q21" s="2">
        <v>1</v>
      </c>
      <c r="R21" s="2">
        <v>1.5</v>
      </c>
      <c r="S21" s="2">
        <v>0</v>
      </c>
      <c r="T21" s="2">
        <v>1</v>
      </c>
      <c r="U21" s="2">
        <v>1</v>
      </c>
      <c r="X21" s="2">
        <v>3</v>
      </c>
      <c r="Y21" s="2">
        <v>2</v>
      </c>
      <c r="AE21" s="2">
        <f t="shared" si="11"/>
        <v>0</v>
      </c>
      <c r="AG21" s="1">
        <f t="shared" si="6"/>
        <v>0</v>
      </c>
      <c r="AH21" s="1">
        <f t="shared" si="7"/>
        <v>0</v>
      </c>
      <c r="AI21" s="1">
        <f t="shared" si="8"/>
        <v>0</v>
      </c>
      <c r="AJ21" s="1">
        <f t="shared" si="9"/>
        <v>0</v>
      </c>
      <c r="AK21" s="2">
        <f t="shared" si="10"/>
        <v>0</v>
      </c>
    </row>
    <row r="22" spans="1:48" s="2" customFormat="1" ht="18" thickTop="1" thickBot="1" x14ac:dyDescent="0.25">
      <c r="A22" s="33" t="s">
        <v>30</v>
      </c>
      <c r="B22" s="34" t="s">
        <v>118</v>
      </c>
      <c r="C22" s="40" t="s">
        <v>119</v>
      </c>
      <c r="D22" s="41" t="s">
        <v>120</v>
      </c>
      <c r="E22" s="13"/>
      <c r="F22" s="19" t="s">
        <v>280</v>
      </c>
      <c r="G22" s="20" t="s">
        <v>280</v>
      </c>
      <c r="H22" s="14"/>
      <c r="I22" s="15" t="s">
        <v>280</v>
      </c>
      <c r="J22" s="18" t="s">
        <v>280</v>
      </c>
      <c r="K22" s="16" t="s">
        <v>280</v>
      </c>
      <c r="L22" s="17" t="s">
        <v>280</v>
      </c>
      <c r="AE22" s="2">
        <f t="shared" si="11"/>
        <v>0</v>
      </c>
      <c r="AG22" s="1">
        <f t="shared" si="6"/>
        <v>0</v>
      </c>
      <c r="AH22" s="1">
        <f t="shared" si="7"/>
        <v>0</v>
      </c>
      <c r="AI22" s="1">
        <f t="shared" si="8"/>
        <v>0</v>
      </c>
      <c r="AJ22" s="1">
        <f t="shared" si="9"/>
        <v>0</v>
      </c>
      <c r="AK22" s="2">
        <f t="shared" si="10"/>
        <v>0</v>
      </c>
    </row>
    <row r="23" spans="1:48" s="2" customFormat="1" ht="17.25" customHeight="1" thickTop="1" thickBot="1" x14ac:dyDescent="0.25">
      <c r="A23" s="33" t="s">
        <v>31</v>
      </c>
      <c r="B23" s="34" t="s">
        <v>121</v>
      </c>
      <c r="C23" s="35" t="s">
        <v>122</v>
      </c>
      <c r="D23" s="36" t="s">
        <v>123</v>
      </c>
      <c r="E23" s="13">
        <v>4</v>
      </c>
      <c r="F23" s="19">
        <v>0</v>
      </c>
      <c r="G23" s="20">
        <v>0</v>
      </c>
      <c r="H23" s="14" t="s">
        <v>280</v>
      </c>
      <c r="I23" s="15">
        <f t="shared" si="3"/>
        <v>4</v>
      </c>
      <c r="J23" s="18">
        <f t="shared" si="13"/>
        <v>24.41</v>
      </c>
      <c r="K23" s="16">
        <f t="shared" ref="K4:K65" si="14">SUM(I23:J23)+$K$1</f>
        <v>28.41</v>
      </c>
      <c r="L23" s="17" t="str">
        <f t="shared" si="12"/>
        <v>F</v>
      </c>
      <c r="M23" s="2" t="s">
        <v>281</v>
      </c>
      <c r="AB23" s="2">
        <v>5.91</v>
      </c>
      <c r="AC23" s="2">
        <v>2.5</v>
      </c>
      <c r="AD23" s="2">
        <v>6.5</v>
      </c>
      <c r="AE23" s="2">
        <f t="shared" si="11"/>
        <v>14.91</v>
      </c>
      <c r="AG23" s="1">
        <f t="shared" si="6"/>
        <v>0</v>
      </c>
      <c r="AH23" s="1">
        <f t="shared" si="7"/>
        <v>0</v>
      </c>
      <c r="AI23" s="1">
        <f t="shared" si="8"/>
        <v>0</v>
      </c>
      <c r="AJ23" s="1">
        <f t="shared" si="9"/>
        <v>1</v>
      </c>
      <c r="AK23" s="2">
        <f t="shared" si="10"/>
        <v>1</v>
      </c>
      <c r="AM23" s="2">
        <v>0</v>
      </c>
      <c r="AN23" s="2">
        <v>0</v>
      </c>
      <c r="AO23" s="2">
        <v>0</v>
      </c>
      <c r="AP23" s="2">
        <v>0</v>
      </c>
      <c r="AS23" s="2">
        <v>0</v>
      </c>
      <c r="AT23" s="2">
        <v>0</v>
      </c>
      <c r="AU23" s="2">
        <v>0</v>
      </c>
      <c r="AV23" s="2">
        <v>1</v>
      </c>
    </row>
    <row r="24" spans="1:48" ht="15" customHeight="1" thickTop="1" thickBot="1" x14ac:dyDescent="0.25">
      <c r="A24" s="33" t="s">
        <v>32</v>
      </c>
      <c r="B24" s="34" t="s">
        <v>124</v>
      </c>
      <c r="C24" s="35" t="s">
        <v>122</v>
      </c>
      <c r="D24" s="36" t="s">
        <v>125</v>
      </c>
      <c r="E24" s="13">
        <v>4</v>
      </c>
      <c r="F24" s="19" t="s">
        <v>280</v>
      </c>
      <c r="G24" s="20" t="s">
        <v>280</v>
      </c>
      <c r="H24" s="14" t="s">
        <v>280</v>
      </c>
      <c r="I24" s="15">
        <f t="shared" si="3"/>
        <v>4</v>
      </c>
      <c r="J24" s="18">
        <f t="shared" si="13"/>
        <v>12</v>
      </c>
      <c r="K24" s="16">
        <f t="shared" si="14"/>
        <v>16</v>
      </c>
      <c r="L24" s="17" t="str">
        <f t="shared" si="12"/>
        <v>F</v>
      </c>
      <c r="AB24" s="1">
        <v>0.5</v>
      </c>
      <c r="AC24" s="1">
        <v>1</v>
      </c>
      <c r="AD24" s="1">
        <v>2</v>
      </c>
      <c r="AE24" s="2">
        <f t="shared" si="11"/>
        <v>3.5</v>
      </c>
      <c r="AG24" s="1">
        <f t="shared" si="6"/>
        <v>0</v>
      </c>
      <c r="AH24" s="1">
        <f t="shared" si="7"/>
        <v>0</v>
      </c>
      <c r="AI24" s="1">
        <f t="shared" si="8"/>
        <v>0</v>
      </c>
      <c r="AJ24" s="1">
        <f t="shared" si="9"/>
        <v>0</v>
      </c>
      <c r="AK24" s="2">
        <f t="shared" si="10"/>
        <v>0</v>
      </c>
    </row>
    <row r="25" spans="1:48" ht="18" thickTop="1" thickBot="1" x14ac:dyDescent="0.25">
      <c r="A25" s="33" t="s">
        <v>33</v>
      </c>
      <c r="B25" s="34">
        <v>19100112182</v>
      </c>
      <c r="C25" s="35" t="s">
        <v>126</v>
      </c>
      <c r="D25" s="42" t="s">
        <v>127</v>
      </c>
      <c r="E25" s="13">
        <v>4</v>
      </c>
      <c r="F25" s="19">
        <f t="shared" si="0"/>
        <v>5</v>
      </c>
      <c r="G25" s="20">
        <f t="shared" si="2"/>
        <v>5.5</v>
      </c>
      <c r="H25" s="14">
        <v>6.5</v>
      </c>
      <c r="I25" s="15">
        <f t="shared" si="3"/>
        <v>21</v>
      </c>
      <c r="J25" s="18">
        <f t="shared" si="13"/>
        <v>26</v>
      </c>
      <c r="K25" s="16">
        <f t="shared" si="14"/>
        <v>47</v>
      </c>
      <c r="L25" s="17" t="str">
        <f t="shared" si="12"/>
        <v>D</v>
      </c>
      <c r="P25" s="1">
        <v>1</v>
      </c>
      <c r="Q25" s="1">
        <v>1</v>
      </c>
      <c r="R25" s="1">
        <v>0.5</v>
      </c>
      <c r="X25" s="1">
        <v>3</v>
      </c>
      <c r="Y25" s="1">
        <v>2</v>
      </c>
      <c r="AB25" s="1">
        <v>0</v>
      </c>
      <c r="AC25" s="1">
        <v>4</v>
      </c>
      <c r="AD25" s="1">
        <v>4.5</v>
      </c>
      <c r="AE25" s="2">
        <f t="shared" si="11"/>
        <v>8.5</v>
      </c>
      <c r="AG25" s="1">
        <f t="shared" si="6"/>
        <v>0</v>
      </c>
      <c r="AH25" s="1">
        <f t="shared" si="7"/>
        <v>5</v>
      </c>
      <c r="AI25" s="1">
        <f t="shared" si="8"/>
        <v>0</v>
      </c>
      <c r="AJ25" s="1">
        <f t="shared" si="9"/>
        <v>4</v>
      </c>
      <c r="AK25" s="2">
        <f t="shared" si="10"/>
        <v>9</v>
      </c>
      <c r="AM25" s="1">
        <v>0</v>
      </c>
      <c r="AN25" s="1">
        <v>0</v>
      </c>
      <c r="AO25" s="1">
        <v>0</v>
      </c>
      <c r="AP25" s="1">
        <v>0</v>
      </c>
      <c r="AS25" s="1">
        <v>5</v>
      </c>
      <c r="AT25" s="1">
        <v>0</v>
      </c>
      <c r="AU25" s="1">
        <v>0</v>
      </c>
      <c r="AV25" s="1">
        <v>4</v>
      </c>
    </row>
    <row r="26" spans="1:48" ht="18" thickTop="1" thickBot="1" x14ac:dyDescent="0.25">
      <c r="A26" s="33" t="s">
        <v>34</v>
      </c>
      <c r="B26" s="34" t="s">
        <v>128</v>
      </c>
      <c r="C26" s="35" t="s">
        <v>129</v>
      </c>
      <c r="D26" s="36" t="s">
        <v>130</v>
      </c>
      <c r="E26" s="13">
        <v>4</v>
      </c>
      <c r="F26" s="19">
        <f t="shared" si="0"/>
        <v>5</v>
      </c>
      <c r="G26" s="20">
        <f t="shared" si="2"/>
        <v>6</v>
      </c>
      <c r="H26" s="14">
        <v>8</v>
      </c>
      <c r="I26" s="15">
        <f t="shared" si="3"/>
        <v>23</v>
      </c>
      <c r="J26" s="18">
        <f t="shared" si="13"/>
        <v>54.8</v>
      </c>
      <c r="K26" s="16">
        <f t="shared" si="14"/>
        <v>77.8</v>
      </c>
      <c r="L26" s="17" t="str">
        <f t="shared" si="12"/>
        <v>A</v>
      </c>
      <c r="P26" s="1">
        <v>1</v>
      </c>
      <c r="Q26" s="1">
        <v>1</v>
      </c>
      <c r="U26" s="1">
        <v>1</v>
      </c>
      <c r="X26" s="1">
        <v>3</v>
      </c>
      <c r="Y26" s="1">
        <v>2</v>
      </c>
      <c r="AB26" s="1">
        <v>7.3</v>
      </c>
      <c r="AC26" s="1">
        <v>4</v>
      </c>
      <c r="AD26" s="1">
        <v>7</v>
      </c>
      <c r="AE26" s="2">
        <f t="shared" si="11"/>
        <v>18.3</v>
      </c>
      <c r="AG26" s="1">
        <f t="shared" si="6"/>
        <v>20</v>
      </c>
      <c r="AH26" s="1">
        <f t="shared" si="7"/>
        <v>8</v>
      </c>
      <c r="AI26" s="1">
        <f t="shared" si="8"/>
        <v>0</v>
      </c>
      <c r="AJ26" s="1">
        <f t="shared" si="9"/>
        <v>0</v>
      </c>
      <c r="AK26" s="2">
        <f t="shared" si="10"/>
        <v>28</v>
      </c>
      <c r="AM26" s="1">
        <v>7</v>
      </c>
      <c r="AN26" s="1">
        <v>6</v>
      </c>
      <c r="AO26" s="1">
        <v>4</v>
      </c>
      <c r="AP26" s="1">
        <v>3</v>
      </c>
      <c r="AS26" s="1">
        <v>8</v>
      </c>
      <c r="AT26" s="1">
        <v>0</v>
      </c>
      <c r="AU26" s="1">
        <v>0</v>
      </c>
      <c r="AV26" s="1">
        <v>0</v>
      </c>
    </row>
    <row r="27" spans="1:48" ht="18" thickTop="1" thickBot="1" x14ac:dyDescent="0.25">
      <c r="A27" s="33" t="s">
        <v>35</v>
      </c>
      <c r="B27" s="34" t="s">
        <v>131</v>
      </c>
      <c r="C27" s="35" t="s">
        <v>132</v>
      </c>
      <c r="D27" s="36" t="s">
        <v>133</v>
      </c>
      <c r="E27" s="13">
        <v>4</v>
      </c>
      <c r="F27" s="19">
        <f>X27+Y27</f>
        <v>4</v>
      </c>
      <c r="G27" s="20">
        <f t="shared" si="2"/>
        <v>6</v>
      </c>
      <c r="H27" s="14">
        <v>7</v>
      </c>
      <c r="I27" s="15">
        <f t="shared" si="3"/>
        <v>21</v>
      </c>
      <c r="J27" s="18">
        <f t="shared" si="13"/>
        <v>29.75</v>
      </c>
      <c r="K27" s="16">
        <f t="shared" si="14"/>
        <v>50.75</v>
      </c>
      <c r="L27" s="17" t="str">
        <f t="shared" si="12"/>
        <v>C</v>
      </c>
      <c r="P27" s="1">
        <v>1</v>
      </c>
      <c r="Q27" s="1">
        <v>1</v>
      </c>
      <c r="R27" s="1">
        <v>1</v>
      </c>
      <c r="X27" s="1">
        <v>3</v>
      </c>
      <c r="Y27" s="1">
        <v>1</v>
      </c>
      <c r="AB27" s="1">
        <v>4.75</v>
      </c>
      <c r="AC27" s="1">
        <v>4.5</v>
      </c>
      <c r="AD27" s="1">
        <v>1</v>
      </c>
      <c r="AE27" s="2">
        <f t="shared" si="11"/>
        <v>10.25</v>
      </c>
      <c r="AG27" s="1">
        <f t="shared" si="6"/>
        <v>6</v>
      </c>
      <c r="AH27" s="1">
        <f t="shared" si="7"/>
        <v>1</v>
      </c>
      <c r="AI27" s="1">
        <f t="shared" si="8"/>
        <v>0</v>
      </c>
      <c r="AJ27" s="1">
        <f t="shared" si="9"/>
        <v>4</v>
      </c>
      <c r="AK27" s="2">
        <f t="shared" si="10"/>
        <v>11</v>
      </c>
      <c r="AM27" s="1">
        <v>0</v>
      </c>
      <c r="AN27" s="1">
        <v>2</v>
      </c>
      <c r="AO27" s="1">
        <v>4</v>
      </c>
      <c r="AP27" s="1">
        <v>0</v>
      </c>
      <c r="AS27" s="1">
        <v>1</v>
      </c>
      <c r="AT27" s="1">
        <v>0</v>
      </c>
      <c r="AU27" s="1">
        <v>0</v>
      </c>
      <c r="AV27" s="1">
        <v>4</v>
      </c>
    </row>
    <row r="28" spans="1:48" ht="18" customHeight="1" thickTop="1" thickBot="1" x14ac:dyDescent="0.25">
      <c r="A28" s="33" t="s">
        <v>36</v>
      </c>
      <c r="B28" s="34" t="s">
        <v>134</v>
      </c>
      <c r="C28" s="35" t="s">
        <v>135</v>
      </c>
      <c r="D28" s="36" t="s">
        <v>136</v>
      </c>
      <c r="E28" s="13">
        <v>4</v>
      </c>
      <c r="F28" s="19">
        <f t="shared" ref="F28:F36" si="15">X28+Y28</f>
        <v>5</v>
      </c>
      <c r="G28" s="20">
        <f t="shared" si="2"/>
        <v>8.5</v>
      </c>
      <c r="H28" s="14">
        <v>8</v>
      </c>
      <c r="I28" s="15">
        <f t="shared" si="3"/>
        <v>25.5</v>
      </c>
      <c r="J28" s="18">
        <f t="shared" si="13"/>
        <v>54.5</v>
      </c>
      <c r="K28" s="16">
        <f t="shared" si="14"/>
        <v>80</v>
      </c>
      <c r="L28" s="17" t="str">
        <f t="shared" si="12"/>
        <v>A</v>
      </c>
      <c r="P28" s="1">
        <v>1</v>
      </c>
      <c r="Q28" s="1">
        <v>1</v>
      </c>
      <c r="R28" s="1">
        <v>1</v>
      </c>
      <c r="T28" s="1">
        <v>1.5</v>
      </c>
      <c r="U28" s="1">
        <v>1</v>
      </c>
      <c r="W28" s="1">
        <v>0</v>
      </c>
      <c r="X28" s="1">
        <v>3</v>
      </c>
      <c r="Y28" s="1">
        <v>2</v>
      </c>
      <c r="AB28" s="1">
        <v>5.5</v>
      </c>
      <c r="AC28" s="1">
        <v>5</v>
      </c>
      <c r="AD28" s="1">
        <v>4.5</v>
      </c>
      <c r="AE28" s="2">
        <f t="shared" si="11"/>
        <v>15</v>
      </c>
      <c r="AG28" s="1">
        <f t="shared" si="6"/>
        <v>19</v>
      </c>
      <c r="AH28" s="1">
        <f t="shared" si="7"/>
        <v>8</v>
      </c>
      <c r="AI28" s="1">
        <f t="shared" si="8"/>
        <v>0</v>
      </c>
      <c r="AJ28" s="1">
        <f t="shared" si="9"/>
        <v>4</v>
      </c>
      <c r="AK28" s="2">
        <f t="shared" si="10"/>
        <v>31</v>
      </c>
      <c r="AM28" s="1">
        <v>7</v>
      </c>
      <c r="AN28" s="1">
        <v>6</v>
      </c>
      <c r="AO28" s="1">
        <v>3</v>
      </c>
      <c r="AP28" s="1">
        <v>3</v>
      </c>
      <c r="AS28" s="1">
        <v>8</v>
      </c>
      <c r="AT28" s="1">
        <v>0</v>
      </c>
      <c r="AU28" s="1">
        <v>0</v>
      </c>
      <c r="AV28" s="1">
        <v>4</v>
      </c>
    </row>
    <row r="29" spans="1:48" ht="16.5" customHeight="1" thickTop="1" thickBot="1" x14ac:dyDescent="0.25">
      <c r="A29" s="33" t="s">
        <v>37</v>
      </c>
      <c r="B29" s="34" t="s">
        <v>137</v>
      </c>
      <c r="C29" s="35" t="s">
        <v>138</v>
      </c>
      <c r="D29" s="36" t="s">
        <v>139</v>
      </c>
      <c r="E29" s="13">
        <v>4</v>
      </c>
      <c r="F29" s="19">
        <f t="shared" si="15"/>
        <v>4</v>
      </c>
      <c r="G29" s="20">
        <f t="shared" si="2"/>
        <v>13.5</v>
      </c>
      <c r="H29" s="14">
        <v>8</v>
      </c>
      <c r="I29" s="15">
        <f t="shared" si="3"/>
        <v>29.5</v>
      </c>
      <c r="J29" s="18">
        <f t="shared" si="13"/>
        <v>44</v>
      </c>
      <c r="K29" s="16">
        <f t="shared" si="14"/>
        <v>73.5</v>
      </c>
      <c r="L29" s="17" t="str">
        <f t="shared" si="12"/>
        <v>A</v>
      </c>
      <c r="P29" s="1">
        <v>1</v>
      </c>
      <c r="Q29" s="1">
        <v>1</v>
      </c>
      <c r="R29" s="1">
        <v>2.5</v>
      </c>
      <c r="S29" s="1">
        <v>4</v>
      </c>
      <c r="T29" s="1">
        <v>1</v>
      </c>
      <c r="U29" s="1">
        <v>1</v>
      </c>
      <c r="X29" s="1">
        <v>3</v>
      </c>
      <c r="Y29" s="1">
        <v>1</v>
      </c>
      <c r="AB29" s="1">
        <v>5.5</v>
      </c>
      <c r="AC29" s="1">
        <v>5</v>
      </c>
      <c r="AD29" s="1">
        <v>3</v>
      </c>
      <c r="AE29" s="2">
        <f t="shared" si="11"/>
        <v>13.5</v>
      </c>
      <c r="AG29" s="1">
        <f t="shared" si="6"/>
        <v>11</v>
      </c>
      <c r="AH29" s="1">
        <f t="shared" si="7"/>
        <v>8</v>
      </c>
      <c r="AI29" s="1">
        <f t="shared" si="8"/>
        <v>0</v>
      </c>
      <c r="AJ29" s="1">
        <f t="shared" si="9"/>
        <v>3</v>
      </c>
      <c r="AK29" s="2">
        <f t="shared" si="10"/>
        <v>22</v>
      </c>
      <c r="AM29" s="1">
        <v>7</v>
      </c>
      <c r="AN29" s="1">
        <v>0</v>
      </c>
      <c r="AO29" s="1">
        <v>4</v>
      </c>
      <c r="AP29" s="1">
        <v>0</v>
      </c>
      <c r="AS29" s="1">
        <v>8</v>
      </c>
      <c r="AT29" s="1">
        <v>0</v>
      </c>
      <c r="AU29" s="1">
        <v>0</v>
      </c>
      <c r="AV29" s="1">
        <v>3</v>
      </c>
    </row>
    <row r="30" spans="1:48" ht="22.5" customHeight="1" thickTop="1" thickBot="1" x14ac:dyDescent="0.25">
      <c r="A30" s="33" t="s">
        <v>38</v>
      </c>
      <c r="B30" s="34" t="s">
        <v>140</v>
      </c>
      <c r="C30" s="35" t="s">
        <v>141</v>
      </c>
      <c r="D30" s="36" t="s">
        <v>142</v>
      </c>
      <c r="E30" s="13">
        <v>4.5</v>
      </c>
      <c r="F30" s="19">
        <f t="shared" si="15"/>
        <v>5</v>
      </c>
      <c r="G30" s="20">
        <f t="shared" si="2"/>
        <v>7.5</v>
      </c>
      <c r="H30" s="14">
        <v>7</v>
      </c>
      <c r="I30" s="15">
        <f t="shared" si="3"/>
        <v>24</v>
      </c>
      <c r="J30" s="18">
        <f t="shared" si="13"/>
        <v>49.15</v>
      </c>
      <c r="K30" s="16">
        <f t="shared" si="14"/>
        <v>73.150000000000006</v>
      </c>
      <c r="L30" s="17" t="str">
        <f t="shared" si="12"/>
        <v>A</v>
      </c>
      <c r="P30" s="1">
        <v>1</v>
      </c>
      <c r="Q30" s="1">
        <v>1</v>
      </c>
      <c r="R30" s="1">
        <v>0.5</v>
      </c>
      <c r="S30" s="1">
        <v>2</v>
      </c>
      <c r="X30" s="1">
        <v>3</v>
      </c>
      <c r="Y30" s="1">
        <v>2</v>
      </c>
      <c r="AB30" s="1">
        <v>6.65</v>
      </c>
      <c r="AC30" s="1">
        <v>2</v>
      </c>
      <c r="AD30" s="1">
        <v>6</v>
      </c>
      <c r="AE30" s="2">
        <f t="shared" si="11"/>
        <v>14.65</v>
      </c>
      <c r="AG30" s="1">
        <f t="shared" si="6"/>
        <v>18</v>
      </c>
      <c r="AH30" s="1">
        <f t="shared" si="7"/>
        <v>7</v>
      </c>
      <c r="AI30" s="1">
        <f t="shared" si="8"/>
        <v>0</v>
      </c>
      <c r="AJ30" s="1">
        <f t="shared" si="9"/>
        <v>1</v>
      </c>
      <c r="AK30" s="2">
        <f t="shared" si="10"/>
        <v>26</v>
      </c>
      <c r="AM30" s="1">
        <v>5</v>
      </c>
      <c r="AN30" s="1">
        <v>6</v>
      </c>
      <c r="AO30" s="1">
        <v>4</v>
      </c>
      <c r="AP30" s="1">
        <v>3</v>
      </c>
      <c r="AS30" s="1">
        <v>7</v>
      </c>
      <c r="AT30" s="1">
        <v>0</v>
      </c>
      <c r="AU30" s="1">
        <v>0</v>
      </c>
      <c r="AV30" s="1">
        <v>1</v>
      </c>
    </row>
    <row r="31" spans="1:48" ht="15.75" customHeight="1" thickTop="1" thickBot="1" x14ac:dyDescent="0.25">
      <c r="A31" s="33" t="s">
        <v>39</v>
      </c>
      <c r="B31" s="34" t="s">
        <v>143</v>
      </c>
      <c r="C31" s="35" t="s">
        <v>144</v>
      </c>
      <c r="D31" s="36" t="s">
        <v>145</v>
      </c>
      <c r="E31" s="13">
        <v>4</v>
      </c>
      <c r="F31" s="19">
        <f t="shared" si="15"/>
        <v>3</v>
      </c>
      <c r="G31" s="20">
        <f t="shared" si="2"/>
        <v>6</v>
      </c>
      <c r="H31" s="14">
        <v>9</v>
      </c>
      <c r="I31" s="15">
        <f t="shared" si="3"/>
        <v>22</v>
      </c>
      <c r="J31" s="18" t="s">
        <v>280</v>
      </c>
      <c r="K31" s="16">
        <f t="shared" si="14"/>
        <v>22</v>
      </c>
      <c r="L31" s="17" t="s">
        <v>280</v>
      </c>
      <c r="P31" s="1">
        <v>1</v>
      </c>
      <c r="Q31" s="1">
        <v>1</v>
      </c>
      <c r="R31" s="1">
        <v>1</v>
      </c>
      <c r="X31" s="1">
        <v>3</v>
      </c>
      <c r="Y31" s="1">
        <v>0</v>
      </c>
      <c r="AE31" s="2">
        <f t="shared" si="11"/>
        <v>0</v>
      </c>
      <c r="AG31" s="1">
        <f t="shared" si="6"/>
        <v>0</v>
      </c>
      <c r="AH31" s="1">
        <f t="shared" si="7"/>
        <v>0</v>
      </c>
      <c r="AI31" s="1">
        <f t="shared" si="8"/>
        <v>0</v>
      </c>
      <c r="AJ31" s="1">
        <f t="shared" si="9"/>
        <v>0</v>
      </c>
      <c r="AK31" s="2">
        <f t="shared" si="10"/>
        <v>0</v>
      </c>
    </row>
    <row r="32" spans="1:48" ht="22.5" customHeight="1" thickTop="1" thickBot="1" x14ac:dyDescent="0.25">
      <c r="A32" s="33" t="s">
        <v>40</v>
      </c>
      <c r="B32" s="34">
        <v>19100112179</v>
      </c>
      <c r="C32" s="43" t="s">
        <v>146</v>
      </c>
      <c r="D32" s="36" t="s">
        <v>147</v>
      </c>
      <c r="E32" s="13">
        <v>4</v>
      </c>
      <c r="F32" s="19">
        <f t="shared" si="15"/>
        <v>4</v>
      </c>
      <c r="G32" s="20">
        <f t="shared" si="2"/>
        <v>9</v>
      </c>
      <c r="H32" s="14">
        <v>7.5</v>
      </c>
      <c r="I32" s="15">
        <f t="shared" si="3"/>
        <v>24.5</v>
      </c>
      <c r="J32" s="18" t="s">
        <v>303</v>
      </c>
      <c r="K32" s="16">
        <f t="shared" si="14"/>
        <v>24.5</v>
      </c>
      <c r="L32" s="17" t="s">
        <v>280</v>
      </c>
      <c r="P32" s="1">
        <v>1</v>
      </c>
      <c r="Q32" s="1">
        <v>1</v>
      </c>
      <c r="S32" s="1">
        <v>3</v>
      </c>
      <c r="T32" s="1">
        <v>1</v>
      </c>
      <c r="X32" s="1">
        <v>3</v>
      </c>
      <c r="Y32" s="1">
        <v>1</v>
      </c>
      <c r="AB32" s="1">
        <v>2.5</v>
      </c>
      <c r="AC32" s="1">
        <v>2.5</v>
      </c>
      <c r="AD32" s="1">
        <v>0</v>
      </c>
      <c r="AE32" s="2">
        <f t="shared" si="11"/>
        <v>5</v>
      </c>
      <c r="AG32" s="1">
        <f t="shared" si="6"/>
        <v>0</v>
      </c>
      <c r="AH32" s="1">
        <f t="shared" si="7"/>
        <v>5</v>
      </c>
      <c r="AI32" s="1">
        <f t="shared" si="8"/>
        <v>0</v>
      </c>
      <c r="AJ32" s="1">
        <f t="shared" si="9"/>
        <v>0</v>
      </c>
      <c r="AK32" s="2">
        <f t="shared" si="10"/>
        <v>5</v>
      </c>
      <c r="AM32" s="1">
        <v>0</v>
      </c>
      <c r="AN32" s="1">
        <v>0</v>
      </c>
      <c r="AO32" s="1">
        <v>0</v>
      </c>
      <c r="AP32" s="1">
        <v>0</v>
      </c>
      <c r="AS32" s="1">
        <v>5</v>
      </c>
      <c r="AT32" s="1">
        <v>0</v>
      </c>
      <c r="AU32" s="1">
        <v>0</v>
      </c>
      <c r="AV32" s="1">
        <v>0</v>
      </c>
    </row>
    <row r="33" spans="1:48" ht="15.75" customHeight="1" thickTop="1" thickBot="1" x14ac:dyDescent="0.25">
      <c r="A33" s="33" t="s">
        <v>41</v>
      </c>
      <c r="B33" s="34" t="s">
        <v>148</v>
      </c>
      <c r="C33" s="35" t="s">
        <v>149</v>
      </c>
      <c r="D33" s="36" t="s">
        <v>150</v>
      </c>
      <c r="E33" s="13">
        <v>4</v>
      </c>
      <c r="F33" s="19">
        <f t="shared" si="15"/>
        <v>3</v>
      </c>
      <c r="G33" s="20">
        <f t="shared" si="2"/>
        <v>6</v>
      </c>
      <c r="H33" s="14" t="s">
        <v>280</v>
      </c>
      <c r="I33" s="15">
        <f t="shared" si="3"/>
        <v>13</v>
      </c>
      <c r="J33" s="18">
        <f t="shared" si="13"/>
        <v>19.5</v>
      </c>
      <c r="K33" s="16">
        <f t="shared" si="14"/>
        <v>32.5</v>
      </c>
      <c r="L33" s="17" t="str">
        <f t="shared" si="12"/>
        <v>F</v>
      </c>
      <c r="P33" s="1">
        <v>1</v>
      </c>
      <c r="Q33" s="1">
        <v>1</v>
      </c>
      <c r="T33" s="1">
        <v>1</v>
      </c>
      <c r="X33" s="1">
        <v>3</v>
      </c>
      <c r="Y33" s="1">
        <v>0</v>
      </c>
      <c r="AB33" s="1">
        <v>0.5</v>
      </c>
      <c r="AC33" s="1">
        <v>2.5</v>
      </c>
      <c r="AD33" s="1">
        <v>1</v>
      </c>
      <c r="AE33" s="2">
        <f t="shared" si="11"/>
        <v>4</v>
      </c>
      <c r="AG33" s="1">
        <f t="shared" si="6"/>
        <v>6</v>
      </c>
      <c r="AH33" s="1">
        <f t="shared" si="7"/>
        <v>1</v>
      </c>
      <c r="AI33" s="1">
        <f t="shared" si="8"/>
        <v>0</v>
      </c>
      <c r="AJ33" s="1">
        <f t="shared" si="9"/>
        <v>0</v>
      </c>
      <c r="AK33" s="2">
        <f t="shared" si="10"/>
        <v>7</v>
      </c>
      <c r="AM33" s="1">
        <v>0</v>
      </c>
      <c r="AN33" s="1">
        <v>6</v>
      </c>
      <c r="AO33" s="1">
        <v>0</v>
      </c>
      <c r="AP33" s="1">
        <v>0</v>
      </c>
      <c r="AS33" s="1">
        <v>1</v>
      </c>
      <c r="AT33" s="1">
        <v>0</v>
      </c>
      <c r="AU33" s="1">
        <v>0</v>
      </c>
      <c r="AV33" s="1">
        <v>0</v>
      </c>
    </row>
    <row r="34" spans="1:48" ht="15.75" customHeight="1" thickTop="1" thickBot="1" x14ac:dyDescent="0.25">
      <c r="A34" s="33" t="s">
        <v>54</v>
      </c>
      <c r="B34" s="34" t="s">
        <v>151</v>
      </c>
      <c r="C34" s="35" t="s">
        <v>152</v>
      </c>
      <c r="D34" s="36" t="s">
        <v>153</v>
      </c>
      <c r="E34" s="13">
        <v>4</v>
      </c>
      <c r="F34" s="19" t="s">
        <v>280</v>
      </c>
      <c r="G34" s="20" t="s">
        <v>280</v>
      </c>
      <c r="H34" s="14" t="s">
        <v>280</v>
      </c>
      <c r="I34" s="15">
        <f t="shared" si="3"/>
        <v>4</v>
      </c>
      <c r="J34" s="18">
        <f t="shared" si="13"/>
        <v>18.25</v>
      </c>
      <c r="K34" s="16">
        <f t="shared" si="14"/>
        <v>22.25</v>
      </c>
      <c r="L34" s="17" t="str">
        <f t="shared" si="12"/>
        <v>F</v>
      </c>
      <c r="AB34" s="1">
        <v>2.5</v>
      </c>
      <c r="AC34" s="1">
        <v>3</v>
      </c>
      <c r="AD34" s="1">
        <v>4.25</v>
      </c>
      <c r="AE34" s="2">
        <f t="shared" si="11"/>
        <v>9.75</v>
      </c>
      <c r="AG34" s="1">
        <f t="shared" si="6"/>
        <v>0</v>
      </c>
      <c r="AH34" s="1">
        <f t="shared" si="7"/>
        <v>0</v>
      </c>
      <c r="AI34" s="1">
        <f t="shared" si="8"/>
        <v>0</v>
      </c>
      <c r="AJ34" s="1">
        <f t="shared" si="9"/>
        <v>0</v>
      </c>
      <c r="AK34" s="2">
        <f t="shared" si="10"/>
        <v>0</v>
      </c>
    </row>
    <row r="35" spans="1:48" ht="15.75" customHeight="1" thickTop="1" thickBot="1" x14ac:dyDescent="0.25">
      <c r="A35" s="33" t="s">
        <v>55</v>
      </c>
      <c r="B35" s="34" t="s">
        <v>154</v>
      </c>
      <c r="C35" s="35" t="s">
        <v>155</v>
      </c>
      <c r="D35" s="36" t="s">
        <v>156</v>
      </c>
      <c r="E35" s="13">
        <v>4</v>
      </c>
      <c r="F35" s="19">
        <f t="shared" si="15"/>
        <v>3</v>
      </c>
      <c r="G35" s="20">
        <f t="shared" si="2"/>
        <v>6</v>
      </c>
      <c r="H35" s="14">
        <v>8</v>
      </c>
      <c r="I35" s="15">
        <f t="shared" si="3"/>
        <v>21</v>
      </c>
      <c r="J35" s="18">
        <f t="shared" si="13"/>
        <v>40.450000000000003</v>
      </c>
      <c r="K35" s="16">
        <f t="shared" si="14"/>
        <v>61.45</v>
      </c>
      <c r="L35" s="17" t="str">
        <f t="shared" si="12"/>
        <v>B</v>
      </c>
      <c r="P35" s="1">
        <v>1</v>
      </c>
      <c r="Q35" s="1">
        <v>1</v>
      </c>
      <c r="R35" s="1">
        <v>1</v>
      </c>
      <c r="X35" s="1">
        <v>3</v>
      </c>
      <c r="Y35" s="1">
        <v>0</v>
      </c>
      <c r="AB35" s="1">
        <v>6.45</v>
      </c>
      <c r="AC35" s="1">
        <v>6.5</v>
      </c>
      <c r="AD35" s="1">
        <v>5</v>
      </c>
      <c r="AE35" s="2">
        <f t="shared" si="11"/>
        <v>17.95</v>
      </c>
      <c r="AG35" s="1">
        <f t="shared" si="6"/>
        <v>7</v>
      </c>
      <c r="AH35" s="1">
        <f t="shared" si="7"/>
        <v>5</v>
      </c>
      <c r="AI35" s="1">
        <f t="shared" si="8"/>
        <v>0</v>
      </c>
      <c r="AJ35" s="1">
        <f t="shared" si="9"/>
        <v>2</v>
      </c>
      <c r="AK35" s="2">
        <f t="shared" si="10"/>
        <v>14</v>
      </c>
      <c r="AM35" s="1">
        <v>4</v>
      </c>
      <c r="AN35" s="1">
        <v>3</v>
      </c>
      <c r="AO35" s="1">
        <v>0</v>
      </c>
      <c r="AP35" s="1">
        <v>0</v>
      </c>
      <c r="AS35" s="1">
        <v>5</v>
      </c>
      <c r="AT35" s="1">
        <v>0</v>
      </c>
      <c r="AU35" s="1">
        <v>0</v>
      </c>
      <c r="AV35" s="1">
        <v>2</v>
      </c>
    </row>
    <row r="36" spans="1:48" ht="15.75" customHeight="1" thickTop="1" thickBot="1" x14ac:dyDescent="0.25">
      <c r="A36" s="33" t="s">
        <v>56</v>
      </c>
      <c r="B36" s="34" t="s">
        <v>157</v>
      </c>
      <c r="C36" s="35" t="s">
        <v>158</v>
      </c>
      <c r="D36" s="36" t="s">
        <v>159</v>
      </c>
      <c r="E36" s="13">
        <v>4</v>
      </c>
      <c r="F36" s="19">
        <f t="shared" si="15"/>
        <v>5</v>
      </c>
      <c r="G36" s="20">
        <f t="shared" si="2"/>
        <v>5</v>
      </c>
      <c r="H36" s="14">
        <v>7</v>
      </c>
      <c r="I36" s="15">
        <f t="shared" si="3"/>
        <v>21</v>
      </c>
      <c r="J36" s="18">
        <f t="shared" si="13"/>
        <v>31.5</v>
      </c>
      <c r="K36" s="16">
        <f t="shared" si="14"/>
        <v>52.5</v>
      </c>
      <c r="L36" s="17" t="str">
        <f t="shared" si="12"/>
        <v>C</v>
      </c>
      <c r="P36" s="1">
        <v>1</v>
      </c>
      <c r="Q36" s="1">
        <v>1</v>
      </c>
      <c r="X36" s="1">
        <v>3</v>
      </c>
      <c r="Y36" s="1">
        <v>2</v>
      </c>
      <c r="AB36" s="1">
        <v>2.75</v>
      </c>
      <c r="AC36" s="1">
        <v>4</v>
      </c>
      <c r="AD36" s="1">
        <v>6.25</v>
      </c>
      <c r="AE36" s="2">
        <f t="shared" si="11"/>
        <v>13</v>
      </c>
      <c r="AG36" s="1">
        <f t="shared" si="6"/>
        <v>9</v>
      </c>
      <c r="AH36" s="1">
        <f t="shared" si="7"/>
        <v>1</v>
      </c>
      <c r="AI36" s="1">
        <f t="shared" si="8"/>
        <v>0</v>
      </c>
      <c r="AJ36" s="1">
        <f t="shared" si="9"/>
        <v>0</v>
      </c>
      <c r="AK36" s="2">
        <f t="shared" si="10"/>
        <v>10</v>
      </c>
      <c r="AM36" s="1">
        <v>6</v>
      </c>
      <c r="AN36" s="1">
        <v>3</v>
      </c>
      <c r="AO36" s="1">
        <v>0</v>
      </c>
      <c r="AP36" s="1">
        <v>0</v>
      </c>
      <c r="AS36" s="1">
        <v>1</v>
      </c>
      <c r="AT36" s="1">
        <v>0</v>
      </c>
      <c r="AU36" s="1">
        <v>0</v>
      </c>
      <c r="AV36" s="1">
        <v>0</v>
      </c>
    </row>
    <row r="37" spans="1:48" ht="15.75" customHeight="1" thickTop="1" thickBot="1" x14ac:dyDescent="0.25">
      <c r="A37" s="33" t="s">
        <v>57</v>
      </c>
      <c r="B37" s="34" t="s">
        <v>160</v>
      </c>
      <c r="C37" s="35" t="s">
        <v>161</v>
      </c>
      <c r="D37" s="36" t="s">
        <v>162</v>
      </c>
      <c r="E37" s="13">
        <v>4</v>
      </c>
      <c r="F37" s="19">
        <f>X37+Y37</f>
        <v>5</v>
      </c>
      <c r="G37" s="20">
        <f t="shared" si="2"/>
        <v>13</v>
      </c>
      <c r="H37" s="14">
        <v>8</v>
      </c>
      <c r="I37" s="15">
        <f t="shared" si="3"/>
        <v>30</v>
      </c>
      <c r="J37" s="18">
        <f t="shared" si="13"/>
        <v>56.45</v>
      </c>
      <c r="K37" s="16">
        <f t="shared" si="14"/>
        <v>86.45</v>
      </c>
      <c r="L37" s="17" t="str">
        <f t="shared" si="12"/>
        <v>A</v>
      </c>
      <c r="P37" s="1">
        <v>1</v>
      </c>
      <c r="Q37" s="1">
        <v>1</v>
      </c>
      <c r="R37" s="1">
        <v>2</v>
      </c>
      <c r="S37" s="1">
        <v>3</v>
      </c>
      <c r="T37" s="1">
        <v>1</v>
      </c>
      <c r="U37" s="1">
        <v>1</v>
      </c>
      <c r="V37" s="1">
        <v>1</v>
      </c>
      <c r="W37" s="1">
        <v>0</v>
      </c>
      <c r="X37" s="1">
        <v>3</v>
      </c>
      <c r="Y37" s="1">
        <v>2</v>
      </c>
      <c r="AB37" s="1">
        <v>6.7</v>
      </c>
      <c r="AC37" s="1">
        <v>5.5</v>
      </c>
      <c r="AD37" s="1">
        <v>6.75</v>
      </c>
      <c r="AE37" s="2">
        <f t="shared" si="11"/>
        <v>18.95</v>
      </c>
      <c r="AG37" s="1">
        <f t="shared" si="6"/>
        <v>19</v>
      </c>
      <c r="AH37" s="1">
        <f t="shared" si="7"/>
        <v>8</v>
      </c>
      <c r="AI37" s="1">
        <f t="shared" si="8"/>
        <v>2</v>
      </c>
      <c r="AJ37" s="1">
        <f t="shared" si="9"/>
        <v>0</v>
      </c>
      <c r="AK37" s="2">
        <f t="shared" si="10"/>
        <v>29</v>
      </c>
      <c r="AM37" s="1">
        <v>6</v>
      </c>
      <c r="AN37" s="1">
        <v>6</v>
      </c>
      <c r="AO37" s="1">
        <v>4</v>
      </c>
      <c r="AP37" s="1">
        <v>3</v>
      </c>
      <c r="AS37" s="1">
        <v>8</v>
      </c>
      <c r="AT37" s="1">
        <v>2</v>
      </c>
      <c r="AU37" s="1">
        <v>0</v>
      </c>
      <c r="AV37" s="1">
        <v>0</v>
      </c>
    </row>
    <row r="38" spans="1:48" ht="15.75" customHeight="1" thickTop="1" thickBot="1" x14ac:dyDescent="0.25">
      <c r="A38" s="33" t="s">
        <v>58</v>
      </c>
      <c r="B38" s="34" t="s">
        <v>164</v>
      </c>
      <c r="C38" s="35" t="s">
        <v>65</v>
      </c>
      <c r="D38" s="36" t="s">
        <v>165</v>
      </c>
      <c r="E38" s="13">
        <v>4.5</v>
      </c>
      <c r="F38" s="19">
        <f t="shared" ref="F38:F65" si="16">X38+Y38</f>
        <v>5</v>
      </c>
      <c r="G38" s="20">
        <f t="shared" si="2"/>
        <v>12.5</v>
      </c>
      <c r="H38" s="14">
        <v>8</v>
      </c>
      <c r="I38" s="15">
        <f t="shared" si="3"/>
        <v>30</v>
      </c>
      <c r="J38" s="18">
        <f t="shared" si="13"/>
        <v>56.17</v>
      </c>
      <c r="K38" s="16">
        <f t="shared" si="14"/>
        <v>86.17</v>
      </c>
      <c r="L38" s="17" t="str">
        <f t="shared" si="12"/>
        <v>A</v>
      </c>
      <c r="P38" s="1">
        <v>1</v>
      </c>
      <c r="Q38" s="1">
        <v>1</v>
      </c>
      <c r="R38" s="1">
        <v>2</v>
      </c>
      <c r="S38" s="1">
        <v>3</v>
      </c>
      <c r="T38" s="1">
        <v>1</v>
      </c>
      <c r="U38" s="1">
        <v>1</v>
      </c>
      <c r="V38" s="1">
        <v>0.5</v>
      </c>
      <c r="W38" s="1">
        <v>0</v>
      </c>
      <c r="X38" s="1">
        <v>3</v>
      </c>
      <c r="Y38" s="1">
        <v>2</v>
      </c>
      <c r="AB38" s="1">
        <v>7.17</v>
      </c>
      <c r="AC38" s="1">
        <v>7</v>
      </c>
      <c r="AD38" s="1">
        <v>6.5</v>
      </c>
      <c r="AE38" s="2">
        <f t="shared" si="11"/>
        <v>20.67</v>
      </c>
      <c r="AG38" s="1">
        <f t="shared" si="6"/>
        <v>19</v>
      </c>
      <c r="AH38" s="1">
        <f t="shared" si="7"/>
        <v>8</v>
      </c>
      <c r="AI38" s="1">
        <f t="shared" si="8"/>
        <v>0</v>
      </c>
      <c r="AJ38" s="1">
        <f t="shared" si="9"/>
        <v>0</v>
      </c>
      <c r="AK38" s="2">
        <f t="shared" si="10"/>
        <v>27</v>
      </c>
      <c r="AM38" s="1">
        <v>7</v>
      </c>
      <c r="AN38" s="1">
        <v>6</v>
      </c>
      <c r="AO38" s="1">
        <v>4</v>
      </c>
      <c r="AP38" s="1">
        <v>2</v>
      </c>
      <c r="AS38" s="1">
        <v>8</v>
      </c>
      <c r="AT38" s="1">
        <v>0</v>
      </c>
      <c r="AU38" s="1">
        <v>0</v>
      </c>
      <c r="AV38" s="1">
        <v>0</v>
      </c>
    </row>
    <row r="39" spans="1:48" ht="15.75" customHeight="1" thickTop="1" thickBot="1" x14ac:dyDescent="0.25">
      <c r="A39" s="33" t="s">
        <v>59</v>
      </c>
      <c r="B39" s="34" t="s">
        <v>167</v>
      </c>
      <c r="C39" s="35" t="s">
        <v>168</v>
      </c>
      <c r="D39" s="36" t="s">
        <v>169</v>
      </c>
      <c r="E39" s="13">
        <v>4.5</v>
      </c>
      <c r="F39" s="19">
        <f t="shared" si="16"/>
        <v>5</v>
      </c>
      <c r="G39" s="20">
        <f t="shared" si="2"/>
        <v>11</v>
      </c>
      <c r="H39" s="14">
        <v>9</v>
      </c>
      <c r="I39" s="15">
        <f t="shared" si="3"/>
        <v>29.5</v>
      </c>
      <c r="J39" s="18">
        <f t="shared" si="13"/>
        <v>56.54</v>
      </c>
      <c r="K39" s="16">
        <f t="shared" si="14"/>
        <v>86.039999999999992</v>
      </c>
      <c r="L39" s="17" t="str">
        <f t="shared" si="12"/>
        <v>A</v>
      </c>
      <c r="P39" s="1">
        <v>1</v>
      </c>
      <c r="Q39" s="1">
        <v>1</v>
      </c>
      <c r="R39" s="1">
        <v>1</v>
      </c>
      <c r="S39" s="1">
        <v>3</v>
      </c>
      <c r="T39" s="1">
        <v>1</v>
      </c>
      <c r="U39" s="1">
        <v>1</v>
      </c>
      <c r="X39" s="1">
        <v>3</v>
      </c>
      <c r="Y39" s="1">
        <v>2</v>
      </c>
      <c r="AB39" s="1">
        <v>6.29</v>
      </c>
      <c r="AC39" s="1">
        <v>5.5</v>
      </c>
      <c r="AD39" s="1">
        <v>6.25</v>
      </c>
      <c r="AE39" s="2">
        <f t="shared" si="11"/>
        <v>18.04</v>
      </c>
      <c r="AG39" s="1">
        <f t="shared" si="6"/>
        <v>19</v>
      </c>
      <c r="AH39" s="1">
        <f t="shared" si="7"/>
        <v>8</v>
      </c>
      <c r="AI39" s="1">
        <f t="shared" si="8"/>
        <v>0</v>
      </c>
      <c r="AJ39" s="1">
        <f t="shared" si="9"/>
        <v>3</v>
      </c>
      <c r="AK39" s="2">
        <f t="shared" si="10"/>
        <v>30</v>
      </c>
      <c r="AM39" s="1">
        <v>7</v>
      </c>
      <c r="AN39" s="1">
        <v>6</v>
      </c>
      <c r="AO39" s="1">
        <v>4</v>
      </c>
      <c r="AP39" s="1">
        <v>2</v>
      </c>
      <c r="AS39" s="1">
        <v>8</v>
      </c>
      <c r="AT39" s="1">
        <v>0</v>
      </c>
      <c r="AU39" s="1">
        <v>0</v>
      </c>
      <c r="AV39" s="1">
        <v>3</v>
      </c>
    </row>
    <row r="40" spans="1:48" ht="15.75" customHeight="1" thickTop="1" thickBot="1" x14ac:dyDescent="0.25">
      <c r="A40" s="33" t="s">
        <v>60</v>
      </c>
      <c r="B40" s="34">
        <v>19100111873</v>
      </c>
      <c r="C40" s="63" t="s">
        <v>171</v>
      </c>
      <c r="D40" s="64" t="s">
        <v>95</v>
      </c>
      <c r="E40" s="13">
        <v>4</v>
      </c>
      <c r="F40" s="19">
        <f t="shared" si="16"/>
        <v>5</v>
      </c>
      <c r="G40" s="20">
        <f t="shared" si="2"/>
        <v>14</v>
      </c>
      <c r="H40" s="14">
        <v>8</v>
      </c>
      <c r="I40" s="15">
        <f t="shared" si="3"/>
        <v>31</v>
      </c>
      <c r="J40" s="18">
        <f t="shared" si="13"/>
        <v>60.17</v>
      </c>
      <c r="K40" s="16">
        <f t="shared" si="14"/>
        <v>91.17</v>
      </c>
      <c r="L40" s="17" t="str">
        <f t="shared" si="12"/>
        <v>A</v>
      </c>
      <c r="P40" s="1">
        <v>1</v>
      </c>
      <c r="Q40" s="1">
        <v>1</v>
      </c>
      <c r="R40" s="1">
        <v>2</v>
      </c>
      <c r="S40" s="1">
        <v>4</v>
      </c>
      <c r="T40" s="1">
        <v>1</v>
      </c>
      <c r="U40" s="1">
        <v>1</v>
      </c>
      <c r="V40" s="1">
        <v>1</v>
      </c>
      <c r="X40" s="1">
        <v>3</v>
      </c>
      <c r="Y40" s="1">
        <v>2</v>
      </c>
      <c r="AB40" s="1">
        <v>7.17</v>
      </c>
      <c r="AC40" s="1">
        <v>7</v>
      </c>
      <c r="AD40" s="1">
        <v>5.5</v>
      </c>
      <c r="AE40" s="2">
        <f t="shared" si="11"/>
        <v>19.670000000000002</v>
      </c>
      <c r="AG40" s="1">
        <f t="shared" si="6"/>
        <v>20</v>
      </c>
      <c r="AH40" s="1">
        <f t="shared" si="7"/>
        <v>8</v>
      </c>
      <c r="AI40" s="1">
        <f t="shared" si="8"/>
        <v>1</v>
      </c>
      <c r="AJ40" s="1">
        <f t="shared" si="9"/>
        <v>3</v>
      </c>
      <c r="AK40" s="2">
        <f t="shared" si="10"/>
        <v>32</v>
      </c>
      <c r="AM40" s="1">
        <v>7</v>
      </c>
      <c r="AN40" s="1">
        <v>6</v>
      </c>
      <c r="AO40" s="1">
        <v>4</v>
      </c>
      <c r="AP40" s="1">
        <v>3</v>
      </c>
      <c r="AS40" s="1">
        <v>8</v>
      </c>
      <c r="AT40" s="1">
        <v>1</v>
      </c>
      <c r="AU40" s="1">
        <v>0</v>
      </c>
      <c r="AV40" s="1">
        <v>3</v>
      </c>
    </row>
    <row r="41" spans="1:48" ht="15.75" customHeight="1" thickTop="1" thickBot="1" x14ac:dyDescent="0.25">
      <c r="A41" s="33" t="s">
        <v>61</v>
      </c>
      <c r="B41" s="34" t="s">
        <v>173</v>
      </c>
      <c r="C41" s="35" t="s">
        <v>174</v>
      </c>
      <c r="D41" s="36" t="s">
        <v>175</v>
      </c>
      <c r="E41" s="13">
        <v>4</v>
      </c>
      <c r="F41" s="19">
        <f t="shared" si="16"/>
        <v>4</v>
      </c>
      <c r="G41" s="20">
        <f t="shared" si="2"/>
        <v>9.5</v>
      </c>
      <c r="H41" s="14">
        <v>1</v>
      </c>
      <c r="I41" s="15">
        <f t="shared" si="3"/>
        <v>18.5</v>
      </c>
      <c r="J41" s="18">
        <f t="shared" si="13"/>
        <v>22.5</v>
      </c>
      <c r="K41" s="16">
        <f t="shared" si="14"/>
        <v>41</v>
      </c>
      <c r="L41" s="17" t="str">
        <f t="shared" si="12"/>
        <v>F</v>
      </c>
      <c r="P41" s="1">
        <v>1</v>
      </c>
      <c r="Q41" s="1">
        <v>1</v>
      </c>
      <c r="R41" s="1">
        <v>2.5</v>
      </c>
      <c r="T41" s="1">
        <v>1</v>
      </c>
      <c r="U41" s="1">
        <v>1</v>
      </c>
      <c r="X41" s="1">
        <v>3</v>
      </c>
      <c r="Y41" s="1">
        <v>1</v>
      </c>
      <c r="AB41" s="1">
        <v>0</v>
      </c>
      <c r="AC41" s="1">
        <v>2.5</v>
      </c>
      <c r="AD41" s="1">
        <v>3.5</v>
      </c>
      <c r="AE41" s="2">
        <f t="shared" si="11"/>
        <v>6</v>
      </c>
      <c r="AG41" s="1">
        <f t="shared" si="6"/>
        <v>7</v>
      </c>
      <c r="AH41" s="1">
        <f t="shared" si="7"/>
        <v>1</v>
      </c>
      <c r="AI41" s="1">
        <f t="shared" si="8"/>
        <v>0</v>
      </c>
      <c r="AJ41" s="1">
        <f t="shared" si="9"/>
        <v>0</v>
      </c>
      <c r="AK41" s="2">
        <f t="shared" si="10"/>
        <v>8</v>
      </c>
      <c r="AM41" s="1">
        <v>7</v>
      </c>
      <c r="AN41" s="1">
        <v>0</v>
      </c>
      <c r="AO41" s="1">
        <v>0</v>
      </c>
      <c r="AP41" s="1">
        <v>0</v>
      </c>
      <c r="AS41" s="1">
        <v>1</v>
      </c>
      <c r="AT41" s="1">
        <v>0</v>
      </c>
      <c r="AU41" s="1">
        <v>0</v>
      </c>
      <c r="AV41" s="1">
        <v>0</v>
      </c>
    </row>
    <row r="42" spans="1:48" ht="15.75" customHeight="1" thickTop="1" thickBot="1" x14ac:dyDescent="0.25">
      <c r="A42" s="33" t="s">
        <v>163</v>
      </c>
      <c r="B42" s="34" t="s">
        <v>177</v>
      </c>
      <c r="C42" s="35" t="s">
        <v>178</v>
      </c>
      <c r="D42" s="36" t="s">
        <v>179</v>
      </c>
      <c r="E42" s="13">
        <v>4</v>
      </c>
      <c r="F42" s="19">
        <f t="shared" si="16"/>
        <v>5</v>
      </c>
      <c r="G42" s="20">
        <f t="shared" si="2"/>
        <v>9</v>
      </c>
      <c r="H42" s="14">
        <v>7</v>
      </c>
      <c r="I42" s="15">
        <f t="shared" si="3"/>
        <v>25</v>
      </c>
      <c r="J42" s="18">
        <f t="shared" si="13"/>
        <v>25.75</v>
      </c>
      <c r="K42" s="16">
        <f t="shared" si="14"/>
        <v>50.75</v>
      </c>
      <c r="L42" s="17" t="str">
        <f t="shared" si="12"/>
        <v>C</v>
      </c>
      <c r="P42" s="1">
        <v>1</v>
      </c>
      <c r="Q42" s="1">
        <v>1</v>
      </c>
      <c r="S42" s="1">
        <v>4</v>
      </c>
      <c r="X42" s="1">
        <v>3</v>
      </c>
      <c r="Y42" s="1">
        <v>2</v>
      </c>
      <c r="AB42" s="1">
        <v>5.5</v>
      </c>
      <c r="AC42" s="1">
        <v>3</v>
      </c>
      <c r="AD42" s="1">
        <v>7.75</v>
      </c>
      <c r="AE42" s="2">
        <f t="shared" si="11"/>
        <v>16.25</v>
      </c>
      <c r="AG42" s="1">
        <f t="shared" si="6"/>
        <v>0</v>
      </c>
      <c r="AH42" s="1">
        <f t="shared" si="7"/>
        <v>1</v>
      </c>
      <c r="AI42" s="1">
        <f t="shared" si="8"/>
        <v>0</v>
      </c>
      <c r="AJ42" s="1">
        <f t="shared" si="9"/>
        <v>0</v>
      </c>
      <c r="AK42" s="2">
        <f t="shared" si="10"/>
        <v>1</v>
      </c>
      <c r="AM42" s="1">
        <v>0</v>
      </c>
      <c r="AN42" s="1">
        <v>0</v>
      </c>
      <c r="AO42" s="1">
        <v>0</v>
      </c>
      <c r="AP42" s="1">
        <v>0</v>
      </c>
      <c r="AS42" s="1">
        <v>1</v>
      </c>
      <c r="AT42" s="1">
        <v>0</v>
      </c>
      <c r="AU42" s="1">
        <v>0</v>
      </c>
      <c r="AV42" s="1">
        <v>0</v>
      </c>
    </row>
    <row r="43" spans="1:48" ht="15.75" customHeight="1" thickTop="1" thickBot="1" x14ac:dyDescent="0.25">
      <c r="A43" s="33" t="s">
        <v>166</v>
      </c>
      <c r="B43" s="34" t="s">
        <v>181</v>
      </c>
      <c r="C43" s="35" t="s">
        <v>182</v>
      </c>
      <c r="D43" s="36" t="s">
        <v>183</v>
      </c>
      <c r="E43" s="13">
        <v>4.5</v>
      </c>
      <c r="F43" s="19">
        <f t="shared" si="16"/>
        <v>4</v>
      </c>
      <c r="G43" s="20">
        <f t="shared" si="2"/>
        <v>13</v>
      </c>
      <c r="H43" s="14">
        <v>8</v>
      </c>
      <c r="I43" s="15">
        <f t="shared" si="3"/>
        <v>29.5</v>
      </c>
      <c r="J43" s="18">
        <f t="shared" si="13"/>
        <v>36.5</v>
      </c>
      <c r="K43" s="16">
        <f t="shared" si="14"/>
        <v>66</v>
      </c>
      <c r="L43" s="17" t="str">
        <f t="shared" si="12"/>
        <v>B</v>
      </c>
      <c r="P43" s="1">
        <v>1</v>
      </c>
      <c r="Q43" s="1">
        <v>1</v>
      </c>
      <c r="R43" s="1">
        <v>2</v>
      </c>
      <c r="S43" s="1">
        <v>4</v>
      </c>
      <c r="T43" s="1">
        <v>1</v>
      </c>
      <c r="U43" s="1">
        <v>1</v>
      </c>
      <c r="X43" s="1">
        <v>3</v>
      </c>
      <c r="Y43" s="1">
        <v>1</v>
      </c>
      <c r="AB43" s="1">
        <v>0</v>
      </c>
      <c r="AC43" s="1">
        <v>2.5</v>
      </c>
      <c r="AD43" s="1">
        <v>4.5</v>
      </c>
      <c r="AE43" s="2">
        <f t="shared" si="11"/>
        <v>7</v>
      </c>
      <c r="AG43" s="1">
        <f t="shared" si="6"/>
        <v>13</v>
      </c>
      <c r="AH43" s="1">
        <f t="shared" si="7"/>
        <v>5</v>
      </c>
      <c r="AI43" s="1">
        <f t="shared" si="8"/>
        <v>0</v>
      </c>
      <c r="AJ43" s="1">
        <f t="shared" si="9"/>
        <v>3</v>
      </c>
      <c r="AK43" s="2">
        <f t="shared" si="10"/>
        <v>21</v>
      </c>
      <c r="AM43" s="1">
        <v>7</v>
      </c>
      <c r="AN43" s="1">
        <v>6</v>
      </c>
      <c r="AO43" s="1">
        <v>0</v>
      </c>
      <c r="AP43" s="1">
        <v>0</v>
      </c>
      <c r="AS43" s="1">
        <v>5</v>
      </c>
      <c r="AT43" s="1">
        <v>0</v>
      </c>
      <c r="AU43" s="1">
        <v>0</v>
      </c>
      <c r="AV43" s="1">
        <v>3</v>
      </c>
    </row>
    <row r="44" spans="1:48" ht="15.75" customHeight="1" thickTop="1" thickBot="1" x14ac:dyDescent="0.25">
      <c r="A44" s="33" t="s">
        <v>170</v>
      </c>
      <c r="B44" s="34" t="s">
        <v>185</v>
      </c>
      <c r="C44" s="35" t="s">
        <v>186</v>
      </c>
      <c r="D44" s="36" t="s">
        <v>187</v>
      </c>
      <c r="E44" s="13">
        <v>4</v>
      </c>
      <c r="F44" s="19" t="s">
        <v>280</v>
      </c>
      <c r="G44" s="20" t="s">
        <v>280</v>
      </c>
      <c r="H44" s="14">
        <v>8</v>
      </c>
      <c r="I44" s="15">
        <f t="shared" si="3"/>
        <v>12</v>
      </c>
      <c r="J44" s="18">
        <f t="shared" si="13"/>
        <v>25.96</v>
      </c>
      <c r="K44" s="16">
        <f t="shared" si="14"/>
        <v>37.96</v>
      </c>
      <c r="L44" s="17" t="str">
        <f t="shared" si="12"/>
        <v>F</v>
      </c>
      <c r="AB44" s="1">
        <v>6.96</v>
      </c>
      <c r="AC44" s="1">
        <v>4</v>
      </c>
      <c r="AD44" s="1">
        <v>6.5</v>
      </c>
      <c r="AE44" s="2">
        <f t="shared" si="11"/>
        <v>17.46</v>
      </c>
      <c r="AG44" s="1">
        <f t="shared" si="6"/>
        <v>0</v>
      </c>
      <c r="AH44" s="1">
        <f t="shared" si="7"/>
        <v>0</v>
      </c>
      <c r="AI44" s="1">
        <f t="shared" si="8"/>
        <v>0</v>
      </c>
      <c r="AJ44" s="1">
        <f t="shared" si="9"/>
        <v>0</v>
      </c>
      <c r="AK44" s="2">
        <f t="shared" si="10"/>
        <v>0</v>
      </c>
      <c r="AM44" s="1">
        <v>0</v>
      </c>
      <c r="AN44" s="1">
        <v>0</v>
      </c>
      <c r="AO44" s="1">
        <v>0</v>
      </c>
      <c r="AP44" s="1">
        <v>0</v>
      </c>
      <c r="AT44" s="1">
        <v>0</v>
      </c>
      <c r="AU44" s="1">
        <v>0</v>
      </c>
      <c r="AV44" s="1">
        <v>0</v>
      </c>
    </row>
    <row r="45" spans="1:48" ht="15.75" customHeight="1" thickTop="1" thickBot="1" x14ac:dyDescent="0.25">
      <c r="A45" s="33" t="s">
        <v>172</v>
      </c>
      <c r="B45" s="34" t="s">
        <v>189</v>
      </c>
      <c r="C45" s="35" t="s">
        <v>190</v>
      </c>
      <c r="D45" s="36" t="s">
        <v>191</v>
      </c>
      <c r="E45" s="13">
        <v>4.5</v>
      </c>
      <c r="F45" s="19">
        <f t="shared" si="16"/>
        <v>5</v>
      </c>
      <c r="G45" s="20">
        <f t="shared" si="2"/>
        <v>11.5</v>
      </c>
      <c r="H45" s="14">
        <v>7</v>
      </c>
      <c r="I45" s="15">
        <f t="shared" si="3"/>
        <v>28</v>
      </c>
      <c r="J45" s="18">
        <f t="shared" si="13"/>
        <v>38</v>
      </c>
      <c r="K45" s="16">
        <f t="shared" si="14"/>
        <v>66</v>
      </c>
      <c r="L45" s="17" t="str">
        <f t="shared" si="12"/>
        <v>B</v>
      </c>
      <c r="P45" s="1">
        <v>1</v>
      </c>
      <c r="Q45" s="1">
        <v>1</v>
      </c>
      <c r="R45" s="1">
        <v>1.5</v>
      </c>
      <c r="S45" s="1">
        <v>3</v>
      </c>
      <c r="T45" s="1">
        <v>1</v>
      </c>
      <c r="U45" s="1">
        <v>1</v>
      </c>
      <c r="V45" s="1">
        <v>0</v>
      </c>
      <c r="W45" s="1">
        <v>0</v>
      </c>
      <c r="X45" s="1">
        <v>3</v>
      </c>
      <c r="Y45" s="1">
        <v>2</v>
      </c>
      <c r="AB45" s="1">
        <v>0</v>
      </c>
      <c r="AC45" s="1">
        <v>6</v>
      </c>
      <c r="AD45" s="1">
        <v>5.5</v>
      </c>
      <c r="AE45" s="2">
        <f t="shared" si="11"/>
        <v>11.5</v>
      </c>
      <c r="AG45" s="1">
        <f t="shared" si="6"/>
        <v>17</v>
      </c>
      <c r="AH45" s="1">
        <f t="shared" si="7"/>
        <v>1</v>
      </c>
      <c r="AI45" s="1">
        <f t="shared" si="8"/>
        <v>0</v>
      </c>
      <c r="AJ45" s="1">
        <f t="shared" si="9"/>
        <v>0</v>
      </c>
      <c r="AK45" s="2">
        <f t="shared" si="10"/>
        <v>18</v>
      </c>
      <c r="AM45" s="1">
        <v>7</v>
      </c>
      <c r="AN45" s="1">
        <v>6</v>
      </c>
      <c r="AO45" s="1">
        <v>4</v>
      </c>
      <c r="AP45" s="1">
        <v>0</v>
      </c>
      <c r="AS45" s="1">
        <v>1</v>
      </c>
      <c r="AT45" s="1">
        <v>0</v>
      </c>
      <c r="AU45" s="1">
        <v>0</v>
      </c>
      <c r="AV45" s="1">
        <v>0</v>
      </c>
    </row>
    <row r="46" spans="1:48" ht="15.75" customHeight="1" thickTop="1" thickBot="1" x14ac:dyDescent="0.25">
      <c r="A46" s="33" t="s">
        <v>176</v>
      </c>
      <c r="B46" s="34" t="s">
        <v>193</v>
      </c>
      <c r="C46" s="35" t="s">
        <v>194</v>
      </c>
      <c r="D46" s="36" t="s">
        <v>195</v>
      </c>
      <c r="E46" s="13"/>
      <c r="F46" s="19" t="s">
        <v>280</v>
      </c>
      <c r="G46" s="20" t="s">
        <v>280</v>
      </c>
      <c r="H46" s="14" t="s">
        <v>280</v>
      </c>
      <c r="I46" s="15" t="s">
        <v>280</v>
      </c>
      <c r="J46" s="18" t="s">
        <v>280</v>
      </c>
      <c r="K46" s="16" t="s">
        <v>280</v>
      </c>
      <c r="L46" s="17" t="s">
        <v>280</v>
      </c>
      <c r="AE46" s="2">
        <f t="shared" si="11"/>
        <v>0</v>
      </c>
      <c r="AG46" s="1">
        <f t="shared" si="6"/>
        <v>0</v>
      </c>
      <c r="AH46" s="1">
        <f t="shared" si="7"/>
        <v>0</v>
      </c>
      <c r="AI46" s="1">
        <f t="shared" si="8"/>
        <v>0</v>
      </c>
      <c r="AJ46" s="1">
        <f t="shared" si="9"/>
        <v>0</v>
      </c>
      <c r="AK46" s="2">
        <f t="shared" si="10"/>
        <v>0</v>
      </c>
    </row>
    <row r="47" spans="1:48" ht="15.75" customHeight="1" thickTop="1" thickBot="1" x14ac:dyDescent="0.25">
      <c r="A47" s="33" t="s">
        <v>180</v>
      </c>
      <c r="B47" s="34" t="s">
        <v>197</v>
      </c>
      <c r="C47" s="35" t="s">
        <v>198</v>
      </c>
      <c r="D47" s="36" t="s">
        <v>199</v>
      </c>
      <c r="E47" s="13">
        <v>4</v>
      </c>
      <c r="F47" s="19">
        <f t="shared" si="16"/>
        <v>3</v>
      </c>
      <c r="G47" s="20">
        <f t="shared" si="2"/>
        <v>6</v>
      </c>
      <c r="H47" s="14" t="s">
        <v>280</v>
      </c>
      <c r="I47" s="15">
        <f t="shared" si="3"/>
        <v>13</v>
      </c>
      <c r="J47" s="18" t="s">
        <v>280</v>
      </c>
      <c r="K47" s="16">
        <f t="shared" si="14"/>
        <v>13</v>
      </c>
      <c r="L47" s="17" t="s">
        <v>280</v>
      </c>
      <c r="P47" s="1">
        <v>1</v>
      </c>
      <c r="Q47" s="1">
        <v>1</v>
      </c>
      <c r="T47" s="1">
        <v>1</v>
      </c>
      <c r="X47" s="1">
        <v>3</v>
      </c>
      <c r="Y47" s="1">
        <v>0</v>
      </c>
      <c r="AE47" s="2">
        <f t="shared" si="11"/>
        <v>0</v>
      </c>
      <c r="AG47" s="1">
        <f t="shared" si="6"/>
        <v>0</v>
      </c>
      <c r="AH47" s="1">
        <f t="shared" si="7"/>
        <v>0</v>
      </c>
      <c r="AI47" s="1">
        <f t="shared" si="8"/>
        <v>0</v>
      </c>
      <c r="AJ47" s="1">
        <f t="shared" si="9"/>
        <v>0</v>
      </c>
      <c r="AK47" s="2">
        <f t="shared" si="10"/>
        <v>0</v>
      </c>
    </row>
    <row r="48" spans="1:48" ht="15.75" customHeight="1" thickTop="1" thickBot="1" x14ac:dyDescent="0.25">
      <c r="A48" s="33" t="s">
        <v>184</v>
      </c>
      <c r="B48" s="34" t="s">
        <v>201</v>
      </c>
      <c r="C48" s="35" t="s">
        <v>202</v>
      </c>
      <c r="D48" s="36" t="s">
        <v>203</v>
      </c>
      <c r="E48" s="13"/>
      <c r="F48" s="19" t="s">
        <v>280</v>
      </c>
      <c r="G48" s="20" t="s">
        <v>280</v>
      </c>
      <c r="H48" s="14" t="s">
        <v>280</v>
      </c>
      <c r="I48" s="15" t="s">
        <v>280</v>
      </c>
      <c r="J48" s="18" t="s">
        <v>280</v>
      </c>
      <c r="K48" s="16" t="s">
        <v>280</v>
      </c>
      <c r="L48" s="17" t="s">
        <v>280</v>
      </c>
      <c r="AE48" s="2">
        <f t="shared" si="11"/>
        <v>0</v>
      </c>
      <c r="AG48" s="1">
        <f t="shared" si="6"/>
        <v>0</v>
      </c>
      <c r="AH48" s="1">
        <f t="shared" si="7"/>
        <v>0</v>
      </c>
      <c r="AI48" s="1">
        <f t="shared" si="8"/>
        <v>0</v>
      </c>
      <c r="AJ48" s="1">
        <f t="shared" si="9"/>
        <v>0</v>
      </c>
      <c r="AK48" s="2">
        <f t="shared" si="10"/>
        <v>0</v>
      </c>
    </row>
    <row r="49" spans="1:48" ht="15.75" customHeight="1" thickTop="1" thickBot="1" x14ac:dyDescent="0.25">
      <c r="A49" s="33" t="s">
        <v>188</v>
      </c>
      <c r="B49" s="34" t="s">
        <v>205</v>
      </c>
      <c r="C49" s="35" t="s">
        <v>206</v>
      </c>
      <c r="D49" s="36" t="s">
        <v>207</v>
      </c>
      <c r="E49" s="13">
        <v>4</v>
      </c>
      <c r="F49" s="19">
        <f t="shared" si="16"/>
        <v>5</v>
      </c>
      <c r="G49" s="20">
        <f t="shared" si="2"/>
        <v>5</v>
      </c>
      <c r="H49" s="14">
        <v>6</v>
      </c>
      <c r="I49" s="15">
        <f t="shared" si="3"/>
        <v>20</v>
      </c>
      <c r="J49" s="18">
        <f t="shared" ref="J49:J61" si="17">(AE49+AK49)+$J$1</f>
        <v>41.5</v>
      </c>
      <c r="K49" s="16">
        <f t="shared" si="14"/>
        <v>61.5</v>
      </c>
      <c r="L49" s="17" t="str">
        <f t="shared" si="12"/>
        <v>B</v>
      </c>
      <c r="P49" s="1">
        <v>1</v>
      </c>
      <c r="Q49" s="1">
        <v>1</v>
      </c>
      <c r="X49" s="1">
        <v>3</v>
      </c>
      <c r="Y49" s="1">
        <v>2</v>
      </c>
      <c r="AB49" s="1">
        <v>5.5</v>
      </c>
      <c r="AC49" s="1">
        <v>3.5</v>
      </c>
      <c r="AD49" s="1">
        <v>2</v>
      </c>
      <c r="AE49" s="2">
        <f t="shared" si="11"/>
        <v>11</v>
      </c>
      <c r="AG49" s="1">
        <f t="shared" si="6"/>
        <v>17</v>
      </c>
      <c r="AH49" s="1">
        <f t="shared" si="7"/>
        <v>5</v>
      </c>
      <c r="AI49" s="1">
        <f t="shared" si="8"/>
        <v>0</v>
      </c>
      <c r="AJ49" s="1">
        <f t="shared" si="9"/>
        <v>0</v>
      </c>
      <c r="AK49" s="2">
        <f t="shared" si="10"/>
        <v>22</v>
      </c>
      <c r="AM49" s="1">
        <v>7</v>
      </c>
      <c r="AN49" s="1">
        <v>6</v>
      </c>
      <c r="AO49" s="1">
        <v>4</v>
      </c>
      <c r="AP49" s="1">
        <v>0</v>
      </c>
      <c r="AS49" s="1">
        <v>5</v>
      </c>
    </row>
    <row r="50" spans="1:48" ht="15.75" customHeight="1" thickTop="1" thickBot="1" x14ac:dyDescent="0.25">
      <c r="A50" s="33" t="s">
        <v>192</v>
      </c>
      <c r="B50" s="34" t="s">
        <v>209</v>
      </c>
      <c r="C50" s="35" t="s">
        <v>210</v>
      </c>
      <c r="D50" s="36" t="s">
        <v>211</v>
      </c>
      <c r="E50" s="13">
        <v>4.5</v>
      </c>
      <c r="F50" s="19">
        <f t="shared" si="16"/>
        <v>5</v>
      </c>
      <c r="G50" s="20">
        <f t="shared" si="2"/>
        <v>12.5</v>
      </c>
      <c r="H50" s="14">
        <v>8</v>
      </c>
      <c r="I50" s="15">
        <f t="shared" si="3"/>
        <v>30</v>
      </c>
      <c r="J50" s="18">
        <f t="shared" si="17"/>
        <v>54.75</v>
      </c>
      <c r="K50" s="16">
        <f t="shared" si="14"/>
        <v>84.75</v>
      </c>
      <c r="L50" s="17" t="str">
        <f t="shared" si="12"/>
        <v>A</v>
      </c>
      <c r="P50" s="1">
        <v>1</v>
      </c>
      <c r="Q50" s="1">
        <v>1</v>
      </c>
      <c r="R50" s="1">
        <v>2</v>
      </c>
      <c r="S50" s="1">
        <v>4</v>
      </c>
      <c r="T50" s="1">
        <v>1</v>
      </c>
      <c r="U50" s="1">
        <v>0.5</v>
      </c>
      <c r="X50" s="1">
        <v>3</v>
      </c>
      <c r="Y50" s="1">
        <v>2</v>
      </c>
      <c r="AB50" s="1">
        <v>4.25</v>
      </c>
      <c r="AC50" s="1">
        <v>5</v>
      </c>
      <c r="AD50" s="1">
        <v>7</v>
      </c>
      <c r="AE50" s="2">
        <f t="shared" si="11"/>
        <v>16.25</v>
      </c>
      <c r="AG50" s="1">
        <f t="shared" si="6"/>
        <v>20</v>
      </c>
      <c r="AH50" s="1">
        <f t="shared" si="7"/>
        <v>8</v>
      </c>
      <c r="AI50" s="1">
        <f t="shared" si="8"/>
        <v>0</v>
      </c>
      <c r="AJ50" s="1">
        <f t="shared" si="9"/>
        <v>2</v>
      </c>
      <c r="AK50" s="2">
        <f t="shared" si="10"/>
        <v>30</v>
      </c>
      <c r="AM50" s="1">
        <v>7</v>
      </c>
      <c r="AN50" s="1">
        <v>6</v>
      </c>
      <c r="AO50" s="1">
        <v>4</v>
      </c>
      <c r="AP50" s="1">
        <v>3</v>
      </c>
      <c r="AS50" s="1">
        <v>8</v>
      </c>
      <c r="AT50" s="1">
        <v>0</v>
      </c>
      <c r="AU50" s="1">
        <v>0</v>
      </c>
      <c r="AV50" s="1">
        <v>2</v>
      </c>
    </row>
    <row r="51" spans="1:48" ht="15.75" customHeight="1" thickTop="1" thickBot="1" x14ac:dyDescent="0.25">
      <c r="A51" s="33" t="s">
        <v>196</v>
      </c>
      <c r="B51" s="34" t="s">
        <v>213</v>
      </c>
      <c r="C51" s="35" t="s">
        <v>214</v>
      </c>
      <c r="D51" s="36" t="s">
        <v>215</v>
      </c>
      <c r="E51" s="13"/>
      <c r="F51" s="19" t="s">
        <v>280</v>
      </c>
      <c r="G51" s="20" t="s">
        <v>280</v>
      </c>
      <c r="H51" s="14" t="s">
        <v>280</v>
      </c>
      <c r="I51" s="15" t="s">
        <v>280</v>
      </c>
      <c r="J51" s="18" t="s">
        <v>280</v>
      </c>
      <c r="K51" s="16" t="s">
        <v>280</v>
      </c>
      <c r="L51" s="17" t="s">
        <v>280</v>
      </c>
      <c r="AE51" s="2">
        <f t="shared" si="11"/>
        <v>0</v>
      </c>
      <c r="AG51" s="1">
        <f t="shared" si="6"/>
        <v>0</v>
      </c>
      <c r="AH51" s="1">
        <f t="shared" si="7"/>
        <v>0</v>
      </c>
      <c r="AI51" s="1">
        <f t="shared" si="8"/>
        <v>0</v>
      </c>
      <c r="AJ51" s="1">
        <f t="shared" si="9"/>
        <v>0</v>
      </c>
      <c r="AK51" s="2">
        <f t="shared" si="10"/>
        <v>0</v>
      </c>
    </row>
    <row r="52" spans="1:48" ht="15.75" customHeight="1" thickTop="1" thickBot="1" x14ac:dyDescent="0.25">
      <c r="A52" s="33" t="s">
        <v>200</v>
      </c>
      <c r="B52" s="34" t="s">
        <v>217</v>
      </c>
      <c r="C52" s="35" t="s">
        <v>218</v>
      </c>
      <c r="D52" s="36" t="s">
        <v>219</v>
      </c>
      <c r="E52" s="13">
        <v>4</v>
      </c>
      <c r="F52" s="19">
        <f t="shared" si="16"/>
        <v>4</v>
      </c>
      <c r="G52" s="20">
        <f t="shared" si="2"/>
        <v>6</v>
      </c>
      <c r="H52" s="14" t="s">
        <v>280</v>
      </c>
      <c r="I52" s="15">
        <f t="shared" si="3"/>
        <v>14</v>
      </c>
      <c r="J52" s="18">
        <f t="shared" si="17"/>
        <v>14.5</v>
      </c>
      <c r="K52" s="16">
        <f t="shared" si="14"/>
        <v>28.5</v>
      </c>
      <c r="L52" s="17" t="str">
        <f t="shared" si="12"/>
        <v>F</v>
      </c>
      <c r="P52" s="1">
        <v>1</v>
      </c>
      <c r="Q52" s="1">
        <v>1</v>
      </c>
      <c r="T52" s="1">
        <v>1</v>
      </c>
      <c r="X52" s="1">
        <v>3</v>
      </c>
      <c r="Y52" s="1">
        <v>1</v>
      </c>
      <c r="AB52" s="1">
        <v>0</v>
      </c>
      <c r="AC52" s="1">
        <v>3.5</v>
      </c>
      <c r="AD52" s="1">
        <v>2.5</v>
      </c>
      <c r="AE52" s="2">
        <f t="shared" si="11"/>
        <v>6</v>
      </c>
      <c r="AG52" s="1">
        <f t="shared" si="6"/>
        <v>0</v>
      </c>
      <c r="AH52" s="1">
        <f t="shared" si="7"/>
        <v>0</v>
      </c>
      <c r="AI52" s="1">
        <f t="shared" si="8"/>
        <v>0</v>
      </c>
      <c r="AJ52" s="1">
        <f t="shared" si="9"/>
        <v>0</v>
      </c>
      <c r="AK52" s="2">
        <f t="shared" si="10"/>
        <v>0</v>
      </c>
      <c r="AM52" s="1">
        <v>0</v>
      </c>
      <c r="AN52" s="1">
        <v>0</v>
      </c>
      <c r="AO52" s="1">
        <v>0</v>
      </c>
      <c r="AP52" s="1">
        <v>0</v>
      </c>
      <c r="AS52" s="1">
        <v>0</v>
      </c>
      <c r="AT52" s="1">
        <v>0</v>
      </c>
      <c r="AU52" s="1">
        <v>0</v>
      </c>
      <c r="AV52" s="1">
        <v>0</v>
      </c>
    </row>
    <row r="53" spans="1:48" ht="15.75" customHeight="1" thickTop="1" thickBot="1" x14ac:dyDescent="0.25">
      <c r="A53" s="33" t="s">
        <v>204</v>
      </c>
      <c r="B53" s="34" t="s">
        <v>221</v>
      </c>
      <c r="C53" s="35" t="s">
        <v>222</v>
      </c>
      <c r="D53" s="36" t="s">
        <v>223</v>
      </c>
      <c r="E53" s="13">
        <v>4</v>
      </c>
      <c r="F53" s="19">
        <f t="shared" si="16"/>
        <v>0</v>
      </c>
      <c r="G53" s="20">
        <f t="shared" si="2"/>
        <v>3</v>
      </c>
      <c r="H53" s="14">
        <v>8</v>
      </c>
      <c r="I53" s="15">
        <f t="shared" si="3"/>
        <v>15</v>
      </c>
      <c r="J53" s="18">
        <f t="shared" si="17"/>
        <v>33</v>
      </c>
      <c r="K53" s="16">
        <f t="shared" si="14"/>
        <v>48</v>
      </c>
      <c r="L53" s="17" t="str">
        <f t="shared" si="12"/>
        <v>D</v>
      </c>
      <c r="M53" s="1" t="s">
        <v>301</v>
      </c>
      <c r="P53" s="1">
        <v>0</v>
      </c>
      <c r="Q53" s="1">
        <v>0</v>
      </c>
      <c r="R53" s="1">
        <v>0</v>
      </c>
      <c r="AB53" s="1">
        <v>3</v>
      </c>
      <c r="AC53" s="1">
        <v>3</v>
      </c>
      <c r="AD53" s="1">
        <v>3.5</v>
      </c>
      <c r="AE53" s="2">
        <f t="shared" si="11"/>
        <v>9.5</v>
      </c>
      <c r="AG53" s="1">
        <f t="shared" si="6"/>
        <v>14</v>
      </c>
      <c r="AH53" s="1">
        <f t="shared" si="7"/>
        <v>1</v>
      </c>
      <c r="AI53" s="1">
        <f t="shared" si="8"/>
        <v>0</v>
      </c>
      <c r="AJ53" s="1">
        <f t="shared" si="9"/>
        <v>0</v>
      </c>
      <c r="AK53" s="2">
        <f t="shared" si="10"/>
        <v>15</v>
      </c>
      <c r="AM53" s="1">
        <v>7</v>
      </c>
      <c r="AN53" s="1">
        <v>2</v>
      </c>
      <c r="AO53" s="1">
        <v>4</v>
      </c>
      <c r="AP53" s="1">
        <v>1</v>
      </c>
      <c r="AS53" s="1">
        <v>1</v>
      </c>
      <c r="AT53" s="1">
        <v>0</v>
      </c>
      <c r="AU53" s="1">
        <v>0</v>
      </c>
      <c r="AV53" s="1">
        <v>0</v>
      </c>
    </row>
    <row r="54" spans="1:48" ht="15.75" customHeight="1" thickTop="1" thickBot="1" x14ac:dyDescent="0.25">
      <c r="A54" s="33" t="s">
        <v>208</v>
      </c>
      <c r="B54" s="34" t="s">
        <v>225</v>
      </c>
      <c r="C54" s="37" t="s">
        <v>226</v>
      </c>
      <c r="D54" s="44" t="s">
        <v>227</v>
      </c>
      <c r="E54" s="13">
        <v>4</v>
      </c>
      <c r="F54" s="19">
        <f t="shared" si="16"/>
        <v>3</v>
      </c>
      <c r="G54" s="20">
        <f t="shared" si="2"/>
        <v>5</v>
      </c>
      <c r="H54" s="14">
        <v>9</v>
      </c>
      <c r="I54" s="15">
        <f t="shared" si="3"/>
        <v>21</v>
      </c>
      <c r="J54" s="18">
        <f t="shared" si="17"/>
        <v>38</v>
      </c>
      <c r="K54" s="16">
        <f t="shared" si="14"/>
        <v>59</v>
      </c>
      <c r="L54" s="17" t="str">
        <f t="shared" si="12"/>
        <v>C</v>
      </c>
      <c r="P54" s="1">
        <v>1</v>
      </c>
      <c r="Q54" s="1">
        <v>1</v>
      </c>
      <c r="X54" s="1">
        <v>3</v>
      </c>
      <c r="Y54" s="1">
        <v>0</v>
      </c>
      <c r="AB54" s="1">
        <v>0</v>
      </c>
      <c r="AC54" s="1">
        <v>2.5</v>
      </c>
      <c r="AD54" s="1">
        <v>3</v>
      </c>
      <c r="AE54" s="2">
        <f t="shared" si="11"/>
        <v>5.5</v>
      </c>
      <c r="AG54" s="1">
        <f t="shared" si="6"/>
        <v>15</v>
      </c>
      <c r="AH54" s="1">
        <f t="shared" si="7"/>
        <v>5</v>
      </c>
      <c r="AI54" s="1">
        <f t="shared" si="8"/>
        <v>0</v>
      </c>
      <c r="AJ54" s="1">
        <f t="shared" si="9"/>
        <v>4</v>
      </c>
      <c r="AK54" s="2">
        <f t="shared" si="10"/>
        <v>24</v>
      </c>
      <c r="AM54" s="1">
        <v>7</v>
      </c>
      <c r="AN54" s="1">
        <v>4</v>
      </c>
      <c r="AO54" s="1">
        <v>4</v>
      </c>
      <c r="AP54" s="1">
        <v>0</v>
      </c>
      <c r="AS54" s="1">
        <v>5</v>
      </c>
      <c r="AT54" s="1">
        <v>0</v>
      </c>
      <c r="AU54" s="1">
        <v>0</v>
      </c>
      <c r="AV54" s="1">
        <v>4</v>
      </c>
    </row>
    <row r="55" spans="1:48" ht="15.75" customHeight="1" thickTop="1" thickBot="1" x14ac:dyDescent="0.25">
      <c r="A55" s="33" t="s">
        <v>212</v>
      </c>
      <c r="B55" s="34" t="s">
        <v>229</v>
      </c>
      <c r="C55" s="35" t="s">
        <v>230</v>
      </c>
      <c r="D55" s="36" t="s">
        <v>231</v>
      </c>
      <c r="E55" s="13">
        <v>4</v>
      </c>
      <c r="F55" s="19">
        <f t="shared" si="16"/>
        <v>4</v>
      </c>
      <c r="G55" s="20">
        <f t="shared" si="2"/>
        <v>5</v>
      </c>
      <c r="H55" s="14">
        <v>8</v>
      </c>
      <c r="I55" s="15">
        <f t="shared" si="3"/>
        <v>21</v>
      </c>
      <c r="J55" s="18">
        <f t="shared" si="17"/>
        <v>25</v>
      </c>
      <c r="K55" s="16">
        <f t="shared" si="14"/>
        <v>46</v>
      </c>
      <c r="L55" s="17" t="str">
        <f t="shared" si="12"/>
        <v>D</v>
      </c>
      <c r="P55" s="1">
        <v>1</v>
      </c>
      <c r="R55" s="1">
        <v>1</v>
      </c>
      <c r="X55" s="1">
        <v>3</v>
      </c>
      <c r="Y55" s="1">
        <v>1</v>
      </c>
      <c r="AB55" s="1">
        <v>0</v>
      </c>
      <c r="AC55" s="1">
        <v>3</v>
      </c>
      <c r="AD55" s="1">
        <v>3.5</v>
      </c>
      <c r="AE55" s="2">
        <f t="shared" si="11"/>
        <v>6.5</v>
      </c>
      <c r="AG55" s="1">
        <f t="shared" si="6"/>
        <v>9</v>
      </c>
      <c r="AH55" s="1">
        <f t="shared" si="7"/>
        <v>1</v>
      </c>
      <c r="AI55" s="1">
        <f t="shared" si="8"/>
        <v>0</v>
      </c>
      <c r="AJ55" s="1">
        <f t="shared" si="9"/>
        <v>0</v>
      </c>
      <c r="AK55" s="2">
        <f t="shared" si="10"/>
        <v>10</v>
      </c>
      <c r="AM55" s="1">
        <v>6</v>
      </c>
      <c r="AN55" s="1">
        <v>3</v>
      </c>
      <c r="AO55" s="1">
        <v>0</v>
      </c>
      <c r="AP55" s="1">
        <v>0</v>
      </c>
      <c r="AS55" s="1">
        <v>1</v>
      </c>
      <c r="AT55" s="1">
        <v>0</v>
      </c>
      <c r="AU55" s="1">
        <v>0</v>
      </c>
      <c r="AV55" s="1">
        <v>0</v>
      </c>
    </row>
    <row r="56" spans="1:48" ht="15.75" customHeight="1" thickTop="1" thickBot="1" x14ac:dyDescent="0.25">
      <c r="A56" s="33" t="s">
        <v>216</v>
      </c>
      <c r="B56" s="34" t="s">
        <v>233</v>
      </c>
      <c r="C56" s="35" t="s">
        <v>234</v>
      </c>
      <c r="D56" s="36" t="s">
        <v>235</v>
      </c>
      <c r="E56" s="13">
        <v>4</v>
      </c>
      <c r="F56" s="19">
        <f t="shared" si="16"/>
        <v>4</v>
      </c>
      <c r="G56" s="20">
        <f t="shared" si="2"/>
        <v>8.5</v>
      </c>
      <c r="H56" s="14">
        <v>8</v>
      </c>
      <c r="I56" s="15">
        <f t="shared" si="3"/>
        <v>24.5</v>
      </c>
      <c r="J56" s="18">
        <f t="shared" si="17"/>
        <v>29.5</v>
      </c>
      <c r="K56" s="16">
        <f t="shared" si="14"/>
        <v>54</v>
      </c>
      <c r="L56" s="17" t="str">
        <f t="shared" si="12"/>
        <v>C</v>
      </c>
      <c r="P56" s="1">
        <v>1</v>
      </c>
      <c r="Q56" s="1">
        <v>1</v>
      </c>
      <c r="R56" s="1">
        <v>2</v>
      </c>
      <c r="T56" s="1">
        <v>1</v>
      </c>
      <c r="U56" s="1">
        <v>0.5</v>
      </c>
      <c r="X56" s="1">
        <v>3</v>
      </c>
      <c r="Y56" s="1">
        <v>1</v>
      </c>
      <c r="AB56" s="1">
        <v>1</v>
      </c>
      <c r="AC56" s="1">
        <v>2.5</v>
      </c>
      <c r="AD56" s="1">
        <v>4.5</v>
      </c>
      <c r="AE56" s="2">
        <f t="shared" si="11"/>
        <v>8</v>
      </c>
      <c r="AG56" s="1">
        <f t="shared" si="6"/>
        <v>12</v>
      </c>
      <c r="AH56" s="1">
        <f t="shared" si="7"/>
        <v>1</v>
      </c>
      <c r="AI56" s="1">
        <f t="shared" si="8"/>
        <v>0</v>
      </c>
      <c r="AJ56" s="1">
        <f t="shared" si="9"/>
        <v>0</v>
      </c>
      <c r="AK56" s="2">
        <f t="shared" si="10"/>
        <v>13</v>
      </c>
      <c r="AM56" s="1">
        <v>6</v>
      </c>
      <c r="AN56" s="1">
        <v>6</v>
      </c>
      <c r="AO56" s="1">
        <v>0</v>
      </c>
      <c r="AP56" s="1">
        <v>0</v>
      </c>
      <c r="AS56" s="1">
        <v>1</v>
      </c>
      <c r="AT56" s="1">
        <v>0</v>
      </c>
      <c r="AU56" s="1">
        <v>0</v>
      </c>
      <c r="AV56" s="1">
        <v>0</v>
      </c>
    </row>
    <row r="57" spans="1:48" ht="15.75" customHeight="1" thickTop="1" thickBot="1" x14ac:dyDescent="0.25">
      <c r="A57" s="33" t="s">
        <v>220</v>
      </c>
      <c r="B57" s="34" t="s">
        <v>237</v>
      </c>
      <c r="C57" s="35" t="s">
        <v>238</v>
      </c>
      <c r="D57" s="36" t="s">
        <v>239</v>
      </c>
      <c r="E57" s="13">
        <v>4.5</v>
      </c>
      <c r="F57" s="19">
        <f t="shared" si="16"/>
        <v>5</v>
      </c>
      <c r="G57" s="20">
        <f t="shared" si="2"/>
        <v>7.5</v>
      </c>
      <c r="H57" s="14">
        <v>8</v>
      </c>
      <c r="I57" s="15">
        <f t="shared" si="3"/>
        <v>25</v>
      </c>
      <c r="J57" s="18">
        <f t="shared" si="17"/>
        <v>33.5</v>
      </c>
      <c r="K57" s="16">
        <f t="shared" si="14"/>
        <v>58.5</v>
      </c>
      <c r="L57" s="17" t="str">
        <f t="shared" si="12"/>
        <v>C</v>
      </c>
      <c r="P57" s="1">
        <v>1</v>
      </c>
      <c r="Q57" s="1">
        <v>1</v>
      </c>
      <c r="R57" s="1">
        <v>2</v>
      </c>
      <c r="U57" s="1">
        <v>0.5</v>
      </c>
      <c r="X57" s="1">
        <v>3</v>
      </c>
      <c r="Y57" s="1">
        <v>2</v>
      </c>
      <c r="AB57" s="1">
        <v>0</v>
      </c>
      <c r="AC57" s="1">
        <v>3</v>
      </c>
      <c r="AD57" s="1">
        <v>7</v>
      </c>
      <c r="AE57" s="2">
        <f t="shared" si="11"/>
        <v>10</v>
      </c>
      <c r="AG57" s="1">
        <f t="shared" si="6"/>
        <v>10</v>
      </c>
      <c r="AH57" s="1">
        <f t="shared" si="7"/>
        <v>5</v>
      </c>
      <c r="AI57" s="1">
        <f t="shared" si="8"/>
        <v>0</v>
      </c>
      <c r="AJ57" s="1">
        <f t="shared" si="9"/>
        <v>0</v>
      </c>
      <c r="AK57" s="2">
        <f t="shared" si="10"/>
        <v>15</v>
      </c>
      <c r="AM57" s="1">
        <v>7</v>
      </c>
      <c r="AN57" s="1">
        <v>3</v>
      </c>
      <c r="AO57" s="1">
        <v>0</v>
      </c>
      <c r="AP57" s="1">
        <v>0</v>
      </c>
      <c r="AS57" s="1">
        <v>5</v>
      </c>
      <c r="AT57" s="1">
        <v>0</v>
      </c>
      <c r="AU57" s="1">
        <v>0</v>
      </c>
      <c r="AV57" s="1">
        <v>0</v>
      </c>
    </row>
    <row r="58" spans="1:48" ht="15.75" customHeight="1" thickTop="1" thickBot="1" x14ac:dyDescent="0.25">
      <c r="A58" s="33" t="s">
        <v>224</v>
      </c>
      <c r="B58" s="34" t="s">
        <v>241</v>
      </c>
      <c r="C58" s="35" t="s">
        <v>242</v>
      </c>
      <c r="D58" s="36" t="s">
        <v>243</v>
      </c>
      <c r="E58" s="13">
        <v>4</v>
      </c>
      <c r="F58" s="19">
        <f t="shared" si="16"/>
        <v>5</v>
      </c>
      <c r="G58" s="20">
        <f t="shared" si="2"/>
        <v>5</v>
      </c>
      <c r="H58" s="14">
        <v>8</v>
      </c>
      <c r="I58" s="15">
        <f t="shared" si="3"/>
        <v>22</v>
      </c>
      <c r="J58" s="18">
        <f t="shared" si="17"/>
        <v>25.75</v>
      </c>
      <c r="K58" s="16">
        <f t="shared" si="14"/>
        <v>47.75</v>
      </c>
      <c r="L58" s="17" t="str">
        <f t="shared" si="12"/>
        <v>D</v>
      </c>
      <c r="P58" s="1">
        <v>1</v>
      </c>
      <c r="Q58" s="1">
        <v>1</v>
      </c>
      <c r="X58" s="1">
        <v>3</v>
      </c>
      <c r="Y58" s="1">
        <v>2</v>
      </c>
      <c r="AB58" s="1">
        <v>5.25</v>
      </c>
      <c r="AC58" s="1">
        <v>1.5</v>
      </c>
      <c r="AD58" s="1">
        <v>3.5</v>
      </c>
      <c r="AE58" s="2">
        <f t="shared" si="11"/>
        <v>10.25</v>
      </c>
      <c r="AG58" s="1">
        <f t="shared" si="6"/>
        <v>6</v>
      </c>
      <c r="AH58" s="1">
        <f t="shared" si="7"/>
        <v>1</v>
      </c>
      <c r="AI58" s="1">
        <f t="shared" si="8"/>
        <v>0</v>
      </c>
      <c r="AJ58" s="1">
        <f t="shared" si="9"/>
        <v>0</v>
      </c>
      <c r="AK58" s="2">
        <f t="shared" si="10"/>
        <v>7</v>
      </c>
      <c r="AM58" s="1">
        <v>0</v>
      </c>
      <c r="AN58" s="1">
        <v>6</v>
      </c>
      <c r="AO58" s="1">
        <v>0</v>
      </c>
      <c r="AP58" s="1">
        <v>0</v>
      </c>
      <c r="AS58" s="1">
        <v>1</v>
      </c>
      <c r="AT58" s="1">
        <v>0</v>
      </c>
      <c r="AU58" s="1">
        <v>0</v>
      </c>
      <c r="AV58" s="1">
        <v>0</v>
      </c>
    </row>
    <row r="59" spans="1:48" ht="18" thickTop="1" thickBot="1" x14ac:dyDescent="0.25">
      <c r="A59" s="33" t="s">
        <v>228</v>
      </c>
      <c r="B59" s="34" t="s">
        <v>245</v>
      </c>
      <c r="C59" s="35" t="s">
        <v>246</v>
      </c>
      <c r="D59" s="36" t="s">
        <v>247</v>
      </c>
      <c r="E59" s="13">
        <v>4</v>
      </c>
      <c r="F59" s="19">
        <f t="shared" si="16"/>
        <v>5</v>
      </c>
      <c r="G59" s="20">
        <f t="shared" si="2"/>
        <v>9.5</v>
      </c>
      <c r="H59" s="14">
        <v>8</v>
      </c>
      <c r="I59" s="15">
        <f t="shared" si="3"/>
        <v>26.5</v>
      </c>
      <c r="J59" s="18">
        <f t="shared" si="17"/>
        <v>24</v>
      </c>
      <c r="K59" s="16">
        <f t="shared" si="14"/>
        <v>50.5</v>
      </c>
      <c r="L59" s="17" t="str">
        <f t="shared" si="12"/>
        <v>C</v>
      </c>
      <c r="P59" s="1">
        <v>1</v>
      </c>
      <c r="Q59" s="1">
        <v>1</v>
      </c>
      <c r="S59" s="1">
        <v>3.5</v>
      </c>
      <c r="T59" s="1">
        <v>1</v>
      </c>
      <c r="X59" s="1">
        <v>3</v>
      </c>
      <c r="Y59" s="1">
        <v>2</v>
      </c>
      <c r="AB59" s="1">
        <v>0</v>
      </c>
      <c r="AC59" s="1">
        <v>2.5</v>
      </c>
      <c r="AD59" s="1">
        <v>1</v>
      </c>
      <c r="AE59" s="2">
        <f t="shared" si="11"/>
        <v>3.5</v>
      </c>
      <c r="AG59" s="1">
        <f t="shared" si="6"/>
        <v>4</v>
      </c>
      <c r="AH59" s="1">
        <f t="shared" si="7"/>
        <v>8</v>
      </c>
      <c r="AI59" s="1">
        <f t="shared" si="8"/>
        <v>0</v>
      </c>
      <c r="AJ59" s="1">
        <f t="shared" si="9"/>
        <v>0</v>
      </c>
      <c r="AK59" s="2">
        <f t="shared" si="10"/>
        <v>12</v>
      </c>
      <c r="AM59" s="1">
        <v>0</v>
      </c>
      <c r="AN59" s="1">
        <v>0</v>
      </c>
      <c r="AO59" s="1">
        <v>4</v>
      </c>
      <c r="AP59" s="1">
        <v>0</v>
      </c>
      <c r="AS59" s="1">
        <v>8</v>
      </c>
      <c r="AT59" s="1">
        <v>0</v>
      </c>
      <c r="AU59" s="1">
        <v>0</v>
      </c>
      <c r="AV59" s="1">
        <v>0</v>
      </c>
    </row>
    <row r="60" spans="1:48" ht="15.75" customHeight="1" thickTop="1" thickBot="1" x14ac:dyDescent="0.25">
      <c r="A60" s="33" t="s">
        <v>232</v>
      </c>
      <c r="B60" s="34" t="s">
        <v>249</v>
      </c>
      <c r="C60" s="40" t="s">
        <v>250</v>
      </c>
      <c r="D60" s="41" t="s">
        <v>251</v>
      </c>
      <c r="E60" s="13">
        <v>4.5</v>
      </c>
      <c r="F60" s="19">
        <f t="shared" si="16"/>
        <v>4</v>
      </c>
      <c r="G60" s="20">
        <f t="shared" si="2"/>
        <v>8</v>
      </c>
      <c r="H60" s="14">
        <v>8</v>
      </c>
      <c r="I60" s="15">
        <f t="shared" si="3"/>
        <v>24.5</v>
      </c>
      <c r="J60" s="18">
        <f t="shared" si="17"/>
        <v>20.5</v>
      </c>
      <c r="K60" s="16">
        <f t="shared" si="14"/>
        <v>45</v>
      </c>
      <c r="L60" s="17" t="str">
        <f t="shared" si="12"/>
        <v>D</v>
      </c>
      <c r="P60" s="1">
        <v>1</v>
      </c>
      <c r="Q60" s="1">
        <v>1</v>
      </c>
      <c r="S60" s="1">
        <v>3</v>
      </c>
      <c r="X60" s="1">
        <v>3</v>
      </c>
      <c r="Y60" s="1">
        <v>1</v>
      </c>
      <c r="AB60" s="1">
        <v>0</v>
      </c>
      <c r="AC60" s="1">
        <v>3</v>
      </c>
      <c r="AD60" s="1">
        <v>5</v>
      </c>
      <c r="AE60" s="2">
        <f t="shared" si="11"/>
        <v>8</v>
      </c>
      <c r="AG60" s="1">
        <f t="shared" si="6"/>
        <v>3</v>
      </c>
      <c r="AH60" s="1">
        <f t="shared" si="7"/>
        <v>1</v>
      </c>
      <c r="AI60" s="1">
        <f t="shared" si="8"/>
        <v>0</v>
      </c>
      <c r="AJ60" s="1">
        <f t="shared" si="9"/>
        <v>0</v>
      </c>
      <c r="AK60" s="2">
        <f t="shared" si="10"/>
        <v>4</v>
      </c>
      <c r="AM60" s="1">
        <v>0</v>
      </c>
      <c r="AN60" s="1">
        <v>3</v>
      </c>
      <c r="AO60" s="1">
        <v>0</v>
      </c>
      <c r="AP60" s="1">
        <v>0</v>
      </c>
      <c r="AS60" s="1">
        <v>1</v>
      </c>
      <c r="AT60" s="1">
        <v>0</v>
      </c>
      <c r="AU60" s="1">
        <v>0</v>
      </c>
      <c r="AV60" s="1">
        <v>0</v>
      </c>
    </row>
    <row r="61" spans="1:48" s="51" customFormat="1" ht="14.25" customHeight="1" thickTop="1" thickBot="1" x14ac:dyDescent="0.25">
      <c r="A61" s="33" t="s">
        <v>236</v>
      </c>
      <c r="B61" s="52">
        <v>17110210688</v>
      </c>
      <c r="C61" s="53" t="s">
        <v>252</v>
      </c>
      <c r="D61" s="54" t="s">
        <v>253</v>
      </c>
      <c r="E61" s="13">
        <v>4</v>
      </c>
      <c r="F61" s="19">
        <v>3</v>
      </c>
      <c r="G61" s="20">
        <f t="shared" si="2"/>
        <v>12.5</v>
      </c>
      <c r="H61" s="14">
        <v>8</v>
      </c>
      <c r="I61" s="49">
        <f t="shared" si="3"/>
        <v>27.5</v>
      </c>
      <c r="J61" s="18">
        <f t="shared" si="17"/>
        <v>39.33</v>
      </c>
      <c r="K61" s="16">
        <f t="shared" si="14"/>
        <v>66.83</v>
      </c>
      <c r="L61" s="17" t="str">
        <f t="shared" si="12"/>
        <v>B</v>
      </c>
      <c r="P61" s="51">
        <v>1</v>
      </c>
      <c r="Q61" s="51">
        <v>0</v>
      </c>
      <c r="R61" s="51">
        <v>2</v>
      </c>
      <c r="S61" s="51">
        <v>3.5</v>
      </c>
      <c r="T61" s="51">
        <v>1</v>
      </c>
      <c r="U61" s="51">
        <v>1</v>
      </c>
      <c r="V61" s="51">
        <v>1</v>
      </c>
      <c r="AB61" s="51">
        <v>7.58</v>
      </c>
      <c r="AC61" s="51">
        <v>7.75</v>
      </c>
      <c r="AD61" s="51">
        <v>5.5</v>
      </c>
      <c r="AE61" s="2">
        <f t="shared" si="11"/>
        <v>20.83</v>
      </c>
      <c r="AG61" s="1">
        <f t="shared" si="6"/>
        <v>9</v>
      </c>
      <c r="AH61" s="1">
        <f t="shared" si="7"/>
        <v>1</v>
      </c>
      <c r="AI61" s="1">
        <f t="shared" si="8"/>
        <v>0</v>
      </c>
      <c r="AJ61" s="1">
        <f t="shared" si="9"/>
        <v>0</v>
      </c>
      <c r="AK61" s="2">
        <f t="shared" si="10"/>
        <v>10</v>
      </c>
      <c r="AM61" s="51">
        <v>6</v>
      </c>
      <c r="AN61" s="51">
        <v>3</v>
      </c>
      <c r="AO61" s="51">
        <v>0</v>
      </c>
      <c r="AP61" s="51">
        <v>0</v>
      </c>
      <c r="AS61" s="51">
        <v>1</v>
      </c>
      <c r="AT61" s="51">
        <v>0</v>
      </c>
      <c r="AU61" s="51">
        <v>0</v>
      </c>
      <c r="AV61" s="51">
        <v>0</v>
      </c>
    </row>
    <row r="62" spans="1:48" ht="15.75" customHeight="1" thickTop="1" thickBot="1" x14ac:dyDescent="0.25">
      <c r="A62" s="33" t="s">
        <v>240</v>
      </c>
      <c r="B62" s="55" t="s">
        <v>254</v>
      </c>
      <c r="C62" s="56" t="s">
        <v>255</v>
      </c>
      <c r="D62" s="57" t="s">
        <v>256</v>
      </c>
      <c r="E62" s="13"/>
      <c r="F62" s="19" t="s">
        <v>280</v>
      </c>
      <c r="G62" s="20" t="s">
        <v>280</v>
      </c>
      <c r="H62" s="14"/>
      <c r="I62" s="49">
        <f t="shared" si="3"/>
        <v>0</v>
      </c>
      <c r="J62" s="18" t="s">
        <v>280</v>
      </c>
      <c r="K62" s="16" t="s">
        <v>280</v>
      </c>
      <c r="L62" s="50" t="s">
        <v>280</v>
      </c>
      <c r="AE62" s="2">
        <f t="shared" si="11"/>
        <v>0</v>
      </c>
      <c r="AG62" s="1">
        <f t="shared" si="6"/>
        <v>0</v>
      </c>
      <c r="AH62" s="1">
        <f t="shared" si="7"/>
        <v>0</v>
      </c>
      <c r="AI62" s="1">
        <f t="shared" si="8"/>
        <v>0</v>
      </c>
      <c r="AJ62" s="1">
        <f t="shared" si="9"/>
        <v>0</v>
      </c>
      <c r="AK62" s="2">
        <f t="shared" si="10"/>
        <v>0</v>
      </c>
    </row>
    <row r="63" spans="1:48" ht="15.75" customHeight="1" thickTop="1" thickBot="1" x14ac:dyDescent="0.25">
      <c r="A63" s="33" t="s">
        <v>244</v>
      </c>
      <c r="B63" s="55" t="s">
        <v>257</v>
      </c>
      <c r="C63" s="58" t="s">
        <v>258</v>
      </c>
      <c r="D63" s="58" t="s">
        <v>259</v>
      </c>
      <c r="E63" s="13"/>
      <c r="F63" s="19" t="s">
        <v>280</v>
      </c>
      <c r="G63" s="20" t="s">
        <v>280</v>
      </c>
      <c r="H63" s="14"/>
      <c r="I63" s="49">
        <f t="shared" si="3"/>
        <v>0</v>
      </c>
      <c r="J63" s="18" t="s">
        <v>280</v>
      </c>
      <c r="K63" s="16" t="s">
        <v>280</v>
      </c>
      <c r="L63" s="50" t="s">
        <v>280</v>
      </c>
      <c r="AE63" s="2">
        <f t="shared" si="11"/>
        <v>0</v>
      </c>
      <c r="AG63" s="1">
        <f t="shared" si="6"/>
        <v>0</v>
      </c>
      <c r="AH63" s="1">
        <f t="shared" si="7"/>
        <v>0</v>
      </c>
      <c r="AI63" s="1">
        <f t="shared" si="8"/>
        <v>0</v>
      </c>
      <c r="AJ63" s="1">
        <f t="shared" si="9"/>
        <v>0</v>
      </c>
      <c r="AK63" s="2">
        <f t="shared" si="10"/>
        <v>0</v>
      </c>
    </row>
    <row r="64" spans="1:48" ht="15.75" customHeight="1" thickTop="1" thickBot="1" x14ac:dyDescent="0.25">
      <c r="A64" s="33" t="s">
        <v>248</v>
      </c>
      <c r="B64" s="55" t="s">
        <v>260</v>
      </c>
      <c r="C64" s="58" t="s">
        <v>261</v>
      </c>
      <c r="D64" s="58" t="s">
        <v>262</v>
      </c>
      <c r="E64" s="13"/>
      <c r="F64" s="19" t="s">
        <v>280</v>
      </c>
      <c r="G64" s="20" t="s">
        <v>280</v>
      </c>
      <c r="H64" s="14"/>
      <c r="I64" s="49">
        <f t="shared" si="3"/>
        <v>0</v>
      </c>
      <c r="J64" s="18" t="s">
        <v>280</v>
      </c>
      <c r="K64" s="16" t="s">
        <v>280</v>
      </c>
      <c r="L64" s="50" t="s">
        <v>280</v>
      </c>
      <c r="AE64" s="2">
        <f t="shared" si="11"/>
        <v>0</v>
      </c>
      <c r="AG64" s="1">
        <f t="shared" si="6"/>
        <v>0</v>
      </c>
      <c r="AH64" s="1">
        <f t="shared" si="7"/>
        <v>0</v>
      </c>
      <c r="AI64" s="1">
        <f t="shared" si="8"/>
        <v>0</v>
      </c>
      <c r="AJ64" s="1">
        <f t="shared" si="9"/>
        <v>0</v>
      </c>
      <c r="AK64" s="2">
        <f t="shared" si="10"/>
        <v>0</v>
      </c>
    </row>
    <row r="65" spans="1:37" ht="15.75" customHeight="1" thickTop="1" thickBot="1" x14ac:dyDescent="0.25">
      <c r="A65" s="33" t="s">
        <v>266</v>
      </c>
      <c r="B65" s="55" t="s">
        <v>263</v>
      </c>
      <c r="C65" s="59" t="s">
        <v>264</v>
      </c>
      <c r="D65" s="59" t="s">
        <v>265</v>
      </c>
      <c r="E65" s="13"/>
      <c r="F65" s="19">
        <f t="shared" si="16"/>
        <v>3</v>
      </c>
      <c r="G65" s="20">
        <f t="shared" ref="G65:G66" si="18">SUM(P65:W65) +$G$1</f>
        <v>5.5</v>
      </c>
      <c r="H65" s="14" t="s">
        <v>280</v>
      </c>
      <c r="I65" s="49">
        <f t="shared" si="3"/>
        <v>8.5</v>
      </c>
      <c r="J65" s="18" t="s">
        <v>280</v>
      </c>
      <c r="K65" s="16" t="s">
        <v>280</v>
      </c>
      <c r="L65" s="50" t="s">
        <v>280</v>
      </c>
      <c r="P65" s="1">
        <v>1</v>
      </c>
      <c r="Q65" s="1">
        <v>1</v>
      </c>
      <c r="U65" s="1">
        <v>0.5</v>
      </c>
      <c r="X65" s="1">
        <v>3</v>
      </c>
      <c r="Y65" s="1">
        <v>0</v>
      </c>
      <c r="AE65" s="2">
        <f t="shared" si="11"/>
        <v>0</v>
      </c>
      <c r="AG65" s="1">
        <f t="shared" si="6"/>
        <v>0</v>
      </c>
      <c r="AH65" s="1">
        <f t="shared" si="7"/>
        <v>0</v>
      </c>
      <c r="AI65" s="1">
        <f t="shared" si="8"/>
        <v>0</v>
      </c>
      <c r="AJ65" s="1">
        <f t="shared" si="9"/>
        <v>0</v>
      </c>
      <c r="AK65" s="2">
        <f t="shared" si="10"/>
        <v>0</v>
      </c>
    </row>
    <row r="66" spans="1:37" ht="15.75" customHeight="1" x14ac:dyDescent="0.2">
      <c r="A66" s="45"/>
      <c r="B66" s="46"/>
      <c r="C66" s="47" t="s">
        <v>299</v>
      </c>
      <c r="D66" s="48" t="s">
        <v>300</v>
      </c>
      <c r="E66" s="22"/>
      <c r="F66" s="22">
        <v>3</v>
      </c>
      <c r="G66" s="20">
        <f t="shared" si="18"/>
        <v>6</v>
      </c>
      <c r="H66" s="22">
        <v>5</v>
      </c>
      <c r="I66" s="22"/>
      <c r="J66" s="22"/>
      <c r="K66" s="22"/>
      <c r="L66" s="23"/>
      <c r="P66" s="1">
        <v>1</v>
      </c>
      <c r="Q66" s="1">
        <v>1</v>
      </c>
      <c r="R66" s="1">
        <v>0</v>
      </c>
      <c r="S66" s="1">
        <v>0</v>
      </c>
      <c r="T66" s="1">
        <v>1</v>
      </c>
      <c r="U66" s="1">
        <v>0</v>
      </c>
    </row>
    <row r="67" spans="1:37" ht="15.75" customHeight="1" x14ac:dyDescent="0.2">
      <c r="A67" s="21"/>
      <c r="B67" s="30"/>
      <c r="C67" s="31" t="s">
        <v>304</v>
      </c>
      <c r="D67" s="31" t="s">
        <v>305</v>
      </c>
      <c r="E67" s="22"/>
      <c r="F67" s="22"/>
      <c r="G67" s="22"/>
      <c r="H67" s="22">
        <v>6</v>
      </c>
      <c r="I67" s="22"/>
      <c r="J67" s="22"/>
      <c r="K67" s="22"/>
      <c r="L67" s="23"/>
    </row>
    <row r="69" spans="1:37" x14ac:dyDescent="0.15">
      <c r="B69" s="24" t="s">
        <v>45</v>
      </c>
      <c r="F69" s="25" t="s">
        <v>53</v>
      </c>
    </row>
    <row r="70" spans="1:37" ht="17.25" customHeight="1" x14ac:dyDescent="0.15">
      <c r="B70" s="26" t="s">
        <v>50</v>
      </c>
      <c r="C70" s="27"/>
      <c r="F70" s="28" t="s">
        <v>23</v>
      </c>
      <c r="G70" s="3" t="s">
        <v>52</v>
      </c>
      <c r="H70" s="29">
        <f>COUNTIF(L3:L67,"a")</f>
        <v>11</v>
      </c>
    </row>
    <row r="71" spans="1:37" ht="9" customHeight="1" x14ac:dyDescent="0.15">
      <c r="B71" s="26" t="s">
        <v>62</v>
      </c>
      <c r="C71" s="27"/>
      <c r="F71" s="28" t="s">
        <v>24</v>
      </c>
      <c r="G71" s="3" t="s">
        <v>52</v>
      </c>
      <c r="H71" s="29">
        <f>COUNTIF(L3:L67,"b")</f>
        <v>8</v>
      </c>
    </row>
    <row r="72" spans="1:37" ht="9" customHeight="1" x14ac:dyDescent="0.15">
      <c r="B72" s="26" t="s">
        <v>64</v>
      </c>
      <c r="C72" s="27"/>
      <c r="F72" s="28" t="s">
        <v>25</v>
      </c>
      <c r="G72" s="3" t="s">
        <v>52</v>
      </c>
      <c r="H72" s="29">
        <f>COUNTIF(L3:L67,"c")</f>
        <v>10</v>
      </c>
    </row>
    <row r="73" spans="1:37" ht="9" customHeight="1" x14ac:dyDescent="0.15">
      <c r="B73" s="26" t="s">
        <v>51</v>
      </c>
      <c r="C73" s="27"/>
      <c r="F73" s="28" t="s">
        <v>42</v>
      </c>
      <c r="G73" s="3" t="s">
        <v>52</v>
      </c>
      <c r="H73" s="29">
        <f>COUNTIF(L3:L67,"d")</f>
        <v>5</v>
      </c>
    </row>
    <row r="74" spans="1:37" ht="9" customHeight="1" x14ac:dyDescent="0.15">
      <c r="F74" s="28" t="s">
        <v>43</v>
      </c>
      <c r="G74" s="3" t="s">
        <v>52</v>
      </c>
      <c r="H74" s="29">
        <f>COUNTIF(L3:L67,"f")</f>
        <v>12</v>
      </c>
    </row>
    <row r="75" spans="1:37" ht="9" customHeight="1" x14ac:dyDescent="0.15">
      <c r="F75" s="28" t="s">
        <v>44</v>
      </c>
      <c r="G75" s="3" t="s">
        <v>52</v>
      </c>
      <c r="H75" s="29"/>
    </row>
    <row r="76" spans="1:37" ht="9" customHeight="1" x14ac:dyDescent="0.15"/>
    <row r="77" spans="1:37" x14ac:dyDescent="0.15">
      <c r="F77" s="29"/>
    </row>
  </sheetData>
  <sortState xmlns:xlrd2="http://schemas.microsoft.com/office/spreadsheetml/2017/richdata2" ref="B3:D68">
    <sortCondition ref="C3:C68"/>
  </sortState>
  <pageMargins left="0.25" right="0.25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480BB-DCF0-B04A-BC95-5520756CAB49}">
  <dimension ref="A1:M75"/>
  <sheetViews>
    <sheetView tabSelected="1" topLeftCell="A7" workbookViewId="0">
      <selection activeCell="J74" sqref="J74"/>
    </sheetView>
  </sheetViews>
  <sheetFormatPr baseColWidth="10" defaultRowHeight="15" x14ac:dyDescent="0.2"/>
  <cols>
    <col min="3" max="3" width="16.83203125" bestFit="1" customWidth="1"/>
    <col min="4" max="4" width="15.83203125" bestFit="1" customWidth="1"/>
  </cols>
  <sheetData>
    <row r="1" spans="1:13" ht="16" thickBot="1" x14ac:dyDescent="0.25">
      <c r="A1" s="1"/>
      <c r="B1" s="1" t="s">
        <v>267</v>
      </c>
      <c r="C1" s="1"/>
      <c r="D1" s="1"/>
      <c r="E1" s="3"/>
      <c r="F1" s="3"/>
      <c r="G1" s="3"/>
      <c r="H1" s="3"/>
      <c r="I1" s="3"/>
      <c r="J1" s="3"/>
      <c r="K1" s="3"/>
      <c r="L1" s="3"/>
      <c r="M1" s="1"/>
    </row>
    <row r="2" spans="1:13" ht="32" thickTop="1" thickBot="1" x14ac:dyDescent="0.25">
      <c r="A2" s="32" t="s">
        <v>0</v>
      </c>
      <c r="B2" s="4" t="s">
        <v>1</v>
      </c>
      <c r="C2" s="5" t="s">
        <v>2</v>
      </c>
      <c r="D2" s="6" t="s">
        <v>3</v>
      </c>
      <c r="E2" s="8" t="s">
        <v>49</v>
      </c>
      <c r="F2" s="9" t="s">
        <v>46</v>
      </c>
      <c r="G2" s="10" t="s">
        <v>47</v>
      </c>
      <c r="H2" s="7" t="s">
        <v>48</v>
      </c>
      <c r="I2" s="9" t="s">
        <v>4</v>
      </c>
      <c r="J2" s="11" t="s">
        <v>5</v>
      </c>
      <c r="K2" s="12" t="s">
        <v>6</v>
      </c>
      <c r="L2" s="12" t="s">
        <v>7</v>
      </c>
      <c r="M2" s="1"/>
    </row>
    <row r="3" spans="1:13" ht="18" thickTop="1" thickBot="1" x14ac:dyDescent="0.25">
      <c r="A3" s="33" t="s">
        <v>8</v>
      </c>
      <c r="B3" s="34" t="s">
        <v>66</v>
      </c>
      <c r="C3" s="35" t="s">
        <v>67</v>
      </c>
      <c r="D3" s="36" t="s">
        <v>68</v>
      </c>
      <c r="E3" s="13">
        <v>4.5</v>
      </c>
      <c r="F3" s="19">
        <v>5</v>
      </c>
      <c r="G3" s="20">
        <v>6</v>
      </c>
      <c r="H3" s="14">
        <v>8</v>
      </c>
      <c r="I3" s="15">
        <v>23.5</v>
      </c>
      <c r="J3" s="18">
        <v>31.7</v>
      </c>
      <c r="K3" s="16">
        <v>55.2</v>
      </c>
      <c r="L3" s="17" t="s">
        <v>25</v>
      </c>
      <c r="M3" s="1"/>
    </row>
    <row r="4" spans="1:13" ht="18" thickTop="1" thickBot="1" x14ac:dyDescent="0.25">
      <c r="A4" s="33" t="s">
        <v>9</v>
      </c>
      <c r="B4" s="34" t="s">
        <v>69</v>
      </c>
      <c r="C4" s="35" t="s">
        <v>70</v>
      </c>
      <c r="D4" s="36" t="s">
        <v>71</v>
      </c>
      <c r="E4" s="13">
        <v>4</v>
      </c>
      <c r="F4" s="19">
        <v>5</v>
      </c>
      <c r="G4" s="20">
        <v>8</v>
      </c>
      <c r="H4" s="14">
        <v>8</v>
      </c>
      <c r="I4" s="15">
        <v>25</v>
      </c>
      <c r="J4" s="18">
        <v>46.5</v>
      </c>
      <c r="K4" s="16">
        <v>71.5</v>
      </c>
      <c r="L4" s="17" t="s">
        <v>23</v>
      </c>
      <c r="M4" s="2"/>
    </row>
    <row r="5" spans="1:13" ht="18" thickTop="1" thickBot="1" x14ac:dyDescent="0.25">
      <c r="A5" s="33" t="s">
        <v>10</v>
      </c>
      <c r="B5" s="34" t="s">
        <v>72</v>
      </c>
      <c r="C5" s="35" t="s">
        <v>73</v>
      </c>
      <c r="D5" s="36" t="s">
        <v>74</v>
      </c>
      <c r="E5" s="13">
        <v>4</v>
      </c>
      <c r="F5" s="19">
        <v>3</v>
      </c>
      <c r="G5" s="20">
        <v>7</v>
      </c>
      <c r="H5" s="14">
        <v>8</v>
      </c>
      <c r="I5" s="15">
        <v>22</v>
      </c>
      <c r="J5" s="18">
        <v>36</v>
      </c>
      <c r="K5" s="16">
        <v>58</v>
      </c>
      <c r="L5" s="17" t="s">
        <v>25</v>
      </c>
      <c r="M5" s="2"/>
    </row>
    <row r="6" spans="1:13" ht="18" thickTop="1" thickBot="1" x14ac:dyDescent="0.25">
      <c r="A6" s="33" t="s">
        <v>11</v>
      </c>
      <c r="B6" s="34" t="s">
        <v>75</v>
      </c>
      <c r="C6" s="37" t="s">
        <v>76</v>
      </c>
      <c r="D6" s="38" t="s">
        <v>77</v>
      </c>
      <c r="E6" s="13"/>
      <c r="F6" s="19" t="s">
        <v>280</v>
      </c>
      <c r="G6" s="20" t="s">
        <v>280</v>
      </c>
      <c r="H6" s="14"/>
      <c r="I6" s="15" t="s">
        <v>280</v>
      </c>
      <c r="J6" s="18" t="s">
        <v>280</v>
      </c>
      <c r="K6" s="16" t="s">
        <v>280</v>
      </c>
      <c r="L6" s="17" t="s">
        <v>280</v>
      </c>
      <c r="M6" s="2"/>
    </row>
    <row r="7" spans="1:13" ht="18" thickTop="1" thickBot="1" x14ac:dyDescent="0.25">
      <c r="A7" s="33" t="s">
        <v>12</v>
      </c>
      <c r="B7" s="34">
        <v>19100111193</v>
      </c>
      <c r="C7" s="35" t="s">
        <v>78</v>
      </c>
      <c r="D7" s="36" t="s">
        <v>79</v>
      </c>
      <c r="E7" s="13">
        <v>4</v>
      </c>
      <c r="F7" s="19">
        <v>3</v>
      </c>
      <c r="G7" s="20">
        <v>7</v>
      </c>
      <c r="H7" s="14">
        <v>8</v>
      </c>
      <c r="I7" s="15">
        <v>22</v>
      </c>
      <c r="J7" s="18">
        <v>20</v>
      </c>
      <c r="K7" s="16">
        <v>42</v>
      </c>
      <c r="L7" s="17" t="s">
        <v>43</v>
      </c>
      <c r="M7" s="2"/>
    </row>
    <row r="8" spans="1:13" ht="18" thickTop="1" thickBot="1" x14ac:dyDescent="0.25">
      <c r="A8" s="33" t="s">
        <v>13</v>
      </c>
      <c r="B8" s="34">
        <v>19100112175</v>
      </c>
      <c r="C8" s="35" t="s">
        <v>80</v>
      </c>
      <c r="D8" s="36" t="s">
        <v>81</v>
      </c>
      <c r="E8" s="13">
        <v>4</v>
      </c>
      <c r="F8" s="19">
        <v>3</v>
      </c>
      <c r="G8" s="20">
        <v>5</v>
      </c>
      <c r="H8" s="14">
        <v>2</v>
      </c>
      <c r="I8" s="15">
        <v>14</v>
      </c>
      <c r="J8" s="18">
        <v>20</v>
      </c>
      <c r="K8" s="16">
        <v>34</v>
      </c>
      <c r="L8" s="17" t="s">
        <v>43</v>
      </c>
      <c r="M8" s="2"/>
    </row>
    <row r="9" spans="1:13" ht="18" thickTop="1" thickBot="1" x14ac:dyDescent="0.25">
      <c r="A9" s="33" t="s">
        <v>14</v>
      </c>
      <c r="B9" s="34" t="s">
        <v>82</v>
      </c>
      <c r="C9" s="35" t="s">
        <v>83</v>
      </c>
      <c r="D9" s="36" t="s">
        <v>63</v>
      </c>
      <c r="E9" s="13">
        <v>4.5</v>
      </c>
      <c r="F9" s="19">
        <v>5</v>
      </c>
      <c r="G9" s="20">
        <v>10</v>
      </c>
      <c r="H9" s="14">
        <v>8</v>
      </c>
      <c r="I9" s="15">
        <v>27.5</v>
      </c>
      <c r="J9" s="18">
        <v>41.67</v>
      </c>
      <c r="K9" s="16">
        <v>69.17</v>
      </c>
      <c r="L9" s="17" t="s">
        <v>24</v>
      </c>
      <c r="M9" s="2"/>
    </row>
    <row r="10" spans="1:13" ht="18" thickTop="1" thickBot="1" x14ac:dyDescent="0.25">
      <c r="A10" s="33" t="s">
        <v>15</v>
      </c>
      <c r="B10" s="34" t="s">
        <v>84</v>
      </c>
      <c r="C10" s="35" t="s">
        <v>85</v>
      </c>
      <c r="D10" s="36" t="s">
        <v>86</v>
      </c>
      <c r="E10" s="13">
        <v>4</v>
      </c>
      <c r="F10" s="19">
        <v>5</v>
      </c>
      <c r="G10" s="20">
        <v>11.5</v>
      </c>
      <c r="H10" s="14">
        <v>8</v>
      </c>
      <c r="I10" s="15">
        <v>28.5</v>
      </c>
      <c r="J10" s="18" t="s">
        <v>280</v>
      </c>
      <c r="K10" s="16">
        <v>28.5</v>
      </c>
      <c r="L10" s="17" t="s">
        <v>280</v>
      </c>
      <c r="M10" s="2"/>
    </row>
    <row r="11" spans="1:13" ht="18" thickTop="1" thickBot="1" x14ac:dyDescent="0.25">
      <c r="A11" s="33" t="s">
        <v>16</v>
      </c>
      <c r="B11" s="34" t="s">
        <v>87</v>
      </c>
      <c r="C11" s="35" t="s">
        <v>88</v>
      </c>
      <c r="D11" s="36" t="s">
        <v>89</v>
      </c>
      <c r="E11" s="13"/>
      <c r="F11" s="19" t="s">
        <v>280</v>
      </c>
      <c r="G11" s="20" t="s">
        <v>280</v>
      </c>
      <c r="H11" s="14"/>
      <c r="I11" s="15" t="s">
        <v>280</v>
      </c>
      <c r="J11" s="18" t="s">
        <v>280</v>
      </c>
      <c r="K11" s="16" t="s">
        <v>280</v>
      </c>
      <c r="L11" s="17" t="s">
        <v>280</v>
      </c>
      <c r="M11" s="2"/>
    </row>
    <row r="12" spans="1:13" ht="18" thickTop="1" thickBot="1" x14ac:dyDescent="0.25">
      <c r="A12" s="33" t="s">
        <v>17</v>
      </c>
      <c r="B12" s="34" t="s">
        <v>90</v>
      </c>
      <c r="C12" s="60" t="s">
        <v>91</v>
      </c>
      <c r="D12" s="61" t="s">
        <v>92</v>
      </c>
      <c r="E12" s="13">
        <v>4</v>
      </c>
      <c r="F12" s="19">
        <v>0</v>
      </c>
      <c r="G12" s="20">
        <v>6</v>
      </c>
      <c r="H12" s="14">
        <v>8</v>
      </c>
      <c r="I12" s="15">
        <v>18</v>
      </c>
      <c r="J12" s="18">
        <v>17.5</v>
      </c>
      <c r="K12" s="16">
        <v>35.5</v>
      </c>
      <c r="L12" s="17" t="s">
        <v>280</v>
      </c>
      <c r="M12" s="62" t="s">
        <v>302</v>
      </c>
    </row>
    <row r="13" spans="1:13" ht="18" thickTop="1" thickBot="1" x14ac:dyDescent="0.25">
      <c r="A13" s="33" t="s">
        <v>18</v>
      </c>
      <c r="B13" s="34" t="s">
        <v>93</v>
      </c>
      <c r="C13" s="35" t="s">
        <v>94</v>
      </c>
      <c r="D13" s="36" t="s">
        <v>95</v>
      </c>
      <c r="E13" s="13">
        <v>4</v>
      </c>
      <c r="F13" s="19">
        <v>0</v>
      </c>
      <c r="G13" s="20">
        <v>6</v>
      </c>
      <c r="H13" s="14">
        <v>7</v>
      </c>
      <c r="I13" s="15">
        <v>17</v>
      </c>
      <c r="J13" s="18">
        <v>20.5</v>
      </c>
      <c r="K13" s="16">
        <v>37.5</v>
      </c>
      <c r="L13" s="17" t="s">
        <v>43</v>
      </c>
      <c r="M13" s="2"/>
    </row>
    <row r="14" spans="1:13" ht="18" thickTop="1" thickBot="1" x14ac:dyDescent="0.25">
      <c r="A14" s="33" t="s">
        <v>19</v>
      </c>
      <c r="B14" s="34" t="s">
        <v>96</v>
      </c>
      <c r="C14" s="35" t="s">
        <v>97</v>
      </c>
      <c r="D14" s="36" t="s">
        <v>98</v>
      </c>
      <c r="E14" s="65">
        <v>4</v>
      </c>
      <c r="F14" s="66">
        <v>3</v>
      </c>
      <c r="G14" s="67">
        <v>7</v>
      </c>
      <c r="H14" s="67" t="s">
        <v>280</v>
      </c>
      <c r="I14" s="68">
        <v>14</v>
      </c>
      <c r="J14" s="65">
        <v>25.5</v>
      </c>
      <c r="K14" s="69">
        <v>39.5</v>
      </c>
      <c r="L14" s="70" t="s">
        <v>43</v>
      </c>
      <c r="M14" s="2"/>
    </row>
    <row r="15" spans="1:13" ht="18" thickTop="1" thickBot="1" x14ac:dyDescent="0.25">
      <c r="A15" s="33" t="s">
        <v>20</v>
      </c>
      <c r="B15" s="34" t="s">
        <v>99</v>
      </c>
      <c r="C15" s="35" t="s">
        <v>100</v>
      </c>
      <c r="D15" s="36" t="s">
        <v>101</v>
      </c>
      <c r="E15" s="13">
        <v>4</v>
      </c>
      <c r="F15" s="19">
        <v>5</v>
      </c>
      <c r="G15" s="20">
        <v>10</v>
      </c>
      <c r="H15" s="14" t="s">
        <v>280</v>
      </c>
      <c r="I15" s="15">
        <v>19</v>
      </c>
      <c r="J15" s="18">
        <v>42.5</v>
      </c>
      <c r="K15" s="16">
        <v>61.5</v>
      </c>
      <c r="L15" s="17" t="s">
        <v>24</v>
      </c>
      <c r="M15" s="2"/>
    </row>
    <row r="16" spans="1:13" ht="18" thickTop="1" thickBot="1" x14ac:dyDescent="0.25">
      <c r="A16" s="33" t="s">
        <v>21</v>
      </c>
      <c r="B16" s="39">
        <v>18100111170</v>
      </c>
      <c r="C16" s="35" t="s">
        <v>102</v>
      </c>
      <c r="D16" s="36" t="s">
        <v>103</v>
      </c>
      <c r="E16" s="13">
        <v>4</v>
      </c>
      <c r="F16" s="19" t="s">
        <v>280</v>
      </c>
      <c r="G16" s="20" t="s">
        <v>280</v>
      </c>
      <c r="H16" s="14">
        <v>8</v>
      </c>
      <c r="I16" s="15">
        <v>12</v>
      </c>
      <c r="J16" s="18">
        <v>42.67</v>
      </c>
      <c r="K16" s="16">
        <v>54.67</v>
      </c>
      <c r="L16" s="17" t="s">
        <v>25</v>
      </c>
      <c r="M16" s="2"/>
    </row>
    <row r="17" spans="1:13" ht="18" thickTop="1" thickBot="1" x14ac:dyDescent="0.25">
      <c r="A17" s="33" t="s">
        <v>22</v>
      </c>
      <c r="B17" s="34">
        <v>19100112184</v>
      </c>
      <c r="C17" s="35" t="s">
        <v>104</v>
      </c>
      <c r="D17" s="36" t="s">
        <v>105</v>
      </c>
      <c r="E17" s="13">
        <v>4</v>
      </c>
      <c r="F17" s="19">
        <v>5</v>
      </c>
      <c r="G17" s="20">
        <v>5.5</v>
      </c>
      <c r="H17" s="14">
        <v>7</v>
      </c>
      <c r="I17" s="15">
        <v>21.5</v>
      </c>
      <c r="J17" s="18">
        <v>38.625</v>
      </c>
      <c r="K17" s="16">
        <v>60.125</v>
      </c>
      <c r="L17" s="17" t="s">
        <v>24</v>
      </c>
      <c r="M17" s="2"/>
    </row>
    <row r="18" spans="1:13" ht="18" thickTop="1" thickBot="1" x14ac:dyDescent="0.25">
      <c r="A18" s="33" t="s">
        <v>26</v>
      </c>
      <c r="B18" s="34" t="s">
        <v>106</v>
      </c>
      <c r="C18" s="35" t="s">
        <v>107</v>
      </c>
      <c r="D18" s="36" t="s">
        <v>108</v>
      </c>
      <c r="E18" s="13">
        <v>4</v>
      </c>
      <c r="F18" s="19">
        <v>5</v>
      </c>
      <c r="G18" s="20">
        <v>5</v>
      </c>
      <c r="H18" s="14">
        <v>8</v>
      </c>
      <c r="I18" s="15">
        <v>22</v>
      </c>
      <c r="J18" s="18">
        <v>16</v>
      </c>
      <c r="K18" s="16">
        <v>38</v>
      </c>
      <c r="L18" s="17" t="s">
        <v>43</v>
      </c>
      <c r="M18" s="2"/>
    </row>
    <row r="19" spans="1:13" ht="18" thickTop="1" thickBot="1" x14ac:dyDescent="0.25">
      <c r="A19" s="33" t="s">
        <v>27</v>
      </c>
      <c r="B19" s="34" t="s">
        <v>109</v>
      </c>
      <c r="C19" s="35" t="s">
        <v>110</v>
      </c>
      <c r="D19" s="36" t="s">
        <v>111</v>
      </c>
      <c r="E19" s="13"/>
      <c r="F19" s="19" t="s">
        <v>280</v>
      </c>
      <c r="G19" s="20" t="s">
        <v>280</v>
      </c>
      <c r="H19" s="14"/>
      <c r="I19" s="15" t="s">
        <v>280</v>
      </c>
      <c r="J19" s="18" t="s">
        <v>280</v>
      </c>
      <c r="K19" s="16" t="s">
        <v>280</v>
      </c>
      <c r="L19" s="17" t="s">
        <v>280</v>
      </c>
      <c r="M19" s="2"/>
    </row>
    <row r="20" spans="1:13" ht="18" thickTop="1" thickBot="1" x14ac:dyDescent="0.25">
      <c r="A20" s="33" t="s">
        <v>28</v>
      </c>
      <c r="B20" s="34" t="s">
        <v>112</v>
      </c>
      <c r="C20" s="35" t="s">
        <v>113</v>
      </c>
      <c r="D20" s="36" t="s">
        <v>114</v>
      </c>
      <c r="E20" s="13">
        <v>4</v>
      </c>
      <c r="F20" s="19">
        <v>5</v>
      </c>
      <c r="G20" s="20">
        <v>10.5</v>
      </c>
      <c r="H20" s="14">
        <v>8</v>
      </c>
      <c r="I20" s="15">
        <v>27.5</v>
      </c>
      <c r="J20" s="18">
        <v>50.83</v>
      </c>
      <c r="K20" s="16">
        <v>78.33</v>
      </c>
      <c r="L20" s="17" t="s">
        <v>23</v>
      </c>
      <c r="M20" s="2"/>
    </row>
    <row r="21" spans="1:13" ht="18" thickTop="1" thickBot="1" x14ac:dyDescent="0.25">
      <c r="A21" s="33" t="s">
        <v>29</v>
      </c>
      <c r="B21" s="34" t="s">
        <v>115</v>
      </c>
      <c r="C21" s="35" t="s">
        <v>116</v>
      </c>
      <c r="D21" s="36" t="s">
        <v>117</v>
      </c>
      <c r="E21" s="13">
        <v>4</v>
      </c>
      <c r="F21" s="19">
        <v>5</v>
      </c>
      <c r="G21" s="20">
        <v>8.5</v>
      </c>
      <c r="H21" s="14" t="s">
        <v>280</v>
      </c>
      <c r="I21" s="15">
        <v>17.5</v>
      </c>
      <c r="J21" s="18" t="s">
        <v>280</v>
      </c>
      <c r="K21" s="16">
        <v>17.5</v>
      </c>
      <c r="L21" s="17" t="s">
        <v>280</v>
      </c>
      <c r="M21" s="2"/>
    </row>
    <row r="22" spans="1:13" ht="18" thickTop="1" thickBot="1" x14ac:dyDescent="0.25">
      <c r="A22" s="33" t="s">
        <v>30</v>
      </c>
      <c r="B22" s="34" t="s">
        <v>118</v>
      </c>
      <c r="C22" s="40" t="s">
        <v>119</v>
      </c>
      <c r="D22" s="41" t="s">
        <v>120</v>
      </c>
      <c r="E22" s="13"/>
      <c r="F22" s="19" t="s">
        <v>280</v>
      </c>
      <c r="G22" s="20" t="s">
        <v>280</v>
      </c>
      <c r="H22" s="14"/>
      <c r="I22" s="15" t="s">
        <v>280</v>
      </c>
      <c r="J22" s="18" t="s">
        <v>280</v>
      </c>
      <c r="K22" s="16" t="s">
        <v>280</v>
      </c>
      <c r="L22" s="17" t="s">
        <v>280</v>
      </c>
      <c r="M22" s="2"/>
    </row>
    <row r="23" spans="1:13" ht="18" thickTop="1" thickBot="1" x14ac:dyDescent="0.25">
      <c r="A23" s="33" t="s">
        <v>31</v>
      </c>
      <c r="B23" s="34" t="s">
        <v>121</v>
      </c>
      <c r="C23" s="35" t="s">
        <v>122</v>
      </c>
      <c r="D23" s="36" t="s">
        <v>123</v>
      </c>
      <c r="E23" s="13">
        <v>4</v>
      </c>
      <c r="F23" s="19">
        <v>0</v>
      </c>
      <c r="G23" s="20">
        <v>0</v>
      </c>
      <c r="H23" s="14" t="s">
        <v>280</v>
      </c>
      <c r="I23" s="15">
        <v>4</v>
      </c>
      <c r="J23" s="18">
        <v>24.41</v>
      </c>
      <c r="K23" s="16">
        <v>28.41</v>
      </c>
      <c r="L23" s="17" t="s">
        <v>43</v>
      </c>
      <c r="M23" s="2" t="s">
        <v>281</v>
      </c>
    </row>
    <row r="24" spans="1:13" ht="18" thickTop="1" thickBot="1" x14ac:dyDescent="0.25">
      <c r="A24" s="33" t="s">
        <v>32</v>
      </c>
      <c r="B24" s="34" t="s">
        <v>124</v>
      </c>
      <c r="C24" s="35" t="s">
        <v>122</v>
      </c>
      <c r="D24" s="36" t="s">
        <v>125</v>
      </c>
      <c r="E24" s="13">
        <v>4</v>
      </c>
      <c r="F24" s="19" t="s">
        <v>280</v>
      </c>
      <c r="G24" s="20" t="s">
        <v>280</v>
      </c>
      <c r="H24" s="14" t="s">
        <v>280</v>
      </c>
      <c r="I24" s="15">
        <v>4</v>
      </c>
      <c r="J24" s="18">
        <v>12</v>
      </c>
      <c r="K24" s="16">
        <v>16</v>
      </c>
      <c r="L24" s="17" t="s">
        <v>43</v>
      </c>
      <c r="M24" s="1"/>
    </row>
    <row r="25" spans="1:13" ht="18" thickTop="1" thickBot="1" x14ac:dyDescent="0.25">
      <c r="A25" s="33" t="s">
        <v>33</v>
      </c>
      <c r="B25" s="34">
        <v>19100112182</v>
      </c>
      <c r="C25" s="35" t="s">
        <v>126</v>
      </c>
      <c r="D25" s="42" t="s">
        <v>127</v>
      </c>
      <c r="E25" s="13">
        <v>4</v>
      </c>
      <c r="F25" s="19">
        <v>5</v>
      </c>
      <c r="G25" s="20">
        <v>5.5</v>
      </c>
      <c r="H25" s="14">
        <v>6.5</v>
      </c>
      <c r="I25" s="15">
        <v>21</v>
      </c>
      <c r="J25" s="18">
        <v>26</v>
      </c>
      <c r="K25" s="16">
        <v>47</v>
      </c>
      <c r="L25" s="17" t="s">
        <v>42</v>
      </c>
      <c r="M25" s="1"/>
    </row>
    <row r="26" spans="1:13" ht="18" thickTop="1" thickBot="1" x14ac:dyDescent="0.25">
      <c r="A26" s="33" t="s">
        <v>34</v>
      </c>
      <c r="B26" s="34" t="s">
        <v>128</v>
      </c>
      <c r="C26" s="35" t="s">
        <v>129</v>
      </c>
      <c r="D26" s="36" t="s">
        <v>130</v>
      </c>
      <c r="E26" s="13">
        <v>4</v>
      </c>
      <c r="F26" s="19">
        <v>5</v>
      </c>
      <c r="G26" s="20">
        <v>6</v>
      </c>
      <c r="H26" s="14">
        <v>8</v>
      </c>
      <c r="I26" s="15">
        <v>23</v>
      </c>
      <c r="J26" s="18">
        <v>54.8</v>
      </c>
      <c r="K26" s="16">
        <v>77.8</v>
      </c>
      <c r="L26" s="17" t="s">
        <v>23</v>
      </c>
      <c r="M26" s="1"/>
    </row>
    <row r="27" spans="1:13" ht="18" thickTop="1" thickBot="1" x14ac:dyDescent="0.25">
      <c r="A27" s="33" t="s">
        <v>35</v>
      </c>
      <c r="B27" s="34" t="s">
        <v>131</v>
      </c>
      <c r="C27" s="35" t="s">
        <v>132</v>
      </c>
      <c r="D27" s="36" t="s">
        <v>133</v>
      </c>
      <c r="E27" s="13">
        <v>4</v>
      </c>
      <c r="F27" s="19">
        <v>4</v>
      </c>
      <c r="G27" s="20">
        <v>6</v>
      </c>
      <c r="H27" s="14">
        <v>7</v>
      </c>
      <c r="I27" s="15">
        <v>21</v>
      </c>
      <c r="J27" s="18">
        <v>29.75</v>
      </c>
      <c r="K27" s="16">
        <v>50.75</v>
      </c>
      <c r="L27" s="17" t="s">
        <v>25</v>
      </c>
      <c r="M27" s="1"/>
    </row>
    <row r="28" spans="1:13" ht="18" thickTop="1" thickBot="1" x14ac:dyDescent="0.25">
      <c r="A28" s="33" t="s">
        <v>36</v>
      </c>
      <c r="B28" s="34" t="s">
        <v>134</v>
      </c>
      <c r="C28" s="35" t="s">
        <v>135</v>
      </c>
      <c r="D28" s="36" t="s">
        <v>136</v>
      </c>
      <c r="E28" s="13">
        <v>4</v>
      </c>
      <c r="F28" s="19">
        <v>5</v>
      </c>
      <c r="G28" s="20">
        <v>8.5</v>
      </c>
      <c r="H28" s="14">
        <v>8</v>
      </c>
      <c r="I28" s="15">
        <v>25.5</v>
      </c>
      <c r="J28" s="18">
        <v>54.5</v>
      </c>
      <c r="K28" s="16">
        <v>80</v>
      </c>
      <c r="L28" s="17" t="s">
        <v>23</v>
      </c>
      <c r="M28" s="1"/>
    </row>
    <row r="29" spans="1:13" ht="18" thickTop="1" thickBot="1" x14ac:dyDescent="0.25">
      <c r="A29" s="33" t="s">
        <v>37</v>
      </c>
      <c r="B29" s="34" t="s">
        <v>137</v>
      </c>
      <c r="C29" s="35" t="s">
        <v>138</v>
      </c>
      <c r="D29" s="36" t="s">
        <v>139</v>
      </c>
      <c r="E29" s="13">
        <v>4</v>
      </c>
      <c r="F29" s="19">
        <v>4</v>
      </c>
      <c r="G29" s="20">
        <v>13.5</v>
      </c>
      <c r="H29" s="14">
        <v>8</v>
      </c>
      <c r="I29" s="15">
        <v>29.5</v>
      </c>
      <c r="J29" s="18">
        <v>44</v>
      </c>
      <c r="K29" s="16">
        <v>73.5</v>
      </c>
      <c r="L29" s="17" t="s">
        <v>23</v>
      </c>
      <c r="M29" s="1"/>
    </row>
    <row r="30" spans="1:13" ht="18" thickTop="1" thickBot="1" x14ac:dyDescent="0.25">
      <c r="A30" s="33" t="s">
        <v>38</v>
      </c>
      <c r="B30" s="34" t="s">
        <v>140</v>
      </c>
      <c r="C30" s="35" t="s">
        <v>141</v>
      </c>
      <c r="D30" s="36" t="s">
        <v>142</v>
      </c>
      <c r="E30" s="13">
        <v>4.5</v>
      </c>
      <c r="F30" s="19">
        <v>5</v>
      </c>
      <c r="G30" s="20">
        <v>7.5</v>
      </c>
      <c r="H30" s="14">
        <v>7</v>
      </c>
      <c r="I30" s="15">
        <v>24</v>
      </c>
      <c r="J30" s="18">
        <v>49.15</v>
      </c>
      <c r="K30" s="16">
        <v>73.150000000000006</v>
      </c>
      <c r="L30" s="17" t="s">
        <v>23</v>
      </c>
      <c r="M30" s="1"/>
    </row>
    <row r="31" spans="1:13" ht="18" thickTop="1" thickBot="1" x14ac:dyDescent="0.25">
      <c r="A31" s="33" t="s">
        <v>39</v>
      </c>
      <c r="B31" s="34" t="s">
        <v>143</v>
      </c>
      <c r="C31" s="35" t="s">
        <v>144</v>
      </c>
      <c r="D31" s="36" t="s">
        <v>145</v>
      </c>
      <c r="E31" s="13">
        <v>4</v>
      </c>
      <c r="F31" s="19">
        <v>3</v>
      </c>
      <c r="G31" s="20">
        <v>6</v>
      </c>
      <c r="H31" s="14">
        <v>9</v>
      </c>
      <c r="I31" s="15">
        <v>22</v>
      </c>
      <c r="J31" s="18" t="s">
        <v>280</v>
      </c>
      <c r="K31" s="16">
        <v>22</v>
      </c>
      <c r="L31" s="17" t="s">
        <v>280</v>
      </c>
      <c r="M31" s="1"/>
    </row>
    <row r="32" spans="1:13" ht="18" thickTop="1" thickBot="1" x14ac:dyDescent="0.25">
      <c r="A32" s="33" t="s">
        <v>40</v>
      </c>
      <c r="B32" s="34">
        <v>19100112179</v>
      </c>
      <c r="C32" s="43" t="s">
        <v>146</v>
      </c>
      <c r="D32" s="36" t="s">
        <v>147</v>
      </c>
      <c r="E32" s="13">
        <v>4</v>
      </c>
      <c r="F32" s="19">
        <v>4</v>
      </c>
      <c r="G32" s="20">
        <v>9</v>
      </c>
      <c r="H32" s="14">
        <v>7.5</v>
      </c>
      <c r="I32" s="15">
        <v>24.5</v>
      </c>
      <c r="J32" s="18" t="s">
        <v>303</v>
      </c>
      <c r="K32" s="16">
        <v>24.5</v>
      </c>
      <c r="L32" s="17" t="s">
        <v>280</v>
      </c>
      <c r="M32" s="1"/>
    </row>
    <row r="33" spans="1:13" ht="18" thickTop="1" thickBot="1" x14ac:dyDescent="0.25">
      <c r="A33" s="33" t="s">
        <v>41</v>
      </c>
      <c r="B33" s="34" t="s">
        <v>148</v>
      </c>
      <c r="C33" s="35" t="s">
        <v>149</v>
      </c>
      <c r="D33" s="36" t="s">
        <v>150</v>
      </c>
      <c r="E33" s="13">
        <v>4</v>
      </c>
      <c r="F33" s="19">
        <v>3</v>
      </c>
      <c r="G33" s="20">
        <v>6</v>
      </c>
      <c r="H33" s="14" t="s">
        <v>280</v>
      </c>
      <c r="I33" s="15">
        <v>13</v>
      </c>
      <c r="J33" s="18">
        <v>19.5</v>
      </c>
      <c r="K33" s="16">
        <v>32.5</v>
      </c>
      <c r="L33" s="17" t="s">
        <v>43</v>
      </c>
      <c r="M33" s="1"/>
    </row>
    <row r="34" spans="1:13" ht="18" thickTop="1" thickBot="1" x14ac:dyDescent="0.25">
      <c r="A34" s="33" t="s">
        <v>54</v>
      </c>
      <c r="B34" s="34" t="s">
        <v>151</v>
      </c>
      <c r="C34" s="35" t="s">
        <v>152</v>
      </c>
      <c r="D34" s="36" t="s">
        <v>153</v>
      </c>
      <c r="E34" s="13">
        <v>4</v>
      </c>
      <c r="F34" s="19" t="s">
        <v>280</v>
      </c>
      <c r="G34" s="20" t="s">
        <v>280</v>
      </c>
      <c r="H34" s="14" t="s">
        <v>280</v>
      </c>
      <c r="I34" s="15">
        <v>4</v>
      </c>
      <c r="J34" s="18">
        <v>18.25</v>
      </c>
      <c r="K34" s="16">
        <v>22.25</v>
      </c>
      <c r="L34" s="17" t="s">
        <v>43</v>
      </c>
      <c r="M34" s="1"/>
    </row>
    <row r="35" spans="1:13" ht="18" thickTop="1" thickBot="1" x14ac:dyDescent="0.25">
      <c r="A35" s="33" t="s">
        <v>55</v>
      </c>
      <c r="B35" s="34" t="s">
        <v>154</v>
      </c>
      <c r="C35" s="35" t="s">
        <v>155</v>
      </c>
      <c r="D35" s="36" t="s">
        <v>156</v>
      </c>
      <c r="E35" s="13">
        <v>4</v>
      </c>
      <c r="F35" s="19">
        <v>3</v>
      </c>
      <c r="G35" s="20">
        <v>6</v>
      </c>
      <c r="H35" s="14">
        <v>8</v>
      </c>
      <c r="I35" s="15">
        <v>21</v>
      </c>
      <c r="J35" s="18">
        <v>40.450000000000003</v>
      </c>
      <c r="K35" s="16">
        <v>61.45</v>
      </c>
      <c r="L35" s="17" t="s">
        <v>24</v>
      </c>
      <c r="M35" s="1"/>
    </row>
    <row r="36" spans="1:13" ht="18" thickTop="1" thickBot="1" x14ac:dyDescent="0.25">
      <c r="A36" s="33" t="s">
        <v>56</v>
      </c>
      <c r="B36" s="34" t="s">
        <v>157</v>
      </c>
      <c r="C36" s="35" t="s">
        <v>158</v>
      </c>
      <c r="D36" s="36" t="s">
        <v>159</v>
      </c>
      <c r="E36" s="13">
        <v>4</v>
      </c>
      <c r="F36" s="19">
        <v>5</v>
      </c>
      <c r="G36" s="20">
        <v>5</v>
      </c>
      <c r="H36" s="14">
        <v>7</v>
      </c>
      <c r="I36" s="15">
        <v>21</v>
      </c>
      <c r="J36" s="18">
        <v>31.5</v>
      </c>
      <c r="K36" s="16">
        <v>52.5</v>
      </c>
      <c r="L36" s="17" t="s">
        <v>25</v>
      </c>
      <c r="M36" s="1"/>
    </row>
    <row r="37" spans="1:13" ht="18" thickTop="1" thickBot="1" x14ac:dyDescent="0.25">
      <c r="A37" s="33" t="s">
        <v>57</v>
      </c>
      <c r="B37" s="34" t="s">
        <v>160</v>
      </c>
      <c r="C37" s="35" t="s">
        <v>161</v>
      </c>
      <c r="D37" s="36" t="s">
        <v>162</v>
      </c>
      <c r="E37" s="13">
        <v>4</v>
      </c>
      <c r="F37" s="19">
        <v>5</v>
      </c>
      <c r="G37" s="20">
        <v>13</v>
      </c>
      <c r="H37" s="14">
        <v>8</v>
      </c>
      <c r="I37" s="15">
        <v>30</v>
      </c>
      <c r="J37" s="18">
        <v>56.45</v>
      </c>
      <c r="K37" s="16">
        <v>86.45</v>
      </c>
      <c r="L37" s="17" t="s">
        <v>23</v>
      </c>
      <c r="M37" s="1"/>
    </row>
    <row r="38" spans="1:13" ht="18" thickTop="1" thickBot="1" x14ac:dyDescent="0.25">
      <c r="A38" s="33" t="s">
        <v>58</v>
      </c>
      <c r="B38" s="34" t="s">
        <v>164</v>
      </c>
      <c r="C38" s="35" t="s">
        <v>65</v>
      </c>
      <c r="D38" s="36" t="s">
        <v>165</v>
      </c>
      <c r="E38" s="13">
        <v>4.5</v>
      </c>
      <c r="F38" s="19">
        <v>5</v>
      </c>
      <c r="G38" s="20">
        <v>12.5</v>
      </c>
      <c r="H38" s="14">
        <v>8</v>
      </c>
      <c r="I38" s="15">
        <v>30</v>
      </c>
      <c r="J38" s="18">
        <v>56.17</v>
      </c>
      <c r="K38" s="16">
        <v>86.17</v>
      </c>
      <c r="L38" s="17" t="s">
        <v>23</v>
      </c>
      <c r="M38" s="1"/>
    </row>
    <row r="39" spans="1:13" ht="18" thickTop="1" thickBot="1" x14ac:dyDescent="0.25">
      <c r="A39" s="33" t="s">
        <v>59</v>
      </c>
      <c r="B39" s="34" t="s">
        <v>167</v>
      </c>
      <c r="C39" s="35" t="s">
        <v>168</v>
      </c>
      <c r="D39" s="36" t="s">
        <v>169</v>
      </c>
      <c r="E39" s="13">
        <v>4.5</v>
      </c>
      <c r="F39" s="19">
        <v>5</v>
      </c>
      <c r="G39" s="20">
        <v>11</v>
      </c>
      <c r="H39" s="14">
        <v>9</v>
      </c>
      <c r="I39" s="15">
        <v>29.5</v>
      </c>
      <c r="J39" s="18">
        <v>56.54</v>
      </c>
      <c r="K39" s="16">
        <v>86.039999999999992</v>
      </c>
      <c r="L39" s="17" t="s">
        <v>23</v>
      </c>
      <c r="M39" s="1"/>
    </row>
    <row r="40" spans="1:13" ht="18" thickTop="1" thickBot="1" x14ac:dyDescent="0.25">
      <c r="A40" s="33" t="s">
        <v>60</v>
      </c>
      <c r="B40" s="34">
        <v>19100111873</v>
      </c>
      <c r="C40" s="63" t="s">
        <v>171</v>
      </c>
      <c r="D40" s="64" t="s">
        <v>95</v>
      </c>
      <c r="E40" s="13">
        <v>4</v>
      </c>
      <c r="F40" s="19">
        <v>5</v>
      </c>
      <c r="G40" s="20">
        <v>14</v>
      </c>
      <c r="H40" s="14">
        <v>8</v>
      </c>
      <c r="I40" s="15">
        <v>31</v>
      </c>
      <c r="J40" s="18">
        <v>60.17</v>
      </c>
      <c r="K40" s="16">
        <v>91.17</v>
      </c>
      <c r="L40" s="17" t="s">
        <v>23</v>
      </c>
      <c r="M40" s="1"/>
    </row>
    <row r="41" spans="1:13" ht="18" thickTop="1" thickBot="1" x14ac:dyDescent="0.25">
      <c r="A41" s="33" t="s">
        <v>61</v>
      </c>
      <c r="B41" s="34" t="s">
        <v>173</v>
      </c>
      <c r="C41" s="35" t="s">
        <v>174</v>
      </c>
      <c r="D41" s="36" t="s">
        <v>175</v>
      </c>
      <c r="E41" s="13">
        <v>4</v>
      </c>
      <c r="F41" s="19">
        <v>4</v>
      </c>
      <c r="G41" s="20">
        <v>9.5</v>
      </c>
      <c r="H41" s="14">
        <v>1</v>
      </c>
      <c r="I41" s="15">
        <v>18.5</v>
      </c>
      <c r="J41" s="18">
        <v>22.5</v>
      </c>
      <c r="K41" s="16">
        <v>41</v>
      </c>
      <c r="L41" s="17" t="s">
        <v>43</v>
      </c>
      <c r="M41" s="1"/>
    </row>
    <row r="42" spans="1:13" ht="18" thickTop="1" thickBot="1" x14ac:dyDescent="0.25">
      <c r="A42" s="33" t="s">
        <v>163</v>
      </c>
      <c r="B42" s="34" t="s">
        <v>177</v>
      </c>
      <c r="C42" s="35" t="s">
        <v>178</v>
      </c>
      <c r="D42" s="36" t="s">
        <v>179</v>
      </c>
      <c r="E42" s="13">
        <v>4</v>
      </c>
      <c r="F42" s="19">
        <v>5</v>
      </c>
      <c r="G42" s="20">
        <v>9</v>
      </c>
      <c r="H42" s="14">
        <v>7</v>
      </c>
      <c r="I42" s="15">
        <v>25</v>
      </c>
      <c r="J42" s="18">
        <v>25.75</v>
      </c>
      <c r="K42" s="16">
        <v>50.75</v>
      </c>
      <c r="L42" s="17" t="s">
        <v>25</v>
      </c>
      <c r="M42" s="1"/>
    </row>
    <row r="43" spans="1:13" ht="18" thickTop="1" thickBot="1" x14ac:dyDescent="0.25">
      <c r="A43" s="33" t="s">
        <v>166</v>
      </c>
      <c r="B43" s="34" t="s">
        <v>181</v>
      </c>
      <c r="C43" s="35" t="s">
        <v>182</v>
      </c>
      <c r="D43" s="36" t="s">
        <v>183</v>
      </c>
      <c r="E43" s="13">
        <v>4.5</v>
      </c>
      <c r="F43" s="19">
        <v>4</v>
      </c>
      <c r="G43" s="20">
        <v>13</v>
      </c>
      <c r="H43" s="14">
        <v>8</v>
      </c>
      <c r="I43" s="15">
        <v>29.5</v>
      </c>
      <c r="J43" s="18">
        <v>36.5</v>
      </c>
      <c r="K43" s="16">
        <v>66</v>
      </c>
      <c r="L43" s="17" t="s">
        <v>24</v>
      </c>
      <c r="M43" s="1"/>
    </row>
    <row r="44" spans="1:13" ht="18" thickTop="1" thickBot="1" x14ac:dyDescent="0.25">
      <c r="A44" s="33" t="s">
        <v>170</v>
      </c>
      <c r="B44" s="34" t="s">
        <v>185</v>
      </c>
      <c r="C44" s="35" t="s">
        <v>186</v>
      </c>
      <c r="D44" s="36" t="s">
        <v>187</v>
      </c>
      <c r="E44" s="65">
        <v>4</v>
      </c>
      <c r="F44" s="66" t="s">
        <v>280</v>
      </c>
      <c r="G44" s="67" t="s">
        <v>280</v>
      </c>
      <c r="H44" s="67">
        <v>8</v>
      </c>
      <c r="I44" s="68">
        <v>12</v>
      </c>
      <c r="J44" s="65">
        <v>25.96</v>
      </c>
      <c r="K44" s="69">
        <v>37.96</v>
      </c>
      <c r="L44" s="70" t="s">
        <v>43</v>
      </c>
      <c r="M44" s="1"/>
    </row>
    <row r="45" spans="1:13" ht="18" thickTop="1" thickBot="1" x14ac:dyDescent="0.25">
      <c r="A45" s="33" t="s">
        <v>172</v>
      </c>
      <c r="B45" s="34" t="s">
        <v>189</v>
      </c>
      <c r="C45" s="35" t="s">
        <v>190</v>
      </c>
      <c r="D45" s="36" t="s">
        <v>191</v>
      </c>
      <c r="E45" s="13">
        <v>4.5</v>
      </c>
      <c r="F45" s="19">
        <v>5</v>
      </c>
      <c r="G45" s="20">
        <v>11.5</v>
      </c>
      <c r="H45" s="14">
        <v>7</v>
      </c>
      <c r="I45" s="15">
        <v>28</v>
      </c>
      <c r="J45" s="18">
        <v>38</v>
      </c>
      <c r="K45" s="16">
        <v>66</v>
      </c>
      <c r="L45" s="17" t="s">
        <v>24</v>
      </c>
      <c r="M45" s="1"/>
    </row>
    <row r="46" spans="1:13" ht="18" thickTop="1" thickBot="1" x14ac:dyDescent="0.25">
      <c r="A46" s="33" t="s">
        <v>176</v>
      </c>
      <c r="B46" s="34" t="s">
        <v>193</v>
      </c>
      <c r="C46" s="35" t="s">
        <v>194</v>
      </c>
      <c r="D46" s="36" t="s">
        <v>195</v>
      </c>
      <c r="E46" s="13"/>
      <c r="F46" s="19" t="s">
        <v>280</v>
      </c>
      <c r="G46" s="20" t="s">
        <v>280</v>
      </c>
      <c r="H46" s="14" t="s">
        <v>280</v>
      </c>
      <c r="I46" s="15" t="s">
        <v>280</v>
      </c>
      <c r="J46" s="18" t="s">
        <v>280</v>
      </c>
      <c r="K46" s="16" t="s">
        <v>280</v>
      </c>
      <c r="L46" s="17" t="s">
        <v>280</v>
      </c>
      <c r="M46" s="1"/>
    </row>
    <row r="47" spans="1:13" ht="18" thickTop="1" thickBot="1" x14ac:dyDescent="0.25">
      <c r="A47" s="33" t="s">
        <v>180</v>
      </c>
      <c r="B47" s="34" t="s">
        <v>197</v>
      </c>
      <c r="C47" s="35" t="s">
        <v>198</v>
      </c>
      <c r="D47" s="36" t="s">
        <v>199</v>
      </c>
      <c r="E47" s="13">
        <v>4</v>
      </c>
      <c r="F47" s="19">
        <v>3</v>
      </c>
      <c r="G47" s="20">
        <v>6</v>
      </c>
      <c r="H47" s="14" t="s">
        <v>280</v>
      </c>
      <c r="I47" s="15">
        <v>13</v>
      </c>
      <c r="J47" s="18" t="s">
        <v>280</v>
      </c>
      <c r="K47" s="16">
        <v>13</v>
      </c>
      <c r="L47" s="17" t="s">
        <v>280</v>
      </c>
      <c r="M47" s="1"/>
    </row>
    <row r="48" spans="1:13" ht="18" thickTop="1" thickBot="1" x14ac:dyDescent="0.25">
      <c r="A48" s="33" t="s">
        <v>184</v>
      </c>
      <c r="B48" s="34" t="s">
        <v>201</v>
      </c>
      <c r="C48" s="35" t="s">
        <v>202</v>
      </c>
      <c r="D48" s="36" t="s">
        <v>203</v>
      </c>
      <c r="E48" s="13"/>
      <c r="F48" s="19" t="s">
        <v>280</v>
      </c>
      <c r="G48" s="20" t="s">
        <v>280</v>
      </c>
      <c r="H48" s="14" t="s">
        <v>280</v>
      </c>
      <c r="I48" s="15" t="s">
        <v>280</v>
      </c>
      <c r="J48" s="18" t="s">
        <v>280</v>
      </c>
      <c r="K48" s="16" t="s">
        <v>280</v>
      </c>
      <c r="L48" s="17" t="s">
        <v>280</v>
      </c>
      <c r="M48" s="1"/>
    </row>
    <row r="49" spans="1:13" ht="18" thickTop="1" thickBot="1" x14ac:dyDescent="0.25">
      <c r="A49" s="33" t="s">
        <v>188</v>
      </c>
      <c r="B49" s="34" t="s">
        <v>205</v>
      </c>
      <c r="C49" s="35" t="s">
        <v>206</v>
      </c>
      <c r="D49" s="36" t="s">
        <v>207</v>
      </c>
      <c r="E49" s="13">
        <v>4</v>
      </c>
      <c r="F49" s="19">
        <v>5</v>
      </c>
      <c r="G49" s="20">
        <v>5</v>
      </c>
      <c r="H49" s="14">
        <v>6</v>
      </c>
      <c r="I49" s="15">
        <v>20</v>
      </c>
      <c r="J49" s="18">
        <v>41.5</v>
      </c>
      <c r="K49" s="16">
        <v>61.5</v>
      </c>
      <c r="L49" s="17" t="s">
        <v>24</v>
      </c>
      <c r="M49" s="1"/>
    </row>
    <row r="50" spans="1:13" ht="18" thickTop="1" thickBot="1" x14ac:dyDescent="0.25">
      <c r="A50" s="33" t="s">
        <v>192</v>
      </c>
      <c r="B50" s="34" t="s">
        <v>209</v>
      </c>
      <c r="C50" s="35" t="s">
        <v>210</v>
      </c>
      <c r="D50" s="36" t="s">
        <v>211</v>
      </c>
      <c r="E50" s="13">
        <v>4.5</v>
      </c>
      <c r="F50" s="19">
        <v>5</v>
      </c>
      <c r="G50" s="20">
        <v>12.5</v>
      </c>
      <c r="H50" s="14">
        <v>8</v>
      </c>
      <c r="I50" s="15">
        <v>30</v>
      </c>
      <c r="J50" s="18">
        <v>54.75</v>
      </c>
      <c r="K50" s="16">
        <v>84.75</v>
      </c>
      <c r="L50" s="17" t="s">
        <v>23</v>
      </c>
      <c r="M50" s="1"/>
    </row>
    <row r="51" spans="1:13" ht="18" thickTop="1" thickBot="1" x14ac:dyDescent="0.25">
      <c r="A51" s="33" t="s">
        <v>196</v>
      </c>
      <c r="B51" s="34" t="s">
        <v>213</v>
      </c>
      <c r="C51" s="35" t="s">
        <v>214</v>
      </c>
      <c r="D51" s="36" t="s">
        <v>215</v>
      </c>
      <c r="E51" s="13"/>
      <c r="F51" s="19" t="s">
        <v>280</v>
      </c>
      <c r="G51" s="20" t="s">
        <v>280</v>
      </c>
      <c r="H51" s="14" t="s">
        <v>280</v>
      </c>
      <c r="I51" s="15" t="s">
        <v>280</v>
      </c>
      <c r="J51" s="18" t="s">
        <v>280</v>
      </c>
      <c r="K51" s="16" t="s">
        <v>280</v>
      </c>
      <c r="L51" s="17" t="s">
        <v>280</v>
      </c>
      <c r="M51" s="1"/>
    </row>
    <row r="52" spans="1:13" ht="18" thickTop="1" thickBot="1" x14ac:dyDescent="0.25">
      <c r="A52" s="33" t="s">
        <v>200</v>
      </c>
      <c r="B52" s="34" t="s">
        <v>217</v>
      </c>
      <c r="C52" s="35" t="s">
        <v>218</v>
      </c>
      <c r="D52" s="36" t="s">
        <v>219</v>
      </c>
      <c r="E52" s="13">
        <v>4</v>
      </c>
      <c r="F52" s="19">
        <v>4</v>
      </c>
      <c r="G52" s="20">
        <v>6</v>
      </c>
      <c r="H52" s="14" t="s">
        <v>280</v>
      </c>
      <c r="I52" s="15">
        <v>14</v>
      </c>
      <c r="J52" s="18">
        <v>14.5</v>
      </c>
      <c r="K52" s="16">
        <v>28.5</v>
      </c>
      <c r="L52" s="17" t="s">
        <v>43</v>
      </c>
      <c r="M52" s="1"/>
    </row>
    <row r="53" spans="1:13" ht="18" thickTop="1" thickBot="1" x14ac:dyDescent="0.25">
      <c r="A53" s="33" t="s">
        <v>204</v>
      </c>
      <c r="B53" s="34" t="s">
        <v>221</v>
      </c>
      <c r="C53" s="35" t="s">
        <v>222</v>
      </c>
      <c r="D53" s="36" t="s">
        <v>223</v>
      </c>
      <c r="E53" s="13">
        <v>4</v>
      </c>
      <c r="F53" s="19">
        <v>0</v>
      </c>
      <c r="G53" s="20">
        <v>3</v>
      </c>
      <c r="H53" s="14">
        <v>8</v>
      </c>
      <c r="I53" s="15">
        <v>15</v>
      </c>
      <c r="J53" s="18">
        <v>33</v>
      </c>
      <c r="K53" s="16">
        <v>48</v>
      </c>
      <c r="L53" s="17" t="s">
        <v>42</v>
      </c>
      <c r="M53" s="1" t="s">
        <v>301</v>
      </c>
    </row>
    <row r="54" spans="1:13" ht="18" thickTop="1" thickBot="1" x14ac:dyDescent="0.25">
      <c r="A54" s="33" t="s">
        <v>208</v>
      </c>
      <c r="B54" s="34" t="s">
        <v>225</v>
      </c>
      <c r="C54" s="37" t="s">
        <v>226</v>
      </c>
      <c r="D54" s="44" t="s">
        <v>227</v>
      </c>
      <c r="E54" s="13">
        <v>4</v>
      </c>
      <c r="F54" s="19">
        <v>3</v>
      </c>
      <c r="G54" s="20">
        <v>5</v>
      </c>
      <c r="H54" s="14">
        <v>9</v>
      </c>
      <c r="I54" s="15">
        <v>21</v>
      </c>
      <c r="J54" s="18">
        <v>38</v>
      </c>
      <c r="K54" s="16">
        <v>59</v>
      </c>
      <c r="L54" s="17" t="s">
        <v>25</v>
      </c>
      <c r="M54" s="1"/>
    </row>
    <row r="55" spans="1:13" ht="18" thickTop="1" thickBot="1" x14ac:dyDescent="0.25">
      <c r="A55" s="33" t="s">
        <v>212</v>
      </c>
      <c r="B55" s="34" t="s">
        <v>229</v>
      </c>
      <c r="C55" s="35" t="s">
        <v>230</v>
      </c>
      <c r="D55" s="36" t="s">
        <v>231</v>
      </c>
      <c r="E55" s="13">
        <v>4</v>
      </c>
      <c r="F55" s="19">
        <v>4</v>
      </c>
      <c r="G55" s="20">
        <v>5</v>
      </c>
      <c r="H55" s="14">
        <v>8</v>
      </c>
      <c r="I55" s="15">
        <v>21</v>
      </c>
      <c r="J55" s="18">
        <v>25</v>
      </c>
      <c r="K55" s="16">
        <v>46</v>
      </c>
      <c r="L55" s="17" t="s">
        <v>42</v>
      </c>
      <c r="M55" s="1"/>
    </row>
    <row r="56" spans="1:13" ht="18" thickTop="1" thickBot="1" x14ac:dyDescent="0.25">
      <c r="A56" s="33" t="s">
        <v>216</v>
      </c>
      <c r="B56" s="34" t="s">
        <v>233</v>
      </c>
      <c r="C56" s="35" t="s">
        <v>234</v>
      </c>
      <c r="D56" s="36" t="s">
        <v>235</v>
      </c>
      <c r="E56" s="13">
        <v>4</v>
      </c>
      <c r="F56" s="19">
        <v>4</v>
      </c>
      <c r="G56" s="20">
        <v>8.5</v>
      </c>
      <c r="H56" s="14">
        <v>8</v>
      </c>
      <c r="I56" s="15">
        <v>24.5</v>
      </c>
      <c r="J56" s="18">
        <v>29.5</v>
      </c>
      <c r="K56" s="16">
        <v>54</v>
      </c>
      <c r="L56" s="17" t="s">
        <v>25</v>
      </c>
      <c r="M56" s="1"/>
    </row>
    <row r="57" spans="1:13" ht="18" thickTop="1" thickBot="1" x14ac:dyDescent="0.25">
      <c r="A57" s="33" t="s">
        <v>220</v>
      </c>
      <c r="B57" s="34" t="s">
        <v>237</v>
      </c>
      <c r="C57" s="35" t="s">
        <v>238</v>
      </c>
      <c r="D57" s="36" t="s">
        <v>239</v>
      </c>
      <c r="E57" s="13">
        <v>4.5</v>
      </c>
      <c r="F57" s="19">
        <v>5</v>
      </c>
      <c r="G57" s="20">
        <v>7.5</v>
      </c>
      <c r="H57" s="14">
        <v>8</v>
      </c>
      <c r="I57" s="15">
        <v>25</v>
      </c>
      <c r="J57" s="18">
        <v>33.5</v>
      </c>
      <c r="K57" s="16">
        <v>58.5</v>
      </c>
      <c r="L57" s="17" t="s">
        <v>25</v>
      </c>
      <c r="M57" s="1"/>
    </row>
    <row r="58" spans="1:13" ht="18" thickTop="1" thickBot="1" x14ac:dyDescent="0.25">
      <c r="A58" s="33" t="s">
        <v>224</v>
      </c>
      <c r="B58" s="34" t="s">
        <v>241</v>
      </c>
      <c r="C58" s="35" t="s">
        <v>242</v>
      </c>
      <c r="D58" s="36" t="s">
        <v>243</v>
      </c>
      <c r="E58" s="13">
        <v>4</v>
      </c>
      <c r="F58" s="19">
        <v>5</v>
      </c>
      <c r="G58" s="20">
        <v>5</v>
      </c>
      <c r="H58" s="14">
        <v>8</v>
      </c>
      <c r="I58" s="15">
        <v>22</v>
      </c>
      <c r="J58" s="18">
        <v>25.75</v>
      </c>
      <c r="K58" s="16">
        <v>47.75</v>
      </c>
      <c r="L58" s="17" t="s">
        <v>42</v>
      </c>
      <c r="M58" s="1"/>
    </row>
    <row r="59" spans="1:13" ht="18" thickTop="1" thickBot="1" x14ac:dyDescent="0.25">
      <c r="A59" s="33" t="s">
        <v>228</v>
      </c>
      <c r="B59" s="34" t="s">
        <v>245</v>
      </c>
      <c r="C59" s="35" t="s">
        <v>246</v>
      </c>
      <c r="D59" s="36" t="s">
        <v>247</v>
      </c>
      <c r="E59" s="13">
        <v>4</v>
      </c>
      <c r="F59" s="19">
        <v>5</v>
      </c>
      <c r="G59" s="20">
        <v>9.5</v>
      </c>
      <c r="H59" s="14">
        <v>8</v>
      </c>
      <c r="I59" s="15">
        <v>26.5</v>
      </c>
      <c r="J59" s="18">
        <v>24</v>
      </c>
      <c r="K59" s="16">
        <v>50.5</v>
      </c>
      <c r="L59" s="17" t="s">
        <v>25</v>
      </c>
      <c r="M59" s="1"/>
    </row>
    <row r="60" spans="1:13" ht="18" thickTop="1" thickBot="1" x14ac:dyDescent="0.25">
      <c r="A60" s="33" t="s">
        <v>232</v>
      </c>
      <c r="B60" s="34" t="s">
        <v>249</v>
      </c>
      <c r="C60" s="40" t="s">
        <v>250</v>
      </c>
      <c r="D60" s="41" t="s">
        <v>251</v>
      </c>
      <c r="E60" s="13">
        <v>4.5</v>
      </c>
      <c r="F60" s="19">
        <v>4</v>
      </c>
      <c r="G60" s="20">
        <v>8</v>
      </c>
      <c r="H60" s="14">
        <v>8</v>
      </c>
      <c r="I60" s="15">
        <v>24.5</v>
      </c>
      <c r="J60" s="18">
        <v>20.5</v>
      </c>
      <c r="K60" s="16">
        <v>45</v>
      </c>
      <c r="L60" s="17" t="s">
        <v>42</v>
      </c>
      <c r="M60" s="1"/>
    </row>
    <row r="61" spans="1:13" ht="18" thickTop="1" thickBot="1" x14ac:dyDescent="0.25">
      <c r="A61" s="33" t="s">
        <v>236</v>
      </c>
      <c r="B61" s="52">
        <v>17110210688</v>
      </c>
      <c r="C61" s="53" t="s">
        <v>252</v>
      </c>
      <c r="D61" s="54" t="s">
        <v>253</v>
      </c>
      <c r="E61" s="13">
        <v>4</v>
      </c>
      <c r="F61" s="19">
        <v>3</v>
      </c>
      <c r="G61" s="20">
        <v>12.5</v>
      </c>
      <c r="H61" s="14">
        <v>8</v>
      </c>
      <c r="I61" s="49">
        <v>27.5</v>
      </c>
      <c r="J61" s="18">
        <v>39.33</v>
      </c>
      <c r="K61" s="16">
        <v>66.83</v>
      </c>
      <c r="L61" s="50" t="s">
        <v>24</v>
      </c>
      <c r="M61" s="51"/>
    </row>
    <row r="62" spans="1:13" ht="33" thickTop="1" thickBot="1" x14ac:dyDescent="0.25">
      <c r="A62" s="33" t="s">
        <v>240</v>
      </c>
      <c r="B62" s="55" t="s">
        <v>254</v>
      </c>
      <c r="C62" s="56" t="s">
        <v>255</v>
      </c>
      <c r="D62" s="57" t="s">
        <v>256</v>
      </c>
      <c r="E62" s="13"/>
      <c r="F62" s="19" t="s">
        <v>280</v>
      </c>
      <c r="G62" s="20" t="s">
        <v>280</v>
      </c>
      <c r="H62" s="14"/>
      <c r="I62" s="49">
        <v>0</v>
      </c>
      <c r="J62" s="18" t="s">
        <v>280</v>
      </c>
      <c r="K62" s="16" t="s">
        <v>280</v>
      </c>
      <c r="L62" s="50" t="s">
        <v>280</v>
      </c>
      <c r="M62" s="1"/>
    </row>
    <row r="63" spans="1:13" ht="33" thickTop="1" thickBot="1" x14ac:dyDescent="0.25">
      <c r="A63" s="33" t="s">
        <v>244</v>
      </c>
      <c r="B63" s="55" t="s">
        <v>257</v>
      </c>
      <c r="C63" s="58" t="s">
        <v>258</v>
      </c>
      <c r="D63" s="58" t="s">
        <v>259</v>
      </c>
      <c r="E63" s="13"/>
      <c r="F63" s="19" t="s">
        <v>280</v>
      </c>
      <c r="G63" s="20" t="s">
        <v>280</v>
      </c>
      <c r="H63" s="14"/>
      <c r="I63" s="49">
        <v>0</v>
      </c>
      <c r="J63" s="18" t="s">
        <v>280</v>
      </c>
      <c r="K63" s="16" t="s">
        <v>280</v>
      </c>
      <c r="L63" s="50" t="s">
        <v>280</v>
      </c>
      <c r="M63" s="1"/>
    </row>
    <row r="64" spans="1:13" ht="33" thickTop="1" thickBot="1" x14ac:dyDescent="0.25">
      <c r="A64" s="33" t="s">
        <v>248</v>
      </c>
      <c r="B64" s="55" t="s">
        <v>260</v>
      </c>
      <c r="C64" s="58" t="s">
        <v>261</v>
      </c>
      <c r="D64" s="58" t="s">
        <v>262</v>
      </c>
      <c r="E64" s="13"/>
      <c r="F64" s="19" t="s">
        <v>280</v>
      </c>
      <c r="G64" s="20" t="s">
        <v>280</v>
      </c>
      <c r="H64" s="14"/>
      <c r="I64" s="49">
        <v>0</v>
      </c>
      <c r="J64" s="18" t="s">
        <v>280</v>
      </c>
      <c r="K64" s="16" t="s">
        <v>280</v>
      </c>
      <c r="L64" s="50" t="s">
        <v>280</v>
      </c>
      <c r="M64" s="1"/>
    </row>
    <row r="65" spans="1:13" ht="33" thickTop="1" thickBot="1" x14ac:dyDescent="0.25">
      <c r="A65" s="33" t="s">
        <v>266</v>
      </c>
      <c r="B65" s="55" t="s">
        <v>263</v>
      </c>
      <c r="C65" s="59" t="s">
        <v>264</v>
      </c>
      <c r="D65" s="59" t="s">
        <v>265</v>
      </c>
      <c r="E65" s="13"/>
      <c r="F65" s="19">
        <v>3</v>
      </c>
      <c r="G65" s="20">
        <v>5.5</v>
      </c>
      <c r="H65" s="14" t="s">
        <v>280</v>
      </c>
      <c r="I65" s="49">
        <v>8.5</v>
      </c>
      <c r="J65" s="18" t="s">
        <v>280</v>
      </c>
      <c r="K65" s="16" t="s">
        <v>280</v>
      </c>
      <c r="L65" s="50" t="s">
        <v>280</v>
      </c>
      <c r="M65" s="1"/>
    </row>
    <row r="66" spans="1:13" ht="16" x14ac:dyDescent="0.2">
      <c r="A66" s="45"/>
      <c r="B66" s="46"/>
      <c r="C66" s="47" t="s">
        <v>299</v>
      </c>
      <c r="D66" s="48" t="s">
        <v>300</v>
      </c>
      <c r="E66" s="22"/>
      <c r="F66" s="22">
        <v>3</v>
      </c>
      <c r="G66" s="20">
        <v>6</v>
      </c>
      <c r="H66" s="22">
        <v>5</v>
      </c>
      <c r="I66" s="22"/>
      <c r="J66" s="22"/>
      <c r="K66" s="22"/>
      <c r="L66" s="23"/>
      <c r="M66" s="1"/>
    </row>
    <row r="67" spans="1:13" x14ac:dyDescent="0.2">
      <c r="A67" s="21"/>
      <c r="B67" s="30"/>
      <c r="C67" s="31" t="s">
        <v>304</v>
      </c>
      <c r="D67" s="31" t="s">
        <v>305</v>
      </c>
      <c r="E67" s="22"/>
      <c r="F67" s="22"/>
      <c r="G67" s="22"/>
      <c r="H67" s="22">
        <v>6</v>
      </c>
      <c r="I67" s="22"/>
      <c r="J67" s="22"/>
      <c r="K67" s="22"/>
      <c r="L67" s="23"/>
      <c r="M67" s="1"/>
    </row>
    <row r="68" spans="1:13" x14ac:dyDescent="0.2">
      <c r="A68" s="1"/>
      <c r="B68" s="1"/>
      <c r="C68" s="1"/>
      <c r="D68" s="1"/>
      <c r="E68" s="3"/>
      <c r="F68" s="3"/>
      <c r="G68" s="3"/>
      <c r="H68" s="3"/>
      <c r="I68" s="3"/>
      <c r="J68" s="3"/>
      <c r="K68" s="3"/>
      <c r="L68" s="3"/>
      <c r="M68" s="1"/>
    </row>
    <row r="69" spans="1:13" x14ac:dyDescent="0.2">
      <c r="A69" s="1"/>
      <c r="B69" s="24" t="s">
        <v>45</v>
      </c>
      <c r="C69" s="1"/>
      <c r="D69" s="1"/>
      <c r="E69" s="3"/>
      <c r="F69" s="25" t="s">
        <v>53</v>
      </c>
      <c r="G69" s="3"/>
      <c r="H69" s="3"/>
      <c r="I69" s="3"/>
      <c r="J69" s="3"/>
      <c r="K69" s="3"/>
      <c r="L69" s="3"/>
      <c r="M69" s="1"/>
    </row>
    <row r="70" spans="1:13" x14ac:dyDescent="0.2">
      <c r="A70" s="1"/>
      <c r="B70" s="26" t="s">
        <v>50</v>
      </c>
      <c r="C70" s="27"/>
      <c r="D70" s="1"/>
      <c r="E70" s="3"/>
      <c r="F70" s="28" t="s">
        <v>23</v>
      </c>
      <c r="G70" s="3" t="s">
        <v>52</v>
      </c>
      <c r="H70" s="29">
        <v>11</v>
      </c>
      <c r="I70" s="3"/>
      <c r="J70" s="3"/>
      <c r="K70" s="3"/>
      <c r="L70" s="3"/>
      <c r="M70" s="1"/>
    </row>
    <row r="71" spans="1:13" x14ac:dyDescent="0.2">
      <c r="A71" s="1"/>
      <c r="B71" s="26" t="s">
        <v>62</v>
      </c>
      <c r="C71" s="27"/>
      <c r="D71" s="1"/>
      <c r="E71" s="3"/>
      <c r="F71" s="28" t="s">
        <v>24</v>
      </c>
      <c r="G71" s="3" t="s">
        <v>52</v>
      </c>
      <c r="H71" s="29">
        <v>8</v>
      </c>
      <c r="I71" s="3"/>
      <c r="J71" s="3"/>
      <c r="K71" s="3"/>
      <c r="L71" s="3"/>
      <c r="M71" s="1"/>
    </row>
    <row r="72" spans="1:13" x14ac:dyDescent="0.2">
      <c r="A72" s="1"/>
      <c r="B72" s="26" t="s">
        <v>64</v>
      </c>
      <c r="C72" s="27"/>
      <c r="D72" s="1"/>
      <c r="E72" s="3"/>
      <c r="F72" s="28" t="s">
        <v>25</v>
      </c>
      <c r="G72" s="3" t="s">
        <v>52</v>
      </c>
      <c r="H72" s="29">
        <v>10</v>
      </c>
      <c r="I72" s="3"/>
      <c r="J72" s="3"/>
      <c r="K72" s="3"/>
      <c r="L72" s="3"/>
      <c r="M72" s="1"/>
    </row>
    <row r="73" spans="1:13" x14ac:dyDescent="0.2">
      <c r="A73" s="1"/>
      <c r="B73" s="26" t="s">
        <v>51</v>
      </c>
      <c r="C73" s="27"/>
      <c r="D73" s="1"/>
      <c r="E73" s="3"/>
      <c r="F73" s="28" t="s">
        <v>42</v>
      </c>
      <c r="G73" s="3" t="s">
        <v>52</v>
      </c>
      <c r="H73" s="29">
        <v>5</v>
      </c>
      <c r="I73" s="3"/>
      <c r="J73" s="3"/>
      <c r="K73" s="3"/>
      <c r="L73" s="3"/>
      <c r="M73" s="1"/>
    </row>
    <row r="74" spans="1:13" x14ac:dyDescent="0.2">
      <c r="A74" s="1"/>
      <c r="B74" s="1"/>
      <c r="C74" s="1"/>
      <c r="D74" s="1"/>
      <c r="E74" s="3"/>
      <c r="F74" s="28" t="s">
        <v>43</v>
      </c>
      <c r="G74" s="3" t="s">
        <v>52</v>
      </c>
      <c r="H74" s="29">
        <v>12</v>
      </c>
      <c r="I74" s="3"/>
      <c r="J74" s="3"/>
      <c r="K74" s="3"/>
      <c r="L74" s="3"/>
      <c r="M74" s="1"/>
    </row>
    <row r="75" spans="1:13" x14ac:dyDescent="0.2">
      <c r="A75" s="1"/>
      <c r="B75" s="1"/>
      <c r="C75" s="1"/>
      <c r="D75" s="1"/>
      <c r="E75" s="3"/>
      <c r="F75" s="28" t="s">
        <v>44</v>
      </c>
      <c r="G75" s="3" t="s">
        <v>52</v>
      </c>
      <c r="H75" s="29"/>
      <c r="I75" s="3"/>
      <c r="J75" s="3"/>
      <c r="K75" s="3"/>
      <c r="L75" s="3"/>
      <c r="M75" s="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ISM 209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Pius Onobhayedo</cp:lastModifiedBy>
  <cp:lastPrinted>2017-11-02T10:43:16Z</cp:lastPrinted>
  <dcterms:created xsi:type="dcterms:W3CDTF">2012-02-09T15:21:18Z</dcterms:created>
  <dcterms:modified xsi:type="dcterms:W3CDTF">2021-03-23T11:59:19Z</dcterms:modified>
</cp:coreProperties>
</file>