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thiasniffeler/Documents/GitHub/CityEnergyAnalyst/cea/examples/reference-case-open/baseline/inputs/technology/components/"/>
    </mc:Choice>
  </mc:AlternateContent>
  <xr:revisionPtr revIDLastSave="0" documentId="13_ncr:1_{04B84876-4968-4847-A69D-DE63B7EFD524}" xr6:coauthVersionLast="36" xr6:coauthVersionMax="47" xr10:uidLastSave="{00000000-0000-0000-0000-000000000000}"/>
  <bookViews>
    <workbookView xWindow="9360" yWindow="500" windowWidth="29040" windowHeight="15840" tabRatio="993" activeTab="14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_configuration" sheetId="16" r:id="rId8"/>
    <sheet name="Chiller" sheetId="8" r:id="rId9"/>
    <sheet name="Absorption_chiller" sheetId="9" r:id="rId10"/>
    <sheet name="CT" sheetId="10" r:id="rId11"/>
    <sheet name="HEX" sheetId="11" r:id="rId12"/>
    <sheet name="BH" sheetId="12" r:id="rId13"/>
    <sheet name="HP" sheetId="13" r:id="rId14"/>
    <sheet name="TES" sheetId="14" r:id="rId15"/>
    <sheet name="Pump" sheetId="15" r:id="rId16"/>
  </sheets>
  <definedNames>
    <definedName name="__xlfn_AGGREGATE">#N/A</definedName>
    <definedName name="__xlfn_STDEV_S">#N/A</definedName>
  </definedNames>
  <calcPr calcId="162913"/>
</workbook>
</file>

<file path=xl/calcChain.xml><?xml version="1.0" encoding="utf-8"?>
<calcChain xmlns="http://schemas.openxmlformats.org/spreadsheetml/2006/main">
  <c r="L3" i="14" l="1"/>
  <c r="I3" i="14"/>
  <c r="L2" i="14"/>
  <c r="I2" i="14"/>
  <c r="H4" i="11" l="1"/>
  <c r="G4" i="11"/>
  <c r="G3" i="11"/>
  <c r="H2" i="11"/>
  <c r="G2" i="11"/>
  <c r="H2" i="12"/>
  <c r="G2" i="4"/>
  <c r="H2" i="4"/>
  <c r="G3" i="4"/>
  <c r="H3" i="4"/>
  <c r="G4" i="4"/>
  <c r="H4" i="4"/>
  <c r="H2" i="7"/>
  <c r="H3" i="8"/>
  <c r="I3" i="8"/>
  <c r="H2" i="6"/>
  <c r="H3" i="6"/>
  <c r="H2" i="13"/>
  <c r="H3" i="13"/>
  <c r="K3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<sst xmlns="http://schemas.openxmlformats.org/spreadsheetml/2006/main" count="560" uniqueCount="171">
  <si>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</si>
  <si>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</si>
  <si>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</si>
  <si>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</si>
  <si>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</si>
  <si>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</si>
  <si>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</si>
  <si>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</si>
  <si>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</si>
  <si>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</si>
  <si>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</si>
  <si>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</si>
  <si>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</si>
  <si>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</si>
  <si>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</si>
  <si>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</si>
  <si>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</si>
  <si>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</si>
  <si>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</si>
  <si>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</si>
  <si>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</si>
  <si>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</si>
  <si>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</si>
  <si>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</si>
  <si>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</si>
  <si>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</si>
  <si>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</si>
  <si>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</si>
  <si>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</si>
  <si>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</si>
  <si>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</si>
  <si>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</si>
  <si>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</si>
  <si>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</si>
  <si>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</si>
  <si>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</si>
  <si>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</si>
  <si>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</si>
  <si>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</si>
  <si>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</si>
  <si>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</si>
  <si>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</si>
  <si>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</si>
  <si>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</si>
  <si>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</si>
  <si>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</si>
  <si>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</si>
  <si>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</si>
  <si>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</si>
  <si>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</si>
  <si>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</si>
  <si>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</si>
  <si>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</si>
  <si>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</si>
  <si>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</si>
  <si>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</si>
  <si>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</si>
  <si>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</si>
  <si>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</si>
  <si>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</si>
  <si>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</si>
  <si>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</si>
  <si>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</si>
  <si>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</si>
  <si>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</si>
  <si>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</si>
  <si>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</si>
  <si>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</si>
  <si>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</si>
  <si>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</si>
  <si>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</si>
  <si>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</si>
  <si>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</si>
  <si>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</si>
  <si>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</si>
  <si>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</si>
  <si>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</si>
  <si>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</si>
  <si>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</si>
  <si>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</si>
  <si>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</si>
  <si>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</si>
  <si>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</si>
  <si>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</si>
  <si>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</si>
  <si>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</si>
  <si>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</si>
  <si>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</si>
  <si>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</si>
  <si>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</si>
  <si>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</si>
  <si>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</si>
  <si>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</si>
  <si>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</si>
  <si>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</si>
  <si>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</si>
  <si>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</si>
  <si>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</si>
  <si>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</si>
  <si>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</si>
  <si>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</si>
  <si>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</si>
  <si>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</si>
  <si>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</si>
  <si>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</si>
  <si>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</si>
  <si>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</si>
  <si>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</si>
  <si>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</si>
  <si>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</si>
  <si>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</si>
  <si>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</si>
  <si>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</si>
  <si>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</si>
  <si>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</si>
  <si>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</si>
  <si>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</si>
  <si>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</si>
  <si>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</si>
  <si>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</si>
  <si>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</si>
  <si>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</si>
  <si>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</si>
  <si>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</si>
  <si>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</si>
  <si>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</si>
  <si>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</si>
  <si>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</si>
  <si>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</si>
  <si>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CODE</t>
  </si>
  <si>
    <t>SOURCE</t>
  </si>
  <si>
    <t>COMPRESSOR</t>
  </si>
  <si>
    <t>plf_a</t>
  </si>
  <si>
    <t>plf_b</t>
  </si>
  <si>
    <t>plf_c</t>
  </si>
  <si>
    <t>q_a</t>
  </si>
  <si>
    <t>q_b</t>
  </si>
  <si>
    <t>q_c</t>
  </si>
  <si>
    <t>q_d</t>
  </si>
  <si>
    <t>q_e</t>
  </si>
  <si>
    <t>q_f</t>
  </si>
  <si>
    <t>REFERENCE</t>
  </si>
  <si>
    <t>CH_T0</t>
  </si>
  <si>
    <t>WATER</t>
  </si>
  <si>
    <t>SCREW</t>
  </si>
  <si>
    <t>https://comnet.org/index.php/382-chillers</t>
  </si>
  <si>
    <t>CH_T1</t>
  </si>
  <si>
    <t>CENTRIFUGAL</t>
  </si>
  <si>
    <t>G_VALUE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</si>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</sst>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5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16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opLeftCell="N1" zoomScale="80" zoomScaleNormal="80" workbookViewId="0">
      <selection activeCell="N1" sqref="N1:Q2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J29" sqref="J29"/>
    </sheetView>
  </sheetViews>
  <sheetFormatPr baseColWidth="10" defaultColWidth="8.83203125" defaultRowHeight="15" x14ac:dyDescent="0.2"/>
  <cols>
    <col min="1" max="1" width="27.6640625" customWidth="1"/>
    <col min="5" max="5" width="9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</row>
    <row r="2" spans="1:26" x14ac:dyDescent="0.2">
      <c r="A2" s="1" t="s">
        <v>87</v>
      </c>
      <c r="B2" s="2" t="s">
        <v>88</v>
      </c>
      <c r="C2" s="2" t="s">
        <v>89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87</v>
      </c>
      <c r="B3" s="2" t="s">
        <v>90</v>
      </c>
      <c r="C3" s="2" t="s">
        <v>89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91</v>
      </c>
      <c r="B4" s="2" t="s">
        <v>92</v>
      </c>
      <c r="C4" s="2" t="s">
        <v>93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94</v>
      </c>
      <c r="B5" s="2" t="s">
        <v>95</v>
      </c>
      <c r="C5" s="2" t="s">
        <v>93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94</v>
      </c>
      <c r="B6" s="2" t="s">
        <v>95</v>
      </c>
      <c r="C6" s="2" t="s">
        <v>93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2">
      <c r="A7" s="1" t="s">
        <v>96</v>
      </c>
      <c r="B7" s="2" t="s">
        <v>97</v>
      </c>
      <c r="C7" s="2" t="s">
        <v>98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zoomScale="70" zoomScaleNormal="70" workbookViewId="0">
      <selection activeCell="C12" sqref="C12"/>
    </sheetView>
  </sheetViews>
  <sheetFormatPr baseColWidth="10" defaultColWidth="8.83203125" defaultRowHeight="15" x14ac:dyDescent="0.2"/>
  <cols>
    <col min="1" max="1" width="26.5" customWidth="1"/>
    <col min="3" max="3" width="18.5" customWidth="1"/>
    <col min="4" max="5" width="15.33203125" customWidth="1"/>
    <col min="15" max="15" width="29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99</v>
      </c>
      <c r="B2" s="2" t="s">
        <v>100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2">
      <c r="A3" s="1" t="s">
        <v>99</v>
      </c>
      <c r="B3" s="2" t="s">
        <v>100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G16" sqref="G16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12" max="12" width="19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2">
      <c r="A2" s="1" t="s">
        <v>103</v>
      </c>
      <c r="B2" s="2" t="s">
        <v>104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2">
      <c r="A3" s="1" t="s">
        <v>103</v>
      </c>
      <c r="B3" s="2" t="s">
        <v>104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2">
      <c r="A4" s="1" t="s">
        <v>103</v>
      </c>
      <c r="B4" s="2" t="s">
        <v>104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2">
      <c r="A5" s="1" t="s">
        <v>119</v>
      </c>
      <c r="B5" s="2" t="s">
        <v>120</v>
      </c>
      <c r="C5" s="2">
        <v>0</v>
      </c>
      <c r="D5" s="5">
        <v>500</v>
      </c>
      <c r="E5" s="2" t="s">
        <v>121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122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"/>
  <sheetViews>
    <sheetView zoomScale="60" zoomScaleNormal="60" workbookViewId="0">
      <selection activeCell="O6" sqref="O6"/>
    </sheetView>
  </sheetViews>
  <sheetFormatPr baseColWidth="10" defaultColWidth="8.83203125" defaultRowHeight="15" x14ac:dyDescent="0.2"/>
  <cols>
    <col min="1" max="1" width="29" customWidth="1"/>
    <col min="3" max="3" width="17.5" customWidth="1"/>
    <col min="4" max="5" width="20.5" customWidth="1"/>
    <col min="7" max="7" width="11.33203125" customWidth="1"/>
    <col min="9" max="9" width="12.5" customWidth="1"/>
    <col min="10" max="10" width="12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107</v>
      </c>
      <c r="B2" s="2" t="s">
        <v>108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109</v>
      </c>
      <c r="B3" s="2" t="s">
        <v>110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abSelected="1" zoomScale="80" zoomScaleNormal="80" workbookViewId="0">
      <selection activeCell="B18" sqref="B18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149</v>
      </c>
      <c r="O1" s="1" t="s">
        <v>24</v>
      </c>
      <c r="P1" s="1" t="s">
        <v>25</v>
      </c>
      <c r="Q1" s="1" t="s">
        <v>150</v>
      </c>
      <c r="R1" s="1" t="s">
        <v>151</v>
      </c>
      <c r="S1" s="1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1" t="s">
        <v>158</v>
      </c>
      <c r="Z1" s="1" t="s">
        <v>26</v>
      </c>
    </row>
    <row r="2" spans="1:26" x14ac:dyDescent="0.2">
      <c r="A2" s="1" t="s">
        <v>112</v>
      </c>
      <c r="B2" s="2" t="s">
        <v>113</v>
      </c>
      <c r="C2" s="14" t="s">
        <v>159</v>
      </c>
      <c r="D2" s="2">
        <v>100</v>
      </c>
      <c r="E2" s="2">
        <v>12000</v>
      </c>
      <c r="F2" s="2" t="s">
        <v>114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4">
        <v>25</v>
      </c>
      <c r="O2" s="2">
        <v>1</v>
      </c>
      <c r="P2" s="2">
        <v>6</v>
      </c>
      <c r="Q2" s="14">
        <v>0</v>
      </c>
      <c r="R2" s="14">
        <v>0</v>
      </c>
      <c r="S2" s="14">
        <v>70</v>
      </c>
      <c r="T2" s="14">
        <v>90</v>
      </c>
      <c r="U2" s="14">
        <v>0</v>
      </c>
      <c r="V2" s="14">
        <v>997</v>
      </c>
      <c r="W2" s="14">
        <v>4.1900000000000004</v>
      </c>
      <c r="X2" s="14">
        <v>0.98</v>
      </c>
      <c r="Y2" s="14">
        <v>0.96</v>
      </c>
      <c r="Z2" s="2" t="s">
        <v>115</v>
      </c>
    </row>
    <row r="3" spans="1:26" x14ac:dyDescent="0.2">
      <c r="A3" s="1" t="s">
        <v>112</v>
      </c>
      <c r="B3" s="2" t="s">
        <v>113</v>
      </c>
      <c r="C3" s="14" t="s">
        <v>159</v>
      </c>
      <c r="D3" s="2">
        <v>12000</v>
      </c>
      <c r="E3" s="5">
        <v>10000000000</v>
      </c>
      <c r="F3" s="2" t="s">
        <v>114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4">
        <v>25</v>
      </c>
      <c r="O3" s="2">
        <v>1</v>
      </c>
      <c r="P3" s="2">
        <v>6</v>
      </c>
      <c r="Q3" s="14">
        <v>0</v>
      </c>
      <c r="R3" s="14">
        <v>0</v>
      </c>
      <c r="S3" s="14">
        <v>70</v>
      </c>
      <c r="T3" s="14">
        <v>90</v>
      </c>
      <c r="U3" s="14">
        <v>0</v>
      </c>
      <c r="V3" s="14">
        <v>997</v>
      </c>
      <c r="W3" s="14">
        <v>4.1900000000000004</v>
      </c>
      <c r="X3" s="14">
        <v>0.98</v>
      </c>
      <c r="Y3" s="14">
        <v>0.96</v>
      </c>
      <c r="Z3" s="2" t="s">
        <v>4</v>
      </c>
    </row>
    <row r="4" spans="1:26" x14ac:dyDescent="0.2">
      <c r="A4" s="1" t="s">
        <v>160</v>
      </c>
      <c r="B4" s="2" t="s">
        <v>116</v>
      </c>
      <c r="C4" s="14" t="s">
        <v>161</v>
      </c>
      <c r="D4" s="14">
        <v>0</v>
      </c>
      <c r="E4" s="15">
        <v>10000000000</v>
      </c>
      <c r="F4" s="14" t="s">
        <v>162</v>
      </c>
      <c r="G4" s="14" t="s">
        <v>31</v>
      </c>
      <c r="H4" s="14">
        <v>0</v>
      </c>
      <c r="I4" s="14">
        <v>108</v>
      </c>
      <c r="J4" s="14">
        <v>1</v>
      </c>
      <c r="K4" s="14">
        <v>0</v>
      </c>
      <c r="L4" s="14">
        <v>0</v>
      </c>
      <c r="M4" s="14">
        <v>25</v>
      </c>
      <c r="N4" s="14">
        <v>25</v>
      </c>
      <c r="O4" s="14">
        <v>2</v>
      </c>
      <c r="P4" s="14">
        <v>6</v>
      </c>
      <c r="Q4" s="14">
        <v>0</v>
      </c>
      <c r="R4" s="14">
        <v>0</v>
      </c>
      <c r="S4" s="14">
        <v>4</v>
      </c>
      <c r="T4" s="14">
        <v>13</v>
      </c>
      <c r="U4" s="14">
        <v>0</v>
      </c>
      <c r="V4" s="14">
        <v>997</v>
      </c>
      <c r="W4" s="14">
        <v>4.1900000000000004</v>
      </c>
      <c r="X4" s="14">
        <v>0.98</v>
      </c>
      <c r="Y4" s="14">
        <v>0.96</v>
      </c>
      <c r="Z4" s="14" t="s">
        <v>115</v>
      </c>
    </row>
    <row r="5" spans="1:26" x14ac:dyDescent="0.2">
      <c r="A5" s="1" t="s">
        <v>163</v>
      </c>
      <c r="B5" s="2" t="s">
        <v>164</v>
      </c>
      <c r="C5" s="14" t="s">
        <v>161</v>
      </c>
      <c r="D5" s="14">
        <v>0</v>
      </c>
      <c r="E5" s="15">
        <v>10000000000</v>
      </c>
      <c r="F5" s="14" t="s">
        <v>162</v>
      </c>
      <c r="G5" s="14" t="s">
        <v>31</v>
      </c>
      <c r="H5" s="14">
        <v>0</v>
      </c>
      <c r="I5" s="14">
        <v>117.9</v>
      </c>
      <c r="J5" s="14">
        <v>1</v>
      </c>
      <c r="K5" s="14">
        <v>0</v>
      </c>
      <c r="L5" s="14">
        <v>0</v>
      </c>
      <c r="M5" s="14">
        <v>25</v>
      </c>
      <c r="N5" s="14">
        <v>25</v>
      </c>
      <c r="O5" s="14">
        <v>2</v>
      </c>
      <c r="P5" s="14">
        <v>6</v>
      </c>
      <c r="Q5" s="14">
        <v>4.8</v>
      </c>
      <c r="R5" s="14">
        <v>0</v>
      </c>
      <c r="S5" s="14">
        <v>-0.5</v>
      </c>
      <c r="T5" s="14">
        <v>0.5</v>
      </c>
      <c r="U5" s="14">
        <v>334</v>
      </c>
      <c r="V5" s="14">
        <v>917</v>
      </c>
      <c r="W5" s="14">
        <v>2.11</v>
      </c>
      <c r="X5" s="14">
        <v>0.98</v>
      </c>
      <c r="Y5" s="14">
        <v>0.96</v>
      </c>
      <c r="Z5" s="14" t="s">
        <v>115</v>
      </c>
    </row>
    <row r="6" spans="1:26" x14ac:dyDescent="0.2">
      <c r="A6" s="1" t="s">
        <v>165</v>
      </c>
      <c r="B6" s="2" t="s">
        <v>166</v>
      </c>
      <c r="C6" s="14" t="s">
        <v>161</v>
      </c>
      <c r="D6" s="14">
        <v>0</v>
      </c>
      <c r="E6" s="15">
        <v>10000000000</v>
      </c>
      <c r="F6" s="14" t="s">
        <v>162</v>
      </c>
      <c r="G6" s="14" t="s">
        <v>31</v>
      </c>
      <c r="H6" s="14">
        <v>0</v>
      </c>
      <c r="I6" s="14">
        <v>117.9</v>
      </c>
      <c r="J6" s="14">
        <v>1</v>
      </c>
      <c r="K6" s="14">
        <v>0</v>
      </c>
      <c r="L6" s="14">
        <v>0</v>
      </c>
      <c r="M6" s="14">
        <v>25</v>
      </c>
      <c r="N6" s="14">
        <v>7</v>
      </c>
      <c r="O6" s="14">
        <v>2</v>
      </c>
      <c r="P6" s="14">
        <v>6</v>
      </c>
      <c r="Q6" s="14">
        <v>4.8</v>
      </c>
      <c r="R6" s="14">
        <v>4</v>
      </c>
      <c r="S6" s="14">
        <v>3.5</v>
      </c>
      <c r="T6" s="14">
        <v>4.5</v>
      </c>
      <c r="U6" s="14">
        <v>234</v>
      </c>
      <c r="V6" s="14">
        <v>1600</v>
      </c>
      <c r="W6" s="14">
        <v>2</v>
      </c>
      <c r="X6" s="14">
        <v>0.98</v>
      </c>
      <c r="Y6" s="14">
        <v>0.96</v>
      </c>
      <c r="Z6" s="14" t="s">
        <v>115</v>
      </c>
    </row>
    <row r="7" spans="1:26" x14ac:dyDescent="0.2">
      <c r="A7" s="1" t="s">
        <v>167</v>
      </c>
      <c r="B7" s="2" t="s">
        <v>168</v>
      </c>
      <c r="C7" s="14" t="s">
        <v>161</v>
      </c>
      <c r="D7" s="14">
        <v>0</v>
      </c>
      <c r="E7" s="15">
        <v>10000000000</v>
      </c>
      <c r="F7" s="14" t="s">
        <v>162</v>
      </c>
      <c r="G7" s="14" t="s">
        <v>31</v>
      </c>
      <c r="H7" s="14">
        <v>0</v>
      </c>
      <c r="I7" s="14">
        <v>156.30000000000001</v>
      </c>
      <c r="J7" s="14">
        <v>1</v>
      </c>
      <c r="K7" s="14">
        <v>0</v>
      </c>
      <c r="L7" s="14">
        <v>0</v>
      </c>
      <c r="M7" s="14">
        <v>25</v>
      </c>
      <c r="N7" s="14">
        <v>7</v>
      </c>
      <c r="O7" s="14">
        <v>2</v>
      </c>
      <c r="P7" s="14">
        <v>6</v>
      </c>
      <c r="Q7" s="14">
        <v>27.3</v>
      </c>
      <c r="R7" s="14">
        <v>5.4</v>
      </c>
      <c r="S7" s="14">
        <v>4.9000000000000004</v>
      </c>
      <c r="T7" s="14">
        <v>5.9</v>
      </c>
      <c r="U7" s="14">
        <v>105</v>
      </c>
      <c r="V7" s="14">
        <v>1125</v>
      </c>
      <c r="W7" s="14">
        <v>2.09</v>
      </c>
      <c r="X7" s="14">
        <v>0.98</v>
      </c>
      <c r="Y7" s="14">
        <v>0.96</v>
      </c>
      <c r="Z7" s="14" t="s">
        <v>115</v>
      </c>
    </row>
    <row r="8" spans="1:26" x14ac:dyDescent="0.2">
      <c r="A8" s="1" t="s">
        <v>169</v>
      </c>
      <c r="B8" s="2" t="s">
        <v>170</v>
      </c>
      <c r="C8" s="14" t="s">
        <v>161</v>
      </c>
      <c r="D8" s="14">
        <v>0</v>
      </c>
      <c r="E8" s="15">
        <v>10000000000</v>
      </c>
      <c r="F8" s="14" t="s">
        <v>162</v>
      </c>
      <c r="G8" s="14" t="s">
        <v>31</v>
      </c>
      <c r="H8" s="14">
        <v>0</v>
      </c>
      <c r="I8" s="14">
        <v>141.5</v>
      </c>
      <c r="J8" s="14">
        <v>1</v>
      </c>
      <c r="K8" s="14">
        <v>0</v>
      </c>
      <c r="L8" s="14">
        <v>0</v>
      </c>
      <c r="M8" s="14">
        <v>25</v>
      </c>
      <c r="N8" s="14">
        <v>7</v>
      </c>
      <c r="O8" s="14">
        <v>2</v>
      </c>
      <c r="P8" s="14">
        <v>6</v>
      </c>
      <c r="Q8" s="14">
        <v>19.7</v>
      </c>
      <c r="R8" s="14">
        <v>5</v>
      </c>
      <c r="S8" s="14">
        <v>4.5</v>
      </c>
      <c r="T8" s="14">
        <v>5.5</v>
      </c>
      <c r="U8" s="14">
        <v>230</v>
      </c>
      <c r="V8" s="14">
        <v>760</v>
      </c>
      <c r="W8" s="14">
        <v>2.14</v>
      </c>
      <c r="X8" s="14">
        <v>0.98</v>
      </c>
      <c r="Y8" s="14">
        <v>0.96</v>
      </c>
      <c r="Z8" s="14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="60" zoomScaleNormal="60" workbookViewId="0">
      <selection activeCell="N32" sqref="N32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117</v>
      </c>
      <c r="B2" s="2" t="s">
        <v>118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117</v>
      </c>
      <c r="B3" s="2" t="s">
        <v>118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117</v>
      </c>
      <c r="B4" s="2" t="s">
        <v>118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117</v>
      </c>
      <c r="B5" s="2" t="s">
        <v>118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O1" zoomScale="70" zoomScaleNormal="70" workbookViewId="0">
      <selection activeCell="F6" sqref="F6"/>
    </sheetView>
  </sheetViews>
  <sheetFormatPr baseColWidth="10" defaultColWidth="8.83203125" defaultRowHeight="15" x14ac:dyDescent="0.2"/>
  <cols>
    <col min="1" max="1" width="16.6640625" customWidth="1"/>
    <col min="4" max="4" width="42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9">
        <v>192</v>
      </c>
      <c r="O2" s="9">
        <v>0.87</v>
      </c>
      <c r="P2" s="9">
        <v>0</v>
      </c>
      <c r="Q2" s="10">
        <f>170/($E2*$F2)</f>
        <v>94.632447573624034</v>
      </c>
      <c r="R2" s="10">
        <f>270/($E2*$F2)</f>
        <v>150.29859320516758</v>
      </c>
      <c r="S2" s="10">
        <f>80/($E2*$F2)</f>
        <v>44.532916505234837</v>
      </c>
      <c r="T2" s="10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9">
        <v>196</v>
      </c>
      <c r="O3" s="9">
        <v>0.91</v>
      </c>
      <c r="P3" s="9">
        <v>0</v>
      </c>
      <c r="Q3" s="10">
        <f>8000/($E3*$F3)</f>
        <v>2825.9464271206075</v>
      </c>
      <c r="R3" s="10">
        <f>22000/($E3*$F3)</f>
        <v>7771.3526745816707</v>
      </c>
      <c r="S3" s="10">
        <f>2000/($E3*$F3)</f>
        <v>706.48660678015187</v>
      </c>
      <c r="T3" s="10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topLeftCell="C1" workbookViewId="0">
      <selection activeCell="D16" sqref="D16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zoomScale="60" zoomScaleNormal="60" workbookViewId="0">
      <selection activeCell="F4" sqref="F4"/>
    </sheetView>
  </sheetViews>
  <sheetFormatPr baseColWidth="10" defaultColWidth="8.83203125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12" max="12" width="22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2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A2" sqref="A2:O3"/>
    </sheetView>
  </sheetViews>
  <sheetFormatPr baseColWidth="10" defaultColWidth="8.83203125" defaultRowHeight="15" x14ac:dyDescent="0.2"/>
  <cols>
    <col min="1" max="1" width="29.33203125" customWidth="1"/>
    <col min="3" max="3" width="17" customWidth="1"/>
    <col min="4" max="5" width="17.664062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1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2" t="s">
        <v>64</v>
      </c>
      <c r="B3" s="12" t="s">
        <v>65</v>
      </c>
      <c r="C3" s="12">
        <v>5000000</v>
      </c>
      <c r="D3" s="12">
        <v>50000000</v>
      </c>
      <c r="E3" s="12" t="s">
        <v>30</v>
      </c>
      <c r="F3" s="12" t="s">
        <v>31</v>
      </c>
      <c r="G3" s="12">
        <v>0</v>
      </c>
      <c r="H3" s="12">
        <v>0.74299999999999999</v>
      </c>
      <c r="I3" s="12">
        <v>1</v>
      </c>
      <c r="J3" s="12">
        <v>0</v>
      </c>
      <c r="K3" s="12">
        <v>0</v>
      </c>
      <c r="L3" s="12">
        <v>20</v>
      </c>
      <c r="M3" s="12">
        <v>5</v>
      </c>
      <c r="N3" s="12">
        <v>5</v>
      </c>
      <c r="O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B1" zoomScale="70" zoomScaleNormal="70" workbookViewId="0">
      <selection activeCell="D4" sqref="D4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H3" sqref="H3"/>
    </sheetView>
  </sheetViews>
  <sheetFormatPr baseColWidth="10" defaultColWidth="8.83203125" defaultRowHeight="15" x14ac:dyDescent="0.2"/>
  <cols>
    <col min="1" max="1" width="28" customWidth="1"/>
    <col min="3" max="5" width="9.33203125" customWidth="1"/>
    <col min="15" max="15" width="13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I22" sqref="I22"/>
    </sheetView>
  </sheetViews>
  <sheetFormatPr baseColWidth="10" defaultColWidth="8.83203125" defaultRowHeight="15" x14ac:dyDescent="0.2"/>
  <sheetData>
    <row r="1" spans="1:13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</row>
    <row r="2" spans="1:13" x14ac:dyDescent="0.2">
      <c r="A2" t="s">
        <v>142</v>
      </c>
      <c r="B2" t="s">
        <v>143</v>
      </c>
      <c r="C2" t="s">
        <v>144</v>
      </c>
      <c r="D2">
        <v>0.33018832999999997</v>
      </c>
      <c r="E2">
        <v>0.23554290999999999</v>
      </c>
      <c r="F2">
        <v>0.46070828000000003</v>
      </c>
      <c r="G2">
        <v>0.33269598</v>
      </c>
      <c r="H2">
        <v>7.2911599999999997E-3</v>
      </c>
      <c r="I2">
        <v>-4.9938000000000001E-4</v>
      </c>
      <c r="J2">
        <v>1.598983E-2</v>
      </c>
      <c r="K2">
        <v>-2.8254000000000002E-4</v>
      </c>
      <c r="L2">
        <v>5.2346000000000001E-4</v>
      </c>
      <c r="M2" t="s">
        <v>145</v>
      </c>
    </row>
    <row r="3" spans="1:13" x14ac:dyDescent="0.2">
      <c r="A3" t="s">
        <v>146</v>
      </c>
      <c r="B3" t="s">
        <v>143</v>
      </c>
      <c r="C3" t="s">
        <v>147</v>
      </c>
      <c r="D3">
        <v>0.17149273000000001</v>
      </c>
      <c r="E3">
        <v>0.58820207999999996</v>
      </c>
      <c r="F3">
        <v>0.23737257</v>
      </c>
      <c r="G3">
        <v>-0.29861976000000001</v>
      </c>
      <c r="H3">
        <v>2.9960759999999999E-2</v>
      </c>
      <c r="I3">
        <v>-8.0124999999999999E-4</v>
      </c>
      <c r="J3">
        <v>1.7362679999999998E-2</v>
      </c>
      <c r="K3">
        <v>-3.2605999999999998E-4</v>
      </c>
      <c r="L3">
        <v>6.3139000000000001E-4</v>
      </c>
      <c r="M3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opLeftCell="B1" zoomScaleNormal="100" workbookViewId="0">
      <selection activeCell="D11" sqref="D11"/>
    </sheetView>
  </sheetViews>
  <sheetFormatPr baseColWidth="10" defaultColWidth="8.83203125" defaultRowHeight="15" x14ac:dyDescent="0.2"/>
  <cols>
    <col min="1" max="1" width="29.6640625" customWidth="1"/>
    <col min="4" max="4" width="17.33203125" customWidth="1"/>
    <col min="5" max="6" width="24" customWidth="1"/>
    <col min="16" max="16" width="33.33203125" bestFit="1" customWidth="1"/>
  </cols>
  <sheetData>
    <row r="1" spans="1:16" x14ac:dyDescent="0.2">
      <c r="A1" s="1" t="s">
        <v>0</v>
      </c>
      <c r="B1" s="1" t="s">
        <v>1</v>
      </c>
      <c r="C1" s="1" t="s">
        <v>148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72</v>
      </c>
      <c r="B2" s="2" t="s">
        <v>73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128</v>
      </c>
    </row>
    <row r="3" spans="1:16" x14ac:dyDescent="0.2">
      <c r="A3" s="1" t="s">
        <v>74</v>
      </c>
      <c r="B3" s="2" t="s">
        <v>75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2" customFormat="1" x14ac:dyDescent="0.2">
      <c r="A4" s="1" t="s">
        <v>74</v>
      </c>
      <c r="B4" s="2" t="s">
        <v>76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2">
      <c r="K23" s="13"/>
    </row>
    <row r="25" spans="11:11" x14ac:dyDescent="0.2">
      <c r="K25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PV</vt:lpstr>
      <vt:lpstr>SC</vt:lpstr>
      <vt:lpstr>PVT</vt:lpstr>
      <vt:lpstr>Boiler</vt:lpstr>
      <vt:lpstr>Furnace</vt:lpstr>
      <vt:lpstr>FC</vt:lpstr>
      <vt:lpstr>CCGT</vt:lpstr>
      <vt:lpstr>Chiller_configuration</vt:lpstr>
      <vt:lpstr>Chiller</vt:lpstr>
      <vt:lpstr>Absorption_chiller</vt:lpstr>
      <vt:lpstr>CT</vt:lpstr>
      <vt:lpstr>HEX</vt:lpstr>
      <vt:lpstr>BH</vt:lpstr>
      <vt:lpstr>HP</vt:lpstr>
      <vt:lpstr>TES</vt:lpstr>
      <vt:lpstr>Pump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Mathias Niffeler</cp:lastModifiedBy>
  <dcterms:created xsi:type="dcterms:W3CDTF">2021-09-30T08:55:16Z</dcterms:created>
  <dcterms:modified xsi:type="dcterms:W3CDTF">2022-04-14T02:43:16Z</dcterms:modified>
</cp:coreProperties>
</file>