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ne" sheetId="1" r:id="rId1"/>
    <sheet name="zadanie1" sheetId="2" r:id="rId2"/>
    <sheet name="zadanie2" sheetId="3" r:id="rId3"/>
    <sheet name="zadanie3" sheetId="4" r:id="rId4"/>
  </sheets>
  <definedNames>
    <definedName name="kraina" localSheetId="0">dane!$A$2:$E$51</definedName>
  </definedNames>
  <calcPr calcId="152511"/>
</workbook>
</file>

<file path=xl/calcChain.xml><?xml version="1.0" encoding="utf-8"?>
<calcChain xmlns="http://schemas.openxmlformats.org/spreadsheetml/2006/main">
  <c r="A8" i="4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2" i="1"/>
  <c r="B5" i="4"/>
  <c r="B4" i="4"/>
  <c r="B3" i="4"/>
  <c r="A2" i="4"/>
  <c r="O2" i="1"/>
  <c r="P2" i="1" s="1"/>
  <c r="Q2" i="1" s="1"/>
  <c r="R2" i="1" s="1"/>
  <c r="S2" i="1" s="1"/>
  <c r="T2" i="1" s="1"/>
  <c r="U2" i="1" s="1"/>
  <c r="V2" i="1" s="1"/>
  <c r="W2" i="1" s="1"/>
  <c r="O3" i="1"/>
  <c r="P3" i="1"/>
  <c r="Q3" i="1"/>
  <c r="R3" i="1" s="1"/>
  <c r="S3" i="1" s="1"/>
  <c r="T3" i="1" s="1"/>
  <c r="U3" i="1" s="1"/>
  <c r="V3" i="1" s="1"/>
  <c r="W3" i="1" s="1"/>
  <c r="O4" i="1"/>
  <c r="P4" i="1"/>
  <c r="Q4" i="1" s="1"/>
  <c r="R4" i="1" s="1"/>
  <c r="S4" i="1" s="1"/>
  <c r="T4" i="1" s="1"/>
  <c r="U4" i="1" s="1"/>
  <c r="V4" i="1" s="1"/>
  <c r="W4" i="1" s="1"/>
  <c r="O5" i="1"/>
  <c r="P5" i="1" s="1"/>
  <c r="Q5" i="1" s="1"/>
  <c r="R5" i="1" s="1"/>
  <c r="S5" i="1" s="1"/>
  <c r="T5" i="1" s="1"/>
  <c r="U5" i="1" s="1"/>
  <c r="V5" i="1" s="1"/>
  <c r="W5" i="1" s="1"/>
  <c r="O6" i="1"/>
  <c r="P6" i="1" s="1"/>
  <c r="Q6" i="1" s="1"/>
  <c r="R6" i="1" s="1"/>
  <c r="S6" i="1" s="1"/>
  <c r="T6" i="1" s="1"/>
  <c r="U6" i="1" s="1"/>
  <c r="V6" i="1" s="1"/>
  <c r="W6" i="1" s="1"/>
  <c r="O7" i="1"/>
  <c r="P7" i="1"/>
  <c r="Q7" i="1"/>
  <c r="R7" i="1" s="1"/>
  <c r="S7" i="1" s="1"/>
  <c r="T7" i="1" s="1"/>
  <c r="U7" i="1" s="1"/>
  <c r="V7" i="1" s="1"/>
  <c r="W7" i="1" s="1"/>
  <c r="O8" i="1"/>
  <c r="P8" i="1"/>
  <c r="Q8" i="1" s="1"/>
  <c r="R8" i="1" s="1"/>
  <c r="S8" i="1" s="1"/>
  <c r="T8" i="1" s="1"/>
  <c r="U8" i="1" s="1"/>
  <c r="V8" i="1" s="1"/>
  <c r="W8" i="1" s="1"/>
  <c r="O9" i="1"/>
  <c r="P9" i="1" s="1"/>
  <c r="Q9" i="1" s="1"/>
  <c r="R9" i="1" s="1"/>
  <c r="S9" i="1" s="1"/>
  <c r="T9" i="1" s="1"/>
  <c r="U9" i="1" s="1"/>
  <c r="V9" i="1" s="1"/>
  <c r="W9" i="1" s="1"/>
  <c r="O10" i="1"/>
  <c r="P10" i="1" s="1"/>
  <c r="Q10" i="1" s="1"/>
  <c r="R10" i="1" s="1"/>
  <c r="S10" i="1" s="1"/>
  <c r="T10" i="1" s="1"/>
  <c r="U10" i="1" s="1"/>
  <c r="V10" i="1" s="1"/>
  <c r="W10" i="1" s="1"/>
  <c r="O11" i="1"/>
  <c r="P11" i="1"/>
  <c r="Q11" i="1"/>
  <c r="R11" i="1" s="1"/>
  <c r="S11" i="1" s="1"/>
  <c r="T11" i="1" s="1"/>
  <c r="U11" i="1" s="1"/>
  <c r="V11" i="1" s="1"/>
  <c r="W11" i="1" s="1"/>
  <c r="O12" i="1"/>
  <c r="P12" i="1"/>
  <c r="Q12" i="1" s="1"/>
  <c r="R12" i="1" s="1"/>
  <c r="S12" i="1" s="1"/>
  <c r="T12" i="1" s="1"/>
  <c r="U12" i="1" s="1"/>
  <c r="V12" i="1" s="1"/>
  <c r="W12" i="1" s="1"/>
  <c r="O13" i="1"/>
  <c r="P13" i="1" s="1"/>
  <c r="Q13" i="1" s="1"/>
  <c r="R13" i="1" s="1"/>
  <c r="S13" i="1" s="1"/>
  <c r="T13" i="1" s="1"/>
  <c r="U13" i="1" s="1"/>
  <c r="V13" i="1" s="1"/>
  <c r="W13" i="1" s="1"/>
  <c r="O14" i="1"/>
  <c r="P14" i="1" s="1"/>
  <c r="Q14" i="1" s="1"/>
  <c r="R14" i="1" s="1"/>
  <c r="S14" i="1" s="1"/>
  <c r="T14" i="1" s="1"/>
  <c r="U14" i="1" s="1"/>
  <c r="V14" i="1" s="1"/>
  <c r="W14" i="1" s="1"/>
  <c r="O15" i="1"/>
  <c r="P15" i="1"/>
  <c r="Q15" i="1"/>
  <c r="R15" i="1" s="1"/>
  <c r="S15" i="1" s="1"/>
  <c r="T15" i="1" s="1"/>
  <c r="U15" i="1" s="1"/>
  <c r="V15" i="1" s="1"/>
  <c r="W15" i="1" s="1"/>
  <c r="O16" i="1"/>
  <c r="P16" i="1"/>
  <c r="Q16" i="1" s="1"/>
  <c r="R16" i="1" s="1"/>
  <c r="S16" i="1" s="1"/>
  <c r="T16" i="1" s="1"/>
  <c r="U16" i="1" s="1"/>
  <c r="V16" i="1" s="1"/>
  <c r="W16" i="1" s="1"/>
  <c r="O17" i="1"/>
  <c r="P17" i="1" s="1"/>
  <c r="Q17" i="1" s="1"/>
  <c r="R17" i="1" s="1"/>
  <c r="S17" i="1" s="1"/>
  <c r="T17" i="1" s="1"/>
  <c r="U17" i="1" s="1"/>
  <c r="V17" i="1" s="1"/>
  <c r="W17" i="1" s="1"/>
  <c r="O18" i="1"/>
  <c r="P18" i="1" s="1"/>
  <c r="Q18" i="1" s="1"/>
  <c r="R18" i="1" s="1"/>
  <c r="S18" i="1" s="1"/>
  <c r="T18" i="1" s="1"/>
  <c r="U18" i="1" s="1"/>
  <c r="V18" i="1" s="1"/>
  <c r="W18" i="1" s="1"/>
  <c r="O19" i="1"/>
  <c r="P19" i="1"/>
  <c r="Q19" i="1"/>
  <c r="R19" i="1" s="1"/>
  <c r="S19" i="1" s="1"/>
  <c r="T19" i="1" s="1"/>
  <c r="U19" i="1" s="1"/>
  <c r="V19" i="1" s="1"/>
  <c r="W19" i="1" s="1"/>
  <c r="O20" i="1"/>
  <c r="P20" i="1"/>
  <c r="Q20" i="1" s="1"/>
  <c r="R20" i="1" s="1"/>
  <c r="S20" i="1" s="1"/>
  <c r="T20" i="1" s="1"/>
  <c r="U20" i="1" s="1"/>
  <c r="V20" i="1" s="1"/>
  <c r="W20" i="1" s="1"/>
  <c r="O21" i="1"/>
  <c r="P21" i="1" s="1"/>
  <c r="Q21" i="1" s="1"/>
  <c r="R21" i="1" s="1"/>
  <c r="S21" i="1" s="1"/>
  <c r="T21" i="1" s="1"/>
  <c r="U21" i="1" s="1"/>
  <c r="V21" i="1" s="1"/>
  <c r="W21" i="1" s="1"/>
  <c r="O22" i="1"/>
  <c r="P22" i="1" s="1"/>
  <c r="Q22" i="1" s="1"/>
  <c r="R22" i="1" s="1"/>
  <c r="S22" i="1" s="1"/>
  <c r="T22" i="1" s="1"/>
  <c r="U22" i="1" s="1"/>
  <c r="V22" i="1" s="1"/>
  <c r="W22" i="1" s="1"/>
  <c r="O23" i="1"/>
  <c r="P23" i="1"/>
  <c r="Q23" i="1"/>
  <c r="R23" i="1" s="1"/>
  <c r="S23" i="1" s="1"/>
  <c r="T23" i="1" s="1"/>
  <c r="U23" i="1" s="1"/>
  <c r="V23" i="1" s="1"/>
  <c r="W23" i="1" s="1"/>
  <c r="O24" i="1"/>
  <c r="P24" i="1"/>
  <c r="Q24" i="1" s="1"/>
  <c r="R24" i="1" s="1"/>
  <c r="S24" i="1" s="1"/>
  <c r="T24" i="1" s="1"/>
  <c r="U24" i="1" s="1"/>
  <c r="V24" i="1" s="1"/>
  <c r="W24" i="1" s="1"/>
  <c r="O25" i="1"/>
  <c r="P25" i="1" s="1"/>
  <c r="Q25" i="1" s="1"/>
  <c r="R25" i="1" s="1"/>
  <c r="S25" i="1" s="1"/>
  <c r="T25" i="1" s="1"/>
  <c r="U25" i="1" s="1"/>
  <c r="V25" i="1" s="1"/>
  <c r="W25" i="1" s="1"/>
  <c r="O26" i="1"/>
  <c r="P26" i="1" s="1"/>
  <c r="Q26" i="1" s="1"/>
  <c r="R26" i="1" s="1"/>
  <c r="S26" i="1" s="1"/>
  <c r="T26" i="1" s="1"/>
  <c r="U26" i="1" s="1"/>
  <c r="V26" i="1" s="1"/>
  <c r="W26" i="1" s="1"/>
  <c r="O27" i="1"/>
  <c r="P27" i="1"/>
  <c r="Q27" i="1"/>
  <c r="R27" i="1" s="1"/>
  <c r="S27" i="1" s="1"/>
  <c r="T27" i="1" s="1"/>
  <c r="U27" i="1" s="1"/>
  <c r="V27" i="1" s="1"/>
  <c r="W27" i="1" s="1"/>
  <c r="O28" i="1"/>
  <c r="P28" i="1"/>
  <c r="Q28" i="1" s="1"/>
  <c r="R28" i="1" s="1"/>
  <c r="S28" i="1" s="1"/>
  <c r="T28" i="1" s="1"/>
  <c r="U28" i="1" s="1"/>
  <c r="V28" i="1" s="1"/>
  <c r="W28" i="1" s="1"/>
  <c r="O29" i="1"/>
  <c r="P29" i="1" s="1"/>
  <c r="Q29" i="1" s="1"/>
  <c r="R29" i="1" s="1"/>
  <c r="S29" i="1" s="1"/>
  <c r="T29" i="1" s="1"/>
  <c r="U29" i="1" s="1"/>
  <c r="V29" i="1" s="1"/>
  <c r="W29" i="1" s="1"/>
  <c r="O30" i="1"/>
  <c r="P30" i="1" s="1"/>
  <c r="Q30" i="1" s="1"/>
  <c r="R30" i="1" s="1"/>
  <c r="S30" i="1" s="1"/>
  <c r="T30" i="1" s="1"/>
  <c r="U30" i="1" s="1"/>
  <c r="V30" i="1" s="1"/>
  <c r="W30" i="1" s="1"/>
  <c r="O31" i="1"/>
  <c r="P31" i="1"/>
  <c r="Q31" i="1"/>
  <c r="R31" i="1" s="1"/>
  <c r="S31" i="1" s="1"/>
  <c r="T31" i="1" s="1"/>
  <c r="U31" i="1" s="1"/>
  <c r="V31" i="1" s="1"/>
  <c r="W31" i="1" s="1"/>
  <c r="O32" i="1"/>
  <c r="P32" i="1"/>
  <c r="Q32" i="1" s="1"/>
  <c r="R32" i="1" s="1"/>
  <c r="S32" i="1" s="1"/>
  <c r="T32" i="1" s="1"/>
  <c r="U32" i="1" s="1"/>
  <c r="V32" i="1" s="1"/>
  <c r="W32" i="1" s="1"/>
  <c r="O33" i="1"/>
  <c r="P33" i="1" s="1"/>
  <c r="Q33" i="1" s="1"/>
  <c r="R33" i="1" s="1"/>
  <c r="S33" i="1" s="1"/>
  <c r="T33" i="1" s="1"/>
  <c r="U33" i="1" s="1"/>
  <c r="V33" i="1" s="1"/>
  <c r="W33" i="1" s="1"/>
  <c r="O34" i="1"/>
  <c r="P34" i="1" s="1"/>
  <c r="Q34" i="1" s="1"/>
  <c r="R34" i="1" s="1"/>
  <c r="S34" i="1" s="1"/>
  <c r="T34" i="1" s="1"/>
  <c r="U34" i="1" s="1"/>
  <c r="V34" i="1" s="1"/>
  <c r="W34" i="1" s="1"/>
  <c r="O35" i="1"/>
  <c r="P35" i="1"/>
  <c r="Q35" i="1"/>
  <c r="R35" i="1" s="1"/>
  <c r="S35" i="1" s="1"/>
  <c r="T35" i="1" s="1"/>
  <c r="U35" i="1" s="1"/>
  <c r="V35" i="1" s="1"/>
  <c r="W35" i="1" s="1"/>
  <c r="O36" i="1"/>
  <c r="P36" i="1"/>
  <c r="Q36" i="1" s="1"/>
  <c r="R36" i="1" s="1"/>
  <c r="S36" i="1" s="1"/>
  <c r="T36" i="1" s="1"/>
  <c r="U36" i="1" s="1"/>
  <c r="V36" i="1" s="1"/>
  <c r="W36" i="1" s="1"/>
  <c r="O37" i="1"/>
  <c r="P37" i="1" s="1"/>
  <c r="Q37" i="1" s="1"/>
  <c r="R37" i="1" s="1"/>
  <c r="S37" i="1" s="1"/>
  <c r="T37" i="1" s="1"/>
  <c r="U37" i="1" s="1"/>
  <c r="V37" i="1" s="1"/>
  <c r="W37" i="1" s="1"/>
  <c r="O38" i="1"/>
  <c r="P38" i="1" s="1"/>
  <c r="Q38" i="1" s="1"/>
  <c r="R38" i="1" s="1"/>
  <c r="S38" i="1" s="1"/>
  <c r="T38" i="1" s="1"/>
  <c r="U38" i="1" s="1"/>
  <c r="V38" i="1" s="1"/>
  <c r="W38" i="1" s="1"/>
  <c r="O39" i="1"/>
  <c r="P39" i="1"/>
  <c r="Q39" i="1"/>
  <c r="R39" i="1" s="1"/>
  <c r="S39" i="1" s="1"/>
  <c r="T39" i="1" s="1"/>
  <c r="U39" i="1" s="1"/>
  <c r="V39" i="1" s="1"/>
  <c r="W39" i="1" s="1"/>
  <c r="O40" i="1"/>
  <c r="P40" i="1"/>
  <c r="Q40" i="1" s="1"/>
  <c r="R40" i="1" s="1"/>
  <c r="S40" i="1" s="1"/>
  <c r="T40" i="1" s="1"/>
  <c r="U40" i="1" s="1"/>
  <c r="V40" i="1" s="1"/>
  <c r="W40" i="1" s="1"/>
  <c r="O41" i="1"/>
  <c r="P41" i="1" s="1"/>
  <c r="Q41" i="1" s="1"/>
  <c r="R41" i="1" s="1"/>
  <c r="S41" i="1" s="1"/>
  <c r="T41" i="1" s="1"/>
  <c r="U41" i="1" s="1"/>
  <c r="V41" i="1" s="1"/>
  <c r="W41" i="1" s="1"/>
  <c r="O42" i="1"/>
  <c r="P42" i="1" s="1"/>
  <c r="Q42" i="1" s="1"/>
  <c r="R42" i="1" s="1"/>
  <c r="S42" i="1" s="1"/>
  <c r="T42" i="1" s="1"/>
  <c r="U42" i="1" s="1"/>
  <c r="V42" i="1" s="1"/>
  <c r="W42" i="1" s="1"/>
  <c r="O43" i="1"/>
  <c r="P43" i="1"/>
  <c r="Q43" i="1"/>
  <c r="R43" i="1" s="1"/>
  <c r="S43" i="1" s="1"/>
  <c r="T43" i="1" s="1"/>
  <c r="U43" i="1" s="1"/>
  <c r="V43" i="1" s="1"/>
  <c r="W43" i="1" s="1"/>
  <c r="O44" i="1"/>
  <c r="P44" i="1"/>
  <c r="Q44" i="1" s="1"/>
  <c r="R44" i="1" s="1"/>
  <c r="S44" i="1" s="1"/>
  <c r="T44" i="1" s="1"/>
  <c r="U44" i="1" s="1"/>
  <c r="V44" i="1" s="1"/>
  <c r="W44" i="1" s="1"/>
  <c r="O45" i="1"/>
  <c r="P45" i="1"/>
  <c r="Q45" i="1" s="1"/>
  <c r="R45" i="1" s="1"/>
  <c r="S45" i="1" s="1"/>
  <c r="T45" i="1"/>
  <c r="U45" i="1" s="1"/>
  <c r="V45" i="1" s="1"/>
  <c r="W45" i="1" s="1"/>
  <c r="O46" i="1"/>
  <c r="P46" i="1" s="1"/>
  <c r="Q46" i="1" s="1"/>
  <c r="R46" i="1" s="1"/>
  <c r="S46" i="1"/>
  <c r="T46" i="1" s="1"/>
  <c r="U46" i="1" s="1"/>
  <c r="V46" i="1" s="1"/>
  <c r="W46" i="1"/>
  <c r="O47" i="1"/>
  <c r="P47" i="1" s="1"/>
  <c r="Q47" i="1" s="1"/>
  <c r="R47" i="1" s="1"/>
  <c r="S47" i="1" s="1"/>
  <c r="T47" i="1" s="1"/>
  <c r="U47" i="1" s="1"/>
  <c r="V47" i="1" s="1"/>
  <c r="W47" i="1" s="1"/>
  <c r="O48" i="1"/>
  <c r="P48" i="1"/>
  <c r="Q48" i="1"/>
  <c r="R48" i="1" s="1"/>
  <c r="S48" i="1" s="1"/>
  <c r="T48" i="1" s="1"/>
  <c r="U48" i="1"/>
  <c r="V48" i="1" s="1"/>
  <c r="W48" i="1" s="1"/>
  <c r="O49" i="1"/>
  <c r="P49" i="1"/>
  <c r="Q49" i="1" s="1"/>
  <c r="R49" i="1" s="1"/>
  <c r="S49" i="1" s="1"/>
  <c r="T49" i="1" s="1"/>
  <c r="U49" i="1" s="1"/>
  <c r="V49" i="1" s="1"/>
  <c r="W49" i="1" s="1"/>
  <c r="O50" i="1"/>
  <c r="P50" i="1" s="1"/>
  <c r="Q50" i="1" s="1"/>
  <c r="R50" i="1" s="1"/>
  <c r="S50" i="1"/>
  <c r="T50" i="1" s="1"/>
  <c r="U50" i="1" s="1"/>
  <c r="V50" i="1" s="1"/>
  <c r="W50" i="1"/>
  <c r="O51" i="1"/>
  <c r="P51" i="1" s="1"/>
  <c r="Q51" i="1" s="1"/>
  <c r="R51" i="1"/>
  <c r="S51" i="1" s="1"/>
  <c r="T51" i="1" s="1"/>
  <c r="U51" i="1" s="1"/>
  <c r="V51" i="1"/>
  <c r="W51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K3" i="1"/>
  <c r="L3" i="1" s="1"/>
  <c r="K4" i="1"/>
  <c r="K5" i="1"/>
  <c r="M5" i="1" s="1"/>
  <c r="K6" i="1"/>
  <c r="M6" i="1" s="1"/>
  <c r="K7" i="1"/>
  <c r="L7" i="1" s="1"/>
  <c r="K8" i="1"/>
  <c r="K9" i="1"/>
  <c r="M9" i="1" s="1"/>
  <c r="K10" i="1"/>
  <c r="M10" i="1" s="1"/>
  <c r="K11" i="1"/>
  <c r="L11" i="1" s="1"/>
  <c r="K12" i="1"/>
  <c r="K13" i="1"/>
  <c r="M13" i="1" s="1"/>
  <c r="K14" i="1"/>
  <c r="M14" i="1" s="1"/>
  <c r="K15" i="1"/>
  <c r="L15" i="1" s="1"/>
  <c r="K16" i="1"/>
  <c r="K17" i="1"/>
  <c r="M17" i="1" s="1"/>
  <c r="K18" i="1"/>
  <c r="M18" i="1" s="1"/>
  <c r="K19" i="1"/>
  <c r="L19" i="1" s="1"/>
  <c r="K20" i="1"/>
  <c r="K21" i="1"/>
  <c r="M21" i="1" s="1"/>
  <c r="K22" i="1"/>
  <c r="M22" i="1" s="1"/>
  <c r="K23" i="1"/>
  <c r="L23" i="1" s="1"/>
  <c r="K24" i="1"/>
  <c r="K25" i="1"/>
  <c r="M25" i="1" s="1"/>
  <c r="K26" i="1"/>
  <c r="M26" i="1" s="1"/>
  <c r="K27" i="1"/>
  <c r="L27" i="1" s="1"/>
  <c r="K28" i="1"/>
  <c r="K29" i="1"/>
  <c r="M29" i="1" s="1"/>
  <c r="K30" i="1"/>
  <c r="M30" i="1" s="1"/>
  <c r="K31" i="1"/>
  <c r="L31" i="1" s="1"/>
  <c r="K32" i="1"/>
  <c r="K33" i="1"/>
  <c r="M33" i="1" s="1"/>
  <c r="K34" i="1"/>
  <c r="M34" i="1" s="1"/>
  <c r="K35" i="1"/>
  <c r="L35" i="1" s="1"/>
  <c r="K36" i="1"/>
  <c r="K37" i="1"/>
  <c r="M37" i="1" s="1"/>
  <c r="K38" i="1"/>
  <c r="M38" i="1" s="1"/>
  <c r="K39" i="1"/>
  <c r="L39" i="1" s="1"/>
  <c r="K40" i="1"/>
  <c r="K41" i="1"/>
  <c r="M41" i="1" s="1"/>
  <c r="K42" i="1"/>
  <c r="M42" i="1" s="1"/>
  <c r="K43" i="1"/>
  <c r="L43" i="1" s="1"/>
  <c r="K44" i="1"/>
  <c r="K45" i="1"/>
  <c r="M45" i="1" s="1"/>
  <c r="K46" i="1"/>
  <c r="M46" i="1" s="1"/>
  <c r="K47" i="1"/>
  <c r="L47" i="1" s="1"/>
  <c r="K48" i="1"/>
  <c r="K49" i="1"/>
  <c r="M49" i="1" s="1"/>
  <c r="K50" i="1"/>
  <c r="M50" i="1" s="1"/>
  <c r="K51" i="1"/>
  <c r="L51" i="1" s="1"/>
  <c r="K2" i="1"/>
  <c r="J3" i="1"/>
  <c r="J4" i="1"/>
  <c r="J5" i="1"/>
  <c r="L5" i="1" s="1"/>
  <c r="J6" i="1"/>
  <c r="L6" i="1" s="1"/>
  <c r="J7" i="1"/>
  <c r="J8" i="1"/>
  <c r="J9" i="1"/>
  <c r="L9" i="1" s="1"/>
  <c r="J10" i="1"/>
  <c r="L10" i="1" s="1"/>
  <c r="J11" i="1"/>
  <c r="J12" i="1"/>
  <c r="J13" i="1"/>
  <c r="L13" i="1" s="1"/>
  <c r="J14" i="1"/>
  <c r="L14" i="1" s="1"/>
  <c r="J15" i="1"/>
  <c r="J16" i="1"/>
  <c r="J17" i="1"/>
  <c r="L17" i="1" s="1"/>
  <c r="J18" i="1"/>
  <c r="L18" i="1" s="1"/>
  <c r="J19" i="1"/>
  <c r="J20" i="1"/>
  <c r="J21" i="1"/>
  <c r="L21" i="1" s="1"/>
  <c r="J22" i="1"/>
  <c r="L22" i="1" s="1"/>
  <c r="J23" i="1"/>
  <c r="J24" i="1"/>
  <c r="J25" i="1"/>
  <c r="L25" i="1" s="1"/>
  <c r="J26" i="1"/>
  <c r="L26" i="1" s="1"/>
  <c r="J27" i="1"/>
  <c r="J28" i="1"/>
  <c r="J29" i="1"/>
  <c r="L29" i="1" s="1"/>
  <c r="J30" i="1"/>
  <c r="L30" i="1" s="1"/>
  <c r="J31" i="1"/>
  <c r="J32" i="1"/>
  <c r="J33" i="1"/>
  <c r="L33" i="1" s="1"/>
  <c r="J34" i="1"/>
  <c r="L34" i="1" s="1"/>
  <c r="J35" i="1"/>
  <c r="J36" i="1"/>
  <c r="J37" i="1"/>
  <c r="L37" i="1" s="1"/>
  <c r="J38" i="1"/>
  <c r="L38" i="1" s="1"/>
  <c r="J39" i="1"/>
  <c r="J40" i="1"/>
  <c r="J41" i="1"/>
  <c r="L41" i="1" s="1"/>
  <c r="J42" i="1"/>
  <c r="L42" i="1" s="1"/>
  <c r="J43" i="1"/>
  <c r="J44" i="1"/>
  <c r="J45" i="1"/>
  <c r="L45" i="1" s="1"/>
  <c r="J46" i="1"/>
  <c r="L46" i="1" s="1"/>
  <c r="J47" i="1"/>
  <c r="J48" i="1"/>
  <c r="J49" i="1"/>
  <c r="L49" i="1" s="1"/>
  <c r="J50" i="1"/>
  <c r="L50" i="1" s="1"/>
  <c r="J5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I6" i="1" s="1"/>
  <c r="G7" i="1"/>
  <c r="G8" i="1"/>
  <c r="G9" i="1"/>
  <c r="G10" i="1"/>
  <c r="I10" i="1" s="1"/>
  <c r="G11" i="1"/>
  <c r="G12" i="1"/>
  <c r="G13" i="1"/>
  <c r="G14" i="1"/>
  <c r="I14" i="1" s="1"/>
  <c r="G15" i="1"/>
  <c r="G16" i="1"/>
  <c r="G17" i="1"/>
  <c r="G18" i="1"/>
  <c r="I18" i="1" s="1"/>
  <c r="G19" i="1"/>
  <c r="G20" i="1"/>
  <c r="G21" i="1"/>
  <c r="G22" i="1"/>
  <c r="I22" i="1" s="1"/>
  <c r="G23" i="1"/>
  <c r="G24" i="1"/>
  <c r="G25" i="1"/>
  <c r="G26" i="1"/>
  <c r="I26" i="1" s="1"/>
  <c r="G27" i="1"/>
  <c r="G28" i="1"/>
  <c r="G29" i="1"/>
  <c r="G30" i="1"/>
  <c r="I30" i="1" s="1"/>
  <c r="G31" i="1"/>
  <c r="G32" i="1"/>
  <c r="G33" i="1"/>
  <c r="G34" i="1"/>
  <c r="I34" i="1" s="1"/>
  <c r="G35" i="1"/>
  <c r="G36" i="1"/>
  <c r="G37" i="1"/>
  <c r="G38" i="1"/>
  <c r="I38" i="1" s="1"/>
  <c r="G39" i="1"/>
  <c r="G40" i="1"/>
  <c r="G41" i="1"/>
  <c r="G42" i="1"/>
  <c r="I42" i="1" s="1"/>
  <c r="G43" i="1"/>
  <c r="G44" i="1"/>
  <c r="G45" i="1"/>
  <c r="G46" i="1"/>
  <c r="I46" i="1" s="1"/>
  <c r="G47" i="1"/>
  <c r="G48" i="1"/>
  <c r="G49" i="1"/>
  <c r="G50" i="1"/>
  <c r="I50" i="1" s="1"/>
  <c r="G51" i="1"/>
  <c r="G2" i="1"/>
  <c r="F3" i="1"/>
  <c r="F4" i="1"/>
  <c r="F5" i="1"/>
  <c r="F6" i="1"/>
  <c r="C4" i="2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B5" i="2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B4" i="2" l="1"/>
  <c r="D4" i="2" s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L48" i="1"/>
  <c r="M48" i="1" s="1"/>
  <c r="L44" i="1"/>
  <c r="M44" i="1" s="1"/>
  <c r="L40" i="1"/>
  <c r="M40" i="1" s="1"/>
  <c r="L36" i="1"/>
  <c r="M36" i="1" s="1"/>
  <c r="L32" i="1"/>
  <c r="M32" i="1" s="1"/>
  <c r="L28" i="1"/>
  <c r="M28" i="1" s="1"/>
  <c r="L24" i="1"/>
  <c r="M24" i="1" s="1"/>
  <c r="L20" i="1"/>
  <c r="M20" i="1" s="1"/>
  <c r="L16" i="1"/>
  <c r="M16" i="1" s="1"/>
  <c r="L12" i="1"/>
  <c r="M12" i="1" s="1"/>
  <c r="L8" i="1"/>
  <c r="M8" i="1" s="1"/>
  <c r="L4" i="1"/>
  <c r="M4" i="1" s="1"/>
  <c r="I49" i="1"/>
  <c r="I45" i="1"/>
  <c r="I41" i="1"/>
  <c r="I37" i="1"/>
  <c r="I33" i="1"/>
  <c r="I29" i="1"/>
  <c r="I25" i="1"/>
  <c r="I21" i="1"/>
  <c r="I17" i="1"/>
  <c r="I13" i="1"/>
  <c r="I9" i="1"/>
  <c r="I5" i="1"/>
  <c r="C2" i="2"/>
  <c r="B2" i="2"/>
  <c r="C3" i="2"/>
  <c r="B3" i="2"/>
  <c r="D3" i="2" s="1"/>
  <c r="C5" i="2"/>
  <c r="D5" i="2" s="1"/>
  <c r="I2" i="1"/>
  <c r="I48" i="1"/>
  <c r="I44" i="1"/>
  <c r="I40" i="1"/>
  <c r="I36" i="1"/>
  <c r="I32" i="1"/>
  <c r="I28" i="1"/>
  <c r="I24" i="1"/>
  <c r="I20" i="1"/>
  <c r="I16" i="1"/>
  <c r="I12" i="1"/>
  <c r="I8" i="1"/>
  <c r="I4" i="1"/>
  <c r="L2" i="1"/>
  <c r="M2" i="1" s="1"/>
  <c r="D2" i="2" l="1"/>
  <c r="B5" i="3"/>
  <c r="B6" i="3"/>
  <c r="B3" i="3"/>
  <c r="B4" i="3"/>
  <c r="B1" i="3"/>
</calcChain>
</file>

<file path=xl/connections.xml><?xml version="1.0" encoding="utf-8"?>
<connections xmlns="http://schemas.openxmlformats.org/spreadsheetml/2006/main">
  <connection id="1" name="kraina" type="6" refreshedVersion="5" background="1" saveData="1">
    <textPr codePage="852" sourceFile="C:\Users\Piotrek\Desktop\Informatyka\MaturaZadania\matura2015\kraina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<sst xmlns="http://schemas.openxmlformats.org/spreadsheetml/2006/main" count="82" uniqueCount="78">
  <si>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</si>
  <si>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</si>
  <si>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</si>
  <si>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</si>
  <si>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</si>
  <si>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</si>
  <si>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</si>
  <si>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</si>
  <si>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</si>
  <si>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</si>
  <si>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</si>
  <si>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</si>
  <si>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</si>
  <si>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</si>
  <si>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</si>
  <si>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</si>
  <si>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</si>
  <si>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</si>
  <si>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</si>
  <si>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</si>
  <si>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</si>
  <si>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</si>
  <si>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</si>
  <si>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</si>
  <si>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</si>
  <si>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</si>
  <si>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</si>
  <si>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</si>
  <si>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</si>
  <si>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</si>
  <si>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</si>
  <si>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</si>
  <si>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</si>
  <si>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</si>
  <si>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</si>
  <si>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</si>
  <si>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</si>
  <si>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</si>
  <si>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</si>
  <si>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</si>
  <si>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</si>
  <si>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</si>
  <si>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</si>
  <si>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</si>
  <si>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</si>
  <si>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</si>
  <si>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</si>
  <si>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</si>
  <si>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</si>
  <si>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</si>
  <si>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</t>
  </si>
  <si>
    <t>Liczba kobiet 2013</t>
  </si>
  <si>
    <t>Liczba mężczyzn 2013</t>
  </si>
  <si>
    <t>liczba kobiet 2014</t>
  </si>
  <si>
    <t>liczba mężczyzn 2014</t>
  </si>
  <si>
    <t>Region</t>
  </si>
  <si>
    <t>A</t>
  </si>
  <si>
    <t>B</t>
  </si>
  <si>
    <t>C</t>
  </si>
  <si>
    <t>D</t>
  </si>
  <si>
    <t>kobiety</t>
  </si>
  <si>
    <t>mezczyzni</t>
  </si>
  <si>
    <t>suma</t>
  </si>
  <si>
    <t>K2014 &gt; K2013</t>
  </si>
  <si>
    <t>M2014 &gt; M2013</t>
  </si>
  <si>
    <t>OBA PRAWDZIWE</t>
  </si>
  <si>
    <t>Liczba wojewodztw z wieksza liczba kobiet I mężczyzn:</t>
  </si>
  <si>
    <t>Z podziałem na województwa</t>
  </si>
  <si>
    <t>Suma 2013</t>
  </si>
  <si>
    <t>Suma 2014</t>
  </si>
  <si>
    <t>Tempo wzrostu</t>
  </si>
  <si>
    <t>Liczba mieszkańców w 2025:</t>
  </si>
  <si>
    <t>Max</t>
  </si>
  <si>
    <t>Poz</t>
  </si>
  <si>
    <t>Wojewodztwo z wartoscia max:</t>
  </si>
  <si>
    <t>2025 bez efektu przeludnienia</t>
  </si>
  <si>
    <t>Wystapil efekt przeludnienia</t>
  </si>
  <si>
    <t>Województw w których wystąpi efekt przeludnienia: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</si>
</sst>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Ludność</a:t>
            </a:r>
            <a:r>
              <a:rPr lang="en-US" baseline="0"/>
              <a:t> regionów w 2013 roku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zadanie1!$D$2:$D$5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009264"/>
        <c:axId val="310010048"/>
      </c:barChart>
      <c:catAx>
        <c:axId val="31000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010048"/>
        <c:crosses val="autoZero"/>
        <c:auto val="1"/>
        <c:lblAlgn val="ctr"/>
        <c:lblOffset val="100"/>
        <c:noMultiLvlLbl val="0"/>
      </c:catAx>
      <c:valAx>
        <c:axId val="3100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00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4</xdr:row>
      <xdr:rowOff>66675</xdr:rowOff>
    </xdr:from>
    <xdr:to>
      <xdr:col>17</xdr:col>
      <xdr:colOff>161925</xdr:colOff>
      <xdr:row>27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9525</xdr:colOff>
      <xdr:row>8</xdr:row>
      <xdr:rowOff>9525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45358050" cy="27289125"/>
        </a:xfrm>
        <a:prstGeom xmlns:a="http://schemas.openxmlformats.org/drawingml/2006/main" prst="rect">
          <a:avLst/>
        </a:prstGeom>
      </cdr:spPr>
    </cdr:pic>
  </cdr:relSizeAnchor>
</c:userShapes>
</file>

<file path=xl/queryTables/queryTable1.xml><?xml version="1.0" encoding="utf-8"?>
<queryTable xmlns="http://schemas.openxmlformats.org/spreadsheetml/2006/main" name="krai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opLeftCell="J1" workbookViewId="0">
      <selection activeCell="Z4" sqref="Z4"/>
    </sheetView>
  </sheetViews>
  <sheetFormatPr defaultRowHeight="15" x14ac:dyDescent="0.25"/>
  <cols>
    <col min="1" max="1" width="6.85546875" bestFit="1" customWidth="1"/>
    <col min="2" max="2" width="17" bestFit="1" customWidth="1"/>
    <col min="3" max="3" width="19.7109375" bestFit="1" customWidth="1"/>
    <col min="4" max="4" width="16.7109375" bestFit="1" customWidth="1"/>
    <col min="5" max="5" width="19.42578125" bestFit="1" customWidth="1"/>
    <col min="7" max="7" width="13.28515625" bestFit="1" customWidth="1"/>
    <col min="8" max="8" width="14.42578125" bestFit="1" customWidth="1"/>
    <col min="9" max="9" width="16.5703125" bestFit="1" customWidth="1"/>
    <col min="10" max="11" width="10.28515625" bestFit="1" customWidth="1"/>
    <col min="12" max="12" width="14.7109375" bestFit="1" customWidth="1"/>
    <col min="24" max="24" width="28.140625" bestFit="1" customWidth="1"/>
    <col min="25" max="25" width="27.140625" bestFit="1" customWidth="1"/>
  </cols>
  <sheetData>
    <row r="1" spans="1:2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63</v>
      </c>
      <c r="H1" t="s">
        <v>64</v>
      </c>
      <c r="I1" t="s">
        <v>65</v>
      </c>
      <c r="J1" t="s">
        <v>68</v>
      </c>
      <c r="K1" t="s">
        <v>69</v>
      </c>
      <c r="L1" t="s">
        <v>70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 t="s">
        <v>75</v>
      </c>
      <c r="Y1" t="s">
        <v>76</v>
      </c>
    </row>
    <row r="2" spans="1:25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 t="str">
        <f>RIGHT(A2, 1)</f>
        <v>D</v>
      </c>
      <c r="G2" t="b">
        <f>D2&gt;B2</f>
        <v>1</v>
      </c>
      <c r="H2" t="b">
        <f>E2&gt;C2</f>
        <v>1</v>
      </c>
      <c r="I2" t="b">
        <f>AND(G2, H2)</f>
        <v>1</v>
      </c>
      <c r="J2">
        <f>B2 + C2</f>
        <v>2812202</v>
      </c>
      <c r="K2">
        <f>D2+E2</f>
        <v>2980175</v>
      </c>
      <c r="L2">
        <f>ROUNDDOWN(K2/J2, 4)</f>
        <v>1.0597000000000001</v>
      </c>
      <c r="M2">
        <f>K2*L2</f>
        <v>3158091.4475000002</v>
      </c>
      <c r="N2">
        <f>IF(M2&gt;$J2*2, M2, M2*$L2)</f>
        <v>3346629.5069157504</v>
      </c>
      <c r="O2">
        <f t="shared" ref="O2:W2" si="0">IF(N2&gt;$J2*2, N2, N2*$L2)</f>
        <v>3546423.2884786208</v>
      </c>
      <c r="P2">
        <f t="shared" si="0"/>
        <v>3758144.7588007948</v>
      </c>
      <c r="Q2">
        <f t="shared" si="0"/>
        <v>3982506.0009012027</v>
      </c>
      <c r="R2">
        <f t="shared" si="0"/>
        <v>4220261.6091550048</v>
      </c>
      <c r="S2">
        <f t="shared" si="0"/>
        <v>4472211.2272215588</v>
      </c>
      <c r="T2">
        <f t="shared" si="0"/>
        <v>4739202.2374866866</v>
      </c>
      <c r="U2">
        <f t="shared" si="0"/>
        <v>5022132.6110646417</v>
      </c>
      <c r="V2">
        <f t="shared" si="0"/>
        <v>5321953.9279452013</v>
      </c>
      <c r="W2">
        <f t="shared" si="0"/>
        <v>5639674.5774435299</v>
      </c>
      <c r="X2">
        <f>K2*POWER(L2, 11)</f>
        <v>5639674.5774435308</v>
      </c>
      <c r="Y2" t="b">
        <f>W2&lt;&gt;X2</f>
        <v>0</v>
      </c>
    </row>
    <row r="3" spans="1:25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 t="str">
        <f t="shared" ref="F3:F51" si="1">RIGHT(A3, 1)</f>
        <v>D</v>
      </c>
      <c r="G3" t="b">
        <f t="shared" ref="G3:G51" si="2">D3&gt;B3</f>
        <v>0</v>
      </c>
      <c r="H3" t="b">
        <f t="shared" ref="H3:H51" si="3">E3&gt;C3</f>
        <v>0</v>
      </c>
      <c r="I3" t="b">
        <f t="shared" ref="I3:I51" si="4">AND(G3, H3)</f>
        <v>0</v>
      </c>
      <c r="J3">
        <f t="shared" ref="J3:J51" si="5">B3 + C3</f>
        <v>3353163</v>
      </c>
      <c r="K3">
        <f t="shared" ref="K3:K51" si="6">D3+E3</f>
        <v>3140763</v>
      </c>
      <c r="L3">
        <f t="shared" ref="L3:L51" si="7">ROUNDDOWN(K3/J3, 4)</f>
        <v>0.93659999999999999</v>
      </c>
      <c r="M3">
        <f t="shared" ref="M3:M51" si="8">K3*L3</f>
        <v>2941638.6258</v>
      </c>
      <c r="N3">
        <f t="shared" ref="N3:W51" si="9">IF(M3&gt;$J3*2, M3, M3*$L3)</f>
        <v>2755138.7369242799</v>
      </c>
      <c r="O3">
        <f t="shared" si="9"/>
        <v>2580462.9410032807</v>
      </c>
      <c r="P3">
        <f t="shared" si="9"/>
        <v>2416861.5905436724</v>
      </c>
      <c r="Q3">
        <f t="shared" si="9"/>
        <v>2263632.5657032034</v>
      </c>
      <c r="R3">
        <f t="shared" si="9"/>
        <v>2120118.2610376203</v>
      </c>
      <c r="S3">
        <f t="shared" si="9"/>
        <v>1985702.7632878351</v>
      </c>
      <c r="T3">
        <f t="shared" si="9"/>
        <v>1859809.2080953864</v>
      </c>
      <c r="U3">
        <f t="shared" si="9"/>
        <v>1741897.304302139</v>
      </c>
      <c r="V3">
        <f t="shared" si="9"/>
        <v>1631461.0152093833</v>
      </c>
      <c r="W3">
        <f t="shared" si="9"/>
        <v>1528026.3868451084</v>
      </c>
      <c r="X3">
        <f t="shared" ref="X3:X51" si="10">K3*POWER(L3, 11)</f>
        <v>1528026.3868451084</v>
      </c>
      <c r="Y3" t="b">
        <f t="shared" ref="Y3:Y51" si="11">W3&lt;&gt;X3</f>
        <v>0</v>
      </c>
    </row>
    <row r="4" spans="1:25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 t="str">
        <f t="shared" si="1"/>
        <v>C</v>
      </c>
      <c r="G4" t="b">
        <f t="shared" si="2"/>
        <v>1</v>
      </c>
      <c r="H4" t="b">
        <f t="shared" si="3"/>
        <v>0</v>
      </c>
      <c r="I4" t="b">
        <f t="shared" si="4"/>
        <v>0</v>
      </c>
      <c r="J4">
        <f t="shared" si="5"/>
        <v>2443837</v>
      </c>
      <c r="K4">
        <f t="shared" si="6"/>
        <v>2491574</v>
      </c>
      <c r="L4">
        <f t="shared" si="7"/>
        <v>1.0195000000000001</v>
      </c>
      <c r="M4">
        <f t="shared" si="8"/>
        <v>2540159.693</v>
      </c>
      <c r="N4">
        <f t="shared" si="9"/>
        <v>2589692.8070135</v>
      </c>
      <c r="O4">
        <f t="shared" si="9"/>
        <v>2640191.8167502633</v>
      </c>
      <c r="P4">
        <f t="shared" si="9"/>
        <v>2691675.5571768936</v>
      </c>
      <c r="Q4">
        <f t="shared" si="9"/>
        <v>2744163.230541843</v>
      </c>
      <c r="R4">
        <f t="shared" si="9"/>
        <v>2797674.4135374092</v>
      </c>
      <c r="S4">
        <f t="shared" si="9"/>
        <v>2852229.0646013888</v>
      </c>
      <c r="T4">
        <f t="shared" si="9"/>
        <v>2907847.5313611161</v>
      </c>
      <c r="U4">
        <f t="shared" si="9"/>
        <v>2964550.558222658</v>
      </c>
      <c r="V4">
        <f t="shared" si="9"/>
        <v>3022359.2941080001</v>
      </c>
      <c r="W4">
        <f t="shared" si="9"/>
        <v>3081295.3003431065</v>
      </c>
      <c r="X4">
        <f t="shared" si="10"/>
        <v>3081295.3003431084</v>
      </c>
      <c r="Y4" t="b">
        <f t="shared" si="11"/>
        <v>0</v>
      </c>
    </row>
    <row r="5" spans="1:25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 t="str">
        <f t="shared" si="1"/>
        <v>D</v>
      </c>
      <c r="G5" t="b">
        <f t="shared" si="2"/>
        <v>0</v>
      </c>
      <c r="H5" t="b">
        <f t="shared" si="3"/>
        <v>0</v>
      </c>
      <c r="I5" t="b">
        <f t="shared" si="4"/>
        <v>0</v>
      </c>
      <c r="J5">
        <f t="shared" si="5"/>
        <v>1975115</v>
      </c>
      <c r="K5">
        <f t="shared" si="6"/>
        <v>1411260</v>
      </c>
      <c r="L5">
        <f t="shared" si="7"/>
        <v>0.71450000000000002</v>
      </c>
      <c r="M5">
        <f t="shared" si="8"/>
        <v>1008345.27</v>
      </c>
      <c r="N5">
        <f t="shared" si="9"/>
        <v>720462.69541500008</v>
      </c>
      <c r="O5">
        <f t="shared" si="9"/>
        <v>514770.59587401757</v>
      </c>
      <c r="P5">
        <f t="shared" si="9"/>
        <v>367803.59075198555</v>
      </c>
      <c r="Q5">
        <f t="shared" si="9"/>
        <v>262795.66559229366</v>
      </c>
      <c r="R5">
        <f t="shared" si="9"/>
        <v>187767.50306569383</v>
      </c>
      <c r="S5">
        <f t="shared" si="9"/>
        <v>134159.88094043825</v>
      </c>
      <c r="T5">
        <f t="shared" si="9"/>
        <v>95857.234931943138</v>
      </c>
      <c r="U5">
        <f t="shared" si="9"/>
        <v>68489.994358873373</v>
      </c>
      <c r="V5">
        <f t="shared" si="9"/>
        <v>48936.100969415027</v>
      </c>
      <c r="W5">
        <f t="shared" si="9"/>
        <v>34964.844142647038</v>
      </c>
      <c r="X5">
        <f t="shared" si="10"/>
        <v>34964.844142647045</v>
      </c>
      <c r="Y5" t="b">
        <f t="shared" si="11"/>
        <v>0</v>
      </c>
    </row>
    <row r="6" spans="1:25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 t="str">
        <f t="shared" si="1"/>
        <v>A</v>
      </c>
      <c r="G6" t="b">
        <f t="shared" si="2"/>
        <v>0</v>
      </c>
      <c r="H6" t="b">
        <f t="shared" si="3"/>
        <v>0</v>
      </c>
      <c r="I6" t="b">
        <f t="shared" si="4"/>
        <v>0</v>
      </c>
      <c r="J6">
        <f t="shared" si="5"/>
        <v>4664729</v>
      </c>
      <c r="K6">
        <f t="shared" si="6"/>
        <v>3792224</v>
      </c>
      <c r="L6">
        <f t="shared" si="7"/>
        <v>0.81289999999999996</v>
      </c>
      <c r="M6">
        <f t="shared" si="8"/>
        <v>3082698.8895999999</v>
      </c>
      <c r="N6">
        <f t="shared" si="9"/>
        <v>2505925.9273558399</v>
      </c>
      <c r="O6">
        <f t="shared" si="9"/>
        <v>2037067.1863475621</v>
      </c>
      <c r="P6">
        <f t="shared" si="9"/>
        <v>1655931.9157819331</v>
      </c>
      <c r="Q6">
        <f t="shared" si="9"/>
        <v>1346107.0543391334</v>
      </c>
      <c r="R6">
        <f t="shared" si="9"/>
        <v>1094250.4244722815</v>
      </c>
      <c r="S6">
        <f t="shared" si="9"/>
        <v>889516.17005351756</v>
      </c>
      <c r="T6">
        <f t="shared" si="9"/>
        <v>723087.6946365044</v>
      </c>
      <c r="U6">
        <f t="shared" si="9"/>
        <v>587797.9869700144</v>
      </c>
      <c r="V6">
        <f t="shared" si="9"/>
        <v>477820.98360792466</v>
      </c>
      <c r="W6">
        <f t="shared" si="9"/>
        <v>388420.67757488193</v>
      </c>
      <c r="X6">
        <f t="shared" si="10"/>
        <v>388420.67757488205</v>
      </c>
      <c r="Y6" t="b">
        <f t="shared" si="11"/>
        <v>0</v>
      </c>
    </row>
    <row r="7" spans="1:25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 t="str">
        <f t="shared" si="1"/>
        <v>D</v>
      </c>
      <c r="G7" t="b">
        <f t="shared" si="2"/>
        <v>1</v>
      </c>
      <c r="H7" t="b">
        <f t="shared" si="3"/>
        <v>1</v>
      </c>
      <c r="I7" t="b">
        <f t="shared" si="4"/>
        <v>1</v>
      </c>
      <c r="J7">
        <f t="shared" si="5"/>
        <v>3698361</v>
      </c>
      <c r="K7">
        <f t="shared" si="6"/>
        <v>4153748</v>
      </c>
      <c r="L7">
        <f t="shared" si="7"/>
        <v>1.1231</v>
      </c>
      <c r="M7">
        <f t="shared" si="8"/>
        <v>4665074.3788000001</v>
      </c>
      <c r="N7">
        <f t="shared" si="9"/>
        <v>5239345.0348302796</v>
      </c>
      <c r="O7">
        <f t="shared" si="9"/>
        <v>5884308.4086178867</v>
      </c>
      <c r="P7">
        <f t="shared" si="9"/>
        <v>6608666.7737187482</v>
      </c>
      <c r="Q7">
        <f t="shared" si="9"/>
        <v>7422193.6535635265</v>
      </c>
      <c r="R7">
        <f t="shared" si="9"/>
        <v>7422193.6535635265</v>
      </c>
      <c r="S7">
        <f t="shared" si="9"/>
        <v>7422193.6535635265</v>
      </c>
      <c r="T7">
        <f t="shared" si="9"/>
        <v>7422193.6535635265</v>
      </c>
      <c r="U7">
        <f t="shared" si="9"/>
        <v>7422193.6535635265</v>
      </c>
      <c r="V7">
        <f t="shared" si="9"/>
        <v>7422193.6535635265</v>
      </c>
      <c r="W7">
        <f t="shared" si="9"/>
        <v>7422193.6535635265</v>
      </c>
      <c r="X7">
        <f t="shared" si="10"/>
        <v>14895080.16337887</v>
      </c>
      <c r="Y7" t="b">
        <f t="shared" si="11"/>
        <v>1</v>
      </c>
    </row>
    <row r="8" spans="1:25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 t="str">
        <f t="shared" si="1"/>
        <v>B</v>
      </c>
      <c r="G8" t="b">
        <f t="shared" si="2"/>
        <v>0</v>
      </c>
      <c r="H8" t="b">
        <f t="shared" si="3"/>
        <v>0</v>
      </c>
      <c r="I8" t="b">
        <f t="shared" si="4"/>
        <v>0</v>
      </c>
      <c r="J8">
        <f t="shared" si="5"/>
        <v>7689971</v>
      </c>
      <c r="K8">
        <f t="shared" si="6"/>
        <v>6719014</v>
      </c>
      <c r="L8">
        <f t="shared" si="7"/>
        <v>0.87370000000000003</v>
      </c>
      <c r="M8">
        <f t="shared" si="8"/>
        <v>5870402.5318</v>
      </c>
      <c r="N8">
        <f t="shared" si="9"/>
        <v>5128970.6920336606</v>
      </c>
      <c r="O8">
        <f t="shared" si="9"/>
        <v>4481181.6936298097</v>
      </c>
      <c r="P8">
        <f t="shared" si="9"/>
        <v>3915208.4457243648</v>
      </c>
      <c r="Q8">
        <f t="shared" si="9"/>
        <v>3420717.6190293776</v>
      </c>
      <c r="R8">
        <f t="shared" si="9"/>
        <v>2988680.9837459675</v>
      </c>
      <c r="S8">
        <f t="shared" si="9"/>
        <v>2611210.5754988519</v>
      </c>
      <c r="T8">
        <f t="shared" si="9"/>
        <v>2281414.6798133468</v>
      </c>
      <c r="U8">
        <f t="shared" si="9"/>
        <v>1993272.0057529211</v>
      </c>
      <c r="V8">
        <f t="shared" si="9"/>
        <v>1741521.7514263273</v>
      </c>
      <c r="W8">
        <f t="shared" si="9"/>
        <v>1521567.5542211821</v>
      </c>
      <c r="X8">
        <f t="shared" si="10"/>
        <v>1521567.5542211819</v>
      </c>
      <c r="Y8" t="b">
        <f t="shared" si="11"/>
        <v>0</v>
      </c>
    </row>
    <row r="9" spans="1:25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 t="str">
        <f t="shared" si="1"/>
        <v>A</v>
      </c>
      <c r="G9" t="b">
        <f t="shared" si="2"/>
        <v>1</v>
      </c>
      <c r="H9" t="b">
        <f t="shared" si="3"/>
        <v>1</v>
      </c>
      <c r="I9" t="b">
        <f t="shared" si="4"/>
        <v>1</v>
      </c>
      <c r="J9">
        <f t="shared" si="5"/>
        <v>1335057</v>
      </c>
      <c r="K9">
        <f t="shared" si="6"/>
        <v>2079034</v>
      </c>
      <c r="L9">
        <f t="shared" si="7"/>
        <v>1.5571999999999999</v>
      </c>
      <c r="M9">
        <f t="shared" si="8"/>
        <v>3237471.7448</v>
      </c>
      <c r="N9">
        <f t="shared" si="9"/>
        <v>3237471.7448</v>
      </c>
      <c r="O9">
        <f t="shared" si="9"/>
        <v>3237471.7448</v>
      </c>
      <c r="P9">
        <f t="shared" si="9"/>
        <v>3237471.7448</v>
      </c>
      <c r="Q9">
        <f t="shared" si="9"/>
        <v>3237471.7448</v>
      </c>
      <c r="R9">
        <f t="shared" si="9"/>
        <v>3237471.7448</v>
      </c>
      <c r="S9">
        <f t="shared" si="9"/>
        <v>3237471.7448</v>
      </c>
      <c r="T9">
        <f t="shared" si="9"/>
        <v>3237471.7448</v>
      </c>
      <c r="U9">
        <f t="shared" si="9"/>
        <v>3237471.7448</v>
      </c>
      <c r="V9">
        <f t="shared" si="9"/>
        <v>3237471.7448</v>
      </c>
      <c r="W9">
        <f t="shared" si="9"/>
        <v>3237471.7448</v>
      </c>
      <c r="X9">
        <f t="shared" si="10"/>
        <v>271425056.71056497</v>
      </c>
      <c r="Y9" t="b">
        <f t="shared" si="11"/>
        <v>1</v>
      </c>
    </row>
    <row r="10" spans="1:25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 t="str">
        <f t="shared" si="1"/>
        <v>C</v>
      </c>
      <c r="G10" t="b">
        <f t="shared" si="2"/>
        <v>0</v>
      </c>
      <c r="H10" t="b">
        <f t="shared" si="3"/>
        <v>0</v>
      </c>
      <c r="I10" t="b">
        <f t="shared" si="4"/>
        <v>0</v>
      </c>
      <c r="J10">
        <f t="shared" si="5"/>
        <v>3291343</v>
      </c>
      <c r="K10">
        <f t="shared" si="6"/>
        <v>2210357</v>
      </c>
      <c r="L10">
        <f t="shared" si="7"/>
        <v>0.67149999999999999</v>
      </c>
      <c r="M10">
        <f t="shared" si="8"/>
        <v>1484254.7254999999</v>
      </c>
      <c r="N10">
        <f t="shared" si="9"/>
        <v>996677.04817324993</v>
      </c>
      <c r="O10">
        <f t="shared" si="9"/>
        <v>669268.6378483373</v>
      </c>
      <c r="P10">
        <f t="shared" si="9"/>
        <v>449413.89031515847</v>
      </c>
      <c r="Q10">
        <f t="shared" si="9"/>
        <v>301781.42734662892</v>
      </c>
      <c r="R10">
        <f t="shared" si="9"/>
        <v>202646.2284632613</v>
      </c>
      <c r="S10">
        <f t="shared" si="9"/>
        <v>136076.94241307996</v>
      </c>
      <c r="T10">
        <f t="shared" si="9"/>
        <v>91375.666830383198</v>
      </c>
      <c r="U10">
        <f t="shared" si="9"/>
        <v>61358.760276602319</v>
      </c>
      <c r="V10">
        <f t="shared" si="9"/>
        <v>41202.407525738454</v>
      </c>
      <c r="W10">
        <f t="shared" si="9"/>
        <v>27667.416653533372</v>
      </c>
      <c r="X10">
        <f t="shared" si="10"/>
        <v>27667.416653533368</v>
      </c>
      <c r="Y10" t="b">
        <f t="shared" si="11"/>
        <v>0</v>
      </c>
    </row>
    <row r="11" spans="1:25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 t="str">
        <f t="shared" si="1"/>
        <v>C</v>
      </c>
      <c r="G11" t="b">
        <f t="shared" si="2"/>
        <v>0</v>
      </c>
      <c r="H11" t="b">
        <f t="shared" si="3"/>
        <v>0</v>
      </c>
      <c r="I11" t="b">
        <f t="shared" si="4"/>
        <v>0</v>
      </c>
      <c r="J11">
        <f t="shared" si="5"/>
        <v>2339967</v>
      </c>
      <c r="K11">
        <f t="shared" si="6"/>
        <v>1664564</v>
      </c>
      <c r="L11">
        <f t="shared" si="7"/>
        <v>0.71130000000000004</v>
      </c>
      <c r="M11">
        <f t="shared" si="8"/>
        <v>1184004.3732</v>
      </c>
      <c r="N11">
        <f t="shared" si="9"/>
        <v>842182.31065716012</v>
      </c>
      <c r="O11">
        <f t="shared" si="9"/>
        <v>599044.27757043799</v>
      </c>
      <c r="P11">
        <f t="shared" si="9"/>
        <v>426100.19463585259</v>
      </c>
      <c r="Q11">
        <f t="shared" si="9"/>
        <v>303085.06844448199</v>
      </c>
      <c r="R11">
        <f t="shared" si="9"/>
        <v>215584.40918456006</v>
      </c>
      <c r="S11">
        <f t="shared" si="9"/>
        <v>153345.19025297757</v>
      </c>
      <c r="T11">
        <f t="shared" si="9"/>
        <v>109074.43382694296</v>
      </c>
      <c r="U11">
        <f t="shared" si="9"/>
        <v>77584.644781104536</v>
      </c>
      <c r="V11">
        <f t="shared" si="9"/>
        <v>55185.957832799657</v>
      </c>
      <c r="W11">
        <f t="shared" si="9"/>
        <v>39253.771806470395</v>
      </c>
      <c r="X11">
        <f t="shared" si="10"/>
        <v>39253.771806470395</v>
      </c>
      <c r="Y11" t="b">
        <f t="shared" si="11"/>
        <v>0</v>
      </c>
    </row>
    <row r="12" spans="1:25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 t="str">
        <f t="shared" si="1"/>
        <v>D</v>
      </c>
      <c r="G12" t="b">
        <f t="shared" si="2"/>
        <v>1</v>
      </c>
      <c r="H12" t="b">
        <f t="shared" si="3"/>
        <v>0</v>
      </c>
      <c r="I12" t="b">
        <f t="shared" si="4"/>
        <v>0</v>
      </c>
      <c r="J12">
        <f t="shared" si="5"/>
        <v>3983255</v>
      </c>
      <c r="K12">
        <f t="shared" si="6"/>
        <v>3751139</v>
      </c>
      <c r="L12">
        <f t="shared" si="7"/>
        <v>0.94169999999999998</v>
      </c>
      <c r="M12">
        <f t="shared" si="8"/>
        <v>3532447.5962999999</v>
      </c>
      <c r="N12">
        <f t="shared" si="9"/>
        <v>3326505.90143571</v>
      </c>
      <c r="O12">
        <f t="shared" si="9"/>
        <v>3132570.6073820079</v>
      </c>
      <c r="P12">
        <f t="shared" si="9"/>
        <v>2949941.740971637</v>
      </c>
      <c r="Q12">
        <f t="shared" si="9"/>
        <v>2777960.1374729904</v>
      </c>
      <c r="R12">
        <f t="shared" si="9"/>
        <v>2616005.0614583152</v>
      </c>
      <c r="S12">
        <f t="shared" si="9"/>
        <v>2463491.9663752955</v>
      </c>
      <c r="T12">
        <f t="shared" si="9"/>
        <v>2319870.3847356159</v>
      </c>
      <c r="U12">
        <f t="shared" si="9"/>
        <v>2184621.9413055293</v>
      </c>
      <c r="V12">
        <f t="shared" si="9"/>
        <v>2057258.4821274169</v>
      </c>
      <c r="W12">
        <f t="shared" si="9"/>
        <v>1937320.3126193883</v>
      </c>
      <c r="X12">
        <f t="shared" si="10"/>
        <v>1937320.3126193883</v>
      </c>
      <c r="Y12" t="b">
        <f t="shared" si="11"/>
        <v>0</v>
      </c>
    </row>
    <row r="13" spans="1:25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 t="str">
        <f t="shared" si="1"/>
        <v>C</v>
      </c>
      <c r="G13" t="b">
        <f t="shared" si="2"/>
        <v>1</v>
      </c>
      <c r="H13" t="b">
        <f t="shared" si="3"/>
        <v>1</v>
      </c>
      <c r="I13" t="b">
        <f t="shared" si="4"/>
        <v>1</v>
      </c>
      <c r="J13">
        <f t="shared" si="5"/>
        <v>7688480</v>
      </c>
      <c r="K13">
        <f t="shared" si="6"/>
        <v>8979036</v>
      </c>
      <c r="L13">
        <f t="shared" si="7"/>
        <v>1.1677999999999999</v>
      </c>
      <c r="M13">
        <f t="shared" si="8"/>
        <v>10485718.240799999</v>
      </c>
      <c r="N13">
        <f t="shared" si="9"/>
        <v>12245221.761606239</v>
      </c>
      <c r="O13">
        <f t="shared" si="9"/>
        <v>14299969.973203765</v>
      </c>
      <c r="P13">
        <f t="shared" si="9"/>
        <v>16699504.934707357</v>
      </c>
      <c r="Q13">
        <f t="shared" si="9"/>
        <v>16699504.934707357</v>
      </c>
      <c r="R13">
        <f t="shared" si="9"/>
        <v>16699504.934707357</v>
      </c>
      <c r="S13">
        <f t="shared" si="9"/>
        <v>16699504.934707357</v>
      </c>
      <c r="T13">
        <f t="shared" si="9"/>
        <v>16699504.934707357</v>
      </c>
      <c r="U13">
        <f t="shared" si="9"/>
        <v>16699504.934707357</v>
      </c>
      <c r="V13">
        <f t="shared" si="9"/>
        <v>16699504.934707357</v>
      </c>
      <c r="W13">
        <f t="shared" si="9"/>
        <v>16699504.934707357</v>
      </c>
      <c r="X13">
        <f t="shared" si="10"/>
        <v>49463277.839272223</v>
      </c>
      <c r="Y13" t="b">
        <f t="shared" si="11"/>
        <v>1</v>
      </c>
    </row>
    <row r="14" spans="1:25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 t="str">
        <f t="shared" si="1"/>
        <v>A</v>
      </c>
      <c r="G14" t="b">
        <f t="shared" si="2"/>
        <v>1</v>
      </c>
      <c r="H14" t="b">
        <f t="shared" si="3"/>
        <v>1</v>
      </c>
      <c r="I14" t="b">
        <f t="shared" si="4"/>
        <v>1</v>
      </c>
      <c r="J14">
        <f t="shared" si="5"/>
        <v>1960392</v>
      </c>
      <c r="K14">
        <f t="shared" si="6"/>
        <v>2141427</v>
      </c>
      <c r="L14">
        <f t="shared" si="7"/>
        <v>1.0923</v>
      </c>
      <c r="M14">
        <f t="shared" si="8"/>
        <v>2339080.7121000001</v>
      </c>
      <c r="N14">
        <f t="shared" si="9"/>
        <v>2554977.8618268301</v>
      </c>
      <c r="O14">
        <f t="shared" si="9"/>
        <v>2790802.3184734466</v>
      </c>
      <c r="P14">
        <f t="shared" si="9"/>
        <v>3048393.372468546</v>
      </c>
      <c r="Q14">
        <f t="shared" si="9"/>
        <v>3329760.080747393</v>
      </c>
      <c r="R14">
        <f t="shared" si="9"/>
        <v>3637096.9362003775</v>
      </c>
      <c r="S14">
        <f t="shared" si="9"/>
        <v>3972800.9834116725</v>
      </c>
      <c r="T14">
        <f t="shared" si="9"/>
        <v>3972800.9834116725</v>
      </c>
      <c r="U14">
        <f t="shared" si="9"/>
        <v>3972800.9834116725</v>
      </c>
      <c r="V14">
        <f t="shared" si="9"/>
        <v>3972800.9834116725</v>
      </c>
      <c r="W14">
        <f t="shared" si="9"/>
        <v>3972800.9834116725</v>
      </c>
      <c r="X14">
        <f t="shared" si="10"/>
        <v>5655415.8455873877</v>
      </c>
      <c r="Y14" t="b">
        <f t="shared" si="11"/>
        <v>1</v>
      </c>
    </row>
    <row r="15" spans="1:25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 t="str">
        <f t="shared" si="1"/>
        <v>A</v>
      </c>
      <c r="G15" t="b">
        <f t="shared" si="2"/>
        <v>0</v>
      </c>
      <c r="H15" t="b">
        <f t="shared" si="3"/>
        <v>0</v>
      </c>
      <c r="I15" t="b">
        <f t="shared" si="4"/>
        <v>0</v>
      </c>
      <c r="J15">
        <f t="shared" si="5"/>
        <v>2177470</v>
      </c>
      <c r="K15">
        <f t="shared" si="6"/>
        <v>1765883</v>
      </c>
      <c r="L15">
        <f t="shared" si="7"/>
        <v>0.81089999999999995</v>
      </c>
      <c r="M15">
        <f t="shared" si="8"/>
        <v>1431954.5247</v>
      </c>
      <c r="N15">
        <f t="shared" si="9"/>
        <v>1161171.9240792298</v>
      </c>
      <c r="O15">
        <f t="shared" si="9"/>
        <v>941594.3132358474</v>
      </c>
      <c r="P15">
        <f t="shared" si="9"/>
        <v>763538.82860294858</v>
      </c>
      <c r="Q15">
        <f t="shared" si="9"/>
        <v>619153.63611413096</v>
      </c>
      <c r="R15">
        <f t="shared" si="9"/>
        <v>502071.68352494878</v>
      </c>
      <c r="S15">
        <f t="shared" si="9"/>
        <v>407129.92817038094</v>
      </c>
      <c r="T15">
        <f t="shared" si="9"/>
        <v>330141.6587533619</v>
      </c>
      <c r="U15">
        <f t="shared" si="9"/>
        <v>267711.87108310114</v>
      </c>
      <c r="V15">
        <f t="shared" si="9"/>
        <v>217087.55626128669</v>
      </c>
      <c r="W15">
        <f t="shared" si="9"/>
        <v>176036.29937227737</v>
      </c>
      <c r="X15">
        <f t="shared" si="10"/>
        <v>176036.2993722774</v>
      </c>
      <c r="Y15" t="b">
        <f t="shared" si="11"/>
        <v>0</v>
      </c>
    </row>
    <row r="16" spans="1:25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 t="str">
        <f t="shared" si="1"/>
        <v>A</v>
      </c>
      <c r="G16" t="b">
        <f t="shared" si="2"/>
        <v>0</v>
      </c>
      <c r="H16" t="b">
        <f t="shared" si="3"/>
        <v>0</v>
      </c>
      <c r="I16" t="b">
        <f t="shared" si="4"/>
        <v>0</v>
      </c>
      <c r="J16">
        <f t="shared" si="5"/>
        <v>5134027</v>
      </c>
      <c r="K16">
        <f t="shared" si="6"/>
        <v>4099997</v>
      </c>
      <c r="L16">
        <f t="shared" si="7"/>
        <v>0.79849999999999999</v>
      </c>
      <c r="M16">
        <f t="shared" si="8"/>
        <v>3273847.6044999999</v>
      </c>
      <c r="N16">
        <f t="shared" si="9"/>
        <v>2614167.3121932498</v>
      </c>
      <c r="O16">
        <f t="shared" si="9"/>
        <v>2087412.5987863101</v>
      </c>
      <c r="P16">
        <f t="shared" si="9"/>
        <v>1666798.9601308685</v>
      </c>
      <c r="Q16">
        <f t="shared" si="9"/>
        <v>1330938.9696644985</v>
      </c>
      <c r="R16">
        <f t="shared" si="9"/>
        <v>1062754.767277102</v>
      </c>
      <c r="S16">
        <f t="shared" si="9"/>
        <v>848609.68167076597</v>
      </c>
      <c r="T16">
        <f t="shared" si="9"/>
        <v>677614.83081410662</v>
      </c>
      <c r="U16">
        <f t="shared" si="9"/>
        <v>541075.44240506412</v>
      </c>
      <c r="V16">
        <f t="shared" si="9"/>
        <v>432048.74076044367</v>
      </c>
      <c r="W16">
        <f t="shared" si="9"/>
        <v>344990.91949721426</v>
      </c>
      <c r="X16">
        <f t="shared" si="10"/>
        <v>344990.91949721408</v>
      </c>
      <c r="Y16" t="b">
        <f t="shared" si="11"/>
        <v>0</v>
      </c>
    </row>
    <row r="17" spans="1:25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 t="str">
        <f t="shared" si="1"/>
        <v>C</v>
      </c>
      <c r="G17" t="b">
        <f t="shared" si="2"/>
        <v>1</v>
      </c>
      <c r="H17" t="b">
        <f t="shared" si="3"/>
        <v>1</v>
      </c>
      <c r="I17" t="b">
        <f t="shared" si="4"/>
        <v>1</v>
      </c>
      <c r="J17">
        <f t="shared" si="5"/>
        <v>2728601</v>
      </c>
      <c r="K17">
        <f t="shared" si="6"/>
        <v>3408578</v>
      </c>
      <c r="L17">
        <f t="shared" si="7"/>
        <v>1.2492000000000001</v>
      </c>
      <c r="M17">
        <f t="shared" si="8"/>
        <v>4257995.6376</v>
      </c>
      <c r="N17">
        <f t="shared" si="9"/>
        <v>5319088.1504899208</v>
      </c>
      <c r="O17">
        <f t="shared" si="9"/>
        <v>6644604.9175920095</v>
      </c>
      <c r="P17">
        <f t="shared" si="9"/>
        <v>6644604.9175920095</v>
      </c>
      <c r="Q17">
        <f t="shared" si="9"/>
        <v>6644604.9175920095</v>
      </c>
      <c r="R17">
        <f t="shared" si="9"/>
        <v>6644604.9175920095</v>
      </c>
      <c r="S17">
        <f t="shared" si="9"/>
        <v>6644604.9175920095</v>
      </c>
      <c r="T17">
        <f t="shared" si="9"/>
        <v>6644604.9175920095</v>
      </c>
      <c r="U17">
        <f t="shared" si="9"/>
        <v>6644604.9175920095</v>
      </c>
      <c r="V17">
        <f t="shared" si="9"/>
        <v>6644604.9175920095</v>
      </c>
      <c r="W17">
        <f t="shared" si="9"/>
        <v>6644604.9175920095</v>
      </c>
      <c r="X17">
        <f t="shared" si="10"/>
        <v>39402607.96900744</v>
      </c>
      <c r="Y17" t="b">
        <f t="shared" si="11"/>
        <v>1</v>
      </c>
    </row>
    <row r="18" spans="1:25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 t="str">
        <f t="shared" si="1"/>
        <v>A</v>
      </c>
      <c r="G18" t="b">
        <f t="shared" si="2"/>
        <v>0</v>
      </c>
      <c r="H18" t="b">
        <f t="shared" si="3"/>
        <v>0</v>
      </c>
      <c r="I18" t="b">
        <f t="shared" si="4"/>
        <v>0</v>
      </c>
      <c r="J18">
        <f t="shared" si="5"/>
        <v>5009321</v>
      </c>
      <c r="K18">
        <f t="shared" si="6"/>
        <v>3020942</v>
      </c>
      <c r="L18">
        <f t="shared" si="7"/>
        <v>0.60299999999999998</v>
      </c>
      <c r="M18">
        <f t="shared" si="8"/>
        <v>1821628.0259999998</v>
      </c>
      <c r="N18">
        <f t="shared" si="9"/>
        <v>1098441.6996779998</v>
      </c>
      <c r="O18">
        <f t="shared" si="9"/>
        <v>662360.34490583383</v>
      </c>
      <c r="P18">
        <f t="shared" si="9"/>
        <v>399403.28797821776</v>
      </c>
      <c r="Q18">
        <f t="shared" si="9"/>
        <v>240840.18265086529</v>
      </c>
      <c r="R18">
        <f t="shared" si="9"/>
        <v>145226.63013847175</v>
      </c>
      <c r="S18">
        <f t="shared" si="9"/>
        <v>87571.65797349847</v>
      </c>
      <c r="T18">
        <f t="shared" si="9"/>
        <v>52805.709758019577</v>
      </c>
      <c r="U18">
        <f t="shared" si="9"/>
        <v>31841.842984085804</v>
      </c>
      <c r="V18">
        <f t="shared" si="9"/>
        <v>19200.631319403739</v>
      </c>
      <c r="W18">
        <f t="shared" si="9"/>
        <v>11577.980685600454</v>
      </c>
      <c r="X18">
        <f t="shared" si="10"/>
        <v>11577.980685600456</v>
      </c>
      <c r="Y18" t="b">
        <f t="shared" si="11"/>
        <v>0</v>
      </c>
    </row>
    <row r="19" spans="1:25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 t="str">
        <f t="shared" si="1"/>
        <v>D</v>
      </c>
      <c r="G19" t="b">
        <f t="shared" si="2"/>
        <v>0</v>
      </c>
      <c r="H19" t="b">
        <f t="shared" si="3"/>
        <v>0</v>
      </c>
      <c r="I19" t="b">
        <f t="shared" si="4"/>
        <v>0</v>
      </c>
      <c r="J19">
        <f t="shared" si="5"/>
        <v>2729291</v>
      </c>
      <c r="K19">
        <f t="shared" si="6"/>
        <v>1256318</v>
      </c>
      <c r="L19">
        <f t="shared" si="7"/>
        <v>0.46029999999999999</v>
      </c>
      <c r="M19">
        <f t="shared" si="8"/>
        <v>578283.17539999995</v>
      </c>
      <c r="N19">
        <f t="shared" si="9"/>
        <v>266183.74563661998</v>
      </c>
      <c r="O19">
        <f t="shared" si="9"/>
        <v>122524.37811653617</v>
      </c>
      <c r="P19">
        <f t="shared" si="9"/>
        <v>56397.971247041598</v>
      </c>
      <c r="Q19">
        <f t="shared" si="9"/>
        <v>25959.986165013248</v>
      </c>
      <c r="R19">
        <f t="shared" si="9"/>
        <v>11949.381631755597</v>
      </c>
      <c r="S19">
        <f t="shared" si="9"/>
        <v>5500.3003650971013</v>
      </c>
      <c r="T19">
        <f t="shared" si="9"/>
        <v>2531.7882580541955</v>
      </c>
      <c r="U19">
        <f t="shared" si="9"/>
        <v>1165.3821351823462</v>
      </c>
      <c r="V19">
        <f t="shared" si="9"/>
        <v>536.42539682443396</v>
      </c>
      <c r="W19">
        <f t="shared" si="9"/>
        <v>246.91661015828694</v>
      </c>
      <c r="X19">
        <f t="shared" si="10"/>
        <v>246.916610158287</v>
      </c>
      <c r="Y19" t="b">
        <f t="shared" si="11"/>
        <v>0</v>
      </c>
    </row>
    <row r="20" spans="1:25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 t="str">
        <f t="shared" si="1"/>
        <v>C</v>
      </c>
      <c r="G20" t="b">
        <f t="shared" si="2"/>
        <v>0</v>
      </c>
      <c r="H20" t="b">
        <f t="shared" si="3"/>
        <v>0</v>
      </c>
      <c r="I20" t="b">
        <f t="shared" si="4"/>
        <v>0</v>
      </c>
      <c r="J20">
        <f t="shared" si="5"/>
        <v>6175874</v>
      </c>
      <c r="K20">
        <f t="shared" si="6"/>
        <v>3425717</v>
      </c>
      <c r="L20">
        <f t="shared" si="7"/>
        <v>0.55459999999999998</v>
      </c>
      <c r="M20">
        <f t="shared" si="8"/>
        <v>1899902.6481999999</v>
      </c>
      <c r="N20">
        <f t="shared" si="9"/>
        <v>1053686.00869172</v>
      </c>
      <c r="O20">
        <f t="shared" si="9"/>
        <v>584374.26042042789</v>
      </c>
      <c r="P20">
        <f t="shared" si="9"/>
        <v>324093.96482916927</v>
      </c>
      <c r="Q20">
        <f t="shared" si="9"/>
        <v>179742.51289425726</v>
      </c>
      <c r="R20">
        <f t="shared" si="9"/>
        <v>99685.197651155075</v>
      </c>
      <c r="S20">
        <f t="shared" si="9"/>
        <v>55285.410617330599</v>
      </c>
      <c r="T20">
        <f t="shared" si="9"/>
        <v>30661.28872837155</v>
      </c>
      <c r="U20">
        <f t="shared" si="9"/>
        <v>17004.750728754861</v>
      </c>
      <c r="V20">
        <f t="shared" si="9"/>
        <v>9430.8347541674466</v>
      </c>
      <c r="W20">
        <f t="shared" si="9"/>
        <v>5230.3409546612656</v>
      </c>
      <c r="X20">
        <f t="shared" si="10"/>
        <v>5230.3409546612647</v>
      </c>
      <c r="Y20" t="b">
        <f t="shared" si="11"/>
        <v>1</v>
      </c>
    </row>
    <row r="21" spans="1:25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 t="str">
        <f t="shared" si="1"/>
        <v>C</v>
      </c>
      <c r="G21" t="b">
        <f t="shared" si="2"/>
        <v>0</v>
      </c>
      <c r="H21" t="b">
        <f t="shared" si="3"/>
        <v>0</v>
      </c>
      <c r="I21" t="b">
        <f t="shared" si="4"/>
        <v>0</v>
      </c>
      <c r="J21">
        <f t="shared" si="5"/>
        <v>3008890</v>
      </c>
      <c r="K21">
        <f t="shared" si="6"/>
        <v>2778690</v>
      </c>
      <c r="L21">
        <f t="shared" si="7"/>
        <v>0.9234</v>
      </c>
      <c r="M21">
        <f t="shared" si="8"/>
        <v>2565842.3459999999</v>
      </c>
      <c r="N21">
        <f t="shared" si="9"/>
        <v>2369298.8222964001</v>
      </c>
      <c r="O21">
        <f t="shared" si="9"/>
        <v>2187810.5325084957</v>
      </c>
      <c r="P21">
        <f t="shared" si="9"/>
        <v>2020224.245718345</v>
      </c>
      <c r="Q21">
        <f t="shared" si="9"/>
        <v>1865475.0684963197</v>
      </c>
      <c r="R21">
        <f t="shared" si="9"/>
        <v>1722579.6782495016</v>
      </c>
      <c r="S21">
        <f t="shared" si="9"/>
        <v>1590630.0748955898</v>
      </c>
      <c r="T21">
        <f t="shared" si="9"/>
        <v>1468787.8111585877</v>
      </c>
      <c r="U21">
        <f t="shared" si="9"/>
        <v>1356278.6648238399</v>
      </c>
      <c r="V21">
        <f t="shared" si="9"/>
        <v>1252387.7190983337</v>
      </c>
      <c r="W21">
        <f t="shared" si="9"/>
        <v>1156454.8198154015</v>
      </c>
      <c r="X21">
        <f t="shared" si="10"/>
        <v>1156454.8198154012</v>
      </c>
      <c r="Y21" t="b">
        <f t="shared" si="11"/>
        <v>0</v>
      </c>
    </row>
    <row r="22" spans="1:25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 t="str">
        <f t="shared" si="1"/>
        <v>A</v>
      </c>
      <c r="G22" t="b">
        <f t="shared" si="2"/>
        <v>0</v>
      </c>
      <c r="H22" t="b">
        <f t="shared" si="3"/>
        <v>0</v>
      </c>
      <c r="I22" t="b">
        <f t="shared" si="4"/>
        <v>0</v>
      </c>
      <c r="J22">
        <f t="shared" si="5"/>
        <v>4752576</v>
      </c>
      <c r="K22">
        <f t="shared" si="6"/>
        <v>572183</v>
      </c>
      <c r="L22">
        <f t="shared" si="7"/>
        <v>0.1203</v>
      </c>
      <c r="M22">
        <f t="shared" si="8"/>
        <v>68833.6149</v>
      </c>
      <c r="N22">
        <f t="shared" si="9"/>
        <v>8280.683872470001</v>
      </c>
      <c r="O22">
        <f t="shared" si="9"/>
        <v>996.16626985814116</v>
      </c>
      <c r="P22">
        <f t="shared" si="9"/>
        <v>119.83880226393438</v>
      </c>
      <c r="Q22">
        <f t="shared" si="9"/>
        <v>14.416607912351306</v>
      </c>
      <c r="R22">
        <f t="shared" si="9"/>
        <v>1.7343179318558621</v>
      </c>
      <c r="S22">
        <f t="shared" si="9"/>
        <v>0.20863844720226021</v>
      </c>
      <c r="T22">
        <f t="shared" si="9"/>
        <v>2.5099205198431906E-2</v>
      </c>
      <c r="U22">
        <f t="shared" si="9"/>
        <v>3.0194343853713582E-3</v>
      </c>
      <c r="V22">
        <f t="shared" si="9"/>
        <v>3.6323795656017442E-4</v>
      </c>
      <c r="W22">
        <f t="shared" si="9"/>
        <v>4.3697526174188982E-5</v>
      </c>
      <c r="X22">
        <f t="shared" si="10"/>
        <v>4.3697526174188996E-5</v>
      </c>
      <c r="Y22" t="b">
        <f t="shared" si="11"/>
        <v>0</v>
      </c>
    </row>
    <row r="23" spans="1:25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 t="str">
        <f t="shared" si="1"/>
        <v>B</v>
      </c>
      <c r="G23" t="b">
        <f t="shared" si="2"/>
        <v>1</v>
      </c>
      <c r="H23" t="b">
        <f t="shared" si="3"/>
        <v>1</v>
      </c>
      <c r="I23" t="b">
        <f t="shared" si="4"/>
        <v>1</v>
      </c>
      <c r="J23">
        <f t="shared" si="5"/>
        <v>1434562</v>
      </c>
      <c r="K23">
        <f t="shared" si="6"/>
        <v>5519227</v>
      </c>
      <c r="L23">
        <f t="shared" si="7"/>
        <v>3.8473000000000002</v>
      </c>
      <c r="M23">
        <f t="shared" si="8"/>
        <v>21234122.037100002</v>
      </c>
      <c r="N23">
        <f t="shared" si="9"/>
        <v>21234122.037100002</v>
      </c>
      <c r="O23">
        <f t="shared" si="9"/>
        <v>21234122.037100002</v>
      </c>
      <c r="P23">
        <f t="shared" si="9"/>
        <v>21234122.037100002</v>
      </c>
      <c r="Q23">
        <f t="shared" si="9"/>
        <v>21234122.037100002</v>
      </c>
      <c r="R23">
        <f t="shared" si="9"/>
        <v>21234122.037100002</v>
      </c>
      <c r="S23">
        <f t="shared" si="9"/>
        <v>21234122.037100002</v>
      </c>
      <c r="T23">
        <f t="shared" si="9"/>
        <v>21234122.037100002</v>
      </c>
      <c r="U23">
        <f t="shared" si="9"/>
        <v>21234122.037100002</v>
      </c>
      <c r="V23">
        <f t="shared" si="9"/>
        <v>21234122.037100002</v>
      </c>
      <c r="W23">
        <f t="shared" si="9"/>
        <v>21234122.037100002</v>
      </c>
      <c r="X23">
        <f t="shared" si="10"/>
        <v>15086720134772.393</v>
      </c>
      <c r="Y23" t="b">
        <f t="shared" si="11"/>
        <v>1</v>
      </c>
    </row>
    <row r="24" spans="1:25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 t="str">
        <f t="shared" si="1"/>
        <v>B</v>
      </c>
      <c r="G24" t="b">
        <f t="shared" si="2"/>
        <v>0</v>
      </c>
      <c r="H24" t="b">
        <f t="shared" si="3"/>
        <v>0</v>
      </c>
      <c r="I24" t="b">
        <f t="shared" si="4"/>
        <v>0</v>
      </c>
      <c r="J24">
        <f t="shared" si="5"/>
        <v>4505451</v>
      </c>
      <c r="K24">
        <f t="shared" si="6"/>
        <v>3273876</v>
      </c>
      <c r="L24">
        <f t="shared" si="7"/>
        <v>0.72660000000000002</v>
      </c>
      <c r="M24">
        <f t="shared" si="8"/>
        <v>2378798.3015999999</v>
      </c>
      <c r="N24">
        <f t="shared" si="9"/>
        <v>1728434.8459425599</v>
      </c>
      <c r="O24">
        <f t="shared" si="9"/>
        <v>1255880.7590618641</v>
      </c>
      <c r="P24">
        <f t="shared" si="9"/>
        <v>912522.95953435055</v>
      </c>
      <c r="Q24">
        <f t="shared" si="9"/>
        <v>663039.18239765917</v>
      </c>
      <c r="R24">
        <f t="shared" si="9"/>
        <v>481764.26993013918</v>
      </c>
      <c r="S24">
        <f t="shared" si="9"/>
        <v>350049.91853123915</v>
      </c>
      <c r="T24">
        <f t="shared" si="9"/>
        <v>254346.27080479838</v>
      </c>
      <c r="U24">
        <f t="shared" si="9"/>
        <v>184808.0003667665</v>
      </c>
      <c r="V24">
        <f t="shared" si="9"/>
        <v>134281.49306649255</v>
      </c>
      <c r="W24">
        <f t="shared" si="9"/>
        <v>97568.932862113492</v>
      </c>
      <c r="X24">
        <f t="shared" si="10"/>
        <v>97568.932862113419</v>
      </c>
      <c r="Y24" t="b">
        <f t="shared" si="11"/>
        <v>1</v>
      </c>
    </row>
    <row r="25" spans="1:25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 t="str">
        <f t="shared" si="1"/>
        <v>C</v>
      </c>
      <c r="G25" t="b">
        <f t="shared" si="2"/>
        <v>1</v>
      </c>
      <c r="H25" t="b">
        <f t="shared" si="3"/>
        <v>1</v>
      </c>
      <c r="I25" t="b">
        <f t="shared" si="4"/>
        <v>1</v>
      </c>
      <c r="J25">
        <f t="shared" si="5"/>
        <v>1327364</v>
      </c>
      <c r="K25">
        <f t="shared" si="6"/>
        <v>1664117</v>
      </c>
      <c r="L25">
        <f t="shared" si="7"/>
        <v>1.2537</v>
      </c>
      <c r="M25">
        <f t="shared" si="8"/>
        <v>2086303.4829000002</v>
      </c>
      <c r="N25">
        <f t="shared" si="9"/>
        <v>2615598.6765117301</v>
      </c>
      <c r="O25">
        <f t="shared" si="9"/>
        <v>3279176.0607427559</v>
      </c>
      <c r="P25">
        <f t="shared" si="9"/>
        <v>3279176.0607427559</v>
      </c>
      <c r="Q25">
        <f t="shared" si="9"/>
        <v>3279176.0607427559</v>
      </c>
      <c r="R25">
        <f t="shared" si="9"/>
        <v>3279176.0607427559</v>
      </c>
      <c r="S25">
        <f t="shared" si="9"/>
        <v>3279176.0607427559</v>
      </c>
      <c r="T25">
        <f t="shared" si="9"/>
        <v>3279176.0607427559</v>
      </c>
      <c r="U25">
        <f t="shared" si="9"/>
        <v>3279176.0607427559</v>
      </c>
      <c r="V25">
        <f t="shared" si="9"/>
        <v>3279176.0607427559</v>
      </c>
      <c r="W25">
        <f t="shared" ref="O25:W40" si="12">IF(V25&gt;$J25*2, V25, V25*$L25)</f>
        <v>3279176.0607427559</v>
      </c>
      <c r="X25">
        <f t="shared" si="10"/>
        <v>20013071.257814009</v>
      </c>
      <c r="Y25" t="b">
        <f t="shared" si="11"/>
        <v>1</v>
      </c>
    </row>
    <row r="26" spans="1:25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 t="str">
        <f t="shared" si="1"/>
        <v>B</v>
      </c>
      <c r="G26" t="b">
        <f t="shared" si="2"/>
        <v>1</v>
      </c>
      <c r="H26" t="b">
        <f t="shared" si="3"/>
        <v>1</v>
      </c>
      <c r="I26" t="b">
        <f t="shared" si="4"/>
        <v>1</v>
      </c>
      <c r="J26">
        <f t="shared" si="5"/>
        <v>884947</v>
      </c>
      <c r="K26">
        <f t="shared" si="6"/>
        <v>3347446</v>
      </c>
      <c r="L26">
        <f t="shared" si="7"/>
        <v>3.7826</v>
      </c>
      <c r="M26">
        <f t="shared" si="8"/>
        <v>12662049.239599999</v>
      </c>
      <c r="N26">
        <f t="shared" si="9"/>
        <v>12662049.239599999</v>
      </c>
      <c r="O26">
        <f t="shared" si="12"/>
        <v>12662049.239599999</v>
      </c>
      <c r="P26">
        <f t="shared" si="12"/>
        <v>12662049.239599999</v>
      </c>
      <c r="Q26">
        <f t="shared" si="12"/>
        <v>12662049.239599999</v>
      </c>
      <c r="R26">
        <f t="shared" si="12"/>
        <v>12662049.239599999</v>
      </c>
      <c r="S26">
        <f t="shared" si="12"/>
        <v>12662049.239599999</v>
      </c>
      <c r="T26">
        <f t="shared" si="12"/>
        <v>12662049.239599999</v>
      </c>
      <c r="U26">
        <f t="shared" si="12"/>
        <v>12662049.239599999</v>
      </c>
      <c r="V26">
        <f t="shared" si="12"/>
        <v>12662049.239599999</v>
      </c>
      <c r="W26">
        <f t="shared" si="12"/>
        <v>12662049.239599999</v>
      </c>
      <c r="X26">
        <f t="shared" si="10"/>
        <v>7592908743399.9785</v>
      </c>
      <c r="Y26" t="b">
        <f t="shared" si="11"/>
        <v>1</v>
      </c>
    </row>
    <row r="27" spans="1:25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 t="str">
        <f t="shared" si="1"/>
        <v>C</v>
      </c>
      <c r="G27" t="b">
        <f t="shared" si="2"/>
        <v>0</v>
      </c>
      <c r="H27" t="b">
        <f t="shared" si="3"/>
        <v>0</v>
      </c>
      <c r="I27" t="b">
        <f t="shared" si="4"/>
        <v>0</v>
      </c>
      <c r="J27">
        <f t="shared" si="5"/>
        <v>2151563</v>
      </c>
      <c r="K27">
        <f t="shared" si="6"/>
        <v>1868301</v>
      </c>
      <c r="L27">
        <f t="shared" si="7"/>
        <v>0.86829999999999996</v>
      </c>
      <c r="M27">
        <f t="shared" si="8"/>
        <v>1622245.7582999999</v>
      </c>
      <c r="N27">
        <f t="shared" si="9"/>
        <v>1408595.9919318899</v>
      </c>
      <c r="O27">
        <f t="shared" si="12"/>
        <v>1223083.89979446</v>
      </c>
      <c r="P27">
        <f t="shared" si="12"/>
        <v>1062003.7501915295</v>
      </c>
      <c r="Q27">
        <f t="shared" si="12"/>
        <v>922137.85629130504</v>
      </c>
      <c r="R27">
        <f t="shared" si="12"/>
        <v>800692.30061774014</v>
      </c>
      <c r="S27">
        <f t="shared" si="12"/>
        <v>695241.12462638377</v>
      </c>
      <c r="T27">
        <f t="shared" si="12"/>
        <v>603677.86851308902</v>
      </c>
      <c r="U27">
        <f t="shared" si="12"/>
        <v>524173.49322991516</v>
      </c>
      <c r="V27">
        <f t="shared" si="12"/>
        <v>455139.84417153528</v>
      </c>
      <c r="W27">
        <f t="shared" si="12"/>
        <v>395197.92669414409</v>
      </c>
      <c r="X27">
        <f t="shared" si="10"/>
        <v>395197.9266941442</v>
      </c>
      <c r="Y27" t="b">
        <f t="shared" si="11"/>
        <v>0</v>
      </c>
    </row>
    <row r="28" spans="1:25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 t="str">
        <f t="shared" si="1"/>
        <v>C</v>
      </c>
      <c r="G28" t="b">
        <f t="shared" si="2"/>
        <v>0</v>
      </c>
      <c r="H28" t="b">
        <f t="shared" si="3"/>
        <v>0</v>
      </c>
      <c r="I28" t="b">
        <f t="shared" si="4"/>
        <v>0</v>
      </c>
      <c r="J28">
        <f t="shared" si="5"/>
        <v>4709695</v>
      </c>
      <c r="K28">
        <f t="shared" si="6"/>
        <v>2219872</v>
      </c>
      <c r="L28">
        <f t="shared" si="7"/>
        <v>0.4713</v>
      </c>
      <c r="M28">
        <f t="shared" si="8"/>
        <v>1046225.6736</v>
      </c>
      <c r="N28">
        <f t="shared" si="9"/>
        <v>493086.15996768</v>
      </c>
      <c r="O28">
        <f t="shared" si="12"/>
        <v>232391.50719276757</v>
      </c>
      <c r="P28">
        <f t="shared" si="12"/>
        <v>109526.11733995135</v>
      </c>
      <c r="Q28">
        <f t="shared" si="12"/>
        <v>51619.65910231907</v>
      </c>
      <c r="R28">
        <f t="shared" si="12"/>
        <v>24328.345334922979</v>
      </c>
      <c r="S28">
        <f t="shared" si="12"/>
        <v>11465.949156349199</v>
      </c>
      <c r="T28">
        <f t="shared" si="12"/>
        <v>5403.9018373873778</v>
      </c>
      <c r="U28">
        <f t="shared" si="12"/>
        <v>2546.8589359606713</v>
      </c>
      <c r="V28">
        <f t="shared" si="12"/>
        <v>1200.3346165182643</v>
      </c>
      <c r="W28">
        <f t="shared" si="12"/>
        <v>565.71770476505799</v>
      </c>
      <c r="X28">
        <f t="shared" si="10"/>
        <v>565.71770476505776</v>
      </c>
      <c r="Y28" t="b">
        <f t="shared" si="11"/>
        <v>0</v>
      </c>
    </row>
    <row r="29" spans="1:25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 t="str">
        <f t="shared" si="1"/>
        <v>D</v>
      </c>
      <c r="G29" t="b">
        <f t="shared" si="2"/>
        <v>0</v>
      </c>
      <c r="H29" t="b">
        <f t="shared" si="3"/>
        <v>0</v>
      </c>
      <c r="I29" t="b">
        <f t="shared" si="4"/>
        <v>0</v>
      </c>
      <c r="J29">
        <f t="shared" si="5"/>
        <v>5450595</v>
      </c>
      <c r="K29">
        <f t="shared" si="6"/>
        <v>865257</v>
      </c>
      <c r="L29">
        <f t="shared" si="7"/>
        <v>0.15870000000000001</v>
      </c>
      <c r="M29">
        <f t="shared" si="8"/>
        <v>137316.28590000002</v>
      </c>
      <c r="N29">
        <f t="shared" si="9"/>
        <v>21792.094572330003</v>
      </c>
      <c r="O29">
        <f t="shared" si="12"/>
        <v>3458.4054086287715</v>
      </c>
      <c r="P29">
        <f t="shared" si="12"/>
        <v>548.84893834938612</v>
      </c>
      <c r="Q29">
        <f t="shared" si="12"/>
        <v>87.102326516047583</v>
      </c>
      <c r="R29">
        <f t="shared" si="12"/>
        <v>13.823139218096753</v>
      </c>
      <c r="S29">
        <f t="shared" si="12"/>
        <v>2.1937321939119547</v>
      </c>
      <c r="T29">
        <f t="shared" si="12"/>
        <v>0.34814529917382725</v>
      </c>
      <c r="U29">
        <f t="shared" si="12"/>
        <v>5.525065897888639E-2</v>
      </c>
      <c r="V29">
        <f t="shared" si="12"/>
        <v>8.7682795799492712E-3</v>
      </c>
      <c r="W29">
        <f t="shared" si="12"/>
        <v>1.3915259693379493E-3</v>
      </c>
      <c r="X29">
        <f t="shared" si="10"/>
        <v>1.3915259693379495E-3</v>
      </c>
      <c r="Y29" t="b">
        <f t="shared" si="11"/>
        <v>0</v>
      </c>
    </row>
    <row r="30" spans="1:25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 t="str">
        <f t="shared" si="1"/>
        <v>A</v>
      </c>
      <c r="G30" t="b">
        <f t="shared" si="2"/>
        <v>0</v>
      </c>
      <c r="H30" t="b">
        <f t="shared" si="3"/>
        <v>0</v>
      </c>
      <c r="I30" t="b">
        <f t="shared" si="4"/>
        <v>0</v>
      </c>
      <c r="J30">
        <f t="shared" si="5"/>
        <v>3703941</v>
      </c>
      <c r="K30">
        <f t="shared" si="6"/>
        <v>3045392</v>
      </c>
      <c r="L30">
        <f t="shared" si="7"/>
        <v>0.82220000000000004</v>
      </c>
      <c r="M30">
        <f t="shared" si="8"/>
        <v>2503921.3023999999</v>
      </c>
      <c r="N30">
        <f t="shared" si="9"/>
        <v>2058724.09483328</v>
      </c>
      <c r="O30">
        <f t="shared" si="12"/>
        <v>1692682.9507719229</v>
      </c>
      <c r="P30">
        <f t="shared" si="12"/>
        <v>1391723.922124675</v>
      </c>
      <c r="Q30">
        <f t="shared" si="12"/>
        <v>1144275.4087709079</v>
      </c>
      <c r="R30">
        <f t="shared" si="12"/>
        <v>940823.24109144055</v>
      </c>
      <c r="S30">
        <f t="shared" si="12"/>
        <v>773544.86882538244</v>
      </c>
      <c r="T30">
        <f t="shared" si="12"/>
        <v>636008.59114822943</v>
      </c>
      <c r="U30">
        <f t="shared" si="12"/>
        <v>522926.26364207425</v>
      </c>
      <c r="V30">
        <f t="shared" si="12"/>
        <v>429949.97396651347</v>
      </c>
      <c r="W30">
        <f t="shared" si="12"/>
        <v>353504.86859526741</v>
      </c>
      <c r="X30">
        <f t="shared" si="10"/>
        <v>353504.86859526741</v>
      </c>
      <c r="Y30" t="b">
        <f t="shared" si="11"/>
        <v>0</v>
      </c>
    </row>
    <row r="31" spans="1:25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 t="str">
        <f t="shared" si="1"/>
        <v>C</v>
      </c>
      <c r="G31" t="b">
        <f t="shared" si="2"/>
        <v>0</v>
      </c>
      <c r="H31" t="b">
        <f t="shared" si="3"/>
        <v>0</v>
      </c>
      <c r="I31" t="b">
        <f t="shared" si="4"/>
        <v>0</v>
      </c>
      <c r="J31">
        <f t="shared" si="5"/>
        <v>5040530</v>
      </c>
      <c r="K31">
        <f t="shared" si="6"/>
        <v>59431</v>
      </c>
      <c r="L31">
        <f t="shared" si="7"/>
        <v>1.17E-2</v>
      </c>
      <c r="M31">
        <f t="shared" si="8"/>
        <v>695.34270000000004</v>
      </c>
      <c r="N31">
        <f t="shared" si="9"/>
        <v>8.1355095899999998</v>
      </c>
      <c r="O31">
        <f t="shared" si="12"/>
        <v>9.5185462203000004E-2</v>
      </c>
      <c r="P31">
        <f t="shared" si="12"/>
        <v>1.1136699077751002E-3</v>
      </c>
      <c r="Q31">
        <f t="shared" si="12"/>
        <v>1.3029937920968673E-5</v>
      </c>
      <c r="R31">
        <f t="shared" si="12"/>
        <v>1.5245027367533347E-7</v>
      </c>
      <c r="S31">
        <f t="shared" si="12"/>
        <v>1.7836682020014017E-9</v>
      </c>
      <c r="T31">
        <f t="shared" si="12"/>
        <v>2.08689179634164E-11</v>
      </c>
      <c r="U31">
        <f t="shared" si="12"/>
        <v>2.4416634017197187E-13</v>
      </c>
      <c r="V31">
        <f t="shared" si="12"/>
        <v>2.8567461800120708E-15</v>
      </c>
      <c r="W31">
        <f t="shared" si="12"/>
        <v>3.342393030614123E-17</v>
      </c>
      <c r="X31">
        <f t="shared" si="10"/>
        <v>3.3423930306141224E-17</v>
      </c>
      <c r="Y31" t="b">
        <f t="shared" si="11"/>
        <v>0</v>
      </c>
    </row>
    <row r="32" spans="1:25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 t="str">
        <f t="shared" si="1"/>
        <v>C</v>
      </c>
      <c r="G32" t="b">
        <f t="shared" si="2"/>
        <v>0</v>
      </c>
      <c r="H32" t="b">
        <f t="shared" si="3"/>
        <v>1</v>
      </c>
      <c r="I32" t="b">
        <f t="shared" si="4"/>
        <v>0</v>
      </c>
      <c r="J32">
        <f t="shared" si="5"/>
        <v>3754769</v>
      </c>
      <c r="K32">
        <f t="shared" si="6"/>
        <v>3477577</v>
      </c>
      <c r="L32">
        <f t="shared" si="7"/>
        <v>0.92610000000000003</v>
      </c>
      <c r="M32">
        <f t="shared" si="8"/>
        <v>3220584.0597000001</v>
      </c>
      <c r="N32">
        <f t="shared" si="9"/>
        <v>2982582.8976881704</v>
      </c>
      <c r="O32">
        <f t="shared" si="12"/>
        <v>2762170.0215490148</v>
      </c>
      <c r="P32">
        <f t="shared" si="12"/>
        <v>2558045.6569565427</v>
      </c>
      <c r="Q32">
        <f t="shared" si="12"/>
        <v>2369006.0829074541</v>
      </c>
      <c r="R32">
        <f t="shared" si="12"/>
        <v>2193936.5333805932</v>
      </c>
      <c r="S32">
        <f t="shared" si="12"/>
        <v>2031804.6235637674</v>
      </c>
      <c r="T32">
        <f t="shared" si="12"/>
        <v>1881654.261882405</v>
      </c>
      <c r="U32">
        <f t="shared" si="12"/>
        <v>1742600.0119292953</v>
      </c>
      <c r="V32">
        <f t="shared" si="12"/>
        <v>1613821.8710477203</v>
      </c>
      <c r="W32">
        <f t="shared" si="12"/>
        <v>1494560.4347772938</v>
      </c>
      <c r="X32">
        <f t="shared" si="10"/>
        <v>1494560.4347772941</v>
      </c>
      <c r="Y32" t="b">
        <f t="shared" si="11"/>
        <v>0</v>
      </c>
    </row>
    <row r="33" spans="1:25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 t="str">
        <f t="shared" si="1"/>
        <v>D</v>
      </c>
      <c r="G33" t="b">
        <f t="shared" si="2"/>
        <v>1</v>
      </c>
      <c r="H33" t="b">
        <f t="shared" si="3"/>
        <v>1</v>
      </c>
      <c r="I33" t="b">
        <f t="shared" si="4"/>
        <v>1</v>
      </c>
      <c r="J33">
        <f t="shared" si="5"/>
        <v>2021024</v>
      </c>
      <c r="K33">
        <f t="shared" si="6"/>
        <v>3855970</v>
      </c>
      <c r="L33">
        <f t="shared" si="7"/>
        <v>1.9078999999999999</v>
      </c>
      <c r="M33">
        <f t="shared" si="8"/>
        <v>7356805.1629999997</v>
      </c>
      <c r="N33">
        <f t="shared" si="9"/>
        <v>7356805.1629999997</v>
      </c>
      <c r="O33">
        <f t="shared" si="12"/>
        <v>7356805.1629999997</v>
      </c>
      <c r="P33">
        <f t="shared" si="12"/>
        <v>7356805.1629999997</v>
      </c>
      <c r="Q33">
        <f t="shared" si="12"/>
        <v>7356805.1629999997</v>
      </c>
      <c r="R33">
        <f t="shared" si="12"/>
        <v>7356805.1629999997</v>
      </c>
      <c r="S33">
        <f t="shared" si="12"/>
        <v>7356805.1629999997</v>
      </c>
      <c r="T33">
        <f t="shared" si="12"/>
        <v>7356805.1629999997</v>
      </c>
      <c r="U33">
        <f t="shared" si="12"/>
        <v>7356805.1629999997</v>
      </c>
      <c r="V33">
        <f t="shared" si="12"/>
        <v>7356805.1629999997</v>
      </c>
      <c r="W33">
        <f t="shared" si="12"/>
        <v>7356805.1629999997</v>
      </c>
      <c r="X33">
        <f t="shared" si="10"/>
        <v>4701596283.852191</v>
      </c>
      <c r="Y33" t="b">
        <f t="shared" si="11"/>
        <v>1</v>
      </c>
    </row>
    <row r="34" spans="1:25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 t="str">
        <f t="shared" si="1"/>
        <v>B</v>
      </c>
      <c r="G34" t="b">
        <f t="shared" si="2"/>
        <v>0</v>
      </c>
      <c r="H34" t="b">
        <f t="shared" si="3"/>
        <v>0</v>
      </c>
      <c r="I34" t="b">
        <f t="shared" si="4"/>
        <v>0</v>
      </c>
      <c r="J34">
        <f t="shared" si="5"/>
        <v>5856254</v>
      </c>
      <c r="K34">
        <f t="shared" si="6"/>
        <v>948807</v>
      </c>
      <c r="L34">
        <f t="shared" si="7"/>
        <v>0.16200000000000001</v>
      </c>
      <c r="M34">
        <f t="shared" si="8"/>
        <v>153706.734</v>
      </c>
      <c r="N34">
        <f t="shared" si="9"/>
        <v>24900.490908</v>
      </c>
      <c r="O34">
        <f t="shared" si="12"/>
        <v>4033.8795270959999</v>
      </c>
      <c r="P34">
        <f t="shared" si="12"/>
        <v>653.48848338955202</v>
      </c>
      <c r="Q34">
        <f t="shared" si="12"/>
        <v>105.86513430910743</v>
      </c>
      <c r="R34">
        <f t="shared" si="12"/>
        <v>17.150151758075406</v>
      </c>
      <c r="S34">
        <f t="shared" si="12"/>
        <v>2.7783245848082161</v>
      </c>
      <c r="T34">
        <f t="shared" si="12"/>
        <v>0.45008858273893104</v>
      </c>
      <c r="U34">
        <f t="shared" si="12"/>
        <v>7.2914350403706835E-2</v>
      </c>
      <c r="V34">
        <f t="shared" si="12"/>
        <v>1.1812124765400507E-2</v>
      </c>
      <c r="W34">
        <f t="shared" si="12"/>
        <v>1.9135642119948821E-3</v>
      </c>
      <c r="X34">
        <f t="shared" si="10"/>
        <v>1.9135642119948813E-3</v>
      </c>
      <c r="Y34" t="b">
        <f t="shared" si="11"/>
        <v>0</v>
      </c>
    </row>
    <row r="35" spans="1:25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 t="str">
        <f t="shared" si="1"/>
        <v>C</v>
      </c>
      <c r="G35" t="b">
        <f t="shared" si="2"/>
        <v>1</v>
      </c>
      <c r="H35" t="b">
        <f t="shared" si="3"/>
        <v>1</v>
      </c>
      <c r="I35" t="b">
        <f t="shared" si="4"/>
        <v>1</v>
      </c>
      <c r="J35">
        <f t="shared" si="5"/>
        <v>158033</v>
      </c>
      <c r="K35">
        <f t="shared" si="6"/>
        <v>2754275</v>
      </c>
      <c r="L35">
        <f t="shared" si="7"/>
        <v>17.4284</v>
      </c>
      <c r="M35">
        <f t="shared" si="8"/>
        <v>48002606.409999996</v>
      </c>
      <c r="N35">
        <f t="shared" si="9"/>
        <v>48002606.409999996</v>
      </c>
      <c r="O35">
        <f t="shared" si="12"/>
        <v>48002606.409999996</v>
      </c>
      <c r="P35">
        <f t="shared" si="12"/>
        <v>48002606.409999996</v>
      </c>
      <c r="Q35">
        <f t="shared" si="12"/>
        <v>48002606.409999996</v>
      </c>
      <c r="R35">
        <f t="shared" si="12"/>
        <v>48002606.409999996</v>
      </c>
      <c r="S35">
        <f t="shared" si="12"/>
        <v>48002606.409999996</v>
      </c>
      <c r="T35">
        <f t="shared" si="12"/>
        <v>48002606.409999996</v>
      </c>
      <c r="U35">
        <f t="shared" si="12"/>
        <v>48002606.409999996</v>
      </c>
      <c r="V35">
        <f t="shared" si="12"/>
        <v>48002606.409999996</v>
      </c>
      <c r="W35">
        <f t="shared" si="12"/>
        <v>48002606.409999996</v>
      </c>
      <c r="X35">
        <f t="shared" si="10"/>
        <v>1.2411949728687312E+20</v>
      </c>
      <c r="Y35" t="b">
        <f t="shared" si="11"/>
        <v>1</v>
      </c>
    </row>
    <row r="36" spans="1:25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 t="str">
        <f t="shared" si="1"/>
        <v>C</v>
      </c>
      <c r="G36" t="b">
        <f t="shared" si="2"/>
        <v>0</v>
      </c>
      <c r="H36" t="b">
        <f t="shared" si="3"/>
        <v>0</v>
      </c>
      <c r="I36" t="b">
        <f t="shared" si="4"/>
        <v>0</v>
      </c>
      <c r="J36">
        <f t="shared" si="5"/>
        <v>4984142</v>
      </c>
      <c r="K36">
        <f t="shared" si="6"/>
        <v>1986529</v>
      </c>
      <c r="L36">
        <f t="shared" si="7"/>
        <v>0.39850000000000002</v>
      </c>
      <c r="M36">
        <f t="shared" si="8"/>
        <v>791631.80650000006</v>
      </c>
      <c r="N36">
        <f t="shared" si="9"/>
        <v>315465.27489025006</v>
      </c>
      <c r="O36">
        <f t="shared" si="12"/>
        <v>125712.91204376465</v>
      </c>
      <c r="P36">
        <f t="shared" si="12"/>
        <v>50096.595449440218</v>
      </c>
      <c r="Q36">
        <f t="shared" si="12"/>
        <v>19963.493286601926</v>
      </c>
      <c r="R36">
        <f t="shared" si="12"/>
        <v>7955.4520747108681</v>
      </c>
      <c r="S36">
        <f t="shared" si="12"/>
        <v>3170.2476517722812</v>
      </c>
      <c r="T36">
        <f t="shared" si="12"/>
        <v>1263.3436892312541</v>
      </c>
      <c r="U36">
        <f t="shared" si="12"/>
        <v>503.4424601586548</v>
      </c>
      <c r="V36">
        <f t="shared" si="12"/>
        <v>200.62182037322395</v>
      </c>
      <c r="W36">
        <f t="shared" si="12"/>
        <v>79.947795418729754</v>
      </c>
      <c r="X36">
        <f t="shared" si="10"/>
        <v>79.947795418729726</v>
      </c>
      <c r="Y36" t="b">
        <f t="shared" si="11"/>
        <v>1</v>
      </c>
    </row>
    <row r="37" spans="1:25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 t="str">
        <f t="shared" si="1"/>
        <v>B</v>
      </c>
      <c r="G37" t="b">
        <f t="shared" si="2"/>
        <v>0</v>
      </c>
      <c r="H37" t="b">
        <f t="shared" si="3"/>
        <v>0</v>
      </c>
      <c r="I37" t="b">
        <f t="shared" si="4"/>
        <v>0</v>
      </c>
      <c r="J37">
        <f t="shared" si="5"/>
        <v>3653434</v>
      </c>
      <c r="K37">
        <f t="shared" si="6"/>
        <v>229037</v>
      </c>
      <c r="L37">
        <f t="shared" si="7"/>
        <v>6.2600000000000003E-2</v>
      </c>
      <c r="M37">
        <f t="shared" si="8"/>
        <v>14337.716200000001</v>
      </c>
      <c r="N37">
        <f t="shared" si="9"/>
        <v>897.54103412000006</v>
      </c>
      <c r="O37">
        <f t="shared" si="12"/>
        <v>56.186068735912009</v>
      </c>
      <c r="P37">
        <f t="shared" si="12"/>
        <v>3.5172479028680921</v>
      </c>
      <c r="Q37">
        <f t="shared" si="12"/>
        <v>0.22017971871954256</v>
      </c>
      <c r="R37">
        <f t="shared" si="12"/>
        <v>1.3783250391843365E-2</v>
      </c>
      <c r="S37">
        <f t="shared" si="12"/>
        <v>8.6283147452939472E-4</v>
      </c>
      <c r="T37">
        <f t="shared" si="12"/>
        <v>5.4013250305540115E-5</v>
      </c>
      <c r="U37">
        <f t="shared" si="12"/>
        <v>3.3812294691268114E-6</v>
      </c>
      <c r="V37">
        <f t="shared" si="12"/>
        <v>2.1166496476733841E-7</v>
      </c>
      <c r="W37">
        <f t="shared" si="12"/>
        <v>1.3250226794435385E-8</v>
      </c>
      <c r="X37">
        <f t="shared" si="10"/>
        <v>1.325022679443538E-8</v>
      </c>
      <c r="Y37" t="b">
        <f t="shared" si="11"/>
        <v>0</v>
      </c>
    </row>
    <row r="38" spans="1:25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 t="str">
        <f t="shared" si="1"/>
        <v>A</v>
      </c>
      <c r="G38" t="b">
        <f t="shared" si="2"/>
        <v>0</v>
      </c>
      <c r="H38" t="b">
        <f t="shared" si="3"/>
        <v>0</v>
      </c>
      <c r="I38" t="b">
        <f t="shared" si="4"/>
        <v>0</v>
      </c>
      <c r="J38">
        <f t="shared" si="5"/>
        <v>2921428</v>
      </c>
      <c r="K38">
        <f t="shared" si="6"/>
        <v>2383387</v>
      </c>
      <c r="L38">
        <f t="shared" si="7"/>
        <v>0.81579999999999997</v>
      </c>
      <c r="M38">
        <f t="shared" si="8"/>
        <v>1944367.1146</v>
      </c>
      <c r="N38">
        <f t="shared" si="9"/>
        <v>1586214.6920906799</v>
      </c>
      <c r="O38">
        <f t="shared" si="12"/>
        <v>1294033.9458075766</v>
      </c>
      <c r="P38">
        <f t="shared" si="12"/>
        <v>1055672.892989821</v>
      </c>
      <c r="Q38">
        <f t="shared" si="12"/>
        <v>861217.94610109599</v>
      </c>
      <c r="R38">
        <f t="shared" si="12"/>
        <v>702581.60042927414</v>
      </c>
      <c r="S38">
        <f t="shared" si="12"/>
        <v>573166.06963020179</v>
      </c>
      <c r="T38">
        <f t="shared" si="12"/>
        <v>467588.87960431859</v>
      </c>
      <c r="U38">
        <f t="shared" si="12"/>
        <v>381459.00798120309</v>
      </c>
      <c r="V38">
        <f t="shared" si="12"/>
        <v>311194.25871106546</v>
      </c>
      <c r="W38">
        <f t="shared" si="12"/>
        <v>253872.27625648718</v>
      </c>
      <c r="X38">
        <f t="shared" si="10"/>
        <v>253872.27625648715</v>
      </c>
      <c r="Y38" t="b">
        <f t="shared" si="11"/>
        <v>0</v>
      </c>
    </row>
    <row r="39" spans="1:25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 t="str">
        <f t="shared" si="1"/>
        <v>B</v>
      </c>
      <c r="G39" t="b">
        <f t="shared" si="2"/>
        <v>0</v>
      </c>
      <c r="H39" t="b">
        <f t="shared" si="3"/>
        <v>0</v>
      </c>
      <c r="I39" t="b">
        <f t="shared" si="4"/>
        <v>0</v>
      </c>
      <c r="J39">
        <f t="shared" si="5"/>
        <v>3286803</v>
      </c>
      <c r="K39">
        <f t="shared" si="6"/>
        <v>877403</v>
      </c>
      <c r="L39">
        <f t="shared" si="7"/>
        <v>0.26690000000000003</v>
      </c>
      <c r="M39">
        <f t="shared" si="8"/>
        <v>234178.86070000002</v>
      </c>
      <c r="N39">
        <f t="shared" si="9"/>
        <v>62502.33792083001</v>
      </c>
      <c r="O39">
        <f t="shared" si="12"/>
        <v>16681.873991069533</v>
      </c>
      <c r="P39">
        <f t="shared" si="12"/>
        <v>4452.3921682164591</v>
      </c>
      <c r="Q39">
        <f t="shared" si="12"/>
        <v>1188.343469696973</v>
      </c>
      <c r="R39">
        <f t="shared" si="12"/>
        <v>317.16887206212215</v>
      </c>
      <c r="S39">
        <f t="shared" si="12"/>
        <v>84.65237195338041</v>
      </c>
      <c r="T39">
        <f t="shared" si="12"/>
        <v>22.593718074357234</v>
      </c>
      <c r="U39">
        <f t="shared" si="12"/>
        <v>6.030263354045946</v>
      </c>
      <c r="V39">
        <f t="shared" si="12"/>
        <v>1.6094772891948632</v>
      </c>
      <c r="W39">
        <f t="shared" si="12"/>
        <v>0.42956948848610904</v>
      </c>
      <c r="X39">
        <f t="shared" si="10"/>
        <v>0.42956948848610921</v>
      </c>
      <c r="Y39" t="b">
        <f t="shared" si="11"/>
        <v>0</v>
      </c>
    </row>
    <row r="40" spans="1:25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 t="str">
        <f t="shared" si="1"/>
        <v>D</v>
      </c>
      <c r="G40" t="b">
        <f t="shared" si="2"/>
        <v>1</v>
      </c>
      <c r="H40" t="b">
        <f t="shared" si="3"/>
        <v>1</v>
      </c>
      <c r="I40" t="b">
        <f t="shared" si="4"/>
        <v>1</v>
      </c>
      <c r="J40">
        <f t="shared" si="5"/>
        <v>1063625</v>
      </c>
      <c r="K40">
        <f t="shared" si="6"/>
        <v>5958241</v>
      </c>
      <c r="L40">
        <f t="shared" si="7"/>
        <v>5.6017999999999999</v>
      </c>
      <c r="M40">
        <f t="shared" si="8"/>
        <v>33376874.433800001</v>
      </c>
      <c r="N40">
        <f t="shared" si="9"/>
        <v>33376874.433800001</v>
      </c>
      <c r="O40">
        <f t="shared" si="12"/>
        <v>33376874.433800001</v>
      </c>
      <c r="P40">
        <f t="shared" si="12"/>
        <v>33376874.433800001</v>
      </c>
      <c r="Q40">
        <f t="shared" si="12"/>
        <v>33376874.433800001</v>
      </c>
      <c r="R40">
        <f t="shared" si="12"/>
        <v>33376874.433800001</v>
      </c>
      <c r="S40">
        <f t="shared" si="12"/>
        <v>33376874.433800001</v>
      </c>
      <c r="T40">
        <f t="shared" si="12"/>
        <v>33376874.433800001</v>
      </c>
      <c r="U40">
        <f t="shared" si="12"/>
        <v>33376874.433800001</v>
      </c>
      <c r="V40">
        <f t="shared" si="12"/>
        <v>33376874.433800001</v>
      </c>
      <c r="W40">
        <f t="shared" si="12"/>
        <v>33376874.433800001</v>
      </c>
      <c r="X40">
        <f t="shared" si="10"/>
        <v>1015597579638562</v>
      </c>
      <c r="Y40" t="b">
        <f t="shared" si="11"/>
        <v>1</v>
      </c>
    </row>
    <row r="41" spans="1:25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 t="str">
        <f t="shared" si="1"/>
        <v>A</v>
      </c>
      <c r="G41" t="b">
        <f t="shared" si="2"/>
        <v>1</v>
      </c>
      <c r="H41" t="b">
        <f t="shared" si="3"/>
        <v>1</v>
      </c>
      <c r="I41" t="b">
        <f t="shared" si="4"/>
        <v>1</v>
      </c>
      <c r="J41">
        <f t="shared" si="5"/>
        <v>2270638</v>
      </c>
      <c r="K41">
        <f t="shared" si="6"/>
        <v>5149121</v>
      </c>
      <c r="L41">
        <f t="shared" si="7"/>
        <v>2.2675999999999998</v>
      </c>
      <c r="M41">
        <f t="shared" si="8"/>
        <v>11676146.7796</v>
      </c>
      <c r="N41">
        <f t="shared" si="9"/>
        <v>11676146.7796</v>
      </c>
      <c r="O41">
        <f t="shared" ref="O41:W51" si="13">IF(N41&gt;$J41*2, N41, N41*$L41)</f>
        <v>11676146.7796</v>
      </c>
      <c r="P41">
        <f t="shared" si="13"/>
        <v>11676146.7796</v>
      </c>
      <c r="Q41">
        <f t="shared" si="13"/>
        <v>11676146.7796</v>
      </c>
      <c r="R41">
        <f t="shared" si="13"/>
        <v>11676146.7796</v>
      </c>
      <c r="S41">
        <f t="shared" si="13"/>
        <v>11676146.7796</v>
      </c>
      <c r="T41">
        <f t="shared" si="13"/>
        <v>11676146.7796</v>
      </c>
      <c r="U41">
        <f t="shared" si="13"/>
        <v>11676146.7796</v>
      </c>
      <c r="V41">
        <f t="shared" si="13"/>
        <v>11676146.7796</v>
      </c>
      <c r="W41">
        <f t="shared" si="13"/>
        <v>11676146.7796</v>
      </c>
      <c r="X41">
        <f t="shared" si="10"/>
        <v>41972421836.119209</v>
      </c>
      <c r="Y41" t="b">
        <f t="shared" si="11"/>
        <v>1</v>
      </c>
    </row>
    <row r="42" spans="1:25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 t="str">
        <f t="shared" si="1"/>
        <v>D</v>
      </c>
      <c r="G42" t="b">
        <f t="shared" si="2"/>
        <v>0</v>
      </c>
      <c r="H42" t="b">
        <f t="shared" si="3"/>
        <v>0</v>
      </c>
      <c r="I42" t="b">
        <f t="shared" si="4"/>
        <v>0</v>
      </c>
      <c r="J42">
        <f t="shared" si="5"/>
        <v>4318105</v>
      </c>
      <c r="K42">
        <f t="shared" si="6"/>
        <v>29991</v>
      </c>
      <c r="L42">
        <f t="shared" si="7"/>
        <v>6.8999999999999999E-3</v>
      </c>
      <c r="M42">
        <f t="shared" si="8"/>
        <v>206.93789999999998</v>
      </c>
      <c r="N42">
        <f t="shared" si="9"/>
        <v>1.4278715099999999</v>
      </c>
      <c r="O42">
        <f t="shared" si="13"/>
        <v>9.8523134189999993E-3</v>
      </c>
      <c r="P42">
        <f t="shared" si="13"/>
        <v>6.7980962591099992E-5</v>
      </c>
      <c r="Q42">
        <f t="shared" si="13"/>
        <v>4.6906864187858995E-7</v>
      </c>
      <c r="R42">
        <f t="shared" si="13"/>
        <v>3.2365736289622704E-9</v>
      </c>
      <c r="S42">
        <f t="shared" si="13"/>
        <v>2.2332358039839664E-11</v>
      </c>
      <c r="T42">
        <f t="shared" si="13"/>
        <v>1.5409327047489369E-13</v>
      </c>
      <c r="U42">
        <f t="shared" si="13"/>
        <v>1.0632435662767665E-15</v>
      </c>
      <c r="V42">
        <f t="shared" si="13"/>
        <v>7.3363806073096888E-18</v>
      </c>
      <c r="W42">
        <f t="shared" si="13"/>
        <v>5.0621026190436852E-20</v>
      </c>
      <c r="X42">
        <f t="shared" si="10"/>
        <v>5.062102619043687E-20</v>
      </c>
      <c r="Y42" t="b">
        <f t="shared" si="11"/>
        <v>0</v>
      </c>
    </row>
    <row r="43" spans="1:25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 t="str">
        <f t="shared" si="1"/>
        <v>B</v>
      </c>
      <c r="G43" t="b">
        <f t="shared" si="2"/>
        <v>0</v>
      </c>
      <c r="H43" t="b">
        <f t="shared" si="3"/>
        <v>0</v>
      </c>
      <c r="I43" t="b">
        <f t="shared" si="4"/>
        <v>0</v>
      </c>
      <c r="J43">
        <f t="shared" si="5"/>
        <v>4544199</v>
      </c>
      <c r="K43">
        <f t="shared" si="6"/>
        <v>726835</v>
      </c>
      <c r="L43">
        <f t="shared" si="7"/>
        <v>0.15989999999999999</v>
      </c>
      <c r="M43">
        <f t="shared" si="8"/>
        <v>116220.91649999999</v>
      </c>
      <c r="N43">
        <f t="shared" si="9"/>
        <v>18583.724548349997</v>
      </c>
      <c r="O43">
        <f t="shared" si="13"/>
        <v>2971.5375552811643</v>
      </c>
      <c r="P43">
        <f t="shared" si="13"/>
        <v>475.14885508945815</v>
      </c>
      <c r="Q43">
        <f t="shared" si="13"/>
        <v>75.976301928804347</v>
      </c>
      <c r="R43">
        <f t="shared" si="13"/>
        <v>12.148610678415814</v>
      </c>
      <c r="S43">
        <f t="shared" si="13"/>
        <v>1.9425628474786885</v>
      </c>
      <c r="T43">
        <f t="shared" si="13"/>
        <v>0.31061579931184224</v>
      </c>
      <c r="U43">
        <f t="shared" si="13"/>
        <v>4.9667466309963569E-2</v>
      </c>
      <c r="V43">
        <f t="shared" si="13"/>
        <v>7.9418278629631734E-3</v>
      </c>
      <c r="W43">
        <f t="shared" si="13"/>
        <v>1.2698982752878114E-3</v>
      </c>
      <c r="X43">
        <f t="shared" si="10"/>
        <v>1.2698982752878116E-3</v>
      </c>
      <c r="Y43" t="b">
        <f t="shared" si="11"/>
        <v>0</v>
      </c>
    </row>
    <row r="44" spans="1:25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 t="str">
        <f t="shared" si="1"/>
        <v>D</v>
      </c>
      <c r="G44" t="b">
        <f t="shared" si="2"/>
        <v>0</v>
      </c>
      <c r="H44" t="b">
        <f t="shared" si="3"/>
        <v>0</v>
      </c>
      <c r="I44" t="b">
        <f t="shared" si="4"/>
        <v>0</v>
      </c>
      <c r="J44">
        <f t="shared" si="5"/>
        <v>5125651</v>
      </c>
      <c r="K44">
        <f t="shared" si="6"/>
        <v>75752</v>
      </c>
      <c r="L44">
        <f t="shared" si="7"/>
        <v>1.47E-2</v>
      </c>
      <c r="M44">
        <f t="shared" si="8"/>
        <v>1113.5544</v>
      </c>
      <c r="N44">
        <f t="shared" si="9"/>
        <v>16.369249679999999</v>
      </c>
      <c r="O44">
        <f t="shared" si="13"/>
        <v>0.24062797029599997</v>
      </c>
      <c r="P44">
        <f t="shared" si="13"/>
        <v>3.5372311633511994E-3</v>
      </c>
      <c r="Q44">
        <f t="shared" si="13"/>
        <v>5.1997298101262632E-5</v>
      </c>
      <c r="R44">
        <f t="shared" si="13"/>
        <v>7.6436028208856064E-7</v>
      </c>
      <c r="S44">
        <f t="shared" si="13"/>
        <v>1.1236096146701841E-8</v>
      </c>
      <c r="T44">
        <f t="shared" si="13"/>
        <v>1.6517061335651706E-10</v>
      </c>
      <c r="U44">
        <f t="shared" si="13"/>
        <v>2.4280080163408007E-12</v>
      </c>
      <c r="V44">
        <f t="shared" si="13"/>
        <v>3.5691717840209771E-14</v>
      </c>
      <c r="W44">
        <f t="shared" si="13"/>
        <v>5.2466825225108364E-16</v>
      </c>
      <c r="X44">
        <f t="shared" si="10"/>
        <v>5.2466825225108374E-16</v>
      </c>
      <c r="Y44" t="b">
        <f t="shared" si="11"/>
        <v>0</v>
      </c>
    </row>
    <row r="45" spans="1:25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 t="str">
        <f t="shared" si="1"/>
        <v>C</v>
      </c>
      <c r="G45" t="b">
        <f t="shared" si="2"/>
        <v>1</v>
      </c>
      <c r="H45" t="b">
        <f t="shared" si="3"/>
        <v>1</v>
      </c>
      <c r="I45" t="b">
        <f t="shared" si="4"/>
        <v>1</v>
      </c>
      <c r="J45">
        <f t="shared" si="5"/>
        <v>1673241</v>
      </c>
      <c r="K45">
        <f t="shared" si="6"/>
        <v>2023958</v>
      </c>
      <c r="L45">
        <f t="shared" si="7"/>
        <v>1.2096</v>
      </c>
      <c r="M45">
        <f t="shared" si="8"/>
        <v>2448179.5967999999</v>
      </c>
      <c r="N45">
        <f t="shared" si="9"/>
        <v>2961318.04028928</v>
      </c>
      <c r="O45">
        <f t="shared" si="13"/>
        <v>3582010.3015339132</v>
      </c>
      <c r="P45">
        <f t="shared" si="13"/>
        <v>3582010.3015339132</v>
      </c>
      <c r="Q45">
        <f t="shared" si="13"/>
        <v>3582010.3015339132</v>
      </c>
      <c r="R45">
        <f t="shared" si="13"/>
        <v>3582010.3015339132</v>
      </c>
      <c r="S45">
        <f t="shared" si="13"/>
        <v>3582010.3015339132</v>
      </c>
      <c r="T45">
        <f t="shared" si="13"/>
        <v>3582010.3015339132</v>
      </c>
      <c r="U45">
        <f t="shared" si="13"/>
        <v>3582010.3015339132</v>
      </c>
      <c r="V45">
        <f t="shared" si="13"/>
        <v>3582010.3015339132</v>
      </c>
      <c r="W45">
        <f t="shared" si="13"/>
        <v>3582010.3015339132</v>
      </c>
      <c r="X45">
        <f t="shared" si="10"/>
        <v>16415762.33264309</v>
      </c>
      <c r="Y45" t="b">
        <f t="shared" si="11"/>
        <v>1</v>
      </c>
    </row>
    <row r="46" spans="1:25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 t="str">
        <f t="shared" si="1"/>
        <v>B</v>
      </c>
      <c r="G46" t="b">
        <f t="shared" si="2"/>
        <v>1</v>
      </c>
      <c r="H46" t="b">
        <f t="shared" si="3"/>
        <v>1</v>
      </c>
      <c r="I46" t="b">
        <f t="shared" si="4"/>
        <v>1</v>
      </c>
      <c r="J46">
        <f t="shared" si="5"/>
        <v>2257874</v>
      </c>
      <c r="K46">
        <f t="shared" si="6"/>
        <v>3261598</v>
      </c>
      <c r="L46">
        <f t="shared" si="7"/>
        <v>1.4444999999999999</v>
      </c>
      <c r="M46">
        <f t="shared" si="8"/>
        <v>4711378.3109999998</v>
      </c>
      <c r="N46">
        <f t="shared" si="9"/>
        <v>4711378.3109999998</v>
      </c>
      <c r="O46">
        <f t="shared" si="13"/>
        <v>4711378.3109999998</v>
      </c>
      <c r="P46">
        <f t="shared" si="13"/>
        <v>4711378.3109999998</v>
      </c>
      <c r="Q46">
        <f t="shared" si="13"/>
        <v>4711378.3109999998</v>
      </c>
      <c r="R46">
        <f t="shared" si="13"/>
        <v>4711378.3109999998</v>
      </c>
      <c r="S46">
        <f t="shared" si="13"/>
        <v>4711378.3109999998</v>
      </c>
      <c r="T46">
        <f t="shared" si="13"/>
        <v>4711378.3109999998</v>
      </c>
      <c r="U46">
        <f t="shared" si="13"/>
        <v>4711378.3109999998</v>
      </c>
      <c r="V46">
        <f t="shared" si="13"/>
        <v>4711378.3109999998</v>
      </c>
      <c r="W46">
        <f t="shared" si="13"/>
        <v>4711378.3109999998</v>
      </c>
      <c r="X46">
        <f t="shared" si="10"/>
        <v>186347443.9602693</v>
      </c>
      <c r="Y46" t="b">
        <f t="shared" si="11"/>
        <v>1</v>
      </c>
    </row>
    <row r="47" spans="1:25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 t="str">
        <f t="shared" si="1"/>
        <v>C</v>
      </c>
      <c r="G47" t="b">
        <f t="shared" si="2"/>
        <v>1</v>
      </c>
      <c r="H47" t="b">
        <f t="shared" si="3"/>
        <v>1</v>
      </c>
      <c r="I47" t="b">
        <f t="shared" si="4"/>
        <v>1</v>
      </c>
      <c r="J47">
        <f t="shared" si="5"/>
        <v>286380</v>
      </c>
      <c r="K47">
        <f t="shared" si="6"/>
        <v>5502111</v>
      </c>
      <c r="L47">
        <f t="shared" si="7"/>
        <v>19.212599999999998</v>
      </c>
      <c r="M47">
        <f t="shared" si="8"/>
        <v>105709857.79859999</v>
      </c>
      <c r="N47">
        <f t="shared" si="9"/>
        <v>105709857.79859999</v>
      </c>
      <c r="O47">
        <f t="shared" si="13"/>
        <v>105709857.79859999</v>
      </c>
      <c r="P47">
        <f t="shared" si="13"/>
        <v>105709857.79859999</v>
      </c>
      <c r="Q47">
        <f t="shared" si="13"/>
        <v>105709857.79859999</v>
      </c>
      <c r="R47">
        <f t="shared" si="13"/>
        <v>105709857.79859999</v>
      </c>
      <c r="S47">
        <f t="shared" si="13"/>
        <v>105709857.79859999</v>
      </c>
      <c r="T47">
        <f t="shared" si="13"/>
        <v>105709857.79859999</v>
      </c>
      <c r="U47">
        <f t="shared" si="13"/>
        <v>105709857.79859999</v>
      </c>
      <c r="V47">
        <f t="shared" si="13"/>
        <v>105709857.79859999</v>
      </c>
      <c r="W47">
        <f t="shared" si="13"/>
        <v>105709857.79859999</v>
      </c>
      <c r="X47">
        <f t="shared" si="10"/>
        <v>7.2439742591987928E+20</v>
      </c>
      <c r="Y47" t="b">
        <f t="shared" si="11"/>
        <v>1</v>
      </c>
    </row>
    <row r="48" spans="1:25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 t="str">
        <f t="shared" si="1"/>
        <v>B</v>
      </c>
      <c r="G48" t="b">
        <f t="shared" si="2"/>
        <v>1</v>
      </c>
      <c r="H48" t="b">
        <f t="shared" si="3"/>
        <v>1</v>
      </c>
      <c r="I48" t="b">
        <f t="shared" si="4"/>
        <v>1</v>
      </c>
      <c r="J48">
        <f t="shared" si="5"/>
        <v>2503710</v>
      </c>
      <c r="K48">
        <f t="shared" si="6"/>
        <v>5389136</v>
      </c>
      <c r="L48">
        <f t="shared" si="7"/>
        <v>2.1524000000000001</v>
      </c>
      <c r="M48">
        <f t="shared" si="8"/>
        <v>11599576.326400001</v>
      </c>
      <c r="N48">
        <f t="shared" si="9"/>
        <v>11599576.326400001</v>
      </c>
      <c r="O48">
        <f t="shared" si="13"/>
        <v>11599576.326400001</v>
      </c>
      <c r="P48">
        <f t="shared" si="13"/>
        <v>11599576.326400001</v>
      </c>
      <c r="Q48">
        <f t="shared" si="13"/>
        <v>11599576.326400001</v>
      </c>
      <c r="R48">
        <f t="shared" si="13"/>
        <v>11599576.326400001</v>
      </c>
      <c r="S48">
        <f t="shared" si="13"/>
        <v>11599576.326400001</v>
      </c>
      <c r="T48">
        <f t="shared" si="13"/>
        <v>11599576.326400001</v>
      </c>
      <c r="U48">
        <f t="shared" si="13"/>
        <v>11599576.326400001</v>
      </c>
      <c r="V48">
        <f t="shared" si="13"/>
        <v>11599576.326400001</v>
      </c>
      <c r="W48">
        <f t="shared" si="13"/>
        <v>11599576.326400001</v>
      </c>
      <c r="X48">
        <f t="shared" si="10"/>
        <v>24755514721.08593</v>
      </c>
      <c r="Y48" t="b">
        <f t="shared" si="11"/>
        <v>1</v>
      </c>
    </row>
    <row r="49" spans="1:25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 t="str">
        <f t="shared" si="1"/>
        <v>C</v>
      </c>
      <c r="G49" t="b">
        <f t="shared" si="2"/>
        <v>1</v>
      </c>
      <c r="H49" t="b">
        <f t="shared" si="3"/>
        <v>1</v>
      </c>
      <c r="I49" t="b">
        <f t="shared" si="4"/>
        <v>1</v>
      </c>
      <c r="J49">
        <f t="shared" si="5"/>
        <v>5369399</v>
      </c>
      <c r="K49">
        <f t="shared" si="6"/>
        <v>5688389</v>
      </c>
      <c r="L49">
        <f t="shared" si="7"/>
        <v>1.0593999999999999</v>
      </c>
      <c r="M49">
        <f t="shared" si="8"/>
        <v>6026279.3065999998</v>
      </c>
      <c r="N49">
        <f t="shared" si="9"/>
        <v>6384240.2974120388</v>
      </c>
      <c r="O49">
        <f t="shared" si="13"/>
        <v>6763464.1710783131</v>
      </c>
      <c r="P49">
        <f t="shared" si="13"/>
        <v>7165213.9428403638</v>
      </c>
      <c r="Q49">
        <f t="shared" si="13"/>
        <v>7590827.6510450803</v>
      </c>
      <c r="R49">
        <f t="shared" si="13"/>
        <v>8041722.813517157</v>
      </c>
      <c r="S49">
        <f t="shared" si="13"/>
        <v>8519401.1486400757</v>
      </c>
      <c r="T49">
        <f t="shared" si="13"/>
        <v>9025453.5768692959</v>
      </c>
      <c r="U49">
        <f t="shared" si="13"/>
        <v>9561565.5193353314</v>
      </c>
      <c r="V49">
        <f t="shared" si="13"/>
        <v>10129522.511183849</v>
      </c>
      <c r="W49">
        <f t="shared" si="13"/>
        <v>10731216.148348168</v>
      </c>
      <c r="X49">
        <f t="shared" si="10"/>
        <v>10731216.148348169</v>
      </c>
      <c r="Y49" t="b">
        <f t="shared" si="11"/>
        <v>0</v>
      </c>
    </row>
    <row r="50" spans="1:25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 t="str">
        <f t="shared" si="1"/>
        <v>C</v>
      </c>
      <c r="G50" t="b">
        <f t="shared" si="2"/>
        <v>1</v>
      </c>
      <c r="H50" t="b">
        <f t="shared" si="3"/>
        <v>1</v>
      </c>
      <c r="I50" t="b">
        <f t="shared" si="4"/>
        <v>1</v>
      </c>
      <c r="J50">
        <f t="shared" si="5"/>
        <v>516909</v>
      </c>
      <c r="K50">
        <f t="shared" si="6"/>
        <v>6097264</v>
      </c>
      <c r="L50">
        <f t="shared" si="7"/>
        <v>11.7956</v>
      </c>
      <c r="M50">
        <f t="shared" si="8"/>
        <v>71920887.238399997</v>
      </c>
      <c r="N50">
        <f t="shared" si="9"/>
        <v>71920887.238399997</v>
      </c>
      <c r="O50">
        <f t="shared" si="13"/>
        <v>71920887.238399997</v>
      </c>
      <c r="P50">
        <f t="shared" si="13"/>
        <v>71920887.238399997</v>
      </c>
      <c r="Q50">
        <f t="shared" si="13"/>
        <v>71920887.238399997</v>
      </c>
      <c r="R50">
        <f t="shared" si="13"/>
        <v>71920887.238399997</v>
      </c>
      <c r="S50">
        <f t="shared" si="13"/>
        <v>71920887.238399997</v>
      </c>
      <c r="T50">
        <f t="shared" si="13"/>
        <v>71920887.238399997</v>
      </c>
      <c r="U50">
        <f t="shared" si="13"/>
        <v>71920887.238399997</v>
      </c>
      <c r="V50">
        <f t="shared" si="13"/>
        <v>71920887.238399997</v>
      </c>
      <c r="W50">
        <f t="shared" si="13"/>
        <v>71920887.238399997</v>
      </c>
      <c r="X50">
        <f t="shared" si="10"/>
        <v>3.7502084173687931E+18</v>
      </c>
      <c r="Y50" t="b">
        <f t="shared" si="11"/>
        <v>1</v>
      </c>
    </row>
    <row r="51" spans="1:25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 t="str">
        <f t="shared" si="1"/>
        <v>B</v>
      </c>
      <c r="G51" t="b">
        <f t="shared" si="2"/>
        <v>0</v>
      </c>
      <c r="H51" t="b">
        <f t="shared" si="3"/>
        <v>0</v>
      </c>
      <c r="I51" t="b">
        <f t="shared" si="4"/>
        <v>0</v>
      </c>
      <c r="J51">
        <f t="shared" si="5"/>
        <v>5119414</v>
      </c>
      <c r="K51">
        <f t="shared" si="6"/>
        <v>3649895</v>
      </c>
      <c r="L51">
        <f t="shared" si="7"/>
        <v>0.71289999999999998</v>
      </c>
      <c r="M51">
        <f t="shared" si="8"/>
        <v>2602010.1455000001</v>
      </c>
      <c r="N51">
        <f t="shared" si="9"/>
        <v>1854973.03272695</v>
      </c>
      <c r="O51">
        <f t="shared" si="13"/>
        <v>1322410.2750310425</v>
      </c>
      <c r="P51">
        <f t="shared" si="13"/>
        <v>942746.28506963013</v>
      </c>
      <c r="Q51">
        <f t="shared" si="13"/>
        <v>672083.82662613934</v>
      </c>
      <c r="R51">
        <f t="shared" si="13"/>
        <v>479128.56000177475</v>
      </c>
      <c r="S51">
        <f t="shared" si="13"/>
        <v>341570.75042526523</v>
      </c>
      <c r="T51">
        <f t="shared" si="13"/>
        <v>243505.78797817157</v>
      </c>
      <c r="U51">
        <f t="shared" si="13"/>
        <v>173595.2762496385</v>
      </c>
      <c r="V51">
        <f t="shared" si="13"/>
        <v>123756.07243836728</v>
      </c>
      <c r="W51">
        <f t="shared" si="13"/>
        <v>88225.704041312027</v>
      </c>
      <c r="X51">
        <f t="shared" si="10"/>
        <v>88225.704041312056</v>
      </c>
      <c r="Y51" t="b">
        <f t="shared" si="1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V22" sqref="V22"/>
    </sheetView>
  </sheetViews>
  <sheetFormatPr defaultRowHeight="15" x14ac:dyDescent="0.25"/>
  <sheetData>
    <row r="1" spans="1:4" x14ac:dyDescent="0.25">
      <c r="B1" t="s">
        <v>60</v>
      </c>
      <c r="C1" t="s">
        <v>61</v>
      </c>
      <c r="D1" t="s">
        <v>62</v>
      </c>
    </row>
    <row r="2" spans="1:4" x14ac:dyDescent="0.25">
      <c r="A2" t="s">
        <v>56</v>
      </c>
      <c r="B2">
        <f>SUMIF(dane!F:F, zadanie1!A2, dane!B:B)</f>
        <v>17400221</v>
      </c>
      <c r="C2">
        <f>SUMIF(dane!F:F, zadanie1!A2, dane!C:C)</f>
        <v>16529358</v>
      </c>
      <c r="D2">
        <f>SUM(B2, C2)</f>
        <v>33929579</v>
      </c>
    </row>
    <row r="3" spans="1:4" x14ac:dyDescent="0.25">
      <c r="A3" t="s">
        <v>57</v>
      </c>
      <c r="B3">
        <f>SUMIF(dane!F:F, zadanie1!A3, dane!B:B)</f>
        <v>20714787</v>
      </c>
      <c r="C3">
        <f>SUMIF(dane!F:F, zadanie1!A3, dane!C:C)</f>
        <v>21021832</v>
      </c>
      <c r="D3">
        <f t="shared" ref="D3:D5" si="0">SUM(B3, C3)</f>
        <v>41736619</v>
      </c>
    </row>
    <row r="4" spans="1:4" x14ac:dyDescent="0.25">
      <c r="A4" t="s">
        <v>58</v>
      </c>
      <c r="B4">
        <f>SUMIF(dane!F:F, zadanie1!A4, dane!B:B)</f>
        <v>28711668</v>
      </c>
      <c r="C4">
        <f>SUMIF(dane!F:F, zadanie1!A4, dane!C:C)</f>
        <v>28937349</v>
      </c>
      <c r="D4">
        <f t="shared" si="0"/>
        <v>57649017</v>
      </c>
    </row>
    <row r="5" spans="1:4" x14ac:dyDescent="0.25">
      <c r="A5" t="s">
        <v>59</v>
      </c>
      <c r="B5">
        <f>SUMIF(dane!F:F, zadanie1!A5, dane!B:B)</f>
        <v>18062137</v>
      </c>
      <c r="C5">
        <f>SUMIF(dane!F:F, zadanie1!A5, dane!C:C)</f>
        <v>18468250</v>
      </c>
      <c r="D5">
        <f t="shared" si="0"/>
        <v>36530387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50" bestFit="1" customWidth="1"/>
  </cols>
  <sheetData>
    <row r="1" spans="1:2" x14ac:dyDescent="0.25">
      <c r="A1" t="s">
        <v>66</v>
      </c>
      <c r="B1">
        <f>COUNTIF(dane!I:I, TRUE)</f>
        <v>19</v>
      </c>
    </row>
    <row r="2" spans="1:2" x14ac:dyDescent="0.25">
      <c r="A2" t="s">
        <v>67</v>
      </c>
    </row>
    <row r="3" spans="1:2" x14ac:dyDescent="0.25">
      <c r="A3" t="s">
        <v>56</v>
      </c>
      <c r="B3">
        <f>COUNTIFS(dane!I:I, TRUE, dane!F:F, zadanie2!A3)</f>
        <v>3</v>
      </c>
    </row>
    <row r="4" spans="1:2" x14ac:dyDescent="0.25">
      <c r="A4" t="s">
        <v>57</v>
      </c>
      <c r="B4">
        <f>COUNTIFS(dane!I:I, TRUE, dane!F:F, zadanie2!A4)</f>
        <v>4</v>
      </c>
    </row>
    <row r="5" spans="1:2" x14ac:dyDescent="0.25">
      <c r="A5" t="s">
        <v>58</v>
      </c>
      <c r="B5">
        <f>COUNTIFS(dane!I:I, TRUE, dane!F:F, zadanie2!A5)</f>
        <v>8</v>
      </c>
    </row>
    <row r="6" spans="1:2" x14ac:dyDescent="0.25">
      <c r="A6" t="s">
        <v>59</v>
      </c>
      <c r="B6">
        <f>COUNTIFS(dane!I:I, TRUE, dane!F:F, zadanie2!A6)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48.7109375" bestFit="1" customWidth="1"/>
    <col min="2" max="2" width="12" bestFit="1" customWidth="1"/>
  </cols>
  <sheetData>
    <row r="1" spans="1:2" x14ac:dyDescent="0.25">
      <c r="A1" t="s">
        <v>71</v>
      </c>
    </row>
    <row r="2" spans="1:2" x14ac:dyDescent="0.25">
      <c r="A2">
        <f>SUM(dane!W2:W1000)</f>
        <v>402395586.84369951</v>
      </c>
    </row>
    <row r="3" spans="1:2" x14ac:dyDescent="0.25">
      <c r="A3" t="s">
        <v>72</v>
      </c>
      <c r="B3">
        <f>MAX(dane!W2:W1000)</f>
        <v>105709857.79859999</v>
      </c>
    </row>
    <row r="4" spans="1:2" x14ac:dyDescent="0.25">
      <c r="A4" t="s">
        <v>73</v>
      </c>
      <c r="B4">
        <f>MATCH(B3,dane!W:W)</f>
        <v>51</v>
      </c>
    </row>
    <row r="5" spans="1:2" x14ac:dyDescent="0.25">
      <c r="A5" t="s">
        <v>74</v>
      </c>
      <c r="B5" t="str">
        <f>INDEX(dane!A:A, B4)</f>
        <v>w50B</v>
      </c>
    </row>
    <row r="7" spans="1:2" x14ac:dyDescent="0.25">
      <c r="A7" t="s">
        <v>77</v>
      </c>
    </row>
    <row r="8" spans="1:2" x14ac:dyDescent="0.25">
      <c r="A8">
        <f>COUNTIF(dane!Y:Y, TRUE)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dane</vt:lpstr>
      <vt:lpstr>zadanie1</vt:lpstr>
      <vt:lpstr>zadanie2</vt:lpstr>
      <vt:lpstr>zadanie3</vt:lpstr>
      <vt:lpstr>dane!kraina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2017-04-18T18:10:06Z</dcterms:modified>
</cp:coreProperties>
</file>