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definedNames>
    <definedName name="Ilość_mleka_z_jednej_owcy">Arkusz1!$T$4</definedName>
    <definedName name="Ilość_owiec">Arkusz1!$T$3</definedName>
  </definedNames>
  <calcPr calcId="152511"/>
</workbook>
</file>

<file path=xl/calcChain.xml><?xml version="1.0" encoding="utf-8"?>
<calcChain xmlns="http://schemas.openxmlformats.org/spreadsheetml/2006/main">
  <c r="T24" i="1" l="1"/>
  <c r="F161" i="1"/>
  <c r="T27" i="1"/>
  <c r="T26" i="1"/>
  <c r="V24" i="1"/>
  <c r="T25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3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3" i="1"/>
  <c r="T10" i="1"/>
  <c r="L5" i="1"/>
  <c r="L4" i="1"/>
  <c r="O3" i="1"/>
  <c r="N4" i="1"/>
  <c r="O4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3" i="1"/>
  <c r="K5" i="1"/>
  <c r="K6" i="1"/>
  <c r="K7" i="1"/>
  <c r="J5" i="1"/>
  <c r="J6" i="1"/>
  <c r="I5" i="1"/>
  <c r="K4" i="1"/>
  <c r="J4" i="1"/>
  <c r="I4" i="1"/>
  <c r="H4" i="1"/>
  <c r="E3" i="1"/>
  <c r="D25" i="1"/>
  <c r="D26" i="1"/>
  <c r="D27" i="1"/>
  <c r="D28" i="1"/>
  <c r="D29" i="1" s="1"/>
  <c r="D30" i="1" s="1"/>
  <c r="D31" i="1" s="1"/>
  <c r="D32" i="1"/>
  <c r="D33" i="1" s="1"/>
  <c r="D34" i="1" s="1"/>
  <c r="D35" i="1" s="1"/>
  <c r="D36" i="1"/>
  <c r="D37" i="1" s="1"/>
  <c r="D38" i="1" s="1"/>
  <c r="D39" i="1" s="1"/>
  <c r="D40" i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E4" i="1"/>
  <c r="E5" i="1"/>
  <c r="E6" i="1"/>
  <c r="E7" i="1"/>
  <c r="E8" i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N5" i="1" l="1"/>
  <c r="T7" i="1"/>
  <c r="F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4" i="1"/>
  <c r="O5" i="1" l="1"/>
  <c r="L6" i="1" s="1"/>
  <c r="N6" i="1" s="1"/>
  <c r="O6" i="1" s="1"/>
  <c r="L7" i="1" s="1"/>
  <c r="N7" i="1" s="1"/>
  <c r="G4" i="1"/>
  <c r="O7" i="1" l="1"/>
  <c r="L8" i="1" s="1"/>
  <c r="H5" i="1"/>
  <c r="I6" i="1" s="1"/>
  <c r="J7" i="1" s="1"/>
  <c r="K8" i="1" s="1"/>
  <c r="F5" i="1"/>
  <c r="N8" i="1"/>
  <c r="O8" i="1" s="1"/>
  <c r="L9" i="1" l="1"/>
  <c r="P9" i="1" s="1"/>
  <c r="G5" i="1"/>
  <c r="H6" i="1" s="1"/>
  <c r="I7" i="1" s="1"/>
  <c r="J8" i="1" s="1"/>
  <c r="K9" i="1" s="1"/>
  <c r="N9" i="1" l="1"/>
  <c r="F6" i="1"/>
  <c r="O9" i="1" l="1"/>
  <c r="L10" i="1" s="1"/>
  <c r="P10" i="1" s="1"/>
  <c r="T16" i="1"/>
  <c r="N10" i="1"/>
  <c r="O10" i="1" s="1"/>
  <c r="G6" i="1"/>
  <c r="H7" i="1" s="1"/>
  <c r="I8" i="1" s="1"/>
  <c r="J9" i="1" s="1"/>
  <c r="K10" i="1" s="1"/>
  <c r="L11" i="1" s="1"/>
  <c r="P11" i="1" s="1"/>
  <c r="F7" i="1" l="1"/>
  <c r="N11" i="1"/>
  <c r="G7" i="1"/>
  <c r="H8" i="1" s="1"/>
  <c r="I9" i="1" s="1"/>
  <c r="J10" i="1" s="1"/>
  <c r="K11" i="1" s="1"/>
  <c r="O11" i="1" l="1"/>
  <c r="L12" i="1" s="1"/>
  <c r="F8" i="1"/>
  <c r="G8" i="1" s="1"/>
  <c r="H9" i="1" l="1"/>
  <c r="I10" i="1" s="1"/>
  <c r="J11" i="1" s="1"/>
  <c r="K12" i="1" s="1"/>
  <c r="F9" i="1"/>
  <c r="G9" i="1" s="1"/>
  <c r="N12" i="1"/>
  <c r="P12" i="1"/>
  <c r="O12" i="1" l="1"/>
  <c r="L13" i="1" s="1"/>
  <c r="H10" i="1"/>
  <c r="I11" i="1" s="1"/>
  <c r="J12" i="1" s="1"/>
  <c r="K13" i="1" s="1"/>
  <c r="F10" i="1"/>
  <c r="G10" i="1" s="1"/>
  <c r="H11" i="1" s="1"/>
  <c r="I12" i="1" s="1"/>
  <c r="J13" i="1" s="1"/>
  <c r="K14" i="1" s="1"/>
  <c r="N13" i="1"/>
  <c r="O13" i="1" s="1"/>
  <c r="P13" i="1"/>
  <c r="L14" i="1" l="1"/>
  <c r="N14" i="1"/>
  <c r="P14" i="1"/>
  <c r="F11" i="1"/>
  <c r="O14" i="1" l="1"/>
  <c r="L15" i="1" s="1"/>
  <c r="P15" i="1" s="1"/>
  <c r="G11" i="1"/>
  <c r="H12" i="1" s="1"/>
  <c r="I13" i="1" s="1"/>
  <c r="J14" i="1" s="1"/>
  <c r="K15" i="1" s="1"/>
  <c r="N15" i="1" l="1"/>
  <c r="F12" i="1"/>
  <c r="O15" i="1" l="1"/>
  <c r="L16" i="1" s="1"/>
  <c r="G12" i="1"/>
  <c r="H13" i="1" s="1"/>
  <c r="I14" i="1" s="1"/>
  <c r="J15" i="1" s="1"/>
  <c r="K16" i="1" s="1"/>
  <c r="P16" i="1" l="1"/>
  <c r="N16" i="1"/>
  <c r="O16" i="1" s="1"/>
  <c r="L17" i="1" s="1"/>
  <c r="F13" i="1"/>
  <c r="P17" i="1" l="1"/>
  <c r="N17" i="1"/>
  <c r="O17" i="1" s="1"/>
  <c r="G13" i="1"/>
  <c r="H14" i="1" s="1"/>
  <c r="I15" i="1" s="1"/>
  <c r="J16" i="1" s="1"/>
  <c r="K17" i="1" s="1"/>
  <c r="L18" i="1" s="1"/>
  <c r="N18" i="1" l="1"/>
  <c r="O18" i="1" s="1"/>
  <c r="P18" i="1"/>
  <c r="F14" i="1"/>
  <c r="G14" i="1" l="1"/>
  <c r="H15" i="1" s="1"/>
  <c r="I16" i="1" s="1"/>
  <c r="J17" i="1" s="1"/>
  <c r="K18" i="1" s="1"/>
  <c r="L19" i="1" s="1"/>
  <c r="P19" i="1" s="1"/>
  <c r="N19" i="1" l="1"/>
  <c r="O19" i="1" s="1"/>
  <c r="F15" i="1"/>
  <c r="G15" i="1" l="1"/>
  <c r="H16" i="1" s="1"/>
  <c r="I17" i="1" s="1"/>
  <c r="J18" i="1" s="1"/>
  <c r="K19" i="1" s="1"/>
  <c r="L20" i="1" s="1"/>
  <c r="N20" i="1" l="1"/>
  <c r="O20" i="1" s="1"/>
  <c r="P20" i="1"/>
  <c r="F16" i="1"/>
  <c r="G16" i="1" l="1"/>
  <c r="H17" i="1" s="1"/>
  <c r="I18" i="1" s="1"/>
  <c r="J19" i="1" s="1"/>
  <c r="K20" i="1" s="1"/>
  <c r="L21" i="1" s="1"/>
  <c r="P21" i="1" s="1"/>
  <c r="N21" i="1" l="1"/>
  <c r="O21" i="1" s="1"/>
  <c r="F17" i="1"/>
  <c r="G17" i="1" l="1"/>
  <c r="H18" i="1" s="1"/>
  <c r="I19" i="1" s="1"/>
  <c r="J20" i="1" s="1"/>
  <c r="K21" i="1" s="1"/>
  <c r="L22" i="1" s="1"/>
  <c r="N22" i="1" l="1"/>
  <c r="O22" i="1" s="1"/>
  <c r="P22" i="1"/>
  <c r="F18" i="1"/>
  <c r="G18" i="1" s="1"/>
  <c r="H19" i="1" s="1"/>
  <c r="I20" i="1" s="1"/>
  <c r="J21" i="1" s="1"/>
  <c r="K22" i="1" s="1"/>
  <c r="L23" i="1" s="1"/>
  <c r="P23" i="1" s="1"/>
  <c r="F19" i="1" l="1"/>
  <c r="G19" i="1" s="1"/>
  <c r="H20" i="1" s="1"/>
  <c r="I21" i="1" s="1"/>
  <c r="J22" i="1" s="1"/>
  <c r="K23" i="1" s="1"/>
  <c r="N23" i="1"/>
  <c r="O23" i="1" s="1"/>
  <c r="F20" i="1" l="1"/>
  <c r="G20" i="1" s="1"/>
  <c r="H21" i="1" s="1"/>
  <c r="I22" i="1" s="1"/>
  <c r="J23" i="1" s="1"/>
  <c r="K24" i="1" s="1"/>
  <c r="L24" i="1"/>
  <c r="F21" i="1" l="1"/>
  <c r="G21" i="1" s="1"/>
  <c r="H22" i="1" s="1"/>
  <c r="I23" i="1" s="1"/>
  <c r="J24" i="1" s="1"/>
  <c r="K25" i="1" s="1"/>
  <c r="N24" i="1"/>
  <c r="O24" i="1" s="1"/>
  <c r="L25" i="1" s="1"/>
  <c r="P24" i="1"/>
  <c r="N25" i="1" l="1"/>
  <c r="O25" i="1" s="1"/>
  <c r="L26" i="1" s="1"/>
  <c r="P25" i="1"/>
  <c r="F22" i="1"/>
  <c r="N26" i="1" l="1"/>
  <c r="O26" i="1" s="1"/>
  <c r="P26" i="1"/>
  <c r="G22" i="1"/>
  <c r="H23" i="1" s="1"/>
  <c r="I24" i="1" s="1"/>
  <c r="J25" i="1" s="1"/>
  <c r="K26" i="1" s="1"/>
  <c r="L27" i="1" s="1"/>
  <c r="P27" i="1" s="1"/>
  <c r="N27" i="1" l="1"/>
  <c r="O27" i="1" s="1"/>
  <c r="F23" i="1"/>
  <c r="G23" i="1" l="1"/>
  <c r="H24" i="1" s="1"/>
  <c r="I25" i="1" s="1"/>
  <c r="J26" i="1" s="1"/>
  <c r="K27" i="1" s="1"/>
  <c r="L28" i="1" s="1"/>
  <c r="P28" i="1" s="1"/>
  <c r="F24" i="1" l="1"/>
  <c r="G24" i="1" s="1"/>
  <c r="H25" i="1" s="1"/>
  <c r="I26" i="1" s="1"/>
  <c r="J27" i="1" s="1"/>
  <c r="K28" i="1" s="1"/>
  <c r="N28" i="1"/>
  <c r="O28" i="1" s="1"/>
  <c r="F25" i="1" l="1"/>
  <c r="G25" i="1" s="1"/>
  <c r="H26" i="1" s="1"/>
  <c r="I27" i="1" s="1"/>
  <c r="J28" i="1" s="1"/>
  <c r="K29" i="1" s="1"/>
  <c r="L29" i="1"/>
  <c r="P29" i="1" s="1"/>
  <c r="N29" i="1" l="1"/>
  <c r="O29" i="1" s="1"/>
  <c r="L30" i="1" s="1"/>
  <c r="F26" i="1"/>
  <c r="N30" i="1" l="1"/>
  <c r="O30" i="1" s="1"/>
  <c r="P30" i="1"/>
  <c r="G26" i="1"/>
  <c r="H27" i="1" s="1"/>
  <c r="I28" i="1" s="1"/>
  <c r="J29" i="1" s="1"/>
  <c r="K30" i="1" s="1"/>
  <c r="L31" i="1" s="1"/>
  <c r="N31" i="1" l="1"/>
  <c r="O31" i="1" s="1"/>
  <c r="P31" i="1"/>
  <c r="F27" i="1"/>
  <c r="G27" i="1" s="1"/>
  <c r="H28" i="1" l="1"/>
  <c r="I29" i="1" s="1"/>
  <c r="J30" i="1" s="1"/>
  <c r="K31" i="1" s="1"/>
  <c r="L32" i="1" s="1"/>
  <c r="F28" i="1"/>
  <c r="G28" i="1" s="1"/>
  <c r="H29" i="1" s="1"/>
  <c r="I30" i="1" s="1"/>
  <c r="J31" i="1" s="1"/>
  <c r="K32" i="1" s="1"/>
  <c r="N32" i="1" l="1"/>
  <c r="O32" i="1" s="1"/>
  <c r="L33" i="1" s="1"/>
  <c r="P32" i="1"/>
  <c r="F29" i="1"/>
  <c r="P33" i="1" l="1"/>
  <c r="N33" i="1"/>
  <c r="O33" i="1" s="1"/>
  <c r="G29" i="1"/>
  <c r="H30" i="1" s="1"/>
  <c r="I31" i="1" s="1"/>
  <c r="J32" i="1" s="1"/>
  <c r="K33" i="1" s="1"/>
  <c r="L34" i="1" l="1"/>
  <c r="P34" i="1" s="1"/>
  <c r="N34" i="1"/>
  <c r="O34" i="1" s="1"/>
  <c r="F30" i="1"/>
  <c r="G30" i="1" l="1"/>
  <c r="H31" i="1" s="1"/>
  <c r="I32" i="1" s="1"/>
  <c r="J33" i="1" s="1"/>
  <c r="K34" i="1" s="1"/>
  <c r="L35" i="1" s="1"/>
  <c r="P35" i="1" s="1"/>
  <c r="F31" i="1" l="1"/>
  <c r="G31" i="1" s="1"/>
  <c r="H32" i="1" s="1"/>
  <c r="I33" i="1" s="1"/>
  <c r="J34" i="1" s="1"/>
  <c r="K35" i="1" s="1"/>
  <c r="N35" i="1"/>
  <c r="O35" i="1" s="1"/>
  <c r="L36" i="1" l="1"/>
  <c r="F32" i="1"/>
  <c r="G32" i="1" s="1"/>
  <c r="H33" i="1" s="1"/>
  <c r="I34" i="1" s="1"/>
  <c r="J35" i="1" s="1"/>
  <c r="K36" i="1" s="1"/>
  <c r="N36" i="1" l="1"/>
  <c r="O36" i="1" s="1"/>
  <c r="L37" i="1" s="1"/>
  <c r="P36" i="1"/>
  <c r="F33" i="1"/>
  <c r="N37" i="1" l="1"/>
  <c r="O37" i="1" s="1"/>
  <c r="P37" i="1"/>
  <c r="G33" i="1"/>
  <c r="H34" i="1" s="1"/>
  <c r="I35" i="1" s="1"/>
  <c r="J36" i="1" s="1"/>
  <c r="K37" i="1" s="1"/>
  <c r="L38" i="1" s="1"/>
  <c r="N38" i="1" l="1"/>
  <c r="O38" i="1" s="1"/>
  <c r="P38" i="1"/>
  <c r="F34" i="1"/>
  <c r="G34" i="1" l="1"/>
  <c r="H35" i="1" s="1"/>
  <c r="I36" i="1" s="1"/>
  <c r="J37" i="1" s="1"/>
  <c r="K38" i="1" s="1"/>
  <c r="L39" i="1" s="1"/>
  <c r="P39" i="1" s="1"/>
  <c r="F35" i="1" l="1"/>
  <c r="G35" i="1" s="1"/>
  <c r="H36" i="1" s="1"/>
  <c r="I37" i="1" s="1"/>
  <c r="J38" i="1" s="1"/>
  <c r="K39" i="1" s="1"/>
  <c r="N39" i="1"/>
  <c r="O39" i="1" s="1"/>
  <c r="L40" i="1" l="1"/>
  <c r="P40" i="1" s="1"/>
  <c r="N40" i="1"/>
  <c r="O40" i="1" s="1"/>
  <c r="F36" i="1"/>
  <c r="G36" i="1" l="1"/>
  <c r="H37" i="1" s="1"/>
  <c r="I38" i="1" s="1"/>
  <c r="J39" i="1" s="1"/>
  <c r="K40" i="1" s="1"/>
  <c r="L41" i="1" s="1"/>
  <c r="N41" i="1" l="1"/>
  <c r="O41" i="1" s="1"/>
  <c r="P41" i="1"/>
  <c r="F37" i="1"/>
  <c r="G37" i="1" l="1"/>
  <c r="H38" i="1" s="1"/>
  <c r="I39" i="1" s="1"/>
  <c r="J40" i="1" s="1"/>
  <c r="K41" i="1" s="1"/>
  <c r="L42" i="1" s="1"/>
  <c r="N42" i="1" l="1"/>
  <c r="P42" i="1"/>
  <c r="F38" i="1"/>
  <c r="O42" i="1" l="1"/>
  <c r="G38" i="1"/>
  <c r="H39" i="1" s="1"/>
  <c r="I40" i="1" s="1"/>
  <c r="J41" i="1" s="1"/>
  <c r="K42" i="1" s="1"/>
  <c r="L43" i="1" s="1"/>
  <c r="P43" i="1" s="1"/>
  <c r="N43" i="1" l="1"/>
  <c r="F39" i="1"/>
  <c r="O43" i="1" l="1"/>
  <c r="G39" i="1"/>
  <c r="H40" i="1" s="1"/>
  <c r="I41" i="1" s="1"/>
  <c r="J42" i="1" s="1"/>
  <c r="K43" i="1" s="1"/>
  <c r="L44" i="1" s="1"/>
  <c r="P44" i="1" s="1"/>
  <c r="N44" i="1" l="1"/>
  <c r="F40" i="1"/>
  <c r="O44" i="1" l="1"/>
  <c r="G40" i="1"/>
  <c r="H41" i="1" s="1"/>
  <c r="I42" i="1" s="1"/>
  <c r="J43" i="1" s="1"/>
  <c r="K44" i="1" s="1"/>
  <c r="L45" i="1" s="1"/>
  <c r="N45" i="1" l="1"/>
  <c r="P45" i="1"/>
  <c r="F41" i="1"/>
  <c r="O45" i="1" l="1"/>
  <c r="G41" i="1"/>
  <c r="H42" i="1" s="1"/>
  <c r="I43" i="1" s="1"/>
  <c r="J44" i="1" s="1"/>
  <c r="K45" i="1" s="1"/>
  <c r="L46" i="1" s="1"/>
  <c r="N46" i="1" l="1"/>
  <c r="P46" i="1"/>
  <c r="F42" i="1"/>
  <c r="O46" i="1" l="1"/>
  <c r="G42" i="1"/>
  <c r="H43" i="1" s="1"/>
  <c r="I44" i="1" s="1"/>
  <c r="J45" i="1" s="1"/>
  <c r="K46" i="1" s="1"/>
  <c r="L47" i="1" s="1"/>
  <c r="N47" i="1" l="1"/>
  <c r="O47" i="1" s="1"/>
  <c r="P47" i="1"/>
  <c r="F43" i="1"/>
  <c r="G43" i="1" s="1"/>
  <c r="H44" i="1" l="1"/>
  <c r="I45" i="1" s="1"/>
  <c r="J46" i="1" s="1"/>
  <c r="K47" i="1" s="1"/>
  <c r="L48" i="1" s="1"/>
  <c r="P48" i="1" s="1"/>
  <c r="F44" i="1"/>
  <c r="G44" i="1" s="1"/>
  <c r="H45" i="1" l="1"/>
  <c r="I46" i="1" s="1"/>
  <c r="J47" i="1" s="1"/>
  <c r="K48" i="1" s="1"/>
  <c r="F45" i="1"/>
  <c r="G45" i="1" s="1"/>
  <c r="H46" i="1" s="1"/>
  <c r="I47" i="1" s="1"/>
  <c r="J48" i="1" s="1"/>
  <c r="K49" i="1" s="1"/>
  <c r="N48" i="1"/>
  <c r="O48" i="1" s="1"/>
  <c r="L49" i="1" l="1"/>
  <c r="F46" i="1"/>
  <c r="N49" i="1" l="1"/>
  <c r="O49" i="1" s="1"/>
  <c r="L50" i="1" s="1"/>
  <c r="P49" i="1"/>
  <c r="G46" i="1"/>
  <c r="H47" i="1" s="1"/>
  <c r="I48" i="1" s="1"/>
  <c r="J49" i="1" s="1"/>
  <c r="K50" i="1" s="1"/>
  <c r="F47" i="1" l="1"/>
  <c r="N50" i="1"/>
  <c r="O50" i="1" s="1"/>
  <c r="L51" i="1" s="1"/>
  <c r="P50" i="1"/>
  <c r="G47" i="1"/>
  <c r="H48" i="1" s="1"/>
  <c r="I49" i="1" s="1"/>
  <c r="J50" i="1" s="1"/>
  <c r="K51" i="1" s="1"/>
  <c r="N51" i="1" l="1"/>
  <c r="O51" i="1" s="1"/>
  <c r="L52" i="1" s="1"/>
  <c r="P51" i="1"/>
  <c r="F48" i="1"/>
  <c r="G48" i="1" s="1"/>
  <c r="H49" i="1" s="1"/>
  <c r="I50" i="1" s="1"/>
  <c r="J51" i="1" s="1"/>
  <c r="K52" i="1" s="1"/>
  <c r="N52" i="1" l="1"/>
  <c r="O52" i="1" s="1"/>
  <c r="L53" i="1" s="1"/>
  <c r="P52" i="1"/>
  <c r="F49" i="1"/>
  <c r="G49" i="1" s="1"/>
  <c r="H50" i="1" l="1"/>
  <c r="I51" i="1" s="1"/>
  <c r="J52" i="1" s="1"/>
  <c r="K53" i="1" s="1"/>
  <c r="F50" i="1"/>
  <c r="G50" i="1" s="1"/>
  <c r="H51" i="1" s="1"/>
  <c r="I52" i="1" s="1"/>
  <c r="J53" i="1" s="1"/>
  <c r="K54" i="1" s="1"/>
  <c r="N53" i="1"/>
  <c r="O53" i="1" s="1"/>
  <c r="P53" i="1"/>
  <c r="F51" i="1" l="1"/>
  <c r="G51" i="1" s="1"/>
  <c r="H52" i="1" s="1"/>
  <c r="I53" i="1" s="1"/>
  <c r="J54" i="1" s="1"/>
  <c r="K55" i="1" s="1"/>
  <c r="L54" i="1"/>
  <c r="N54" i="1" l="1"/>
  <c r="O54" i="1" s="1"/>
  <c r="L55" i="1" s="1"/>
  <c r="P54" i="1"/>
  <c r="F52" i="1"/>
  <c r="N55" i="1" l="1"/>
  <c r="O55" i="1" s="1"/>
  <c r="L56" i="1" s="1"/>
  <c r="P55" i="1"/>
  <c r="G52" i="1"/>
  <c r="H53" i="1" s="1"/>
  <c r="I54" i="1" s="1"/>
  <c r="J55" i="1" s="1"/>
  <c r="K56" i="1" s="1"/>
  <c r="P56" i="1" l="1"/>
  <c r="N56" i="1"/>
  <c r="O56" i="1" s="1"/>
  <c r="L57" i="1" s="1"/>
  <c r="F53" i="1"/>
  <c r="N57" i="1" l="1"/>
  <c r="O57" i="1" s="1"/>
  <c r="P57" i="1"/>
  <c r="G53" i="1"/>
  <c r="H54" i="1" s="1"/>
  <c r="I55" i="1" s="1"/>
  <c r="J56" i="1" s="1"/>
  <c r="K57" i="1" s="1"/>
  <c r="L58" i="1" s="1"/>
  <c r="F54" i="1" l="1"/>
  <c r="G54" i="1" s="1"/>
  <c r="H55" i="1" s="1"/>
  <c r="I56" i="1" s="1"/>
  <c r="J57" i="1" s="1"/>
  <c r="K58" i="1" s="1"/>
  <c r="L59" i="1" s="1"/>
  <c r="P59" i="1" s="1"/>
  <c r="N58" i="1"/>
  <c r="O58" i="1" s="1"/>
  <c r="P58" i="1"/>
  <c r="F55" i="1" l="1"/>
  <c r="G55" i="1" s="1"/>
  <c r="N59" i="1"/>
  <c r="O59" i="1" s="1"/>
  <c r="H56" i="1" l="1"/>
  <c r="I57" i="1" s="1"/>
  <c r="J58" i="1" s="1"/>
  <c r="K59" i="1" s="1"/>
  <c r="L60" i="1" s="1"/>
  <c r="F56" i="1"/>
  <c r="G56" i="1" s="1"/>
  <c r="N60" i="1" l="1"/>
  <c r="O60" i="1" s="1"/>
  <c r="P60" i="1"/>
  <c r="H57" i="1"/>
  <c r="I58" i="1" s="1"/>
  <c r="J59" i="1" s="1"/>
  <c r="K60" i="1" s="1"/>
  <c r="F57" i="1"/>
  <c r="G57" i="1" s="1"/>
  <c r="H58" i="1" s="1"/>
  <c r="I59" i="1" s="1"/>
  <c r="J60" i="1" s="1"/>
  <c r="K61" i="1" s="1"/>
  <c r="L61" i="1" l="1"/>
  <c r="N61" i="1"/>
  <c r="O61" i="1" s="1"/>
  <c r="L62" i="1" s="1"/>
  <c r="P61" i="1"/>
  <c r="F58" i="1"/>
  <c r="N62" i="1" l="1"/>
  <c r="O62" i="1" s="1"/>
  <c r="P62" i="1"/>
  <c r="G58" i="1"/>
  <c r="H59" i="1" s="1"/>
  <c r="I60" i="1" s="1"/>
  <c r="J61" i="1" s="1"/>
  <c r="K62" i="1" s="1"/>
  <c r="L63" i="1" s="1"/>
  <c r="N63" i="1" l="1"/>
  <c r="O63" i="1" s="1"/>
  <c r="P63" i="1"/>
  <c r="F59" i="1"/>
  <c r="G59" i="1" l="1"/>
  <c r="H60" i="1" s="1"/>
  <c r="I61" i="1" s="1"/>
  <c r="J62" i="1" s="1"/>
  <c r="K63" i="1" s="1"/>
  <c r="L64" i="1" s="1"/>
  <c r="N64" i="1" l="1"/>
  <c r="O64" i="1" s="1"/>
  <c r="P64" i="1"/>
  <c r="F60" i="1"/>
  <c r="G60" i="1" l="1"/>
  <c r="H61" i="1" s="1"/>
  <c r="I62" i="1" s="1"/>
  <c r="J63" i="1" s="1"/>
  <c r="K64" i="1" s="1"/>
  <c r="L65" i="1" s="1"/>
  <c r="N65" i="1" l="1"/>
  <c r="O65" i="1" s="1"/>
  <c r="P65" i="1"/>
  <c r="F61" i="1"/>
  <c r="G61" i="1" l="1"/>
  <c r="H62" i="1" s="1"/>
  <c r="I63" i="1" s="1"/>
  <c r="J64" i="1" s="1"/>
  <c r="K65" i="1" s="1"/>
  <c r="L66" i="1" s="1"/>
  <c r="F62" i="1" l="1"/>
  <c r="G62" i="1" s="1"/>
  <c r="H63" i="1" s="1"/>
  <c r="I64" i="1" s="1"/>
  <c r="J65" i="1" s="1"/>
  <c r="K66" i="1" s="1"/>
  <c r="L67" i="1" s="1"/>
  <c r="P67" i="1" s="1"/>
  <c r="N66" i="1"/>
  <c r="O66" i="1" s="1"/>
  <c r="P66" i="1"/>
  <c r="F63" i="1" l="1"/>
  <c r="N67" i="1"/>
  <c r="O67" i="1" s="1"/>
  <c r="G63" i="1" l="1"/>
  <c r="H64" i="1" s="1"/>
  <c r="I65" i="1" s="1"/>
  <c r="J66" i="1" s="1"/>
  <c r="K67" i="1" s="1"/>
  <c r="L68" i="1" s="1"/>
  <c r="N68" i="1" l="1"/>
  <c r="O68" i="1" s="1"/>
  <c r="P68" i="1"/>
  <c r="F64" i="1"/>
  <c r="G64" i="1" l="1"/>
  <c r="H65" i="1" s="1"/>
  <c r="I66" i="1" s="1"/>
  <c r="J67" i="1" s="1"/>
  <c r="K68" i="1" s="1"/>
  <c r="L69" i="1" s="1"/>
  <c r="P69" i="1" l="1"/>
  <c r="N69" i="1"/>
  <c r="O69" i="1" s="1"/>
  <c r="F65" i="1"/>
  <c r="G65" i="1" l="1"/>
  <c r="H66" i="1" s="1"/>
  <c r="I67" i="1" s="1"/>
  <c r="J68" i="1" s="1"/>
  <c r="K69" i="1" s="1"/>
  <c r="L70" i="1" s="1"/>
  <c r="F66" i="1" l="1"/>
  <c r="N70" i="1"/>
  <c r="O70" i="1" s="1"/>
  <c r="P70" i="1"/>
  <c r="G66" i="1" l="1"/>
  <c r="H67" i="1" s="1"/>
  <c r="I68" i="1" s="1"/>
  <c r="J69" i="1" s="1"/>
  <c r="K70" i="1" s="1"/>
  <c r="L71" i="1" s="1"/>
  <c r="F67" i="1" l="1"/>
  <c r="P71" i="1"/>
  <c r="N71" i="1"/>
  <c r="O71" i="1" s="1"/>
  <c r="G67" i="1" l="1"/>
  <c r="H68" i="1" s="1"/>
  <c r="I69" i="1" s="1"/>
  <c r="J70" i="1" s="1"/>
  <c r="K71" i="1" s="1"/>
  <c r="L72" i="1" s="1"/>
  <c r="F68" i="1" l="1"/>
  <c r="N72" i="1"/>
  <c r="P72" i="1"/>
  <c r="O72" i="1" l="1"/>
  <c r="G68" i="1"/>
  <c r="H69" i="1" s="1"/>
  <c r="I70" i="1" s="1"/>
  <c r="J71" i="1" s="1"/>
  <c r="K72" i="1" s="1"/>
  <c r="L73" i="1" s="1"/>
  <c r="F69" i="1" l="1"/>
  <c r="N73" i="1"/>
  <c r="P73" i="1"/>
  <c r="O73" i="1" l="1"/>
  <c r="G69" i="1"/>
  <c r="H70" i="1" s="1"/>
  <c r="I71" i="1" s="1"/>
  <c r="J72" i="1" s="1"/>
  <c r="K73" i="1" s="1"/>
  <c r="L74" i="1" s="1"/>
  <c r="N74" i="1" l="1"/>
  <c r="P74" i="1"/>
  <c r="F70" i="1"/>
  <c r="O74" i="1" l="1"/>
  <c r="G70" i="1"/>
  <c r="H71" i="1" s="1"/>
  <c r="I72" i="1" s="1"/>
  <c r="J73" i="1" s="1"/>
  <c r="K74" i="1" s="1"/>
  <c r="L75" i="1" s="1"/>
  <c r="F71" i="1" l="1"/>
  <c r="P75" i="1"/>
  <c r="N75" i="1"/>
  <c r="O75" i="1"/>
  <c r="G71" i="1" l="1"/>
  <c r="H72" i="1" s="1"/>
  <c r="I73" i="1" s="1"/>
  <c r="J74" i="1" s="1"/>
  <c r="K75" i="1" s="1"/>
  <c r="L76" i="1" s="1"/>
  <c r="F72" i="1" l="1"/>
  <c r="P76" i="1"/>
  <c r="N76" i="1"/>
  <c r="O76" i="1"/>
  <c r="G72" i="1" l="1"/>
  <c r="H73" i="1" s="1"/>
  <c r="I74" i="1" s="1"/>
  <c r="J75" i="1" s="1"/>
  <c r="K76" i="1" s="1"/>
  <c r="L77" i="1" s="1"/>
  <c r="P77" i="1" l="1"/>
  <c r="N77" i="1"/>
  <c r="O77" i="1" s="1"/>
  <c r="F73" i="1"/>
  <c r="G73" i="1" l="1"/>
  <c r="H74" i="1" s="1"/>
  <c r="I75" i="1" s="1"/>
  <c r="J76" i="1" s="1"/>
  <c r="K77" i="1" s="1"/>
  <c r="L78" i="1" s="1"/>
  <c r="F74" i="1" l="1"/>
  <c r="N78" i="1"/>
  <c r="O78" i="1" s="1"/>
  <c r="P78" i="1"/>
  <c r="G74" i="1" l="1"/>
  <c r="H75" i="1" s="1"/>
  <c r="I76" i="1" s="1"/>
  <c r="J77" i="1" s="1"/>
  <c r="K78" i="1" s="1"/>
  <c r="L79" i="1" s="1"/>
  <c r="F75" i="1"/>
  <c r="G75" i="1" l="1"/>
  <c r="H76" i="1" s="1"/>
  <c r="I77" i="1" s="1"/>
  <c r="J78" i="1" s="1"/>
  <c r="K79" i="1" s="1"/>
  <c r="N79" i="1"/>
  <c r="O79" i="1" s="1"/>
  <c r="P79" i="1"/>
  <c r="L80" i="1" l="1"/>
  <c r="N80" i="1" s="1"/>
  <c r="O80" i="1" s="1"/>
  <c r="F76" i="1"/>
  <c r="P80" i="1" l="1"/>
  <c r="G76" i="1"/>
  <c r="H77" i="1" s="1"/>
  <c r="I78" i="1" s="1"/>
  <c r="J79" i="1" s="1"/>
  <c r="K80" i="1" s="1"/>
  <c r="L81" i="1" s="1"/>
  <c r="F77" i="1" l="1"/>
  <c r="N81" i="1"/>
  <c r="O81" i="1" s="1"/>
  <c r="P81" i="1"/>
  <c r="G77" i="1" l="1"/>
  <c r="H78" i="1" s="1"/>
  <c r="I79" i="1" s="1"/>
  <c r="J80" i="1" s="1"/>
  <c r="K81" i="1" s="1"/>
  <c r="L82" i="1" s="1"/>
  <c r="N82" i="1" l="1"/>
  <c r="O82" i="1" s="1"/>
  <c r="P82" i="1"/>
  <c r="F78" i="1"/>
  <c r="G78" i="1" l="1"/>
  <c r="H79" i="1" s="1"/>
  <c r="I80" i="1" s="1"/>
  <c r="J81" i="1" s="1"/>
  <c r="K82" i="1" s="1"/>
  <c r="L83" i="1" s="1"/>
  <c r="F79" i="1" l="1"/>
  <c r="P83" i="1"/>
  <c r="N83" i="1"/>
  <c r="O83" i="1" s="1"/>
  <c r="G79" i="1" l="1"/>
  <c r="H80" i="1" s="1"/>
  <c r="I81" i="1" s="1"/>
  <c r="J82" i="1" s="1"/>
  <c r="K83" i="1" s="1"/>
  <c r="L84" i="1" s="1"/>
  <c r="F80" i="1" l="1"/>
  <c r="N84" i="1"/>
  <c r="O84" i="1" s="1"/>
  <c r="P84" i="1"/>
  <c r="G80" i="1" l="1"/>
  <c r="H81" i="1" s="1"/>
  <c r="I82" i="1" s="1"/>
  <c r="J83" i="1" s="1"/>
  <c r="K84" i="1" s="1"/>
  <c r="L85" i="1" s="1"/>
  <c r="F81" i="1" l="1"/>
  <c r="N85" i="1"/>
  <c r="O85" i="1" s="1"/>
  <c r="P85" i="1"/>
  <c r="G81" i="1"/>
  <c r="H82" i="1" s="1"/>
  <c r="I83" i="1" s="1"/>
  <c r="J84" i="1" s="1"/>
  <c r="K85" i="1" s="1"/>
  <c r="L86" i="1" s="1"/>
  <c r="F82" i="1" l="1"/>
  <c r="N86" i="1"/>
  <c r="O86" i="1" s="1"/>
  <c r="P86" i="1"/>
  <c r="G82" i="1"/>
  <c r="H83" i="1" s="1"/>
  <c r="I84" i="1" s="1"/>
  <c r="J85" i="1" s="1"/>
  <c r="K86" i="1" s="1"/>
  <c r="L87" i="1" s="1"/>
  <c r="N87" i="1" l="1"/>
  <c r="O87" i="1" s="1"/>
  <c r="P87" i="1"/>
  <c r="F83" i="1"/>
  <c r="G83" i="1" l="1"/>
  <c r="H84" i="1" s="1"/>
  <c r="I85" i="1" s="1"/>
  <c r="J86" i="1" s="1"/>
  <c r="K87" i="1" s="1"/>
  <c r="L88" i="1" s="1"/>
  <c r="F84" i="1" l="1"/>
  <c r="N88" i="1"/>
  <c r="O88" i="1" s="1"/>
  <c r="P88" i="1"/>
  <c r="G84" i="1" l="1"/>
  <c r="H85" i="1" s="1"/>
  <c r="I86" i="1" s="1"/>
  <c r="J87" i="1" s="1"/>
  <c r="K88" i="1" s="1"/>
  <c r="L89" i="1" s="1"/>
  <c r="N89" i="1" l="1"/>
  <c r="O89" i="1" s="1"/>
  <c r="P89" i="1"/>
  <c r="F85" i="1"/>
  <c r="G85" i="1" l="1"/>
  <c r="H86" i="1" s="1"/>
  <c r="I87" i="1" s="1"/>
  <c r="J88" i="1" s="1"/>
  <c r="K89" i="1" s="1"/>
  <c r="L90" i="1" s="1"/>
  <c r="F86" i="1" l="1"/>
  <c r="N90" i="1"/>
  <c r="O90" i="1" s="1"/>
  <c r="P90" i="1"/>
  <c r="G86" i="1" l="1"/>
  <c r="H87" i="1" s="1"/>
  <c r="I88" i="1" s="1"/>
  <c r="J89" i="1" s="1"/>
  <c r="K90" i="1" s="1"/>
  <c r="L91" i="1" s="1"/>
  <c r="F87" i="1" l="1"/>
  <c r="N91" i="1"/>
  <c r="O91" i="1" s="1"/>
  <c r="P91" i="1"/>
  <c r="G87" i="1" l="1"/>
  <c r="H88" i="1" s="1"/>
  <c r="I89" i="1" s="1"/>
  <c r="J90" i="1" s="1"/>
  <c r="K91" i="1" s="1"/>
  <c r="L92" i="1" s="1"/>
  <c r="F88" i="1" l="1"/>
  <c r="N92" i="1"/>
  <c r="O92" i="1" s="1"/>
  <c r="P92" i="1"/>
  <c r="G88" i="1" l="1"/>
  <c r="H89" i="1" s="1"/>
  <c r="I90" i="1" s="1"/>
  <c r="J91" i="1" s="1"/>
  <c r="K92" i="1" s="1"/>
  <c r="L93" i="1" s="1"/>
  <c r="F89" i="1" l="1"/>
  <c r="G89" i="1" s="1"/>
  <c r="H90" i="1" s="1"/>
  <c r="I91" i="1" s="1"/>
  <c r="J92" i="1" s="1"/>
  <c r="K93" i="1" s="1"/>
  <c r="L94" i="1" s="1"/>
  <c r="N93" i="1"/>
  <c r="O93" i="1" s="1"/>
  <c r="P93" i="1"/>
  <c r="N94" i="1" l="1"/>
  <c r="O94" i="1" s="1"/>
  <c r="P94" i="1"/>
  <c r="F90" i="1"/>
  <c r="G90" i="1" l="1"/>
  <c r="H91" i="1" s="1"/>
  <c r="I92" i="1" s="1"/>
  <c r="J93" i="1" s="1"/>
  <c r="K94" i="1" s="1"/>
  <c r="L95" i="1" s="1"/>
  <c r="F91" i="1" l="1"/>
  <c r="G91" i="1"/>
  <c r="H92" i="1" s="1"/>
  <c r="I93" i="1" s="1"/>
  <c r="J94" i="1" s="1"/>
  <c r="K95" i="1" s="1"/>
  <c r="N95" i="1"/>
  <c r="O95" i="1" s="1"/>
  <c r="P95" i="1"/>
  <c r="L96" i="1" l="1"/>
  <c r="F92" i="1"/>
  <c r="N96" i="1"/>
  <c r="O96" i="1" s="1"/>
  <c r="P96" i="1"/>
  <c r="G92" i="1" l="1"/>
  <c r="H93" i="1" s="1"/>
  <c r="I94" i="1" s="1"/>
  <c r="J95" i="1" s="1"/>
  <c r="K96" i="1" s="1"/>
  <c r="L97" i="1" s="1"/>
  <c r="P97" i="1" l="1"/>
  <c r="N97" i="1"/>
  <c r="O97" i="1" s="1"/>
  <c r="F93" i="1"/>
  <c r="G93" i="1" l="1"/>
  <c r="H94" i="1" s="1"/>
  <c r="I95" i="1" s="1"/>
  <c r="J96" i="1" s="1"/>
  <c r="K97" i="1" s="1"/>
  <c r="L98" i="1" s="1"/>
  <c r="N98" i="1" l="1"/>
  <c r="O98" i="1" s="1"/>
  <c r="P98" i="1"/>
  <c r="F94" i="1"/>
  <c r="G94" i="1" l="1"/>
  <c r="H95" i="1" s="1"/>
  <c r="I96" i="1" s="1"/>
  <c r="J97" i="1" s="1"/>
  <c r="K98" i="1" s="1"/>
  <c r="L99" i="1" s="1"/>
  <c r="P99" i="1" l="1"/>
  <c r="N99" i="1"/>
  <c r="O99" i="1" s="1"/>
  <c r="F95" i="1"/>
  <c r="G95" i="1" l="1"/>
  <c r="H96" i="1" s="1"/>
  <c r="I97" i="1" s="1"/>
  <c r="J98" i="1" s="1"/>
  <c r="K99" i="1" s="1"/>
  <c r="L100" i="1" s="1"/>
  <c r="N100" i="1" l="1"/>
  <c r="O100" i="1" s="1"/>
  <c r="P100" i="1"/>
  <c r="F96" i="1"/>
  <c r="G96" i="1" l="1"/>
  <c r="H97" i="1" s="1"/>
  <c r="I98" i="1" s="1"/>
  <c r="J99" i="1" s="1"/>
  <c r="K100" i="1" s="1"/>
  <c r="L101" i="1" s="1"/>
  <c r="F97" i="1" l="1"/>
  <c r="N101" i="1"/>
  <c r="O101" i="1" s="1"/>
  <c r="P101" i="1"/>
  <c r="G97" i="1" l="1"/>
  <c r="H98" i="1" s="1"/>
  <c r="I99" i="1" s="1"/>
  <c r="J100" i="1" s="1"/>
  <c r="K101" i="1" s="1"/>
  <c r="L102" i="1" s="1"/>
  <c r="N102" i="1" l="1"/>
  <c r="O102" i="1" s="1"/>
  <c r="P102" i="1"/>
  <c r="F98" i="1"/>
  <c r="G98" i="1" l="1"/>
  <c r="H99" i="1" s="1"/>
  <c r="I100" i="1" s="1"/>
  <c r="J101" i="1" s="1"/>
  <c r="K102" i="1" s="1"/>
  <c r="L103" i="1" s="1"/>
  <c r="P103" i="1" l="1"/>
  <c r="N103" i="1"/>
  <c r="F99" i="1"/>
  <c r="O103" i="1" l="1"/>
  <c r="G99" i="1"/>
  <c r="H100" i="1" s="1"/>
  <c r="I101" i="1" s="1"/>
  <c r="J102" i="1" s="1"/>
  <c r="K103" i="1" s="1"/>
  <c r="L104" i="1" s="1"/>
  <c r="F100" i="1"/>
  <c r="G100" i="1" l="1"/>
  <c r="H101" i="1" s="1"/>
  <c r="I102" i="1" s="1"/>
  <c r="J103" i="1" s="1"/>
  <c r="K104" i="1" s="1"/>
  <c r="P104" i="1"/>
  <c r="N104" i="1"/>
  <c r="O104" i="1" l="1"/>
  <c r="F101" i="1"/>
  <c r="G101" i="1"/>
  <c r="H102" i="1" s="1"/>
  <c r="I103" i="1" s="1"/>
  <c r="J104" i="1" s="1"/>
  <c r="K105" i="1" s="1"/>
  <c r="L105" i="1"/>
  <c r="F102" i="1" l="1"/>
  <c r="N105" i="1"/>
  <c r="P105" i="1"/>
  <c r="F103" i="1" l="1"/>
  <c r="G102" i="1"/>
  <c r="H103" i="1" s="1"/>
  <c r="I104" i="1" s="1"/>
  <c r="J105" i="1" s="1"/>
  <c r="K106" i="1" s="1"/>
  <c r="O105" i="1"/>
  <c r="L106" i="1" s="1"/>
  <c r="G103" i="1"/>
  <c r="H104" i="1" s="1"/>
  <c r="I105" i="1" s="1"/>
  <c r="J106" i="1" s="1"/>
  <c r="K107" i="1" s="1"/>
  <c r="N106" i="1"/>
  <c r="O106" i="1" s="1"/>
  <c r="L107" i="1" s="1"/>
  <c r="P106" i="1"/>
  <c r="P107" i="1" l="1"/>
  <c r="N107" i="1"/>
  <c r="F104" i="1"/>
  <c r="O107" i="1" l="1"/>
  <c r="L108" i="1" s="1"/>
  <c r="P108" i="1"/>
  <c r="N108" i="1"/>
  <c r="O108" i="1" s="1"/>
  <c r="G104" i="1"/>
  <c r="H105" i="1" s="1"/>
  <c r="I106" i="1" s="1"/>
  <c r="J107" i="1" s="1"/>
  <c r="K108" i="1" s="1"/>
  <c r="L109" i="1" l="1"/>
  <c r="N109" i="1" s="1"/>
  <c r="F105" i="1"/>
  <c r="O109" i="1" l="1"/>
  <c r="P109" i="1"/>
  <c r="G105" i="1"/>
  <c r="H106" i="1" s="1"/>
  <c r="I107" i="1" s="1"/>
  <c r="J108" i="1" s="1"/>
  <c r="K109" i="1" s="1"/>
  <c r="L110" i="1" s="1"/>
  <c r="F106" i="1" l="1"/>
  <c r="G106" i="1" s="1"/>
  <c r="H107" i="1" s="1"/>
  <c r="I108" i="1" s="1"/>
  <c r="J109" i="1" s="1"/>
  <c r="K110" i="1" s="1"/>
  <c r="N110" i="1"/>
  <c r="O110" i="1" s="1"/>
  <c r="P110" i="1"/>
  <c r="F107" i="1" l="1"/>
  <c r="G107" i="1" s="1"/>
  <c r="H108" i="1" s="1"/>
  <c r="I109" i="1" s="1"/>
  <c r="J110" i="1" s="1"/>
  <c r="K111" i="1" s="1"/>
  <c r="L111" i="1"/>
  <c r="N111" i="1"/>
  <c r="O111" i="1" s="1"/>
  <c r="P111" i="1"/>
  <c r="F108" i="1" l="1"/>
  <c r="G108" i="1" s="1"/>
  <c r="H109" i="1" s="1"/>
  <c r="I110" i="1" s="1"/>
  <c r="J111" i="1" s="1"/>
  <c r="K112" i="1" s="1"/>
  <c r="L112" i="1"/>
  <c r="N112" i="1"/>
  <c r="O112" i="1" s="1"/>
  <c r="P112" i="1"/>
  <c r="L113" i="1" l="1"/>
  <c r="P113" i="1" s="1"/>
  <c r="F109" i="1"/>
  <c r="N113" i="1" l="1"/>
  <c r="O113" i="1" s="1"/>
  <c r="G109" i="1"/>
  <c r="H110" i="1" s="1"/>
  <c r="I111" i="1" s="1"/>
  <c r="J112" i="1" s="1"/>
  <c r="K113" i="1" s="1"/>
  <c r="L114" i="1" s="1"/>
  <c r="N114" i="1" l="1"/>
  <c r="O114" i="1" s="1"/>
  <c r="P114" i="1"/>
  <c r="F110" i="1"/>
  <c r="G110" i="1" l="1"/>
  <c r="H111" i="1" s="1"/>
  <c r="I112" i="1" s="1"/>
  <c r="J113" i="1" s="1"/>
  <c r="K114" i="1" s="1"/>
  <c r="L115" i="1" s="1"/>
  <c r="F111" i="1"/>
  <c r="G111" i="1" l="1"/>
  <c r="H112" i="1" s="1"/>
  <c r="I113" i="1" s="1"/>
  <c r="J114" i="1" s="1"/>
  <c r="K115" i="1" s="1"/>
  <c r="P115" i="1"/>
  <c r="N115" i="1"/>
  <c r="O115" i="1" s="1"/>
  <c r="L116" i="1" l="1"/>
  <c r="F112" i="1"/>
  <c r="G112" i="1" l="1"/>
  <c r="H113" i="1" s="1"/>
  <c r="I114" i="1" s="1"/>
  <c r="J115" i="1" s="1"/>
  <c r="K116" i="1" s="1"/>
  <c r="N116" i="1"/>
  <c r="O116" i="1" s="1"/>
  <c r="P116" i="1"/>
  <c r="F113" i="1" l="1"/>
  <c r="L117" i="1"/>
  <c r="G113" i="1"/>
  <c r="H114" i="1" s="1"/>
  <c r="I115" i="1" s="1"/>
  <c r="J116" i="1" s="1"/>
  <c r="K117" i="1" s="1"/>
  <c r="F114" i="1" l="1"/>
  <c r="N117" i="1"/>
  <c r="O117" i="1" s="1"/>
  <c r="L118" i="1" s="1"/>
  <c r="P117" i="1"/>
  <c r="N118" i="1" l="1"/>
  <c r="O118" i="1" s="1"/>
  <c r="P118" i="1"/>
  <c r="G114" i="1"/>
  <c r="H115" i="1" s="1"/>
  <c r="I116" i="1" s="1"/>
  <c r="J117" i="1" s="1"/>
  <c r="K118" i="1" s="1"/>
  <c r="L119" i="1" s="1"/>
  <c r="P119" i="1" l="1"/>
  <c r="N119" i="1"/>
  <c r="O119" i="1" s="1"/>
  <c r="F115" i="1"/>
  <c r="G115" i="1" l="1"/>
  <c r="H116" i="1" s="1"/>
  <c r="I117" i="1" s="1"/>
  <c r="J118" i="1" s="1"/>
  <c r="K119" i="1" s="1"/>
  <c r="L120" i="1" s="1"/>
  <c r="N120" i="1" l="1"/>
  <c r="O120" i="1" s="1"/>
  <c r="P120" i="1"/>
  <c r="F116" i="1"/>
  <c r="G116" i="1" l="1"/>
  <c r="H117" i="1" s="1"/>
  <c r="I118" i="1" s="1"/>
  <c r="J119" i="1" s="1"/>
  <c r="K120" i="1" s="1"/>
  <c r="L121" i="1" s="1"/>
  <c r="F117" i="1"/>
  <c r="N121" i="1" l="1"/>
  <c r="O121" i="1" s="1"/>
  <c r="P121" i="1"/>
  <c r="G117" i="1"/>
  <c r="H118" i="1" s="1"/>
  <c r="I119" i="1" s="1"/>
  <c r="J120" i="1" s="1"/>
  <c r="K121" i="1" s="1"/>
  <c r="F118" i="1"/>
  <c r="L122" i="1" l="1"/>
  <c r="N122" i="1"/>
  <c r="O122" i="1" s="1"/>
  <c r="P122" i="1"/>
  <c r="G118" i="1"/>
  <c r="H119" i="1" s="1"/>
  <c r="I120" i="1" s="1"/>
  <c r="J121" i="1" s="1"/>
  <c r="K122" i="1" s="1"/>
  <c r="L123" i="1" s="1"/>
  <c r="F119" i="1" l="1"/>
  <c r="P123" i="1"/>
  <c r="N123" i="1"/>
  <c r="O123" i="1" s="1"/>
  <c r="G119" i="1"/>
  <c r="H120" i="1" s="1"/>
  <c r="I121" i="1" s="1"/>
  <c r="J122" i="1" s="1"/>
  <c r="K123" i="1" s="1"/>
  <c r="L124" i="1" l="1"/>
  <c r="N124" i="1"/>
  <c r="O124" i="1" s="1"/>
  <c r="P124" i="1"/>
  <c r="F120" i="1"/>
  <c r="G120" i="1" l="1"/>
  <c r="H121" i="1" s="1"/>
  <c r="I122" i="1" s="1"/>
  <c r="J123" i="1" s="1"/>
  <c r="K124" i="1" s="1"/>
  <c r="L125" i="1" s="1"/>
  <c r="F121" i="1"/>
  <c r="G121" i="1" l="1"/>
  <c r="H122" i="1" s="1"/>
  <c r="I123" i="1" s="1"/>
  <c r="J124" i="1" s="1"/>
  <c r="K125" i="1" s="1"/>
  <c r="F122" i="1"/>
  <c r="N125" i="1"/>
  <c r="O125" i="1" s="1"/>
  <c r="P125" i="1"/>
  <c r="L126" i="1" l="1"/>
  <c r="G122" i="1"/>
  <c r="H123" i="1" s="1"/>
  <c r="I124" i="1" s="1"/>
  <c r="J125" i="1" s="1"/>
  <c r="K126" i="1" s="1"/>
  <c r="N126" i="1"/>
  <c r="O126" i="1" s="1"/>
  <c r="P126" i="1"/>
  <c r="F123" i="1" l="1"/>
  <c r="L127" i="1"/>
  <c r="P127" i="1" s="1"/>
  <c r="G123" i="1"/>
  <c r="H124" i="1" s="1"/>
  <c r="I125" i="1" s="1"/>
  <c r="J126" i="1" s="1"/>
  <c r="K127" i="1" s="1"/>
  <c r="N127" i="1"/>
  <c r="O127" i="1" s="1"/>
  <c r="L128" i="1" l="1"/>
  <c r="N128" i="1"/>
  <c r="O128" i="1" s="1"/>
  <c r="P128" i="1"/>
  <c r="F124" i="1"/>
  <c r="G124" i="1" l="1"/>
  <c r="H125" i="1" s="1"/>
  <c r="I126" i="1" s="1"/>
  <c r="J127" i="1" s="1"/>
  <c r="K128" i="1" s="1"/>
  <c r="L129" i="1" s="1"/>
  <c r="F125" i="1" l="1"/>
  <c r="F126" i="1" s="1"/>
  <c r="G125" i="1"/>
  <c r="H126" i="1" s="1"/>
  <c r="I127" i="1" s="1"/>
  <c r="J128" i="1" s="1"/>
  <c r="K129" i="1" s="1"/>
  <c r="P129" i="1"/>
  <c r="N129" i="1"/>
  <c r="O129" i="1" s="1"/>
  <c r="G126" i="1" l="1"/>
  <c r="H127" i="1" s="1"/>
  <c r="I128" i="1" s="1"/>
  <c r="J129" i="1" s="1"/>
  <c r="K130" i="1" s="1"/>
  <c r="L130" i="1"/>
  <c r="N130" i="1" l="1"/>
  <c r="O130" i="1" s="1"/>
  <c r="P130" i="1"/>
  <c r="F127" i="1"/>
  <c r="L131" i="1"/>
  <c r="N131" i="1" l="1"/>
  <c r="O131" i="1" s="1"/>
  <c r="P131" i="1"/>
  <c r="G127" i="1"/>
  <c r="H128" i="1" s="1"/>
  <c r="I129" i="1" s="1"/>
  <c r="J130" i="1" s="1"/>
  <c r="K131" i="1" s="1"/>
  <c r="L132" i="1" s="1"/>
  <c r="F128" i="1"/>
  <c r="N132" i="1" l="1"/>
  <c r="O132" i="1" s="1"/>
  <c r="P132" i="1"/>
  <c r="G128" i="1"/>
  <c r="H129" i="1" s="1"/>
  <c r="I130" i="1" s="1"/>
  <c r="J131" i="1" s="1"/>
  <c r="K132" i="1" s="1"/>
  <c r="L133" i="1" s="1"/>
  <c r="F129" i="1"/>
  <c r="N133" i="1" l="1"/>
  <c r="O133" i="1" s="1"/>
  <c r="P133" i="1"/>
  <c r="G129" i="1"/>
  <c r="H130" i="1" s="1"/>
  <c r="I131" i="1" s="1"/>
  <c r="J132" i="1" s="1"/>
  <c r="K133" i="1" s="1"/>
  <c r="L134" i="1" s="1"/>
  <c r="P134" i="1" l="1"/>
  <c r="N134" i="1"/>
  <c r="O134" i="1" s="1"/>
  <c r="F130" i="1"/>
  <c r="G130" i="1" l="1"/>
  <c r="H131" i="1" s="1"/>
  <c r="I132" i="1" s="1"/>
  <c r="J133" i="1" s="1"/>
  <c r="K134" i="1" s="1"/>
  <c r="L135" i="1" s="1"/>
  <c r="N135" i="1" l="1"/>
  <c r="P135" i="1"/>
  <c r="F131" i="1"/>
  <c r="O135" i="1" l="1"/>
  <c r="G131" i="1"/>
  <c r="H132" i="1" s="1"/>
  <c r="I133" i="1" s="1"/>
  <c r="J134" i="1" s="1"/>
  <c r="K135" i="1" s="1"/>
  <c r="L136" i="1" s="1"/>
  <c r="F132" i="1" l="1"/>
  <c r="N136" i="1"/>
  <c r="P136" i="1"/>
  <c r="O136" i="1" l="1"/>
  <c r="G132" i="1"/>
  <c r="H133" i="1" s="1"/>
  <c r="I134" i="1" s="1"/>
  <c r="J135" i="1" s="1"/>
  <c r="K136" i="1" s="1"/>
  <c r="L137" i="1" s="1"/>
  <c r="F133" i="1"/>
  <c r="G133" i="1" l="1"/>
  <c r="H134" i="1" s="1"/>
  <c r="I135" i="1" s="1"/>
  <c r="J136" i="1" s="1"/>
  <c r="K137" i="1" s="1"/>
  <c r="N137" i="1"/>
  <c r="P137" i="1"/>
  <c r="O137" i="1" l="1"/>
  <c r="L138" i="1" s="1"/>
  <c r="F134" i="1"/>
  <c r="N138" i="1" l="1"/>
  <c r="O138" i="1" s="1"/>
  <c r="P138" i="1"/>
  <c r="G134" i="1"/>
  <c r="H135" i="1" s="1"/>
  <c r="I136" i="1" s="1"/>
  <c r="J137" i="1" s="1"/>
  <c r="K138" i="1" s="1"/>
  <c r="F135" i="1"/>
  <c r="L139" i="1" l="1"/>
  <c r="N139" i="1" s="1"/>
  <c r="O139" i="1" s="1"/>
  <c r="G135" i="1"/>
  <c r="H136" i="1" s="1"/>
  <c r="I137" i="1" s="1"/>
  <c r="J138" i="1" s="1"/>
  <c r="K139" i="1" s="1"/>
  <c r="P139" i="1" l="1"/>
  <c r="F136" i="1"/>
  <c r="L140" i="1"/>
  <c r="N140" i="1" l="1"/>
  <c r="O140" i="1" s="1"/>
  <c r="P140" i="1"/>
  <c r="G136" i="1"/>
  <c r="H137" i="1" s="1"/>
  <c r="I138" i="1" s="1"/>
  <c r="J139" i="1" s="1"/>
  <c r="K140" i="1" s="1"/>
  <c r="L141" i="1" s="1"/>
  <c r="N141" i="1" l="1"/>
  <c r="O141" i="1" s="1"/>
  <c r="P141" i="1"/>
  <c r="F137" i="1"/>
  <c r="G137" i="1" l="1"/>
  <c r="H138" i="1" s="1"/>
  <c r="I139" i="1" s="1"/>
  <c r="J140" i="1" s="1"/>
  <c r="K141" i="1" s="1"/>
  <c r="L142" i="1" s="1"/>
  <c r="F138" i="1" l="1"/>
  <c r="G138" i="1" s="1"/>
  <c r="H139" i="1" s="1"/>
  <c r="I140" i="1" s="1"/>
  <c r="J141" i="1" s="1"/>
  <c r="K142" i="1" s="1"/>
  <c r="N142" i="1"/>
  <c r="O142" i="1" s="1"/>
  <c r="P142" i="1"/>
  <c r="L143" i="1" l="1"/>
  <c r="N143" i="1" s="1"/>
  <c r="O143" i="1" s="1"/>
  <c r="F139" i="1"/>
  <c r="P143" i="1" l="1"/>
  <c r="G139" i="1"/>
  <c r="H140" i="1" s="1"/>
  <c r="I141" i="1" s="1"/>
  <c r="J142" i="1" s="1"/>
  <c r="K143" i="1" s="1"/>
  <c r="L144" i="1" s="1"/>
  <c r="F140" i="1" l="1"/>
  <c r="N144" i="1"/>
  <c r="O144" i="1" s="1"/>
  <c r="P144" i="1"/>
  <c r="G140" i="1" l="1"/>
  <c r="H141" i="1" s="1"/>
  <c r="I142" i="1" s="1"/>
  <c r="J143" i="1" s="1"/>
  <c r="K144" i="1" s="1"/>
  <c r="L145" i="1" s="1"/>
  <c r="F141" i="1" l="1"/>
  <c r="N145" i="1"/>
  <c r="O145" i="1" s="1"/>
  <c r="P145" i="1"/>
  <c r="G141" i="1" l="1"/>
  <c r="H142" i="1" s="1"/>
  <c r="I143" i="1" s="1"/>
  <c r="J144" i="1" s="1"/>
  <c r="K145" i="1" s="1"/>
  <c r="L146" i="1" s="1"/>
  <c r="F142" i="1" l="1"/>
  <c r="G142" i="1" s="1"/>
  <c r="H143" i="1" s="1"/>
  <c r="I144" i="1" s="1"/>
  <c r="J145" i="1" s="1"/>
  <c r="K146" i="1" s="1"/>
  <c r="L147" i="1" s="1"/>
  <c r="N146" i="1"/>
  <c r="O146" i="1" s="1"/>
  <c r="P146" i="1"/>
  <c r="F143" i="1" l="1"/>
  <c r="N147" i="1"/>
  <c r="O147" i="1" s="1"/>
  <c r="P147" i="1"/>
  <c r="G143" i="1"/>
  <c r="H144" i="1" s="1"/>
  <c r="I145" i="1" s="1"/>
  <c r="J146" i="1" s="1"/>
  <c r="K147" i="1" s="1"/>
  <c r="L148" i="1" s="1"/>
  <c r="N148" i="1" l="1"/>
  <c r="O148" i="1" s="1"/>
  <c r="P148" i="1"/>
  <c r="F144" i="1"/>
  <c r="G144" i="1" l="1"/>
  <c r="H145" i="1" s="1"/>
  <c r="I146" i="1" s="1"/>
  <c r="J147" i="1" s="1"/>
  <c r="K148" i="1" s="1"/>
  <c r="L149" i="1" s="1"/>
  <c r="F145" i="1"/>
  <c r="G145" i="1" l="1"/>
  <c r="H146" i="1" s="1"/>
  <c r="I147" i="1" s="1"/>
  <c r="J148" i="1" s="1"/>
  <c r="K149" i="1" s="1"/>
  <c r="F146" i="1"/>
  <c r="N149" i="1"/>
  <c r="O149" i="1" s="1"/>
  <c r="P149" i="1"/>
  <c r="L150" i="1" l="1"/>
  <c r="G146" i="1"/>
  <c r="H147" i="1" s="1"/>
  <c r="I148" i="1" s="1"/>
  <c r="J149" i="1" s="1"/>
  <c r="K150" i="1" s="1"/>
  <c r="F147" i="1"/>
  <c r="N150" i="1"/>
  <c r="O150" i="1" s="1"/>
  <c r="P150" i="1"/>
  <c r="L151" i="1" l="1"/>
  <c r="G147" i="1"/>
  <c r="H148" i="1" s="1"/>
  <c r="I149" i="1" s="1"/>
  <c r="J150" i="1" s="1"/>
  <c r="K151" i="1" s="1"/>
  <c r="F148" i="1"/>
  <c r="N151" i="1"/>
  <c r="O151" i="1" s="1"/>
  <c r="P151" i="1"/>
  <c r="L152" i="1" l="1"/>
  <c r="N152" i="1" s="1"/>
  <c r="O152" i="1" s="1"/>
  <c r="G148" i="1"/>
  <c r="H149" i="1" s="1"/>
  <c r="I150" i="1" s="1"/>
  <c r="J151" i="1" s="1"/>
  <c r="K152" i="1" s="1"/>
  <c r="P152" i="1" l="1"/>
  <c r="L153" i="1"/>
  <c r="N153" i="1"/>
  <c r="O153" i="1" s="1"/>
  <c r="P153" i="1"/>
  <c r="F149" i="1"/>
  <c r="G149" i="1" l="1"/>
  <c r="H150" i="1" s="1"/>
  <c r="I151" i="1" s="1"/>
  <c r="J152" i="1" s="1"/>
  <c r="K153" i="1" s="1"/>
  <c r="L154" i="1" s="1"/>
  <c r="N154" i="1" l="1"/>
  <c r="O154" i="1" s="1"/>
  <c r="P154" i="1"/>
  <c r="F150" i="1"/>
  <c r="G150" i="1" l="1"/>
  <c r="H151" i="1" s="1"/>
  <c r="I152" i="1" s="1"/>
  <c r="J153" i="1" s="1"/>
  <c r="K154" i="1" s="1"/>
  <c r="L155" i="1" s="1"/>
  <c r="F151" i="1" l="1"/>
  <c r="G151" i="1" s="1"/>
  <c r="H152" i="1" s="1"/>
  <c r="I153" i="1" s="1"/>
  <c r="J154" i="1" s="1"/>
  <c r="K155" i="1" s="1"/>
  <c r="N155" i="1"/>
  <c r="O155" i="1" s="1"/>
  <c r="P155" i="1"/>
  <c r="F152" i="1" l="1"/>
  <c r="G152" i="1" s="1"/>
  <c r="H153" i="1" s="1"/>
  <c r="I154" i="1" s="1"/>
  <c r="J155" i="1" s="1"/>
  <c r="K156" i="1" s="1"/>
  <c r="L156" i="1"/>
  <c r="N156" i="1"/>
  <c r="O156" i="1" s="1"/>
  <c r="P156" i="1"/>
  <c r="F153" i="1" l="1"/>
  <c r="G153" i="1" s="1"/>
  <c r="H154" i="1" s="1"/>
  <c r="I155" i="1" s="1"/>
  <c r="J156" i="1" s="1"/>
  <c r="K157" i="1" s="1"/>
  <c r="L157" i="1"/>
  <c r="N157" i="1"/>
  <c r="O157" i="1" s="1"/>
  <c r="P157" i="1"/>
  <c r="F154" i="1" l="1"/>
  <c r="G154" i="1" s="1"/>
  <c r="H155" i="1" s="1"/>
  <c r="I156" i="1" s="1"/>
  <c r="J157" i="1" s="1"/>
  <c r="K158" i="1" s="1"/>
  <c r="L158" i="1"/>
  <c r="N158" i="1"/>
  <c r="O158" i="1" s="1"/>
  <c r="P158" i="1"/>
  <c r="L159" i="1" l="1"/>
  <c r="N159" i="1" s="1"/>
  <c r="O159" i="1" s="1"/>
  <c r="F155" i="1"/>
  <c r="P159" i="1" l="1"/>
  <c r="G155" i="1"/>
  <c r="H156" i="1" s="1"/>
  <c r="I157" i="1" s="1"/>
  <c r="J158" i="1" s="1"/>
  <c r="K159" i="1" s="1"/>
  <c r="L160" i="1" s="1"/>
  <c r="F156" i="1" l="1"/>
  <c r="N160" i="1"/>
  <c r="O160" i="1" s="1"/>
  <c r="P160" i="1"/>
  <c r="G156" i="1" l="1"/>
  <c r="H157" i="1" s="1"/>
  <c r="I158" i="1" s="1"/>
  <c r="J159" i="1" s="1"/>
  <c r="K160" i="1" s="1"/>
  <c r="L161" i="1" s="1"/>
  <c r="F157" i="1" l="1"/>
  <c r="G157" i="1"/>
  <c r="H158" i="1" s="1"/>
  <c r="I159" i="1" s="1"/>
  <c r="J160" i="1" s="1"/>
  <c r="K161" i="1" s="1"/>
  <c r="N161" i="1"/>
  <c r="O161" i="1" s="1"/>
  <c r="P161" i="1"/>
  <c r="L162" i="1" l="1"/>
  <c r="N162" i="1"/>
  <c r="P162" i="1"/>
  <c r="T12" i="1" s="1"/>
  <c r="T13" i="1" s="1"/>
  <c r="F158" i="1"/>
  <c r="O162" i="1" l="1"/>
  <c r="T17" i="1"/>
  <c r="T18" i="1"/>
  <c r="T19" i="1"/>
  <c r="T20" i="1"/>
  <c r="T21" i="1"/>
  <c r="G158" i="1"/>
  <c r="H159" i="1" s="1"/>
  <c r="I160" i="1" s="1"/>
  <c r="J161" i="1" s="1"/>
  <c r="K162" i="1" s="1"/>
  <c r="F159" i="1" l="1"/>
  <c r="G159" i="1" l="1"/>
  <c r="H160" i="1" s="1"/>
  <c r="I161" i="1" s="1"/>
  <c r="J162" i="1" s="1"/>
  <c r="F160" i="1" l="1"/>
  <c r="G160" i="1" l="1"/>
  <c r="H161" i="1" s="1"/>
  <c r="I162" i="1" s="1"/>
  <c r="G161" i="1" l="1"/>
  <c r="H162" i="1" s="1"/>
  <c r="F162" i="1" l="1"/>
  <c r="G162" i="1" s="1"/>
</calcChain>
</file>

<file path=xl/sharedStrings.xml><?xml version="1.0" encoding="utf-8"?>
<sst xmlns="http://schemas.openxmlformats.org/spreadsheetml/2006/main" count="29" uniqueCount="29">
  <si>
    <t xml:space="preserve">Ilość owiec: </t>
  </si>
  <si>
    <t>Ilość mleka z jednej owcy:</t>
  </si>
  <si>
    <t>Dzień wypasu</t>
  </si>
  <si>
    <t>Litrów mleka z każdej owcy</t>
  </si>
  <si>
    <t>Mleko do dyspozycji</t>
  </si>
  <si>
    <t>Wyrobione sery</t>
  </si>
  <si>
    <t>1 dobra</t>
  </si>
  <si>
    <t>2 doba</t>
  </si>
  <si>
    <t>3 doba</t>
  </si>
  <si>
    <t>4 doba</t>
  </si>
  <si>
    <t>Wędzenie</t>
  </si>
  <si>
    <t>W sprzedaży</t>
  </si>
  <si>
    <t>Dzień tygodnia</t>
  </si>
  <si>
    <t>Popyt</t>
  </si>
  <si>
    <t>Sprzedane</t>
  </si>
  <si>
    <t>Stan po sprzedaży</t>
  </si>
  <si>
    <t>Ilość mleka w okresie 23.04-29.09</t>
  </si>
  <si>
    <t>Turyści gotowi byli kupić:</t>
  </si>
  <si>
    <t>Niedobór sera</t>
  </si>
  <si>
    <t>Pierwszy niedobór sera:</t>
  </si>
  <si>
    <t>Miesiąc</t>
  </si>
  <si>
    <t>Ile zabrakło</t>
  </si>
  <si>
    <t>Max z "ile zabrakło"</t>
  </si>
  <si>
    <t>Ile to litrów</t>
  </si>
  <si>
    <t>Jaka była wtedy produkcja</t>
  </si>
  <si>
    <t>Pozycja:</t>
  </si>
  <si>
    <t>Ile owiec:</t>
  </si>
  <si>
    <t>?????</t>
  </si>
  <si>
    <t>Powodzenia z tym, kurwa 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</si>
</sst>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Ilość</a:t>
            </a:r>
            <a:r>
              <a:rPr lang="en-US" baseline="0"/>
              <a:t> sprzedanych oscypków w każdym miesiącu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Arkusz1!$S$16:$S$21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Arkusz1!$T$16:$T$21</c:f>
              <c:numCache>
                <c:formatCode>General</c:formatCode>
                <c:ptCount val="6"/>
                <c:pt idx="0">
                  <c:v>72</c:v>
                </c:pt>
                <c:pt idx="1">
                  <c:v>1626</c:v>
                </c:pt>
                <c:pt idx="2">
                  <c:v>1656</c:v>
                </c:pt>
                <c:pt idx="3">
                  <c:v>1628</c:v>
                </c:pt>
                <c:pt idx="4">
                  <c:v>1336</c:v>
                </c:pt>
                <c:pt idx="5">
                  <c:v>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207968"/>
        <c:axId val="386208752"/>
      </c:barChart>
      <c:catAx>
        <c:axId val="38620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6208752"/>
        <c:crosses val="autoZero"/>
        <c:auto val="1"/>
        <c:lblAlgn val="ctr"/>
        <c:lblOffset val="100"/>
        <c:noMultiLvlLbl val="0"/>
      </c:catAx>
      <c:valAx>
        <c:axId val="3862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620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504825</xdr:colOff>
      <xdr:row>5</xdr:row>
      <xdr:rowOff>166687</xdr:rowOff>
    </xdr:from>
    <xdr:to>
      <xdr:col>28</xdr:col>
      <xdr:colOff>200025</xdr:colOff>
      <xdr:row>20</xdr:row>
      <xdr:rowOff>52387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2"/>
  <sheetViews>
    <sheetView tabSelected="1" topLeftCell="I2" workbookViewId="0">
      <selection activeCell="W29" sqref="W29"/>
    </sheetView>
  </sheetViews>
  <sheetFormatPr defaultRowHeight="15" x14ac:dyDescent="0.25"/>
  <cols>
    <col min="2" max="2" width="14.28515625" bestFit="1" customWidth="1"/>
    <col min="3" max="3" width="10.140625" bestFit="1" customWidth="1"/>
    <col min="4" max="4" width="13.28515625" bestFit="1" customWidth="1"/>
    <col min="5" max="5" width="25.28515625" bestFit="1" customWidth="1"/>
    <col min="6" max="6" width="19.140625" bestFit="1" customWidth="1"/>
    <col min="7" max="7" width="15.140625" bestFit="1" customWidth="1"/>
    <col min="12" max="12" width="12" bestFit="1" customWidth="1"/>
    <col min="14" max="14" width="10.28515625" bestFit="1" customWidth="1"/>
    <col min="15" max="15" width="16.85546875" bestFit="1" customWidth="1"/>
    <col min="16" max="17" width="16.85546875" customWidth="1"/>
    <col min="18" max="18" width="24.28515625" customWidth="1"/>
    <col min="19" max="19" width="30.85546875" bestFit="1" customWidth="1"/>
    <col min="20" max="20" width="17" customWidth="1"/>
  </cols>
  <sheetData>
    <row r="1" spans="1:20" x14ac:dyDescent="0.25">
      <c r="H1" t="s">
        <v>10</v>
      </c>
    </row>
    <row r="2" spans="1:20" x14ac:dyDescent="0.25">
      <c r="A2" t="s">
        <v>20</v>
      </c>
      <c r="B2" t="s">
        <v>12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11</v>
      </c>
      <c r="M2" t="s">
        <v>13</v>
      </c>
      <c r="N2" t="s">
        <v>14</v>
      </c>
      <c r="O2" t="s">
        <v>15</v>
      </c>
      <c r="P2" t="s">
        <v>18</v>
      </c>
      <c r="Q2" t="s">
        <v>21</v>
      </c>
    </row>
    <row r="3" spans="1:20" x14ac:dyDescent="0.25">
      <c r="A3">
        <f>MONTH(C3)</f>
        <v>4</v>
      </c>
      <c r="B3">
        <f>WEEKDAY(C3,2)</f>
        <v>3</v>
      </c>
      <c r="C3" s="1">
        <v>41752</v>
      </c>
      <c r="D3" s="2">
        <v>1</v>
      </c>
      <c r="E3" s="3">
        <f>Ilość_mleka_z_jednej_owcy</f>
        <v>0.5</v>
      </c>
      <c r="F3" s="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>IF(B3&gt;5, 100, 36)</f>
        <v>36</v>
      </c>
      <c r="N3">
        <v>0</v>
      </c>
      <c r="O3">
        <f>L3-N3</f>
        <v>0</v>
      </c>
      <c r="Q3">
        <f>IF(P3, M3-N3, 0)</f>
        <v>0</v>
      </c>
      <c r="S3" t="s">
        <v>0</v>
      </c>
      <c r="T3">
        <v>600</v>
      </c>
    </row>
    <row r="4" spans="1:20" x14ac:dyDescent="0.25">
      <c r="A4">
        <f t="shared" ref="A4:A67" si="0">MONTH(C4)</f>
        <v>4</v>
      </c>
      <c r="B4">
        <f t="shared" ref="B4:B67" si="1">WEEKDAY(C4,2)</f>
        <v>4</v>
      </c>
      <c r="C4" s="1">
        <v>41753</v>
      </c>
      <c r="D4" s="2">
        <f>IF(D3=7, 1, D3+1)</f>
        <v>2</v>
      </c>
      <c r="E4" s="3">
        <f>Ilość_mleka_z_jednej_owcy</f>
        <v>0.5</v>
      </c>
      <c r="F4" s="3">
        <f>E3*Ilość_owiec+F3-G3*6</f>
        <v>300</v>
      </c>
      <c r="G4">
        <f>ROUNDDOWN(F4/6, 0)</f>
        <v>50</v>
      </c>
      <c r="H4">
        <f>G3</f>
        <v>0</v>
      </c>
      <c r="I4">
        <f>H3</f>
        <v>0</v>
      </c>
      <c r="J4">
        <f>I3</f>
        <v>0</v>
      </c>
      <c r="K4">
        <f>J3</f>
        <v>0</v>
      </c>
      <c r="L4">
        <f>K3+O3</f>
        <v>0</v>
      </c>
      <c r="M4">
        <f t="shared" ref="M4:M67" si="2">IF(B4&gt;5, 100, 36)</f>
        <v>36</v>
      </c>
      <c r="N4">
        <f>IF(L4&lt;M4, L4, M4)</f>
        <v>0</v>
      </c>
      <c r="O4">
        <f t="shared" ref="O4:O67" si="3">L4-N4</f>
        <v>0</v>
      </c>
      <c r="Q4">
        <f t="shared" ref="Q4:Q67" si="4">IF(P4, M4-N4, 0)</f>
        <v>0</v>
      </c>
      <c r="S4" t="s">
        <v>1</v>
      </c>
      <c r="T4">
        <v>0.5</v>
      </c>
    </row>
    <row r="5" spans="1:20" x14ac:dyDescent="0.25">
      <c r="A5">
        <f t="shared" si="0"/>
        <v>4</v>
      </c>
      <c r="B5">
        <f t="shared" si="1"/>
        <v>5</v>
      </c>
      <c r="C5" s="1">
        <v>41754</v>
      </c>
      <c r="D5" s="2">
        <f t="shared" ref="D5:D68" si="5">IF(D4=7, 1, D4+1)</f>
        <v>3</v>
      </c>
      <c r="E5" s="3">
        <f>Ilość_mleka_z_jednej_owcy</f>
        <v>0.5</v>
      </c>
      <c r="F5" s="3">
        <f>E4*Ilość_owiec+F4-G4*6</f>
        <v>300</v>
      </c>
      <c r="G5">
        <f t="shared" ref="G5:G68" si="6">ROUNDDOWN(F5/6, 0)</f>
        <v>50</v>
      </c>
      <c r="H5">
        <f t="shared" ref="H5:K68" si="7">G4</f>
        <v>50</v>
      </c>
      <c r="I5">
        <f t="shared" si="7"/>
        <v>0</v>
      </c>
      <c r="J5">
        <f t="shared" si="7"/>
        <v>0</v>
      </c>
      <c r="K5">
        <f t="shared" si="7"/>
        <v>0</v>
      </c>
      <c r="L5">
        <f t="shared" ref="L5:L68" si="8">K4+O4</f>
        <v>0</v>
      </c>
      <c r="M5">
        <f t="shared" si="2"/>
        <v>36</v>
      </c>
      <c r="N5">
        <f t="shared" ref="N5:N68" si="9">IF(L5&lt;M5, L5, M5)</f>
        <v>0</v>
      </c>
      <c r="O5">
        <f t="shared" si="3"/>
        <v>0</v>
      </c>
      <c r="Q5">
        <f t="shared" si="4"/>
        <v>0</v>
      </c>
    </row>
    <row r="6" spans="1:20" x14ac:dyDescent="0.25">
      <c r="A6">
        <f t="shared" si="0"/>
        <v>4</v>
      </c>
      <c r="B6">
        <f t="shared" si="1"/>
        <v>6</v>
      </c>
      <c r="C6" s="1">
        <v>41755</v>
      </c>
      <c r="D6" s="2">
        <f t="shared" si="5"/>
        <v>4</v>
      </c>
      <c r="E6" s="3">
        <f>Ilość_mleka_z_jednej_owcy</f>
        <v>0.5</v>
      </c>
      <c r="F6" s="3">
        <f>E5*Ilość_owiec+F5-G5*6</f>
        <v>300</v>
      </c>
      <c r="G6">
        <f t="shared" si="6"/>
        <v>50</v>
      </c>
      <c r="H6">
        <f t="shared" si="7"/>
        <v>50</v>
      </c>
      <c r="I6">
        <f t="shared" si="7"/>
        <v>50</v>
      </c>
      <c r="J6">
        <f t="shared" si="7"/>
        <v>0</v>
      </c>
      <c r="K6">
        <f t="shared" si="7"/>
        <v>0</v>
      </c>
      <c r="L6">
        <f t="shared" si="8"/>
        <v>0</v>
      </c>
      <c r="M6">
        <f t="shared" si="2"/>
        <v>100</v>
      </c>
      <c r="N6">
        <f t="shared" si="9"/>
        <v>0</v>
      </c>
      <c r="O6">
        <f t="shared" si="3"/>
        <v>0</v>
      </c>
      <c r="Q6">
        <f t="shared" si="4"/>
        <v>0</v>
      </c>
      <c r="S6">
        <v>85.1</v>
      </c>
    </row>
    <row r="7" spans="1:20" x14ac:dyDescent="0.25">
      <c r="A7">
        <f t="shared" si="0"/>
        <v>4</v>
      </c>
      <c r="B7">
        <f t="shared" si="1"/>
        <v>7</v>
      </c>
      <c r="C7" s="1">
        <v>41756</v>
      </c>
      <c r="D7" s="2">
        <f t="shared" si="5"/>
        <v>5</v>
      </c>
      <c r="E7" s="3">
        <f>Ilość_mleka_z_jednej_owcy</f>
        <v>0.5</v>
      </c>
      <c r="F7" s="3">
        <f>E6*Ilość_owiec+F6-G6*6</f>
        <v>300</v>
      </c>
      <c r="G7">
        <f t="shared" si="6"/>
        <v>50</v>
      </c>
      <c r="H7">
        <f t="shared" si="7"/>
        <v>50</v>
      </c>
      <c r="I7">
        <f t="shared" si="7"/>
        <v>50</v>
      </c>
      <c r="J7">
        <f t="shared" si="7"/>
        <v>50</v>
      </c>
      <c r="K7">
        <f t="shared" si="7"/>
        <v>0</v>
      </c>
      <c r="L7">
        <f t="shared" si="8"/>
        <v>0</v>
      </c>
      <c r="M7">
        <f t="shared" si="2"/>
        <v>100</v>
      </c>
      <c r="N7">
        <f t="shared" si="9"/>
        <v>0</v>
      </c>
      <c r="O7">
        <f t="shared" si="3"/>
        <v>0</v>
      </c>
      <c r="Q7">
        <f t="shared" si="4"/>
        <v>0</v>
      </c>
      <c r="S7" t="s">
        <v>16</v>
      </c>
      <c r="T7" s="3">
        <f>SUM(E3:E162)*Ilość_owiec</f>
        <v>42078.598940518037</v>
      </c>
    </row>
    <row r="8" spans="1:20" x14ac:dyDescent="0.25">
      <c r="A8">
        <f t="shared" si="0"/>
        <v>4</v>
      </c>
      <c r="B8">
        <f t="shared" si="1"/>
        <v>1</v>
      </c>
      <c r="C8" s="1">
        <v>41757</v>
      </c>
      <c r="D8" s="2">
        <f t="shared" si="5"/>
        <v>6</v>
      </c>
      <c r="E8" s="3">
        <f>Ilość_mleka_z_jednej_owcy</f>
        <v>0.5</v>
      </c>
      <c r="F8" s="3">
        <f>E7*Ilość_owiec+F7-G7*6</f>
        <v>300</v>
      </c>
      <c r="G8">
        <f t="shared" si="6"/>
        <v>50</v>
      </c>
      <c r="H8">
        <f t="shared" si="7"/>
        <v>50</v>
      </c>
      <c r="I8">
        <f t="shared" si="7"/>
        <v>50</v>
      </c>
      <c r="J8">
        <f t="shared" si="7"/>
        <v>50</v>
      </c>
      <c r="K8">
        <f t="shared" si="7"/>
        <v>50</v>
      </c>
      <c r="L8">
        <f t="shared" si="8"/>
        <v>0</v>
      </c>
      <c r="M8">
        <f t="shared" si="2"/>
        <v>36</v>
      </c>
      <c r="N8">
        <f t="shared" si="9"/>
        <v>0</v>
      </c>
      <c r="O8">
        <f t="shared" si="3"/>
        <v>0</v>
      </c>
      <c r="Q8">
        <f t="shared" si="4"/>
        <v>0</v>
      </c>
    </row>
    <row r="9" spans="1:20" x14ac:dyDescent="0.25">
      <c r="A9">
        <f t="shared" si="0"/>
        <v>4</v>
      </c>
      <c r="B9">
        <f t="shared" si="1"/>
        <v>2</v>
      </c>
      <c r="C9" s="1">
        <v>41758</v>
      </c>
      <c r="D9" s="2">
        <f t="shared" si="5"/>
        <v>7</v>
      </c>
      <c r="E9" s="3">
        <f>Ilość_mleka_z_jednej_owcy</f>
        <v>0.5</v>
      </c>
      <c r="F9" s="3">
        <f>E8*Ilość_owiec+F8-G8*6</f>
        <v>300</v>
      </c>
      <c r="G9">
        <f t="shared" si="6"/>
        <v>50</v>
      </c>
      <c r="H9">
        <f t="shared" si="7"/>
        <v>50</v>
      </c>
      <c r="I9">
        <f t="shared" si="7"/>
        <v>50</v>
      </c>
      <c r="J9">
        <f t="shared" si="7"/>
        <v>50</v>
      </c>
      <c r="K9">
        <f t="shared" si="7"/>
        <v>50</v>
      </c>
      <c r="L9">
        <f t="shared" si="8"/>
        <v>50</v>
      </c>
      <c r="M9">
        <f t="shared" si="2"/>
        <v>36</v>
      </c>
      <c r="N9">
        <f t="shared" si="9"/>
        <v>36</v>
      </c>
      <c r="O9">
        <f t="shared" si="3"/>
        <v>14</v>
      </c>
      <c r="P9" t="b">
        <f t="shared" ref="P9:P67" si="10">M9&gt;L9</f>
        <v>0</v>
      </c>
      <c r="Q9">
        <f t="shared" si="4"/>
        <v>0</v>
      </c>
      <c r="S9">
        <v>85.2</v>
      </c>
    </row>
    <row r="10" spans="1:20" x14ac:dyDescent="0.25">
      <c r="A10">
        <f t="shared" si="0"/>
        <v>4</v>
      </c>
      <c r="B10">
        <f t="shared" si="1"/>
        <v>3</v>
      </c>
      <c r="C10" s="1">
        <v>41759</v>
      </c>
      <c r="D10" s="2">
        <f t="shared" si="5"/>
        <v>1</v>
      </c>
      <c r="E10" s="3">
        <f>IF(D10=1, E9*(104/100), E9)</f>
        <v>0.52</v>
      </c>
      <c r="F10" s="3">
        <f>E9*Ilość_owiec+F9-G9*6</f>
        <v>300</v>
      </c>
      <c r="G10">
        <f t="shared" si="6"/>
        <v>50</v>
      </c>
      <c r="H10">
        <f t="shared" si="7"/>
        <v>50</v>
      </c>
      <c r="I10">
        <f t="shared" si="7"/>
        <v>50</v>
      </c>
      <c r="J10">
        <f t="shared" si="7"/>
        <v>50</v>
      </c>
      <c r="K10">
        <f t="shared" si="7"/>
        <v>50</v>
      </c>
      <c r="L10">
        <f t="shared" si="8"/>
        <v>64</v>
      </c>
      <c r="M10">
        <f t="shared" si="2"/>
        <v>36</v>
      </c>
      <c r="N10">
        <f t="shared" si="9"/>
        <v>36</v>
      </c>
      <c r="O10">
        <f t="shared" si="3"/>
        <v>28</v>
      </c>
      <c r="P10" t="b">
        <f t="shared" si="10"/>
        <v>0</v>
      </c>
      <c r="Q10">
        <f t="shared" si="4"/>
        <v>0</v>
      </c>
      <c r="S10" t="s">
        <v>17</v>
      </c>
      <c r="T10">
        <f>SUM(M9:M162)</f>
        <v>8360</v>
      </c>
    </row>
    <row r="11" spans="1:20" x14ac:dyDescent="0.25">
      <c r="A11">
        <f t="shared" si="0"/>
        <v>5</v>
      </c>
      <c r="B11">
        <f t="shared" si="1"/>
        <v>4</v>
      </c>
      <c r="C11" s="1">
        <v>41760</v>
      </c>
      <c r="D11" s="2">
        <f t="shared" si="5"/>
        <v>2</v>
      </c>
      <c r="E11" s="3">
        <f t="shared" ref="E11:E65" si="11">IF(D11=1, E10*(104/100), E10)</f>
        <v>0.52</v>
      </c>
      <c r="F11" s="3">
        <f>E10*Ilość_owiec+F10-G10*6</f>
        <v>312</v>
      </c>
      <c r="G11">
        <f t="shared" si="6"/>
        <v>52</v>
      </c>
      <c r="H11">
        <f t="shared" si="7"/>
        <v>50</v>
      </c>
      <c r="I11">
        <f t="shared" si="7"/>
        <v>50</v>
      </c>
      <c r="J11">
        <f t="shared" si="7"/>
        <v>50</v>
      </c>
      <c r="K11">
        <f t="shared" si="7"/>
        <v>50</v>
      </c>
      <c r="L11">
        <f>K10+O10</f>
        <v>78</v>
      </c>
      <c r="M11">
        <f t="shared" si="2"/>
        <v>36</v>
      </c>
      <c r="N11">
        <f t="shared" si="9"/>
        <v>36</v>
      </c>
      <c r="O11">
        <f t="shared" si="3"/>
        <v>42</v>
      </c>
      <c r="P11" t="b">
        <f t="shared" si="10"/>
        <v>0</v>
      </c>
      <c r="Q11">
        <f t="shared" si="4"/>
        <v>0</v>
      </c>
    </row>
    <row r="12" spans="1:20" x14ac:dyDescent="0.25">
      <c r="A12">
        <f t="shared" si="0"/>
        <v>5</v>
      </c>
      <c r="B12">
        <f t="shared" si="1"/>
        <v>5</v>
      </c>
      <c r="C12" s="1">
        <v>41761</v>
      </c>
      <c r="D12" s="2">
        <f t="shared" si="5"/>
        <v>3</v>
      </c>
      <c r="E12" s="3">
        <f t="shared" si="11"/>
        <v>0.52</v>
      </c>
      <c r="F12" s="3">
        <f>E11*Ilość_owiec+F11-G11*6</f>
        <v>312</v>
      </c>
      <c r="G12">
        <f t="shared" si="6"/>
        <v>52</v>
      </c>
      <c r="H12">
        <f t="shared" si="7"/>
        <v>52</v>
      </c>
      <c r="I12">
        <f t="shared" si="7"/>
        <v>50</v>
      </c>
      <c r="J12">
        <f t="shared" si="7"/>
        <v>50</v>
      </c>
      <c r="K12">
        <f t="shared" si="7"/>
        <v>50</v>
      </c>
      <c r="L12">
        <f t="shared" si="8"/>
        <v>92</v>
      </c>
      <c r="M12">
        <f t="shared" si="2"/>
        <v>36</v>
      </c>
      <c r="N12">
        <f t="shared" si="9"/>
        <v>36</v>
      </c>
      <c r="O12">
        <f t="shared" si="3"/>
        <v>56</v>
      </c>
      <c r="P12" t="b">
        <f t="shared" si="10"/>
        <v>0</v>
      </c>
      <c r="Q12">
        <f t="shared" si="4"/>
        <v>0</v>
      </c>
      <c r="S12">
        <v>85.3</v>
      </c>
      <c r="T12">
        <f>MATCH(TRUE,P:P,0)</f>
        <v>14</v>
      </c>
    </row>
    <row r="13" spans="1:20" x14ac:dyDescent="0.25">
      <c r="A13">
        <f t="shared" si="0"/>
        <v>5</v>
      </c>
      <c r="B13">
        <f t="shared" si="1"/>
        <v>6</v>
      </c>
      <c r="C13" s="1">
        <v>41762</v>
      </c>
      <c r="D13" s="2">
        <f t="shared" si="5"/>
        <v>4</v>
      </c>
      <c r="E13" s="3">
        <f t="shared" si="11"/>
        <v>0.52</v>
      </c>
      <c r="F13" s="3">
        <f>E12*Ilość_owiec+F12-G12*6</f>
        <v>312</v>
      </c>
      <c r="G13">
        <f t="shared" si="6"/>
        <v>52</v>
      </c>
      <c r="H13">
        <f t="shared" si="7"/>
        <v>52</v>
      </c>
      <c r="I13">
        <f t="shared" si="7"/>
        <v>52</v>
      </c>
      <c r="J13">
        <f t="shared" si="7"/>
        <v>50</v>
      </c>
      <c r="K13">
        <f t="shared" si="7"/>
        <v>50</v>
      </c>
      <c r="L13">
        <f t="shared" si="8"/>
        <v>106</v>
      </c>
      <c r="M13">
        <f t="shared" si="2"/>
        <v>100</v>
      </c>
      <c r="N13">
        <f t="shared" si="9"/>
        <v>100</v>
      </c>
      <c r="O13">
        <f t="shared" si="3"/>
        <v>6</v>
      </c>
      <c r="P13" t="b">
        <f t="shared" si="10"/>
        <v>0</v>
      </c>
      <c r="Q13">
        <f t="shared" si="4"/>
        <v>0</v>
      </c>
      <c r="S13" t="s">
        <v>19</v>
      </c>
      <c r="T13" s="1">
        <f>INDEX(C:C, T12)</f>
        <v>41763</v>
      </c>
    </row>
    <row r="14" spans="1:20" x14ac:dyDescent="0.25">
      <c r="A14">
        <f t="shared" si="0"/>
        <v>5</v>
      </c>
      <c r="B14">
        <f t="shared" si="1"/>
        <v>7</v>
      </c>
      <c r="C14" s="1">
        <v>41763</v>
      </c>
      <c r="D14" s="2">
        <f t="shared" si="5"/>
        <v>5</v>
      </c>
      <c r="E14" s="3">
        <f t="shared" si="11"/>
        <v>0.52</v>
      </c>
      <c r="F14" s="3">
        <f>E13*Ilość_owiec+F13-G13*6</f>
        <v>312</v>
      </c>
      <c r="G14">
        <f t="shared" si="6"/>
        <v>52</v>
      </c>
      <c r="H14">
        <f t="shared" si="7"/>
        <v>52</v>
      </c>
      <c r="I14">
        <f t="shared" si="7"/>
        <v>52</v>
      </c>
      <c r="J14">
        <f t="shared" si="7"/>
        <v>52</v>
      </c>
      <c r="K14">
        <f t="shared" si="7"/>
        <v>50</v>
      </c>
      <c r="L14">
        <f t="shared" si="8"/>
        <v>56</v>
      </c>
      <c r="M14">
        <f t="shared" si="2"/>
        <v>100</v>
      </c>
      <c r="N14">
        <f t="shared" si="9"/>
        <v>56</v>
      </c>
      <c r="O14">
        <f t="shared" si="3"/>
        <v>0</v>
      </c>
      <c r="P14" t="b">
        <f t="shared" si="10"/>
        <v>1</v>
      </c>
      <c r="Q14">
        <f t="shared" si="4"/>
        <v>44</v>
      </c>
    </row>
    <row r="15" spans="1:20" x14ac:dyDescent="0.25">
      <c r="A15">
        <f t="shared" si="0"/>
        <v>5</v>
      </c>
      <c r="B15">
        <f t="shared" si="1"/>
        <v>1</v>
      </c>
      <c r="C15" s="1">
        <v>41764</v>
      </c>
      <c r="D15" s="2">
        <f t="shared" si="5"/>
        <v>6</v>
      </c>
      <c r="E15" s="3">
        <f t="shared" si="11"/>
        <v>0.52</v>
      </c>
      <c r="F15" s="3">
        <f>E14*Ilość_owiec+F14-G14*6</f>
        <v>312</v>
      </c>
      <c r="G15">
        <f t="shared" si="6"/>
        <v>52</v>
      </c>
      <c r="H15">
        <f t="shared" si="7"/>
        <v>52</v>
      </c>
      <c r="I15">
        <f t="shared" si="7"/>
        <v>52</v>
      </c>
      <c r="J15">
        <f t="shared" si="7"/>
        <v>52</v>
      </c>
      <c r="K15">
        <f t="shared" si="7"/>
        <v>52</v>
      </c>
      <c r="L15">
        <f t="shared" si="8"/>
        <v>50</v>
      </c>
      <c r="M15">
        <f t="shared" si="2"/>
        <v>36</v>
      </c>
      <c r="N15">
        <f t="shared" si="9"/>
        <v>36</v>
      </c>
      <c r="O15">
        <f t="shared" si="3"/>
        <v>14</v>
      </c>
      <c r="P15" t="b">
        <f t="shared" si="10"/>
        <v>0</v>
      </c>
      <c r="Q15">
        <f t="shared" si="4"/>
        <v>0</v>
      </c>
      <c r="S15">
        <v>85.4</v>
      </c>
    </row>
    <row r="16" spans="1:20" x14ac:dyDescent="0.25">
      <c r="A16">
        <f t="shared" si="0"/>
        <v>5</v>
      </c>
      <c r="B16">
        <f t="shared" si="1"/>
        <v>2</v>
      </c>
      <c r="C16" s="1">
        <v>41765</v>
      </c>
      <c r="D16" s="2">
        <f t="shared" si="5"/>
        <v>7</v>
      </c>
      <c r="E16" s="3">
        <f t="shared" si="11"/>
        <v>0.52</v>
      </c>
      <c r="F16" s="3">
        <f>E15*Ilość_owiec+F15-G15*6</f>
        <v>312</v>
      </c>
      <c r="G16">
        <f t="shared" si="6"/>
        <v>52</v>
      </c>
      <c r="H16">
        <f t="shared" si="7"/>
        <v>52</v>
      </c>
      <c r="I16">
        <f t="shared" si="7"/>
        <v>52</v>
      </c>
      <c r="J16">
        <f t="shared" si="7"/>
        <v>52</v>
      </c>
      <c r="K16">
        <f t="shared" si="7"/>
        <v>52</v>
      </c>
      <c r="L16">
        <f t="shared" si="8"/>
        <v>66</v>
      </c>
      <c r="M16">
        <f t="shared" si="2"/>
        <v>36</v>
      </c>
      <c r="N16">
        <f t="shared" si="9"/>
        <v>36</v>
      </c>
      <c r="O16">
        <f t="shared" si="3"/>
        <v>30</v>
      </c>
      <c r="P16" t="b">
        <f t="shared" si="10"/>
        <v>0</v>
      </c>
      <c r="Q16">
        <f t="shared" si="4"/>
        <v>0</v>
      </c>
      <c r="S16">
        <v>4</v>
      </c>
      <c r="T16">
        <f>SUMIF($A:$A, S16,N:N )</f>
        <v>72</v>
      </c>
    </row>
    <row r="17" spans="1:22" x14ac:dyDescent="0.25">
      <c r="A17">
        <f t="shared" si="0"/>
        <v>5</v>
      </c>
      <c r="B17">
        <f t="shared" si="1"/>
        <v>3</v>
      </c>
      <c r="C17" s="1">
        <v>41766</v>
      </c>
      <c r="D17" s="2">
        <f t="shared" si="5"/>
        <v>1</v>
      </c>
      <c r="E17" s="3">
        <f t="shared" si="11"/>
        <v>0.54080000000000006</v>
      </c>
      <c r="F17" s="3">
        <f>E16*Ilość_owiec+F16-G16*6</f>
        <v>312</v>
      </c>
      <c r="G17">
        <f t="shared" si="6"/>
        <v>52</v>
      </c>
      <c r="H17">
        <f t="shared" si="7"/>
        <v>52</v>
      </c>
      <c r="I17">
        <f t="shared" si="7"/>
        <v>52</v>
      </c>
      <c r="J17">
        <f t="shared" si="7"/>
        <v>52</v>
      </c>
      <c r="K17">
        <f t="shared" si="7"/>
        <v>52</v>
      </c>
      <c r="L17">
        <f t="shared" si="8"/>
        <v>82</v>
      </c>
      <c r="M17">
        <f t="shared" si="2"/>
        <v>36</v>
      </c>
      <c r="N17">
        <f t="shared" si="9"/>
        <v>36</v>
      </c>
      <c r="O17">
        <f t="shared" si="3"/>
        <v>46</v>
      </c>
      <c r="P17" t="b">
        <f t="shared" si="10"/>
        <v>0</v>
      </c>
      <c r="Q17">
        <f t="shared" si="4"/>
        <v>0</v>
      </c>
      <c r="S17">
        <v>5</v>
      </c>
      <c r="T17">
        <f t="shared" ref="T17:T21" si="12">SUMIF($A:$A, S17,N:N )</f>
        <v>1626</v>
      </c>
    </row>
    <row r="18" spans="1:22" x14ac:dyDescent="0.25">
      <c r="A18">
        <f t="shared" si="0"/>
        <v>5</v>
      </c>
      <c r="B18">
        <f t="shared" si="1"/>
        <v>4</v>
      </c>
      <c r="C18" s="1">
        <v>41767</v>
      </c>
      <c r="D18" s="2">
        <f t="shared" si="5"/>
        <v>2</v>
      </c>
      <c r="E18" s="3">
        <f t="shared" si="11"/>
        <v>0.54080000000000006</v>
      </c>
      <c r="F18" s="3">
        <f>E17*Ilość_owiec+F17-G17*6</f>
        <v>324.48</v>
      </c>
      <c r="G18">
        <f t="shared" si="6"/>
        <v>54</v>
      </c>
      <c r="H18">
        <f t="shared" si="7"/>
        <v>52</v>
      </c>
      <c r="I18">
        <f t="shared" si="7"/>
        <v>52</v>
      </c>
      <c r="J18">
        <f t="shared" si="7"/>
        <v>52</v>
      </c>
      <c r="K18">
        <f t="shared" si="7"/>
        <v>52</v>
      </c>
      <c r="L18">
        <f t="shared" si="8"/>
        <v>98</v>
      </c>
      <c r="M18">
        <f t="shared" si="2"/>
        <v>36</v>
      </c>
      <c r="N18">
        <f t="shared" si="9"/>
        <v>36</v>
      </c>
      <c r="O18">
        <f t="shared" si="3"/>
        <v>62</v>
      </c>
      <c r="P18" t="b">
        <f t="shared" si="10"/>
        <v>0</v>
      </c>
      <c r="Q18">
        <f t="shared" si="4"/>
        <v>0</v>
      </c>
      <c r="S18">
        <v>6</v>
      </c>
      <c r="T18">
        <f t="shared" si="12"/>
        <v>1656</v>
      </c>
    </row>
    <row r="19" spans="1:22" x14ac:dyDescent="0.25">
      <c r="A19">
        <f t="shared" si="0"/>
        <v>5</v>
      </c>
      <c r="B19">
        <f t="shared" si="1"/>
        <v>5</v>
      </c>
      <c r="C19" s="1">
        <v>41768</v>
      </c>
      <c r="D19" s="2">
        <f t="shared" si="5"/>
        <v>3</v>
      </c>
      <c r="E19" s="3">
        <f t="shared" si="11"/>
        <v>0.54080000000000006</v>
      </c>
      <c r="F19" s="3">
        <f>E18*Ilość_owiec+F18-G18*6</f>
        <v>324.96000000000004</v>
      </c>
      <c r="G19">
        <f t="shared" si="6"/>
        <v>54</v>
      </c>
      <c r="H19">
        <f t="shared" si="7"/>
        <v>54</v>
      </c>
      <c r="I19">
        <f t="shared" si="7"/>
        <v>52</v>
      </c>
      <c r="J19">
        <f t="shared" si="7"/>
        <v>52</v>
      </c>
      <c r="K19">
        <f t="shared" si="7"/>
        <v>52</v>
      </c>
      <c r="L19">
        <f t="shared" si="8"/>
        <v>114</v>
      </c>
      <c r="M19">
        <f t="shared" si="2"/>
        <v>36</v>
      </c>
      <c r="N19">
        <f t="shared" si="9"/>
        <v>36</v>
      </c>
      <c r="O19">
        <f t="shared" si="3"/>
        <v>78</v>
      </c>
      <c r="P19" t="b">
        <f t="shared" si="10"/>
        <v>0</v>
      </c>
      <c r="Q19">
        <f t="shared" si="4"/>
        <v>0</v>
      </c>
      <c r="S19">
        <v>7</v>
      </c>
      <c r="T19">
        <f t="shared" si="12"/>
        <v>1628</v>
      </c>
    </row>
    <row r="20" spans="1:22" x14ac:dyDescent="0.25">
      <c r="A20">
        <f t="shared" si="0"/>
        <v>5</v>
      </c>
      <c r="B20">
        <f t="shared" si="1"/>
        <v>6</v>
      </c>
      <c r="C20" s="1">
        <v>41769</v>
      </c>
      <c r="D20" s="2">
        <f t="shared" si="5"/>
        <v>4</v>
      </c>
      <c r="E20" s="3">
        <f t="shared" si="11"/>
        <v>0.54080000000000006</v>
      </c>
      <c r="F20" s="3">
        <f>E19*Ilość_owiec+F19-G19*6</f>
        <v>325.44000000000005</v>
      </c>
      <c r="G20">
        <f t="shared" si="6"/>
        <v>54</v>
      </c>
      <c r="H20">
        <f t="shared" si="7"/>
        <v>54</v>
      </c>
      <c r="I20">
        <f t="shared" si="7"/>
        <v>54</v>
      </c>
      <c r="J20">
        <f t="shared" si="7"/>
        <v>52</v>
      </c>
      <c r="K20">
        <f t="shared" si="7"/>
        <v>52</v>
      </c>
      <c r="L20">
        <f t="shared" si="8"/>
        <v>130</v>
      </c>
      <c r="M20">
        <f t="shared" si="2"/>
        <v>100</v>
      </c>
      <c r="N20">
        <f t="shared" si="9"/>
        <v>100</v>
      </c>
      <c r="O20">
        <f t="shared" si="3"/>
        <v>30</v>
      </c>
      <c r="P20" t="b">
        <f t="shared" si="10"/>
        <v>0</v>
      </c>
      <c r="Q20">
        <f t="shared" si="4"/>
        <v>0</v>
      </c>
      <c r="S20">
        <v>8</v>
      </c>
      <c r="T20">
        <f t="shared" si="12"/>
        <v>1336</v>
      </c>
    </row>
    <row r="21" spans="1:22" x14ac:dyDescent="0.25">
      <c r="A21">
        <f t="shared" si="0"/>
        <v>5</v>
      </c>
      <c r="B21">
        <f t="shared" si="1"/>
        <v>7</v>
      </c>
      <c r="C21" s="1">
        <v>41770</v>
      </c>
      <c r="D21" s="2">
        <f t="shared" si="5"/>
        <v>5</v>
      </c>
      <c r="E21" s="3">
        <f t="shared" si="11"/>
        <v>0.54080000000000006</v>
      </c>
      <c r="F21" s="3">
        <f>E20*Ilość_owiec+F20-G20*6</f>
        <v>325.92000000000007</v>
      </c>
      <c r="G21">
        <f t="shared" si="6"/>
        <v>54</v>
      </c>
      <c r="H21">
        <f t="shared" si="7"/>
        <v>54</v>
      </c>
      <c r="I21">
        <f t="shared" si="7"/>
        <v>54</v>
      </c>
      <c r="J21">
        <f t="shared" si="7"/>
        <v>54</v>
      </c>
      <c r="K21">
        <f t="shared" si="7"/>
        <v>52</v>
      </c>
      <c r="L21">
        <f t="shared" si="8"/>
        <v>82</v>
      </c>
      <c r="M21">
        <f t="shared" si="2"/>
        <v>100</v>
      </c>
      <c r="N21">
        <f t="shared" si="9"/>
        <v>82</v>
      </c>
      <c r="O21">
        <f t="shared" si="3"/>
        <v>0</v>
      </c>
      <c r="P21" t="b">
        <f t="shared" si="10"/>
        <v>1</v>
      </c>
      <c r="Q21">
        <f t="shared" si="4"/>
        <v>18</v>
      </c>
      <c r="S21">
        <v>9</v>
      </c>
      <c r="T21">
        <f t="shared" si="12"/>
        <v>601</v>
      </c>
    </row>
    <row r="22" spans="1:22" x14ac:dyDescent="0.25">
      <c r="A22">
        <f t="shared" si="0"/>
        <v>5</v>
      </c>
      <c r="B22">
        <f t="shared" si="1"/>
        <v>1</v>
      </c>
      <c r="C22" s="1">
        <v>41771</v>
      </c>
      <c r="D22" s="2">
        <f t="shared" si="5"/>
        <v>6</v>
      </c>
      <c r="E22" s="3">
        <f t="shared" si="11"/>
        <v>0.54080000000000006</v>
      </c>
      <c r="F22" s="3">
        <f>E21*Ilość_owiec+F21-G21*6</f>
        <v>326.40000000000009</v>
      </c>
      <c r="G22">
        <f t="shared" si="6"/>
        <v>54</v>
      </c>
      <c r="H22">
        <f t="shared" si="7"/>
        <v>54</v>
      </c>
      <c r="I22">
        <f t="shared" si="7"/>
        <v>54</v>
      </c>
      <c r="J22">
        <f t="shared" si="7"/>
        <v>54</v>
      </c>
      <c r="K22">
        <f t="shared" si="7"/>
        <v>54</v>
      </c>
      <c r="L22">
        <f t="shared" si="8"/>
        <v>52</v>
      </c>
      <c r="M22">
        <f t="shared" si="2"/>
        <v>36</v>
      </c>
      <c r="N22">
        <f t="shared" si="9"/>
        <v>36</v>
      </c>
      <c r="O22">
        <f t="shared" si="3"/>
        <v>16</v>
      </c>
      <c r="P22" t="b">
        <f t="shared" si="10"/>
        <v>0</v>
      </c>
      <c r="Q22">
        <f t="shared" si="4"/>
        <v>0</v>
      </c>
    </row>
    <row r="23" spans="1:22" x14ac:dyDescent="0.25">
      <c r="A23">
        <f t="shared" si="0"/>
        <v>5</v>
      </c>
      <c r="B23">
        <f t="shared" si="1"/>
        <v>2</v>
      </c>
      <c r="C23" s="1">
        <v>41772</v>
      </c>
      <c r="D23" s="2">
        <f t="shared" si="5"/>
        <v>7</v>
      </c>
      <c r="E23" s="3">
        <f t="shared" si="11"/>
        <v>0.54080000000000006</v>
      </c>
      <c r="F23" s="3">
        <f>E22*Ilość_owiec+F22-G22*6</f>
        <v>326.88000000000011</v>
      </c>
      <c r="G23">
        <f t="shared" si="6"/>
        <v>54</v>
      </c>
      <c r="H23">
        <f t="shared" si="7"/>
        <v>54</v>
      </c>
      <c r="I23">
        <f t="shared" si="7"/>
        <v>54</v>
      </c>
      <c r="J23">
        <f t="shared" si="7"/>
        <v>54</v>
      </c>
      <c r="K23">
        <f t="shared" si="7"/>
        <v>54</v>
      </c>
      <c r="L23">
        <f t="shared" si="8"/>
        <v>70</v>
      </c>
      <c r="M23">
        <f t="shared" si="2"/>
        <v>36</v>
      </c>
      <c r="N23">
        <f t="shared" si="9"/>
        <v>36</v>
      </c>
      <c r="O23">
        <f t="shared" si="3"/>
        <v>34</v>
      </c>
      <c r="P23" t="b">
        <f t="shared" si="10"/>
        <v>0</v>
      </c>
      <c r="Q23">
        <f t="shared" si="4"/>
        <v>0</v>
      </c>
      <c r="S23">
        <v>85.5</v>
      </c>
      <c r="T23" t="s">
        <v>27</v>
      </c>
    </row>
    <row r="24" spans="1:22" x14ac:dyDescent="0.25">
      <c r="A24">
        <f t="shared" si="0"/>
        <v>5</v>
      </c>
      <c r="B24">
        <f t="shared" si="1"/>
        <v>3</v>
      </c>
      <c r="C24" s="1">
        <v>41773</v>
      </c>
      <c r="D24" s="2">
        <f t="shared" si="5"/>
        <v>1</v>
      </c>
      <c r="E24" s="3">
        <f t="shared" si="11"/>
        <v>0.56243200000000004</v>
      </c>
      <c r="F24" s="3">
        <f>E23*Ilość_owiec+F23-G23*6</f>
        <v>327.36000000000013</v>
      </c>
      <c r="G24">
        <f t="shared" si="6"/>
        <v>54</v>
      </c>
      <c r="H24">
        <f t="shared" si="7"/>
        <v>54</v>
      </c>
      <c r="I24">
        <f t="shared" si="7"/>
        <v>54</v>
      </c>
      <c r="J24">
        <f t="shared" si="7"/>
        <v>54</v>
      </c>
      <c r="K24">
        <f t="shared" si="7"/>
        <v>54</v>
      </c>
      <c r="L24">
        <f t="shared" si="8"/>
        <v>88</v>
      </c>
      <c r="M24">
        <f t="shared" si="2"/>
        <v>36</v>
      </c>
      <c r="N24">
        <f t="shared" si="9"/>
        <v>36</v>
      </c>
      <c r="O24">
        <f t="shared" si="3"/>
        <v>52</v>
      </c>
      <c r="P24" t="b">
        <f t="shared" si="10"/>
        <v>0</v>
      </c>
      <c r="Q24">
        <f t="shared" si="4"/>
        <v>0</v>
      </c>
      <c r="S24" t="s">
        <v>22</v>
      </c>
      <c r="T24">
        <f>MAX(Q:Q)</f>
        <v>83</v>
      </c>
      <c r="U24" t="s">
        <v>25</v>
      </c>
      <c r="V24">
        <f>MATCH(T24,Q:Q, 0)</f>
        <v>161</v>
      </c>
    </row>
    <row r="25" spans="1:22" x14ac:dyDescent="0.25">
      <c r="A25">
        <f t="shared" si="0"/>
        <v>5</v>
      </c>
      <c r="B25">
        <f t="shared" si="1"/>
        <v>4</v>
      </c>
      <c r="C25" s="1">
        <v>41774</v>
      </c>
      <c r="D25" s="2">
        <f t="shared" si="5"/>
        <v>2</v>
      </c>
      <c r="E25" s="3">
        <f t="shared" si="11"/>
        <v>0.56243200000000004</v>
      </c>
      <c r="F25" s="3">
        <f>E24*Ilość_owiec+F24-G24*6</f>
        <v>340.81920000000014</v>
      </c>
      <c r="G25">
        <f t="shared" si="6"/>
        <v>56</v>
      </c>
      <c r="H25">
        <f t="shared" si="7"/>
        <v>54</v>
      </c>
      <c r="I25">
        <f t="shared" si="7"/>
        <v>54</v>
      </c>
      <c r="J25">
        <f t="shared" si="7"/>
        <v>54</v>
      </c>
      <c r="K25">
        <f t="shared" si="7"/>
        <v>54</v>
      </c>
      <c r="L25">
        <f t="shared" si="8"/>
        <v>106</v>
      </c>
      <c r="M25">
        <f t="shared" si="2"/>
        <v>36</v>
      </c>
      <c r="N25">
        <f t="shared" si="9"/>
        <v>36</v>
      </c>
      <c r="O25">
        <f t="shared" si="3"/>
        <v>70</v>
      </c>
      <c r="P25" t="b">
        <f t="shared" si="10"/>
        <v>0</v>
      </c>
      <c r="Q25">
        <f t="shared" si="4"/>
        <v>0</v>
      </c>
      <c r="S25" t="s">
        <v>23</v>
      </c>
      <c r="T25">
        <f>(T24*6)</f>
        <v>498</v>
      </c>
    </row>
    <row r="26" spans="1:22" x14ac:dyDescent="0.25">
      <c r="A26">
        <f t="shared" si="0"/>
        <v>5</v>
      </c>
      <c r="B26">
        <f t="shared" si="1"/>
        <v>5</v>
      </c>
      <c r="C26" s="1">
        <v>41775</v>
      </c>
      <c r="D26" s="2">
        <f t="shared" si="5"/>
        <v>3</v>
      </c>
      <c r="E26" s="3">
        <f t="shared" si="11"/>
        <v>0.56243200000000004</v>
      </c>
      <c r="F26" s="3">
        <f>E25*Ilość_owiec+F25-G25*6</f>
        <v>342.27840000000015</v>
      </c>
      <c r="G26">
        <f t="shared" si="6"/>
        <v>57</v>
      </c>
      <c r="H26">
        <f t="shared" si="7"/>
        <v>56</v>
      </c>
      <c r="I26">
        <f t="shared" si="7"/>
        <v>54</v>
      </c>
      <c r="J26">
        <f t="shared" si="7"/>
        <v>54</v>
      </c>
      <c r="K26">
        <f t="shared" si="7"/>
        <v>54</v>
      </c>
      <c r="L26">
        <f t="shared" si="8"/>
        <v>124</v>
      </c>
      <c r="M26">
        <f t="shared" si="2"/>
        <v>36</v>
      </c>
      <c r="N26">
        <f t="shared" si="9"/>
        <v>36</v>
      </c>
      <c r="O26">
        <f t="shared" si="3"/>
        <v>88</v>
      </c>
      <c r="P26" t="b">
        <f t="shared" si="10"/>
        <v>0</v>
      </c>
      <c r="Q26">
        <f t="shared" si="4"/>
        <v>0</v>
      </c>
      <c r="S26" t="s">
        <v>24</v>
      </c>
      <c r="T26">
        <f>INDEX(E:E, V24)</f>
        <v>0.1565423506320226</v>
      </c>
    </row>
    <row r="27" spans="1:22" x14ac:dyDescent="0.25">
      <c r="A27">
        <f t="shared" si="0"/>
        <v>5</v>
      </c>
      <c r="B27">
        <f t="shared" si="1"/>
        <v>6</v>
      </c>
      <c r="C27" s="1">
        <v>41776</v>
      </c>
      <c r="D27" s="2">
        <f t="shared" si="5"/>
        <v>4</v>
      </c>
      <c r="E27" s="3">
        <f t="shared" si="11"/>
        <v>0.56243200000000004</v>
      </c>
      <c r="F27" s="3">
        <f>E26*Ilość_owiec+F26-G26*6</f>
        <v>337.73760000000016</v>
      </c>
      <c r="G27">
        <f t="shared" si="6"/>
        <v>56</v>
      </c>
      <c r="H27">
        <f t="shared" si="7"/>
        <v>57</v>
      </c>
      <c r="I27">
        <f t="shared" si="7"/>
        <v>56</v>
      </c>
      <c r="J27">
        <f t="shared" si="7"/>
        <v>54</v>
      </c>
      <c r="K27">
        <f t="shared" si="7"/>
        <v>54</v>
      </c>
      <c r="L27">
        <f t="shared" si="8"/>
        <v>142</v>
      </c>
      <c r="M27">
        <f t="shared" si="2"/>
        <v>100</v>
      </c>
      <c r="N27">
        <f t="shared" si="9"/>
        <v>100</v>
      </c>
      <c r="O27">
        <f t="shared" si="3"/>
        <v>42</v>
      </c>
      <c r="P27" t="b">
        <f t="shared" si="10"/>
        <v>0</v>
      </c>
      <c r="Q27">
        <f t="shared" si="4"/>
        <v>0</v>
      </c>
      <c r="S27" t="s">
        <v>26</v>
      </c>
      <c r="T27">
        <f>T25/T26</f>
        <v>3181.2477453505685</v>
      </c>
    </row>
    <row r="28" spans="1:22" x14ac:dyDescent="0.25">
      <c r="A28">
        <f t="shared" si="0"/>
        <v>5</v>
      </c>
      <c r="B28">
        <f t="shared" si="1"/>
        <v>7</v>
      </c>
      <c r="C28" s="1">
        <v>41777</v>
      </c>
      <c r="D28" s="2">
        <f t="shared" si="5"/>
        <v>5</v>
      </c>
      <c r="E28" s="3">
        <f t="shared" si="11"/>
        <v>0.56243200000000004</v>
      </c>
      <c r="F28" s="3">
        <f>E27*Ilość_owiec+F27-G27*6</f>
        <v>339.19680000000017</v>
      </c>
      <c r="G28">
        <f t="shared" si="6"/>
        <v>56</v>
      </c>
      <c r="H28">
        <f t="shared" si="7"/>
        <v>56</v>
      </c>
      <c r="I28">
        <f t="shared" si="7"/>
        <v>57</v>
      </c>
      <c r="J28">
        <f t="shared" si="7"/>
        <v>56</v>
      </c>
      <c r="K28">
        <f t="shared" si="7"/>
        <v>54</v>
      </c>
      <c r="L28">
        <f t="shared" si="8"/>
        <v>96</v>
      </c>
      <c r="M28">
        <f t="shared" si="2"/>
        <v>100</v>
      </c>
      <c r="N28">
        <f t="shared" si="9"/>
        <v>96</v>
      </c>
      <c r="O28">
        <f t="shared" si="3"/>
        <v>0</v>
      </c>
      <c r="P28" t="b">
        <f t="shared" si="10"/>
        <v>1</v>
      </c>
      <c r="Q28">
        <f t="shared" si="4"/>
        <v>4</v>
      </c>
    </row>
    <row r="29" spans="1:22" x14ac:dyDescent="0.25">
      <c r="A29">
        <f t="shared" si="0"/>
        <v>5</v>
      </c>
      <c r="B29">
        <f t="shared" si="1"/>
        <v>1</v>
      </c>
      <c r="C29" s="1">
        <v>41778</v>
      </c>
      <c r="D29" s="2">
        <f t="shared" si="5"/>
        <v>6</v>
      </c>
      <c r="E29" s="3">
        <f t="shared" si="11"/>
        <v>0.56243200000000004</v>
      </c>
      <c r="F29" s="3">
        <f>E28*Ilość_owiec+F28-G28*6</f>
        <v>340.65600000000018</v>
      </c>
      <c r="G29">
        <f t="shared" si="6"/>
        <v>56</v>
      </c>
      <c r="H29">
        <f t="shared" si="7"/>
        <v>56</v>
      </c>
      <c r="I29">
        <f t="shared" si="7"/>
        <v>56</v>
      </c>
      <c r="J29">
        <f t="shared" si="7"/>
        <v>57</v>
      </c>
      <c r="K29">
        <f t="shared" si="7"/>
        <v>56</v>
      </c>
      <c r="L29">
        <f t="shared" si="8"/>
        <v>54</v>
      </c>
      <c r="M29">
        <f t="shared" si="2"/>
        <v>36</v>
      </c>
      <c r="N29">
        <f t="shared" si="9"/>
        <v>36</v>
      </c>
      <c r="O29">
        <f t="shared" si="3"/>
        <v>18</v>
      </c>
      <c r="P29" t="b">
        <f t="shared" si="10"/>
        <v>0</v>
      </c>
      <c r="Q29">
        <f t="shared" si="4"/>
        <v>0</v>
      </c>
      <c r="S29">
        <v>85.6</v>
      </c>
      <c r="T29" t="s">
        <v>28</v>
      </c>
    </row>
    <row r="30" spans="1:22" x14ac:dyDescent="0.25">
      <c r="A30">
        <f t="shared" si="0"/>
        <v>5</v>
      </c>
      <c r="B30">
        <f t="shared" si="1"/>
        <v>2</v>
      </c>
      <c r="C30" s="1">
        <v>41779</v>
      </c>
      <c r="D30" s="2">
        <f t="shared" si="5"/>
        <v>7</v>
      </c>
      <c r="E30" s="3">
        <f t="shared" si="11"/>
        <v>0.56243200000000004</v>
      </c>
      <c r="F30" s="3">
        <f>E29*Ilość_owiec+F29-G29*6</f>
        <v>342.11520000000019</v>
      </c>
      <c r="G30">
        <f t="shared" si="6"/>
        <v>57</v>
      </c>
      <c r="H30">
        <f t="shared" si="7"/>
        <v>56</v>
      </c>
      <c r="I30">
        <f t="shared" si="7"/>
        <v>56</v>
      </c>
      <c r="J30">
        <f t="shared" si="7"/>
        <v>56</v>
      </c>
      <c r="K30">
        <f t="shared" si="7"/>
        <v>57</v>
      </c>
      <c r="L30">
        <f t="shared" si="8"/>
        <v>74</v>
      </c>
      <c r="M30">
        <f t="shared" si="2"/>
        <v>36</v>
      </c>
      <c r="N30">
        <f t="shared" si="9"/>
        <v>36</v>
      </c>
      <c r="O30">
        <f t="shared" si="3"/>
        <v>38</v>
      </c>
      <c r="P30" t="b">
        <f t="shared" si="10"/>
        <v>0</v>
      </c>
      <c r="Q30">
        <f t="shared" si="4"/>
        <v>0</v>
      </c>
    </row>
    <row r="31" spans="1:22" x14ac:dyDescent="0.25">
      <c r="A31">
        <f t="shared" si="0"/>
        <v>5</v>
      </c>
      <c r="B31">
        <f t="shared" si="1"/>
        <v>3</v>
      </c>
      <c r="C31" s="1">
        <v>41780</v>
      </c>
      <c r="D31" s="2">
        <f t="shared" si="5"/>
        <v>1</v>
      </c>
      <c r="E31" s="3">
        <f t="shared" si="11"/>
        <v>0.58492928000000011</v>
      </c>
      <c r="F31" s="3">
        <f>E30*Ilość_owiec+F30-G30*6</f>
        <v>337.5744000000002</v>
      </c>
      <c r="G31">
        <f t="shared" si="6"/>
        <v>56</v>
      </c>
      <c r="H31">
        <f t="shared" si="7"/>
        <v>57</v>
      </c>
      <c r="I31">
        <f t="shared" si="7"/>
        <v>56</v>
      </c>
      <c r="J31">
        <f t="shared" si="7"/>
        <v>56</v>
      </c>
      <c r="K31">
        <f t="shared" si="7"/>
        <v>56</v>
      </c>
      <c r="L31">
        <f t="shared" si="8"/>
        <v>95</v>
      </c>
      <c r="M31">
        <f t="shared" si="2"/>
        <v>36</v>
      </c>
      <c r="N31">
        <f t="shared" si="9"/>
        <v>36</v>
      </c>
      <c r="O31">
        <f t="shared" si="3"/>
        <v>59</v>
      </c>
      <c r="P31" t="b">
        <f t="shared" si="10"/>
        <v>0</v>
      </c>
      <c r="Q31">
        <f t="shared" si="4"/>
        <v>0</v>
      </c>
    </row>
    <row r="32" spans="1:22" x14ac:dyDescent="0.25">
      <c r="A32">
        <f t="shared" si="0"/>
        <v>5</v>
      </c>
      <c r="B32">
        <f t="shared" si="1"/>
        <v>4</v>
      </c>
      <c r="C32" s="1">
        <v>41781</v>
      </c>
      <c r="D32" s="2">
        <f t="shared" si="5"/>
        <v>2</v>
      </c>
      <c r="E32" s="3">
        <f t="shared" si="11"/>
        <v>0.58492928000000011</v>
      </c>
      <c r="F32" s="3">
        <f>E31*Ilość_owiec+F31-G31*6</f>
        <v>352.53196800000023</v>
      </c>
      <c r="G32">
        <f t="shared" si="6"/>
        <v>58</v>
      </c>
      <c r="H32">
        <f t="shared" si="7"/>
        <v>56</v>
      </c>
      <c r="I32">
        <f t="shared" si="7"/>
        <v>57</v>
      </c>
      <c r="J32">
        <f t="shared" si="7"/>
        <v>56</v>
      </c>
      <c r="K32">
        <f t="shared" si="7"/>
        <v>56</v>
      </c>
      <c r="L32">
        <f t="shared" si="8"/>
        <v>115</v>
      </c>
      <c r="M32">
        <f t="shared" si="2"/>
        <v>36</v>
      </c>
      <c r="N32">
        <f t="shared" si="9"/>
        <v>36</v>
      </c>
      <c r="O32">
        <f t="shared" si="3"/>
        <v>79</v>
      </c>
      <c r="P32" t="b">
        <f t="shared" si="10"/>
        <v>0</v>
      </c>
      <c r="Q32">
        <f t="shared" si="4"/>
        <v>0</v>
      </c>
    </row>
    <row r="33" spans="1:17" x14ac:dyDescent="0.25">
      <c r="A33">
        <f t="shared" si="0"/>
        <v>5</v>
      </c>
      <c r="B33">
        <f t="shared" si="1"/>
        <v>5</v>
      </c>
      <c r="C33" s="1">
        <v>41782</v>
      </c>
      <c r="D33" s="2">
        <f t="shared" si="5"/>
        <v>3</v>
      </c>
      <c r="E33" s="3">
        <f t="shared" si="11"/>
        <v>0.58492928000000011</v>
      </c>
      <c r="F33" s="3">
        <f>E32*Ilość_owiec+F32-G32*6</f>
        <v>355.48953600000027</v>
      </c>
      <c r="G33">
        <f t="shared" si="6"/>
        <v>59</v>
      </c>
      <c r="H33">
        <f t="shared" si="7"/>
        <v>58</v>
      </c>
      <c r="I33">
        <f t="shared" si="7"/>
        <v>56</v>
      </c>
      <c r="J33">
        <f t="shared" si="7"/>
        <v>57</v>
      </c>
      <c r="K33">
        <f t="shared" si="7"/>
        <v>56</v>
      </c>
      <c r="L33">
        <f t="shared" si="8"/>
        <v>135</v>
      </c>
      <c r="M33">
        <f t="shared" si="2"/>
        <v>36</v>
      </c>
      <c r="N33">
        <f t="shared" si="9"/>
        <v>36</v>
      </c>
      <c r="O33">
        <f t="shared" si="3"/>
        <v>99</v>
      </c>
      <c r="P33" t="b">
        <f t="shared" si="10"/>
        <v>0</v>
      </c>
      <c r="Q33">
        <f t="shared" si="4"/>
        <v>0</v>
      </c>
    </row>
    <row r="34" spans="1:17" x14ac:dyDescent="0.25">
      <c r="A34">
        <f t="shared" si="0"/>
        <v>5</v>
      </c>
      <c r="B34">
        <f t="shared" si="1"/>
        <v>6</v>
      </c>
      <c r="C34" s="1">
        <v>41783</v>
      </c>
      <c r="D34" s="2">
        <f t="shared" si="5"/>
        <v>4</v>
      </c>
      <c r="E34" s="3">
        <f t="shared" si="11"/>
        <v>0.58492928000000011</v>
      </c>
      <c r="F34" s="3">
        <f>E33*Ilość_owiec+F33-G33*6</f>
        <v>352.44710400000031</v>
      </c>
      <c r="G34">
        <f t="shared" si="6"/>
        <v>58</v>
      </c>
      <c r="H34">
        <f t="shared" si="7"/>
        <v>59</v>
      </c>
      <c r="I34">
        <f t="shared" si="7"/>
        <v>58</v>
      </c>
      <c r="J34">
        <f t="shared" si="7"/>
        <v>56</v>
      </c>
      <c r="K34">
        <f t="shared" si="7"/>
        <v>57</v>
      </c>
      <c r="L34">
        <f t="shared" si="8"/>
        <v>155</v>
      </c>
      <c r="M34">
        <f t="shared" si="2"/>
        <v>100</v>
      </c>
      <c r="N34">
        <f t="shared" si="9"/>
        <v>100</v>
      </c>
      <c r="O34">
        <f t="shared" si="3"/>
        <v>55</v>
      </c>
      <c r="P34" t="b">
        <f t="shared" si="10"/>
        <v>0</v>
      </c>
      <c r="Q34">
        <f t="shared" si="4"/>
        <v>0</v>
      </c>
    </row>
    <row r="35" spans="1:17" x14ac:dyDescent="0.25">
      <c r="A35">
        <f t="shared" si="0"/>
        <v>5</v>
      </c>
      <c r="B35">
        <f t="shared" si="1"/>
        <v>7</v>
      </c>
      <c r="C35" s="1">
        <v>41784</v>
      </c>
      <c r="D35" s="2">
        <f t="shared" si="5"/>
        <v>5</v>
      </c>
      <c r="E35" s="3">
        <f t="shared" si="11"/>
        <v>0.58492928000000011</v>
      </c>
      <c r="F35" s="3">
        <f>E34*Ilość_owiec+F34-G34*6</f>
        <v>355.40467200000035</v>
      </c>
      <c r="G35">
        <f t="shared" si="6"/>
        <v>59</v>
      </c>
      <c r="H35">
        <f t="shared" si="7"/>
        <v>58</v>
      </c>
      <c r="I35">
        <f t="shared" si="7"/>
        <v>59</v>
      </c>
      <c r="J35">
        <f t="shared" si="7"/>
        <v>58</v>
      </c>
      <c r="K35">
        <f t="shared" si="7"/>
        <v>56</v>
      </c>
      <c r="L35">
        <f t="shared" si="8"/>
        <v>112</v>
      </c>
      <c r="M35">
        <f t="shared" si="2"/>
        <v>100</v>
      </c>
      <c r="N35">
        <f t="shared" si="9"/>
        <v>100</v>
      </c>
      <c r="O35">
        <f t="shared" si="3"/>
        <v>12</v>
      </c>
      <c r="P35" t="b">
        <f t="shared" si="10"/>
        <v>0</v>
      </c>
      <c r="Q35">
        <f t="shared" si="4"/>
        <v>0</v>
      </c>
    </row>
    <row r="36" spans="1:17" x14ac:dyDescent="0.25">
      <c r="A36">
        <f t="shared" si="0"/>
        <v>5</v>
      </c>
      <c r="B36">
        <f t="shared" si="1"/>
        <v>1</v>
      </c>
      <c r="C36" s="1">
        <v>41785</v>
      </c>
      <c r="D36" s="2">
        <f t="shared" si="5"/>
        <v>6</v>
      </c>
      <c r="E36" s="3">
        <f t="shared" si="11"/>
        <v>0.58492928000000011</v>
      </c>
      <c r="F36" s="3">
        <f>E35*Ilość_owiec+F35-G35*6</f>
        <v>352.36224000000038</v>
      </c>
      <c r="G36">
        <f t="shared" si="6"/>
        <v>58</v>
      </c>
      <c r="H36">
        <f t="shared" si="7"/>
        <v>59</v>
      </c>
      <c r="I36">
        <f t="shared" si="7"/>
        <v>58</v>
      </c>
      <c r="J36">
        <f t="shared" si="7"/>
        <v>59</v>
      </c>
      <c r="K36">
        <f t="shared" si="7"/>
        <v>58</v>
      </c>
      <c r="L36">
        <f t="shared" si="8"/>
        <v>68</v>
      </c>
      <c r="M36">
        <f t="shared" si="2"/>
        <v>36</v>
      </c>
      <c r="N36">
        <f t="shared" si="9"/>
        <v>36</v>
      </c>
      <c r="O36">
        <f t="shared" si="3"/>
        <v>32</v>
      </c>
      <c r="P36" t="b">
        <f t="shared" si="10"/>
        <v>0</v>
      </c>
      <c r="Q36">
        <f t="shared" si="4"/>
        <v>0</v>
      </c>
    </row>
    <row r="37" spans="1:17" x14ac:dyDescent="0.25">
      <c r="A37">
        <f t="shared" si="0"/>
        <v>5</v>
      </c>
      <c r="B37">
        <f t="shared" si="1"/>
        <v>2</v>
      </c>
      <c r="C37" s="1">
        <v>41786</v>
      </c>
      <c r="D37" s="2">
        <f t="shared" si="5"/>
        <v>7</v>
      </c>
      <c r="E37" s="3">
        <f t="shared" si="11"/>
        <v>0.58492928000000011</v>
      </c>
      <c r="F37" s="3">
        <f>E36*Ilość_owiec+F36-G36*6</f>
        <v>355.31980800000042</v>
      </c>
      <c r="G37">
        <f t="shared" si="6"/>
        <v>59</v>
      </c>
      <c r="H37">
        <f t="shared" si="7"/>
        <v>58</v>
      </c>
      <c r="I37">
        <f t="shared" si="7"/>
        <v>59</v>
      </c>
      <c r="J37">
        <f t="shared" si="7"/>
        <v>58</v>
      </c>
      <c r="K37">
        <f t="shared" si="7"/>
        <v>59</v>
      </c>
      <c r="L37">
        <f t="shared" si="8"/>
        <v>90</v>
      </c>
      <c r="M37">
        <f t="shared" si="2"/>
        <v>36</v>
      </c>
      <c r="N37">
        <f t="shared" si="9"/>
        <v>36</v>
      </c>
      <c r="O37">
        <f t="shared" si="3"/>
        <v>54</v>
      </c>
      <c r="P37" t="b">
        <f t="shared" si="10"/>
        <v>0</v>
      </c>
      <c r="Q37">
        <f t="shared" si="4"/>
        <v>0</v>
      </c>
    </row>
    <row r="38" spans="1:17" x14ac:dyDescent="0.25">
      <c r="A38">
        <f t="shared" si="0"/>
        <v>5</v>
      </c>
      <c r="B38">
        <f t="shared" si="1"/>
        <v>3</v>
      </c>
      <c r="C38" s="1">
        <v>41787</v>
      </c>
      <c r="D38" s="2">
        <f t="shared" si="5"/>
        <v>1</v>
      </c>
      <c r="E38" s="3">
        <f t="shared" si="11"/>
        <v>0.60832645120000017</v>
      </c>
      <c r="F38" s="3">
        <f>E37*Ilość_owiec+F37-G37*6</f>
        <v>352.27737600000046</v>
      </c>
      <c r="G38">
        <f t="shared" si="6"/>
        <v>58</v>
      </c>
      <c r="H38">
        <f t="shared" si="7"/>
        <v>59</v>
      </c>
      <c r="I38">
        <f t="shared" si="7"/>
        <v>58</v>
      </c>
      <c r="J38">
        <f t="shared" si="7"/>
        <v>59</v>
      </c>
      <c r="K38">
        <f t="shared" si="7"/>
        <v>58</v>
      </c>
      <c r="L38">
        <f t="shared" si="8"/>
        <v>113</v>
      </c>
      <c r="M38">
        <f t="shared" si="2"/>
        <v>36</v>
      </c>
      <c r="N38">
        <f t="shared" si="9"/>
        <v>36</v>
      </c>
      <c r="O38">
        <f t="shared" si="3"/>
        <v>77</v>
      </c>
      <c r="P38" t="b">
        <f t="shared" si="10"/>
        <v>0</v>
      </c>
      <c r="Q38">
        <f t="shared" si="4"/>
        <v>0</v>
      </c>
    </row>
    <row r="39" spans="1:17" x14ac:dyDescent="0.25">
      <c r="A39">
        <f t="shared" si="0"/>
        <v>5</v>
      </c>
      <c r="B39">
        <f t="shared" si="1"/>
        <v>4</v>
      </c>
      <c r="C39" s="1">
        <v>41788</v>
      </c>
      <c r="D39" s="2">
        <f t="shared" si="5"/>
        <v>2</v>
      </c>
      <c r="E39" s="3">
        <f t="shared" si="11"/>
        <v>0.60832645120000017</v>
      </c>
      <c r="F39" s="3">
        <f>E38*Ilość_owiec+F38-G38*6</f>
        <v>369.27324672000054</v>
      </c>
      <c r="G39">
        <f t="shared" si="6"/>
        <v>61</v>
      </c>
      <c r="H39">
        <f t="shared" si="7"/>
        <v>58</v>
      </c>
      <c r="I39">
        <f t="shared" si="7"/>
        <v>59</v>
      </c>
      <c r="J39">
        <f t="shared" si="7"/>
        <v>58</v>
      </c>
      <c r="K39">
        <f t="shared" si="7"/>
        <v>59</v>
      </c>
      <c r="L39">
        <f t="shared" si="8"/>
        <v>135</v>
      </c>
      <c r="M39">
        <f t="shared" si="2"/>
        <v>36</v>
      </c>
      <c r="N39">
        <f t="shared" si="9"/>
        <v>36</v>
      </c>
      <c r="O39">
        <f t="shared" si="3"/>
        <v>99</v>
      </c>
      <c r="P39" t="b">
        <f t="shared" si="10"/>
        <v>0</v>
      </c>
      <c r="Q39">
        <f t="shared" si="4"/>
        <v>0</v>
      </c>
    </row>
    <row r="40" spans="1:17" x14ac:dyDescent="0.25">
      <c r="A40">
        <f t="shared" si="0"/>
        <v>5</v>
      </c>
      <c r="B40">
        <f t="shared" si="1"/>
        <v>5</v>
      </c>
      <c r="C40" s="1">
        <v>41789</v>
      </c>
      <c r="D40" s="2">
        <f t="shared" si="5"/>
        <v>3</v>
      </c>
      <c r="E40" s="3">
        <f t="shared" si="11"/>
        <v>0.60832645120000017</v>
      </c>
      <c r="F40" s="3">
        <f>E39*Ilość_owiec+F39-G39*6</f>
        <v>368.26911744000063</v>
      </c>
      <c r="G40">
        <f t="shared" si="6"/>
        <v>61</v>
      </c>
      <c r="H40">
        <f t="shared" si="7"/>
        <v>61</v>
      </c>
      <c r="I40">
        <f t="shared" si="7"/>
        <v>58</v>
      </c>
      <c r="J40">
        <f t="shared" si="7"/>
        <v>59</v>
      </c>
      <c r="K40">
        <f t="shared" si="7"/>
        <v>58</v>
      </c>
      <c r="L40">
        <f t="shared" si="8"/>
        <v>158</v>
      </c>
      <c r="M40">
        <f t="shared" si="2"/>
        <v>36</v>
      </c>
      <c r="N40">
        <f t="shared" si="9"/>
        <v>36</v>
      </c>
      <c r="O40">
        <f t="shared" si="3"/>
        <v>122</v>
      </c>
      <c r="P40" t="b">
        <f t="shared" si="10"/>
        <v>0</v>
      </c>
      <c r="Q40">
        <f t="shared" si="4"/>
        <v>0</v>
      </c>
    </row>
    <row r="41" spans="1:17" x14ac:dyDescent="0.25">
      <c r="A41">
        <f t="shared" si="0"/>
        <v>5</v>
      </c>
      <c r="B41">
        <f t="shared" si="1"/>
        <v>6</v>
      </c>
      <c r="C41" s="1">
        <v>41790</v>
      </c>
      <c r="D41" s="2">
        <f t="shared" si="5"/>
        <v>4</v>
      </c>
      <c r="E41" s="3">
        <f t="shared" si="11"/>
        <v>0.60832645120000017</v>
      </c>
      <c r="F41" s="3">
        <f>E40*Ilość_owiec+F40-G40*6</f>
        <v>367.26498816000071</v>
      </c>
      <c r="G41">
        <f t="shared" si="6"/>
        <v>61</v>
      </c>
      <c r="H41">
        <f t="shared" si="7"/>
        <v>61</v>
      </c>
      <c r="I41">
        <f t="shared" si="7"/>
        <v>61</v>
      </c>
      <c r="J41">
        <f t="shared" si="7"/>
        <v>58</v>
      </c>
      <c r="K41">
        <f t="shared" si="7"/>
        <v>59</v>
      </c>
      <c r="L41">
        <f t="shared" si="8"/>
        <v>180</v>
      </c>
      <c r="M41">
        <f t="shared" si="2"/>
        <v>100</v>
      </c>
      <c r="N41">
        <f t="shared" si="9"/>
        <v>100</v>
      </c>
      <c r="O41">
        <f t="shared" si="3"/>
        <v>80</v>
      </c>
      <c r="P41" t="b">
        <f t="shared" si="10"/>
        <v>0</v>
      </c>
      <c r="Q41">
        <f t="shared" si="4"/>
        <v>0</v>
      </c>
    </row>
    <row r="42" spans="1:17" x14ac:dyDescent="0.25">
      <c r="A42">
        <f t="shared" si="0"/>
        <v>6</v>
      </c>
      <c r="B42">
        <f t="shared" si="1"/>
        <v>7</v>
      </c>
      <c r="C42" s="1">
        <v>41791</v>
      </c>
      <c r="D42" s="2">
        <f t="shared" si="5"/>
        <v>5</v>
      </c>
      <c r="E42" s="3">
        <f t="shared" si="11"/>
        <v>0.60832645120000017</v>
      </c>
      <c r="F42" s="3">
        <f>E41*Ilość_owiec+F41-G41*6</f>
        <v>366.2608588800008</v>
      </c>
      <c r="G42">
        <f t="shared" si="6"/>
        <v>61</v>
      </c>
      <c r="H42">
        <f t="shared" si="7"/>
        <v>61</v>
      </c>
      <c r="I42">
        <f t="shared" si="7"/>
        <v>61</v>
      </c>
      <c r="J42">
        <f t="shared" si="7"/>
        <v>61</v>
      </c>
      <c r="K42">
        <f t="shared" si="7"/>
        <v>58</v>
      </c>
      <c r="L42">
        <f t="shared" si="8"/>
        <v>139</v>
      </c>
      <c r="M42">
        <f t="shared" si="2"/>
        <v>100</v>
      </c>
      <c r="N42">
        <f t="shared" si="9"/>
        <v>100</v>
      </c>
      <c r="O42">
        <f t="shared" si="3"/>
        <v>39</v>
      </c>
      <c r="P42" t="b">
        <f t="shared" si="10"/>
        <v>0</v>
      </c>
      <c r="Q42">
        <f t="shared" si="4"/>
        <v>0</v>
      </c>
    </row>
    <row r="43" spans="1:17" x14ac:dyDescent="0.25">
      <c r="A43">
        <f t="shared" si="0"/>
        <v>6</v>
      </c>
      <c r="B43">
        <f t="shared" si="1"/>
        <v>1</v>
      </c>
      <c r="C43" s="1">
        <v>41792</v>
      </c>
      <c r="D43" s="2">
        <f t="shared" si="5"/>
        <v>6</v>
      </c>
      <c r="E43" s="3">
        <f t="shared" si="11"/>
        <v>0.60832645120000017</v>
      </c>
      <c r="F43" s="3">
        <f>E42*Ilość_owiec+F42-G42*6</f>
        <v>365.25672960000088</v>
      </c>
      <c r="G43">
        <f t="shared" si="6"/>
        <v>60</v>
      </c>
      <c r="H43">
        <f t="shared" si="7"/>
        <v>61</v>
      </c>
      <c r="I43">
        <f t="shared" si="7"/>
        <v>61</v>
      </c>
      <c r="J43">
        <f t="shared" si="7"/>
        <v>61</v>
      </c>
      <c r="K43">
        <f t="shared" si="7"/>
        <v>61</v>
      </c>
      <c r="L43">
        <f t="shared" si="8"/>
        <v>97</v>
      </c>
      <c r="M43">
        <f t="shared" si="2"/>
        <v>36</v>
      </c>
      <c r="N43">
        <f t="shared" si="9"/>
        <v>36</v>
      </c>
      <c r="O43">
        <f t="shared" si="3"/>
        <v>61</v>
      </c>
      <c r="P43" t="b">
        <f t="shared" si="10"/>
        <v>0</v>
      </c>
      <c r="Q43">
        <f t="shared" si="4"/>
        <v>0</v>
      </c>
    </row>
    <row r="44" spans="1:17" x14ac:dyDescent="0.25">
      <c r="A44">
        <f t="shared" si="0"/>
        <v>6</v>
      </c>
      <c r="B44">
        <f t="shared" si="1"/>
        <v>2</v>
      </c>
      <c r="C44" s="1">
        <v>41793</v>
      </c>
      <c r="D44" s="2">
        <f t="shared" si="5"/>
        <v>7</v>
      </c>
      <c r="E44" s="3">
        <f t="shared" si="11"/>
        <v>0.60832645120000017</v>
      </c>
      <c r="F44" s="3">
        <f>E43*Ilość_owiec+F43-G43*6</f>
        <v>370.25260032000097</v>
      </c>
      <c r="G44">
        <f t="shared" si="6"/>
        <v>61</v>
      </c>
      <c r="H44">
        <f t="shared" si="7"/>
        <v>60</v>
      </c>
      <c r="I44">
        <f t="shared" si="7"/>
        <v>61</v>
      </c>
      <c r="J44">
        <f t="shared" si="7"/>
        <v>61</v>
      </c>
      <c r="K44">
        <f t="shared" si="7"/>
        <v>61</v>
      </c>
      <c r="L44">
        <f t="shared" si="8"/>
        <v>122</v>
      </c>
      <c r="M44">
        <f t="shared" si="2"/>
        <v>36</v>
      </c>
      <c r="N44">
        <f t="shared" si="9"/>
        <v>36</v>
      </c>
      <c r="O44">
        <f t="shared" si="3"/>
        <v>86</v>
      </c>
      <c r="P44" t="b">
        <f t="shared" si="10"/>
        <v>0</v>
      </c>
      <c r="Q44">
        <f t="shared" si="4"/>
        <v>0</v>
      </c>
    </row>
    <row r="45" spans="1:17" x14ac:dyDescent="0.25">
      <c r="A45">
        <f t="shared" si="0"/>
        <v>6</v>
      </c>
      <c r="B45">
        <f t="shared" si="1"/>
        <v>3</v>
      </c>
      <c r="C45" s="1">
        <v>41794</v>
      </c>
      <c r="D45" s="2">
        <f t="shared" si="5"/>
        <v>1</v>
      </c>
      <c r="E45" s="3">
        <f t="shared" si="11"/>
        <v>0.63265950924800018</v>
      </c>
      <c r="F45" s="3">
        <f>E44*Ilość_owiec+F44-G44*6</f>
        <v>369.24847104000105</v>
      </c>
      <c r="G45">
        <f t="shared" si="6"/>
        <v>61</v>
      </c>
      <c r="H45">
        <f t="shared" si="7"/>
        <v>61</v>
      </c>
      <c r="I45">
        <f t="shared" si="7"/>
        <v>60</v>
      </c>
      <c r="J45">
        <f t="shared" si="7"/>
        <v>61</v>
      </c>
      <c r="K45">
        <f t="shared" si="7"/>
        <v>61</v>
      </c>
      <c r="L45">
        <f t="shared" si="8"/>
        <v>147</v>
      </c>
      <c r="M45">
        <f t="shared" si="2"/>
        <v>36</v>
      </c>
      <c r="N45">
        <f t="shared" si="9"/>
        <v>36</v>
      </c>
      <c r="O45">
        <f t="shared" si="3"/>
        <v>111</v>
      </c>
      <c r="P45" t="b">
        <f t="shared" si="10"/>
        <v>0</v>
      </c>
      <c r="Q45">
        <f t="shared" si="4"/>
        <v>0</v>
      </c>
    </row>
    <row r="46" spans="1:17" x14ac:dyDescent="0.25">
      <c r="A46">
        <f t="shared" si="0"/>
        <v>6</v>
      </c>
      <c r="B46">
        <f t="shared" si="1"/>
        <v>4</v>
      </c>
      <c r="C46" s="1">
        <v>41795</v>
      </c>
      <c r="D46" s="2">
        <f t="shared" si="5"/>
        <v>2</v>
      </c>
      <c r="E46" s="3">
        <f t="shared" si="11"/>
        <v>0.63265950924800018</v>
      </c>
      <c r="F46" s="3">
        <f>E45*Ilość_owiec+F45-G45*6</f>
        <v>382.84417658880113</v>
      </c>
      <c r="G46">
        <f t="shared" si="6"/>
        <v>63</v>
      </c>
      <c r="H46">
        <f t="shared" si="7"/>
        <v>61</v>
      </c>
      <c r="I46">
        <f t="shared" si="7"/>
        <v>61</v>
      </c>
      <c r="J46">
        <f t="shared" si="7"/>
        <v>60</v>
      </c>
      <c r="K46">
        <f t="shared" si="7"/>
        <v>61</v>
      </c>
      <c r="L46">
        <f t="shared" si="8"/>
        <v>172</v>
      </c>
      <c r="M46">
        <f t="shared" si="2"/>
        <v>36</v>
      </c>
      <c r="N46">
        <f t="shared" si="9"/>
        <v>36</v>
      </c>
      <c r="O46">
        <f t="shared" si="3"/>
        <v>136</v>
      </c>
      <c r="P46" t="b">
        <f t="shared" si="10"/>
        <v>0</v>
      </c>
      <c r="Q46">
        <f t="shared" si="4"/>
        <v>0</v>
      </c>
    </row>
    <row r="47" spans="1:17" x14ac:dyDescent="0.25">
      <c r="A47">
        <f t="shared" si="0"/>
        <v>6</v>
      </c>
      <c r="B47">
        <f t="shared" si="1"/>
        <v>5</v>
      </c>
      <c r="C47" s="1">
        <v>41796</v>
      </c>
      <c r="D47" s="2">
        <f t="shared" si="5"/>
        <v>3</v>
      </c>
      <c r="E47" s="3">
        <f t="shared" si="11"/>
        <v>0.63265950924800018</v>
      </c>
      <c r="F47" s="3">
        <f>E46*Ilość_owiec+F46-G46*6</f>
        <v>384.43988213760122</v>
      </c>
      <c r="G47">
        <f t="shared" si="6"/>
        <v>64</v>
      </c>
      <c r="H47">
        <f t="shared" si="7"/>
        <v>63</v>
      </c>
      <c r="I47">
        <f t="shared" si="7"/>
        <v>61</v>
      </c>
      <c r="J47">
        <f t="shared" si="7"/>
        <v>61</v>
      </c>
      <c r="K47">
        <f t="shared" si="7"/>
        <v>60</v>
      </c>
      <c r="L47">
        <f t="shared" si="8"/>
        <v>197</v>
      </c>
      <c r="M47">
        <f t="shared" si="2"/>
        <v>36</v>
      </c>
      <c r="N47">
        <f t="shared" si="9"/>
        <v>36</v>
      </c>
      <c r="O47">
        <f t="shared" si="3"/>
        <v>161</v>
      </c>
      <c r="P47" t="b">
        <f t="shared" si="10"/>
        <v>0</v>
      </c>
      <c r="Q47">
        <f t="shared" si="4"/>
        <v>0</v>
      </c>
    </row>
    <row r="48" spans="1:17" x14ac:dyDescent="0.25">
      <c r="A48">
        <f t="shared" si="0"/>
        <v>6</v>
      </c>
      <c r="B48">
        <f t="shared" si="1"/>
        <v>6</v>
      </c>
      <c r="C48" s="1">
        <v>41797</v>
      </c>
      <c r="D48" s="2">
        <f t="shared" si="5"/>
        <v>4</v>
      </c>
      <c r="E48" s="3">
        <f t="shared" si="11"/>
        <v>0.63265950924800018</v>
      </c>
      <c r="F48" s="3">
        <f>E47*Ilość_owiec+F47-G47*6</f>
        <v>380.0355876864013</v>
      </c>
      <c r="G48">
        <f t="shared" si="6"/>
        <v>63</v>
      </c>
      <c r="H48">
        <f t="shared" si="7"/>
        <v>64</v>
      </c>
      <c r="I48">
        <f t="shared" si="7"/>
        <v>63</v>
      </c>
      <c r="J48">
        <f t="shared" si="7"/>
        <v>61</v>
      </c>
      <c r="K48">
        <f t="shared" si="7"/>
        <v>61</v>
      </c>
      <c r="L48">
        <f t="shared" si="8"/>
        <v>221</v>
      </c>
      <c r="M48">
        <f t="shared" si="2"/>
        <v>100</v>
      </c>
      <c r="N48">
        <f t="shared" si="9"/>
        <v>100</v>
      </c>
      <c r="O48">
        <f t="shared" si="3"/>
        <v>121</v>
      </c>
      <c r="P48" t="b">
        <f t="shared" si="10"/>
        <v>0</v>
      </c>
      <c r="Q48">
        <f t="shared" si="4"/>
        <v>0</v>
      </c>
    </row>
    <row r="49" spans="1:17" x14ac:dyDescent="0.25">
      <c r="A49">
        <f t="shared" si="0"/>
        <v>6</v>
      </c>
      <c r="B49">
        <f t="shared" si="1"/>
        <v>7</v>
      </c>
      <c r="C49" s="1">
        <v>41798</v>
      </c>
      <c r="D49" s="2">
        <f t="shared" si="5"/>
        <v>5</v>
      </c>
      <c r="E49" s="3">
        <f t="shared" si="11"/>
        <v>0.63265950924800018</v>
      </c>
      <c r="F49" s="3">
        <f>E48*Ilość_owiec+F48-G48*6</f>
        <v>381.63129323520138</v>
      </c>
      <c r="G49">
        <f t="shared" si="6"/>
        <v>63</v>
      </c>
      <c r="H49">
        <f t="shared" si="7"/>
        <v>63</v>
      </c>
      <c r="I49">
        <f t="shared" si="7"/>
        <v>64</v>
      </c>
      <c r="J49">
        <f t="shared" si="7"/>
        <v>63</v>
      </c>
      <c r="K49">
        <f t="shared" si="7"/>
        <v>61</v>
      </c>
      <c r="L49">
        <f t="shared" si="8"/>
        <v>182</v>
      </c>
      <c r="M49">
        <f t="shared" si="2"/>
        <v>100</v>
      </c>
      <c r="N49">
        <f t="shared" si="9"/>
        <v>100</v>
      </c>
      <c r="O49">
        <f t="shared" si="3"/>
        <v>82</v>
      </c>
      <c r="P49" t="b">
        <f t="shared" si="10"/>
        <v>0</v>
      </c>
      <c r="Q49">
        <f t="shared" si="4"/>
        <v>0</v>
      </c>
    </row>
    <row r="50" spans="1:17" x14ac:dyDescent="0.25">
      <c r="A50">
        <f t="shared" si="0"/>
        <v>6</v>
      </c>
      <c r="B50">
        <f t="shared" si="1"/>
        <v>1</v>
      </c>
      <c r="C50" s="1">
        <v>41799</v>
      </c>
      <c r="D50" s="2">
        <f t="shared" si="5"/>
        <v>6</v>
      </c>
      <c r="E50" s="3">
        <f t="shared" si="11"/>
        <v>0.63265950924800018</v>
      </c>
      <c r="F50" s="3">
        <f>E49*Ilość_owiec+F49-G49*6</f>
        <v>383.22699878400147</v>
      </c>
      <c r="G50">
        <f t="shared" si="6"/>
        <v>63</v>
      </c>
      <c r="H50">
        <f t="shared" si="7"/>
        <v>63</v>
      </c>
      <c r="I50">
        <f t="shared" si="7"/>
        <v>63</v>
      </c>
      <c r="J50">
        <f t="shared" si="7"/>
        <v>64</v>
      </c>
      <c r="K50">
        <f t="shared" si="7"/>
        <v>63</v>
      </c>
      <c r="L50">
        <f t="shared" si="8"/>
        <v>143</v>
      </c>
      <c r="M50">
        <f t="shared" si="2"/>
        <v>36</v>
      </c>
      <c r="N50">
        <f t="shared" si="9"/>
        <v>36</v>
      </c>
      <c r="O50">
        <f t="shared" si="3"/>
        <v>107</v>
      </c>
      <c r="P50" t="b">
        <f t="shared" si="10"/>
        <v>0</v>
      </c>
      <c r="Q50">
        <f t="shared" si="4"/>
        <v>0</v>
      </c>
    </row>
    <row r="51" spans="1:17" x14ac:dyDescent="0.25">
      <c r="A51">
        <f t="shared" si="0"/>
        <v>6</v>
      </c>
      <c r="B51">
        <f t="shared" si="1"/>
        <v>2</v>
      </c>
      <c r="C51" s="1">
        <v>41800</v>
      </c>
      <c r="D51" s="2">
        <f t="shared" si="5"/>
        <v>7</v>
      </c>
      <c r="E51" s="3">
        <f t="shared" si="11"/>
        <v>0.63265950924800018</v>
      </c>
      <c r="F51" s="3">
        <f>E50*Ilość_owiec+F50-G50*6</f>
        <v>384.82270433280155</v>
      </c>
      <c r="G51">
        <f t="shared" si="6"/>
        <v>64</v>
      </c>
      <c r="H51">
        <f t="shared" si="7"/>
        <v>63</v>
      </c>
      <c r="I51">
        <f t="shared" si="7"/>
        <v>63</v>
      </c>
      <c r="J51">
        <f t="shared" si="7"/>
        <v>63</v>
      </c>
      <c r="K51">
        <f t="shared" si="7"/>
        <v>64</v>
      </c>
      <c r="L51">
        <f t="shared" si="8"/>
        <v>170</v>
      </c>
      <c r="M51">
        <f t="shared" si="2"/>
        <v>36</v>
      </c>
      <c r="N51">
        <f t="shared" si="9"/>
        <v>36</v>
      </c>
      <c r="O51">
        <f t="shared" si="3"/>
        <v>134</v>
      </c>
      <c r="P51" t="b">
        <f t="shared" si="10"/>
        <v>0</v>
      </c>
      <c r="Q51">
        <f t="shared" si="4"/>
        <v>0</v>
      </c>
    </row>
    <row r="52" spans="1:17" x14ac:dyDescent="0.25">
      <c r="A52">
        <f t="shared" si="0"/>
        <v>6</v>
      </c>
      <c r="B52">
        <f t="shared" si="1"/>
        <v>3</v>
      </c>
      <c r="C52" s="1">
        <v>41801</v>
      </c>
      <c r="D52" s="2">
        <f t="shared" si="5"/>
        <v>1</v>
      </c>
      <c r="E52" s="3">
        <f t="shared" si="11"/>
        <v>0.65796588961792024</v>
      </c>
      <c r="F52" s="3">
        <f>E51*Ilość_owiec+F51-G51*6</f>
        <v>380.41840988160163</v>
      </c>
      <c r="G52">
        <f t="shared" si="6"/>
        <v>63</v>
      </c>
      <c r="H52">
        <f t="shared" si="7"/>
        <v>64</v>
      </c>
      <c r="I52">
        <f t="shared" si="7"/>
        <v>63</v>
      </c>
      <c r="J52">
        <f t="shared" si="7"/>
        <v>63</v>
      </c>
      <c r="K52">
        <f t="shared" si="7"/>
        <v>63</v>
      </c>
      <c r="L52">
        <f t="shared" si="8"/>
        <v>198</v>
      </c>
      <c r="M52">
        <f t="shared" si="2"/>
        <v>36</v>
      </c>
      <c r="N52">
        <f t="shared" si="9"/>
        <v>36</v>
      </c>
      <c r="O52">
        <f t="shared" si="3"/>
        <v>162</v>
      </c>
      <c r="P52" t="b">
        <f t="shared" si="10"/>
        <v>0</v>
      </c>
      <c r="Q52">
        <f t="shared" si="4"/>
        <v>0</v>
      </c>
    </row>
    <row r="53" spans="1:17" x14ac:dyDescent="0.25">
      <c r="A53">
        <f t="shared" si="0"/>
        <v>6</v>
      </c>
      <c r="B53">
        <f t="shared" si="1"/>
        <v>4</v>
      </c>
      <c r="C53" s="1">
        <v>41802</v>
      </c>
      <c r="D53" s="2">
        <f t="shared" si="5"/>
        <v>2</v>
      </c>
      <c r="E53" s="3">
        <f t="shared" si="11"/>
        <v>0.65796588961792024</v>
      </c>
      <c r="F53" s="3">
        <f>E52*Ilość_owiec+F52-G52*6</f>
        <v>397.19794365235384</v>
      </c>
      <c r="G53">
        <f t="shared" si="6"/>
        <v>66</v>
      </c>
      <c r="H53">
        <f t="shared" si="7"/>
        <v>63</v>
      </c>
      <c r="I53">
        <f t="shared" si="7"/>
        <v>64</v>
      </c>
      <c r="J53">
        <f t="shared" si="7"/>
        <v>63</v>
      </c>
      <c r="K53">
        <f t="shared" si="7"/>
        <v>63</v>
      </c>
      <c r="L53">
        <f t="shared" si="8"/>
        <v>225</v>
      </c>
      <c r="M53">
        <f t="shared" si="2"/>
        <v>36</v>
      </c>
      <c r="N53">
        <f t="shared" si="9"/>
        <v>36</v>
      </c>
      <c r="O53">
        <f t="shared" si="3"/>
        <v>189</v>
      </c>
      <c r="P53" t="b">
        <f t="shared" si="10"/>
        <v>0</v>
      </c>
      <c r="Q53">
        <f t="shared" si="4"/>
        <v>0</v>
      </c>
    </row>
    <row r="54" spans="1:17" x14ac:dyDescent="0.25">
      <c r="A54">
        <f t="shared" si="0"/>
        <v>6</v>
      </c>
      <c r="B54">
        <f t="shared" si="1"/>
        <v>5</v>
      </c>
      <c r="C54" s="1">
        <v>41803</v>
      </c>
      <c r="D54" s="2">
        <f t="shared" si="5"/>
        <v>3</v>
      </c>
      <c r="E54" s="3">
        <f t="shared" si="11"/>
        <v>0.65796588961792024</v>
      </c>
      <c r="F54" s="3">
        <f>E53*Ilość_owiec+F53-G53*6</f>
        <v>395.97747742310594</v>
      </c>
      <c r="G54">
        <f t="shared" si="6"/>
        <v>65</v>
      </c>
      <c r="H54">
        <f t="shared" si="7"/>
        <v>66</v>
      </c>
      <c r="I54">
        <f t="shared" si="7"/>
        <v>63</v>
      </c>
      <c r="J54">
        <f t="shared" si="7"/>
        <v>64</v>
      </c>
      <c r="K54">
        <f t="shared" si="7"/>
        <v>63</v>
      </c>
      <c r="L54">
        <f t="shared" si="8"/>
        <v>252</v>
      </c>
      <c r="M54">
        <f t="shared" si="2"/>
        <v>36</v>
      </c>
      <c r="N54">
        <f t="shared" si="9"/>
        <v>36</v>
      </c>
      <c r="O54">
        <f t="shared" si="3"/>
        <v>216</v>
      </c>
      <c r="P54" t="b">
        <f t="shared" si="10"/>
        <v>0</v>
      </c>
      <c r="Q54">
        <f t="shared" si="4"/>
        <v>0</v>
      </c>
    </row>
    <row r="55" spans="1:17" x14ac:dyDescent="0.25">
      <c r="A55">
        <f t="shared" si="0"/>
        <v>6</v>
      </c>
      <c r="B55">
        <f t="shared" si="1"/>
        <v>6</v>
      </c>
      <c r="C55" s="1">
        <v>41804</v>
      </c>
      <c r="D55" s="2">
        <f t="shared" si="5"/>
        <v>4</v>
      </c>
      <c r="E55" s="3">
        <f t="shared" si="11"/>
        <v>0.65796588961792024</v>
      </c>
      <c r="F55" s="3">
        <f>E54*Ilość_owiec+F54-G54*6</f>
        <v>400.75701119385803</v>
      </c>
      <c r="G55">
        <f t="shared" si="6"/>
        <v>66</v>
      </c>
      <c r="H55">
        <f t="shared" si="7"/>
        <v>65</v>
      </c>
      <c r="I55">
        <f t="shared" si="7"/>
        <v>66</v>
      </c>
      <c r="J55">
        <f t="shared" si="7"/>
        <v>63</v>
      </c>
      <c r="K55">
        <f t="shared" si="7"/>
        <v>64</v>
      </c>
      <c r="L55">
        <f t="shared" si="8"/>
        <v>279</v>
      </c>
      <c r="M55">
        <f t="shared" si="2"/>
        <v>100</v>
      </c>
      <c r="N55">
        <f t="shared" si="9"/>
        <v>100</v>
      </c>
      <c r="O55">
        <f t="shared" si="3"/>
        <v>179</v>
      </c>
      <c r="P55" t="b">
        <f t="shared" si="10"/>
        <v>0</v>
      </c>
      <c r="Q55">
        <f t="shared" si="4"/>
        <v>0</v>
      </c>
    </row>
    <row r="56" spans="1:17" x14ac:dyDescent="0.25">
      <c r="A56">
        <f t="shared" si="0"/>
        <v>6</v>
      </c>
      <c r="B56">
        <f t="shared" si="1"/>
        <v>7</v>
      </c>
      <c r="C56" s="1">
        <v>41805</v>
      </c>
      <c r="D56" s="2">
        <f t="shared" si="5"/>
        <v>5</v>
      </c>
      <c r="E56" s="3">
        <f t="shared" si="11"/>
        <v>0.65796588961792024</v>
      </c>
      <c r="F56" s="3">
        <f>E55*Ilość_owiec+F55-G55*6</f>
        <v>399.53654496461013</v>
      </c>
      <c r="G56">
        <f t="shared" si="6"/>
        <v>66</v>
      </c>
      <c r="H56">
        <f t="shared" si="7"/>
        <v>66</v>
      </c>
      <c r="I56">
        <f t="shared" si="7"/>
        <v>65</v>
      </c>
      <c r="J56">
        <f t="shared" si="7"/>
        <v>66</v>
      </c>
      <c r="K56">
        <f t="shared" si="7"/>
        <v>63</v>
      </c>
      <c r="L56">
        <f t="shared" si="8"/>
        <v>243</v>
      </c>
      <c r="M56">
        <f t="shared" si="2"/>
        <v>100</v>
      </c>
      <c r="N56">
        <f t="shared" si="9"/>
        <v>100</v>
      </c>
      <c r="O56">
        <f t="shared" si="3"/>
        <v>143</v>
      </c>
      <c r="P56" t="b">
        <f t="shared" si="10"/>
        <v>0</v>
      </c>
      <c r="Q56">
        <f t="shared" si="4"/>
        <v>0</v>
      </c>
    </row>
    <row r="57" spans="1:17" x14ac:dyDescent="0.25">
      <c r="A57">
        <f t="shared" si="0"/>
        <v>6</v>
      </c>
      <c r="B57">
        <f t="shared" si="1"/>
        <v>1</v>
      </c>
      <c r="C57" s="1">
        <v>41806</v>
      </c>
      <c r="D57" s="2">
        <f t="shared" si="5"/>
        <v>6</v>
      </c>
      <c r="E57" s="3">
        <f t="shared" si="11"/>
        <v>0.65796588961792024</v>
      </c>
      <c r="F57" s="3">
        <f>E56*Ilość_owiec+F56-G56*6</f>
        <v>398.31607873536223</v>
      </c>
      <c r="G57">
        <f t="shared" si="6"/>
        <v>66</v>
      </c>
      <c r="H57">
        <f t="shared" si="7"/>
        <v>66</v>
      </c>
      <c r="I57">
        <f t="shared" si="7"/>
        <v>66</v>
      </c>
      <c r="J57">
        <f t="shared" si="7"/>
        <v>65</v>
      </c>
      <c r="K57">
        <f t="shared" si="7"/>
        <v>66</v>
      </c>
      <c r="L57">
        <f t="shared" si="8"/>
        <v>206</v>
      </c>
      <c r="M57">
        <f t="shared" si="2"/>
        <v>36</v>
      </c>
      <c r="N57">
        <f t="shared" si="9"/>
        <v>36</v>
      </c>
      <c r="O57">
        <f t="shared" si="3"/>
        <v>170</v>
      </c>
      <c r="P57" t="b">
        <f t="shared" si="10"/>
        <v>0</v>
      </c>
      <c r="Q57">
        <f t="shared" si="4"/>
        <v>0</v>
      </c>
    </row>
    <row r="58" spans="1:17" x14ac:dyDescent="0.25">
      <c r="A58">
        <f t="shared" si="0"/>
        <v>6</v>
      </c>
      <c r="B58">
        <f t="shared" si="1"/>
        <v>2</v>
      </c>
      <c r="C58" s="1">
        <v>41807</v>
      </c>
      <c r="D58" s="2">
        <f t="shared" si="5"/>
        <v>7</v>
      </c>
      <c r="E58" s="3">
        <f t="shared" si="11"/>
        <v>0.65796588961792024</v>
      </c>
      <c r="F58" s="3">
        <f>E57*Ilość_owiec+F57-G57*6</f>
        <v>397.09561250611432</v>
      </c>
      <c r="G58">
        <f t="shared" si="6"/>
        <v>66</v>
      </c>
      <c r="H58">
        <f t="shared" si="7"/>
        <v>66</v>
      </c>
      <c r="I58">
        <f t="shared" si="7"/>
        <v>66</v>
      </c>
      <c r="J58">
        <f t="shared" si="7"/>
        <v>66</v>
      </c>
      <c r="K58">
        <f t="shared" si="7"/>
        <v>65</v>
      </c>
      <c r="L58">
        <f t="shared" si="8"/>
        <v>236</v>
      </c>
      <c r="M58">
        <f t="shared" si="2"/>
        <v>36</v>
      </c>
      <c r="N58">
        <f t="shared" si="9"/>
        <v>36</v>
      </c>
      <c r="O58">
        <f t="shared" si="3"/>
        <v>200</v>
      </c>
      <c r="P58" t="b">
        <f t="shared" si="10"/>
        <v>0</v>
      </c>
      <c r="Q58">
        <f t="shared" si="4"/>
        <v>0</v>
      </c>
    </row>
    <row r="59" spans="1:17" x14ac:dyDescent="0.25">
      <c r="A59">
        <f t="shared" si="0"/>
        <v>6</v>
      </c>
      <c r="B59">
        <f t="shared" si="1"/>
        <v>3</v>
      </c>
      <c r="C59" s="1">
        <v>41808</v>
      </c>
      <c r="D59" s="2">
        <f t="shared" si="5"/>
        <v>1</v>
      </c>
      <c r="E59" s="3">
        <f t="shared" si="11"/>
        <v>0.68428452520263705</v>
      </c>
      <c r="F59" s="3">
        <f>E58*Ilość_owiec+F58-G58*6</f>
        <v>395.87514627686642</v>
      </c>
      <c r="G59">
        <f t="shared" si="6"/>
        <v>65</v>
      </c>
      <c r="H59">
        <f t="shared" si="7"/>
        <v>66</v>
      </c>
      <c r="I59">
        <f t="shared" si="7"/>
        <v>66</v>
      </c>
      <c r="J59">
        <f t="shared" si="7"/>
        <v>66</v>
      </c>
      <c r="K59">
        <f t="shared" si="7"/>
        <v>66</v>
      </c>
      <c r="L59">
        <f t="shared" si="8"/>
        <v>265</v>
      </c>
      <c r="M59">
        <f t="shared" si="2"/>
        <v>36</v>
      </c>
      <c r="N59">
        <f t="shared" si="9"/>
        <v>36</v>
      </c>
      <c r="O59">
        <f t="shared" si="3"/>
        <v>229</v>
      </c>
      <c r="P59" t="b">
        <f t="shared" si="10"/>
        <v>0</v>
      </c>
      <c r="Q59">
        <f t="shared" si="4"/>
        <v>0</v>
      </c>
    </row>
    <row r="60" spans="1:17" x14ac:dyDescent="0.25">
      <c r="A60">
        <f t="shared" si="0"/>
        <v>6</v>
      </c>
      <c r="B60">
        <f t="shared" si="1"/>
        <v>4</v>
      </c>
      <c r="C60" s="1">
        <v>41809</v>
      </c>
      <c r="D60" s="2">
        <f t="shared" si="5"/>
        <v>2</v>
      </c>
      <c r="E60" s="3">
        <f t="shared" si="11"/>
        <v>0.68428452520263705</v>
      </c>
      <c r="F60" s="3">
        <f>E59*Ilość_owiec+F59-G59*6</f>
        <v>416.44586139844864</v>
      </c>
      <c r="G60">
        <f t="shared" si="6"/>
        <v>69</v>
      </c>
      <c r="H60">
        <f t="shared" si="7"/>
        <v>65</v>
      </c>
      <c r="I60">
        <f t="shared" si="7"/>
        <v>66</v>
      </c>
      <c r="J60">
        <f t="shared" si="7"/>
        <v>66</v>
      </c>
      <c r="K60">
        <f t="shared" si="7"/>
        <v>66</v>
      </c>
      <c r="L60">
        <f t="shared" si="8"/>
        <v>295</v>
      </c>
      <c r="M60">
        <f t="shared" si="2"/>
        <v>36</v>
      </c>
      <c r="N60">
        <f t="shared" si="9"/>
        <v>36</v>
      </c>
      <c r="O60">
        <f t="shared" si="3"/>
        <v>259</v>
      </c>
      <c r="P60" t="b">
        <f t="shared" si="10"/>
        <v>0</v>
      </c>
      <c r="Q60">
        <f t="shared" si="4"/>
        <v>0</v>
      </c>
    </row>
    <row r="61" spans="1:17" x14ac:dyDescent="0.25">
      <c r="A61">
        <f t="shared" si="0"/>
        <v>6</v>
      </c>
      <c r="B61">
        <f t="shared" si="1"/>
        <v>5</v>
      </c>
      <c r="C61" s="1">
        <v>41810</v>
      </c>
      <c r="D61" s="2">
        <f t="shared" si="5"/>
        <v>3</v>
      </c>
      <c r="E61" s="3">
        <f t="shared" si="11"/>
        <v>0.68428452520263705</v>
      </c>
      <c r="F61" s="3">
        <f>E60*Ilość_owiec+F60-G60*6</f>
        <v>413.01657652003087</v>
      </c>
      <c r="G61">
        <f t="shared" si="6"/>
        <v>68</v>
      </c>
      <c r="H61">
        <f t="shared" si="7"/>
        <v>69</v>
      </c>
      <c r="I61">
        <f t="shared" si="7"/>
        <v>65</v>
      </c>
      <c r="J61">
        <f t="shared" si="7"/>
        <v>66</v>
      </c>
      <c r="K61">
        <f t="shared" si="7"/>
        <v>66</v>
      </c>
      <c r="L61">
        <f t="shared" si="8"/>
        <v>325</v>
      </c>
      <c r="M61">
        <f t="shared" si="2"/>
        <v>36</v>
      </c>
      <c r="N61">
        <f t="shared" si="9"/>
        <v>36</v>
      </c>
      <c r="O61">
        <f t="shared" si="3"/>
        <v>289</v>
      </c>
      <c r="P61" t="b">
        <f t="shared" si="10"/>
        <v>0</v>
      </c>
      <c r="Q61">
        <f t="shared" si="4"/>
        <v>0</v>
      </c>
    </row>
    <row r="62" spans="1:17" x14ac:dyDescent="0.25">
      <c r="A62">
        <f t="shared" si="0"/>
        <v>6</v>
      </c>
      <c r="B62">
        <f t="shared" si="1"/>
        <v>6</v>
      </c>
      <c r="C62" s="1">
        <v>41811</v>
      </c>
      <c r="D62" s="2">
        <f t="shared" si="5"/>
        <v>4</v>
      </c>
      <c r="E62" s="3">
        <f t="shared" si="11"/>
        <v>0.68428452520263705</v>
      </c>
      <c r="F62" s="3">
        <f>E61*Ilość_owiec+F61-G61*6</f>
        <v>415.58729164161309</v>
      </c>
      <c r="G62">
        <f t="shared" si="6"/>
        <v>69</v>
      </c>
      <c r="H62">
        <f t="shared" si="7"/>
        <v>68</v>
      </c>
      <c r="I62">
        <f t="shared" si="7"/>
        <v>69</v>
      </c>
      <c r="J62">
        <f t="shared" si="7"/>
        <v>65</v>
      </c>
      <c r="K62">
        <f t="shared" si="7"/>
        <v>66</v>
      </c>
      <c r="L62">
        <f t="shared" si="8"/>
        <v>355</v>
      </c>
      <c r="M62">
        <f t="shared" si="2"/>
        <v>100</v>
      </c>
      <c r="N62">
        <f t="shared" si="9"/>
        <v>100</v>
      </c>
      <c r="O62">
        <f t="shared" si="3"/>
        <v>255</v>
      </c>
      <c r="P62" t="b">
        <f t="shared" si="10"/>
        <v>0</v>
      </c>
      <c r="Q62">
        <f t="shared" si="4"/>
        <v>0</v>
      </c>
    </row>
    <row r="63" spans="1:17" x14ac:dyDescent="0.25">
      <c r="A63">
        <f t="shared" si="0"/>
        <v>6</v>
      </c>
      <c r="B63">
        <f t="shared" si="1"/>
        <v>7</v>
      </c>
      <c r="C63" s="1">
        <v>41812</v>
      </c>
      <c r="D63" s="2">
        <f t="shared" si="5"/>
        <v>5</v>
      </c>
      <c r="E63" s="3">
        <f t="shared" si="11"/>
        <v>0.68428452520263705</v>
      </c>
      <c r="F63" s="3">
        <f>E62*Ilość_owiec+F62-G62*6</f>
        <v>412.15800676319532</v>
      </c>
      <c r="G63">
        <f t="shared" si="6"/>
        <v>68</v>
      </c>
      <c r="H63">
        <f t="shared" si="7"/>
        <v>69</v>
      </c>
      <c r="I63">
        <f t="shared" si="7"/>
        <v>68</v>
      </c>
      <c r="J63">
        <f t="shared" si="7"/>
        <v>69</v>
      </c>
      <c r="K63">
        <f t="shared" si="7"/>
        <v>65</v>
      </c>
      <c r="L63">
        <f t="shared" si="8"/>
        <v>321</v>
      </c>
      <c r="M63">
        <f t="shared" si="2"/>
        <v>100</v>
      </c>
      <c r="N63">
        <f t="shared" si="9"/>
        <v>100</v>
      </c>
      <c r="O63">
        <f t="shared" si="3"/>
        <v>221</v>
      </c>
      <c r="P63" t="b">
        <f t="shared" si="10"/>
        <v>0</v>
      </c>
      <c r="Q63">
        <f t="shared" si="4"/>
        <v>0</v>
      </c>
    </row>
    <row r="64" spans="1:17" x14ac:dyDescent="0.25">
      <c r="A64">
        <f t="shared" si="0"/>
        <v>6</v>
      </c>
      <c r="B64">
        <f t="shared" si="1"/>
        <v>1</v>
      </c>
      <c r="C64" s="1">
        <v>41813</v>
      </c>
      <c r="D64" s="2">
        <f t="shared" si="5"/>
        <v>6</v>
      </c>
      <c r="E64" s="3">
        <f t="shared" si="11"/>
        <v>0.68428452520263705</v>
      </c>
      <c r="F64" s="3">
        <f>E63*Ilość_owiec+F63-G63*6</f>
        <v>414.72872188477754</v>
      </c>
      <c r="G64">
        <f t="shared" si="6"/>
        <v>69</v>
      </c>
      <c r="H64">
        <f t="shared" si="7"/>
        <v>68</v>
      </c>
      <c r="I64">
        <f t="shared" si="7"/>
        <v>69</v>
      </c>
      <c r="J64">
        <f t="shared" si="7"/>
        <v>68</v>
      </c>
      <c r="K64">
        <f t="shared" si="7"/>
        <v>69</v>
      </c>
      <c r="L64">
        <f t="shared" si="8"/>
        <v>286</v>
      </c>
      <c r="M64">
        <f t="shared" si="2"/>
        <v>36</v>
      </c>
      <c r="N64">
        <f t="shared" si="9"/>
        <v>36</v>
      </c>
      <c r="O64">
        <f t="shared" si="3"/>
        <v>250</v>
      </c>
      <c r="P64" t="b">
        <f t="shared" si="10"/>
        <v>0</v>
      </c>
      <c r="Q64">
        <f t="shared" si="4"/>
        <v>0</v>
      </c>
    </row>
    <row r="65" spans="1:17" x14ac:dyDescent="0.25">
      <c r="A65">
        <f t="shared" si="0"/>
        <v>6</v>
      </c>
      <c r="B65">
        <f t="shared" si="1"/>
        <v>2</v>
      </c>
      <c r="C65" s="1">
        <v>41814</v>
      </c>
      <c r="D65" s="2">
        <f t="shared" si="5"/>
        <v>7</v>
      </c>
      <c r="E65" s="3">
        <f t="shared" si="11"/>
        <v>0.68428452520263705</v>
      </c>
      <c r="F65" s="3">
        <f>E64*Ilość_owiec+F64-G64*6</f>
        <v>411.29943700635977</v>
      </c>
      <c r="G65">
        <f t="shared" si="6"/>
        <v>68</v>
      </c>
      <c r="H65">
        <f t="shared" si="7"/>
        <v>69</v>
      </c>
      <c r="I65">
        <f t="shared" si="7"/>
        <v>68</v>
      </c>
      <c r="J65">
        <f t="shared" si="7"/>
        <v>69</v>
      </c>
      <c r="K65">
        <f t="shared" si="7"/>
        <v>68</v>
      </c>
      <c r="L65">
        <f t="shared" si="8"/>
        <v>319</v>
      </c>
      <c r="M65">
        <f t="shared" si="2"/>
        <v>36</v>
      </c>
      <c r="N65">
        <f t="shared" si="9"/>
        <v>36</v>
      </c>
      <c r="O65">
        <f t="shared" si="3"/>
        <v>283</v>
      </c>
      <c r="P65" t="b">
        <f t="shared" si="10"/>
        <v>0</v>
      </c>
      <c r="Q65">
        <f t="shared" si="4"/>
        <v>0</v>
      </c>
    </row>
    <row r="66" spans="1:17" x14ac:dyDescent="0.25">
      <c r="A66">
        <f t="shared" si="0"/>
        <v>6</v>
      </c>
      <c r="B66">
        <f t="shared" si="1"/>
        <v>3</v>
      </c>
      <c r="C66" s="1">
        <v>41815</v>
      </c>
      <c r="D66" s="2">
        <f t="shared" si="5"/>
        <v>1</v>
      </c>
      <c r="E66" s="3">
        <f>IF(D66=1, E65*(90/100), E65)</f>
        <v>0.61585607268237341</v>
      </c>
      <c r="F66" s="3">
        <f>E65*Ilość_owiec+F65-G65*6</f>
        <v>413.87015212794199</v>
      </c>
      <c r="G66">
        <f t="shared" si="6"/>
        <v>68</v>
      </c>
      <c r="H66">
        <f t="shared" si="7"/>
        <v>68</v>
      </c>
      <c r="I66">
        <f t="shared" si="7"/>
        <v>69</v>
      </c>
      <c r="J66">
        <f t="shared" si="7"/>
        <v>68</v>
      </c>
      <c r="K66">
        <f t="shared" si="7"/>
        <v>69</v>
      </c>
      <c r="L66">
        <f t="shared" si="8"/>
        <v>351</v>
      </c>
      <c r="M66">
        <f t="shared" si="2"/>
        <v>36</v>
      </c>
      <c r="N66">
        <f t="shared" si="9"/>
        <v>36</v>
      </c>
      <c r="O66">
        <f t="shared" si="3"/>
        <v>315</v>
      </c>
      <c r="P66" t="b">
        <f t="shared" si="10"/>
        <v>0</v>
      </c>
      <c r="Q66">
        <f t="shared" si="4"/>
        <v>0</v>
      </c>
    </row>
    <row r="67" spans="1:17" x14ac:dyDescent="0.25">
      <c r="A67">
        <f t="shared" si="0"/>
        <v>6</v>
      </c>
      <c r="B67">
        <f t="shared" si="1"/>
        <v>4</v>
      </c>
      <c r="C67" s="1">
        <v>41816</v>
      </c>
      <c r="D67" s="2">
        <f t="shared" si="5"/>
        <v>2</v>
      </c>
      <c r="E67" s="3">
        <f t="shared" ref="E67:E130" si="13">IF(D67=1, E66*(90/100), E66)</f>
        <v>0.61585607268237341</v>
      </c>
      <c r="F67" s="3">
        <f>E66*Ilość_owiec+F66-G66*6</f>
        <v>375.38379573736597</v>
      </c>
      <c r="G67">
        <f t="shared" si="6"/>
        <v>62</v>
      </c>
      <c r="H67">
        <f t="shared" si="7"/>
        <v>68</v>
      </c>
      <c r="I67">
        <f t="shared" si="7"/>
        <v>68</v>
      </c>
      <c r="J67">
        <f t="shared" si="7"/>
        <v>69</v>
      </c>
      <c r="K67">
        <f t="shared" si="7"/>
        <v>68</v>
      </c>
      <c r="L67">
        <f t="shared" si="8"/>
        <v>384</v>
      </c>
      <c r="M67">
        <f t="shared" si="2"/>
        <v>36</v>
      </c>
      <c r="N67">
        <f t="shared" si="9"/>
        <v>36</v>
      </c>
      <c r="O67">
        <f t="shared" si="3"/>
        <v>348</v>
      </c>
      <c r="P67" t="b">
        <f t="shared" si="10"/>
        <v>0</v>
      </c>
      <c r="Q67">
        <f t="shared" si="4"/>
        <v>0</v>
      </c>
    </row>
    <row r="68" spans="1:17" x14ac:dyDescent="0.25">
      <c r="A68">
        <f t="shared" ref="A68:A131" si="14">MONTH(C68)</f>
        <v>6</v>
      </c>
      <c r="B68">
        <f t="shared" ref="B68:B131" si="15">WEEKDAY(C68,2)</f>
        <v>5</v>
      </c>
      <c r="C68" s="1">
        <v>41817</v>
      </c>
      <c r="D68" s="2">
        <f t="shared" si="5"/>
        <v>3</v>
      </c>
      <c r="E68" s="3">
        <f t="shared" si="13"/>
        <v>0.61585607268237341</v>
      </c>
      <c r="F68" s="3">
        <f>E67*Ilość_owiec+F67-G67*6</f>
        <v>372.89743934678995</v>
      </c>
      <c r="G68">
        <f t="shared" si="6"/>
        <v>62</v>
      </c>
      <c r="H68">
        <f t="shared" si="7"/>
        <v>62</v>
      </c>
      <c r="I68">
        <f t="shared" si="7"/>
        <v>68</v>
      </c>
      <c r="J68">
        <f t="shared" si="7"/>
        <v>68</v>
      </c>
      <c r="K68">
        <f t="shared" ref="K68:K131" si="16">J67</f>
        <v>69</v>
      </c>
      <c r="L68">
        <f t="shared" si="8"/>
        <v>416</v>
      </c>
      <c r="M68">
        <f t="shared" ref="M68:M131" si="17">IF(B68&gt;5, 100, 36)</f>
        <v>36</v>
      </c>
      <c r="N68">
        <f t="shared" si="9"/>
        <v>36</v>
      </c>
      <c r="O68">
        <f t="shared" ref="O68:O131" si="18">L68-N68</f>
        <v>380</v>
      </c>
      <c r="P68" t="b">
        <f t="shared" ref="P68:P131" si="19">M68&gt;L68</f>
        <v>0</v>
      </c>
      <c r="Q68">
        <f t="shared" ref="Q68:Q131" si="20">IF(P68, M68-N68, 0)</f>
        <v>0</v>
      </c>
    </row>
    <row r="69" spans="1:17" x14ac:dyDescent="0.25">
      <c r="A69">
        <f t="shared" si="14"/>
        <v>6</v>
      </c>
      <c r="B69">
        <f t="shared" si="15"/>
        <v>6</v>
      </c>
      <c r="C69" s="1">
        <v>41818</v>
      </c>
      <c r="D69" s="2">
        <f t="shared" ref="D69:D132" si="21">IF(D68=7, 1, D68+1)</f>
        <v>4</v>
      </c>
      <c r="E69" s="3">
        <f t="shared" si="13"/>
        <v>0.61585607268237341</v>
      </c>
      <c r="F69" s="3">
        <f>E68*Ilość_owiec+F68-G68*6</f>
        <v>370.41108295621393</v>
      </c>
      <c r="G69">
        <f t="shared" ref="G69:G132" si="22">ROUNDDOWN(F69/6, 0)</f>
        <v>61</v>
      </c>
      <c r="H69">
        <f t="shared" ref="H69:K132" si="23">G68</f>
        <v>62</v>
      </c>
      <c r="I69">
        <f t="shared" si="23"/>
        <v>62</v>
      </c>
      <c r="J69">
        <f t="shared" si="23"/>
        <v>68</v>
      </c>
      <c r="K69">
        <f t="shared" si="16"/>
        <v>68</v>
      </c>
      <c r="L69">
        <f t="shared" ref="L69:L132" si="24">K68+O68</f>
        <v>449</v>
      </c>
      <c r="M69">
        <f t="shared" si="17"/>
        <v>100</v>
      </c>
      <c r="N69">
        <f t="shared" ref="N69:N132" si="25">IF(L69&lt;M69, L69, M69)</f>
        <v>100</v>
      </c>
      <c r="O69">
        <f t="shared" si="18"/>
        <v>349</v>
      </c>
      <c r="P69" t="b">
        <f t="shared" si="19"/>
        <v>0</v>
      </c>
      <c r="Q69">
        <f t="shared" si="20"/>
        <v>0</v>
      </c>
    </row>
    <row r="70" spans="1:17" x14ac:dyDescent="0.25">
      <c r="A70">
        <f t="shared" si="14"/>
        <v>6</v>
      </c>
      <c r="B70">
        <f t="shared" si="15"/>
        <v>7</v>
      </c>
      <c r="C70" s="1">
        <v>41819</v>
      </c>
      <c r="D70" s="2">
        <f t="shared" si="21"/>
        <v>5</v>
      </c>
      <c r="E70" s="3">
        <f t="shared" si="13"/>
        <v>0.61585607268237341</v>
      </c>
      <c r="F70" s="3">
        <f>E69*Ilość_owiec+F69-G69*6</f>
        <v>373.92472656563791</v>
      </c>
      <c r="G70">
        <f t="shared" si="22"/>
        <v>62</v>
      </c>
      <c r="H70">
        <f t="shared" si="23"/>
        <v>61</v>
      </c>
      <c r="I70">
        <f t="shared" si="23"/>
        <v>62</v>
      </c>
      <c r="J70">
        <f t="shared" si="23"/>
        <v>62</v>
      </c>
      <c r="K70">
        <f t="shared" si="16"/>
        <v>68</v>
      </c>
      <c r="L70">
        <f t="shared" si="24"/>
        <v>417</v>
      </c>
      <c r="M70">
        <f t="shared" si="17"/>
        <v>100</v>
      </c>
      <c r="N70">
        <f t="shared" si="25"/>
        <v>100</v>
      </c>
      <c r="O70">
        <f t="shared" si="18"/>
        <v>317</v>
      </c>
      <c r="P70" t="b">
        <f t="shared" si="19"/>
        <v>0</v>
      </c>
      <c r="Q70">
        <f t="shared" si="20"/>
        <v>0</v>
      </c>
    </row>
    <row r="71" spans="1:17" x14ac:dyDescent="0.25">
      <c r="A71">
        <f t="shared" si="14"/>
        <v>6</v>
      </c>
      <c r="B71">
        <f t="shared" si="15"/>
        <v>1</v>
      </c>
      <c r="C71" s="1">
        <v>41820</v>
      </c>
      <c r="D71" s="2">
        <f t="shared" si="21"/>
        <v>6</v>
      </c>
      <c r="E71" s="3">
        <f t="shared" si="13"/>
        <v>0.61585607268237341</v>
      </c>
      <c r="F71" s="3">
        <f>E70*Ilość_owiec+F70-G70*6</f>
        <v>371.43837017506189</v>
      </c>
      <c r="G71">
        <f t="shared" si="22"/>
        <v>61</v>
      </c>
      <c r="H71">
        <f t="shared" si="23"/>
        <v>62</v>
      </c>
      <c r="I71">
        <f t="shared" si="23"/>
        <v>61</v>
      </c>
      <c r="J71">
        <f t="shared" si="23"/>
        <v>62</v>
      </c>
      <c r="K71">
        <f t="shared" si="16"/>
        <v>62</v>
      </c>
      <c r="L71">
        <f t="shared" si="24"/>
        <v>385</v>
      </c>
      <c r="M71">
        <f t="shared" si="17"/>
        <v>36</v>
      </c>
      <c r="N71">
        <f t="shared" si="25"/>
        <v>36</v>
      </c>
      <c r="O71">
        <f t="shared" si="18"/>
        <v>349</v>
      </c>
      <c r="P71" t="b">
        <f t="shared" si="19"/>
        <v>0</v>
      </c>
      <c r="Q71">
        <f t="shared" si="20"/>
        <v>0</v>
      </c>
    </row>
    <row r="72" spans="1:17" x14ac:dyDescent="0.25">
      <c r="A72">
        <f t="shared" si="14"/>
        <v>7</v>
      </c>
      <c r="B72">
        <f t="shared" si="15"/>
        <v>2</v>
      </c>
      <c r="C72" s="1">
        <v>41821</v>
      </c>
      <c r="D72" s="2">
        <f t="shared" si="21"/>
        <v>7</v>
      </c>
      <c r="E72" s="3">
        <f t="shared" si="13"/>
        <v>0.61585607268237341</v>
      </c>
      <c r="F72" s="3">
        <f>E71*Ilość_owiec+F71-G71*6</f>
        <v>374.95201378448587</v>
      </c>
      <c r="G72">
        <f t="shared" si="22"/>
        <v>62</v>
      </c>
      <c r="H72">
        <f t="shared" si="23"/>
        <v>61</v>
      </c>
      <c r="I72">
        <f t="shared" si="23"/>
        <v>62</v>
      </c>
      <c r="J72">
        <f t="shared" si="23"/>
        <v>61</v>
      </c>
      <c r="K72">
        <f t="shared" si="16"/>
        <v>62</v>
      </c>
      <c r="L72">
        <f t="shared" si="24"/>
        <v>411</v>
      </c>
      <c r="M72">
        <f t="shared" si="17"/>
        <v>36</v>
      </c>
      <c r="N72">
        <f t="shared" si="25"/>
        <v>36</v>
      </c>
      <c r="O72">
        <f t="shared" si="18"/>
        <v>375</v>
      </c>
      <c r="P72" t="b">
        <f t="shared" si="19"/>
        <v>0</v>
      </c>
      <c r="Q72">
        <f t="shared" si="20"/>
        <v>0</v>
      </c>
    </row>
    <row r="73" spans="1:17" x14ac:dyDescent="0.25">
      <c r="A73">
        <f t="shared" si="14"/>
        <v>7</v>
      </c>
      <c r="B73">
        <f t="shared" si="15"/>
        <v>3</v>
      </c>
      <c r="C73" s="1">
        <v>41822</v>
      </c>
      <c r="D73" s="2">
        <f t="shared" si="21"/>
        <v>1</v>
      </c>
      <c r="E73" s="3">
        <f t="shared" si="13"/>
        <v>0.55427046541413605</v>
      </c>
      <c r="F73" s="3">
        <f>E72*Ilość_owiec+F72-G72*6</f>
        <v>372.46565739390985</v>
      </c>
      <c r="G73">
        <f t="shared" si="22"/>
        <v>62</v>
      </c>
      <c r="H73">
        <f t="shared" si="23"/>
        <v>62</v>
      </c>
      <c r="I73">
        <f t="shared" si="23"/>
        <v>61</v>
      </c>
      <c r="J73">
        <f t="shared" si="23"/>
        <v>62</v>
      </c>
      <c r="K73">
        <f t="shared" si="16"/>
        <v>61</v>
      </c>
      <c r="L73">
        <f t="shared" si="24"/>
        <v>437</v>
      </c>
      <c r="M73">
        <f t="shared" si="17"/>
        <v>36</v>
      </c>
      <c r="N73">
        <f t="shared" si="25"/>
        <v>36</v>
      </c>
      <c r="O73">
        <f t="shared" si="18"/>
        <v>401</v>
      </c>
      <c r="P73" t="b">
        <f t="shared" si="19"/>
        <v>0</v>
      </c>
      <c r="Q73">
        <f t="shared" si="20"/>
        <v>0</v>
      </c>
    </row>
    <row r="74" spans="1:17" x14ac:dyDescent="0.25">
      <c r="A74">
        <f t="shared" si="14"/>
        <v>7</v>
      </c>
      <c r="B74">
        <f t="shared" si="15"/>
        <v>4</v>
      </c>
      <c r="C74" s="1">
        <v>41823</v>
      </c>
      <c r="D74" s="2">
        <f t="shared" si="21"/>
        <v>2</v>
      </c>
      <c r="E74" s="3">
        <f t="shared" si="13"/>
        <v>0.55427046541413605</v>
      </c>
      <c r="F74" s="3">
        <f>E73*Ilość_owiec+F73-G73*6</f>
        <v>333.02793664239152</v>
      </c>
      <c r="G74">
        <f t="shared" si="22"/>
        <v>55</v>
      </c>
      <c r="H74">
        <f t="shared" si="23"/>
        <v>62</v>
      </c>
      <c r="I74">
        <f t="shared" si="23"/>
        <v>62</v>
      </c>
      <c r="J74">
        <f t="shared" si="23"/>
        <v>61</v>
      </c>
      <c r="K74">
        <f t="shared" si="16"/>
        <v>62</v>
      </c>
      <c r="L74">
        <f t="shared" si="24"/>
        <v>462</v>
      </c>
      <c r="M74">
        <f t="shared" si="17"/>
        <v>36</v>
      </c>
      <c r="N74">
        <f t="shared" si="25"/>
        <v>36</v>
      </c>
      <c r="O74">
        <f t="shared" si="18"/>
        <v>426</v>
      </c>
      <c r="P74" t="b">
        <f t="shared" si="19"/>
        <v>0</v>
      </c>
      <c r="Q74">
        <f t="shared" si="20"/>
        <v>0</v>
      </c>
    </row>
    <row r="75" spans="1:17" x14ac:dyDescent="0.25">
      <c r="A75">
        <f t="shared" si="14"/>
        <v>7</v>
      </c>
      <c r="B75">
        <f t="shared" si="15"/>
        <v>5</v>
      </c>
      <c r="C75" s="1">
        <v>41824</v>
      </c>
      <c r="D75" s="2">
        <f t="shared" si="21"/>
        <v>3</v>
      </c>
      <c r="E75" s="3">
        <f t="shared" si="13"/>
        <v>0.55427046541413605</v>
      </c>
      <c r="F75" s="3">
        <f>E74*Ilość_owiec+F74-G74*6</f>
        <v>335.5902158908732</v>
      </c>
      <c r="G75">
        <f t="shared" si="22"/>
        <v>55</v>
      </c>
      <c r="H75">
        <f t="shared" si="23"/>
        <v>55</v>
      </c>
      <c r="I75">
        <f t="shared" si="23"/>
        <v>62</v>
      </c>
      <c r="J75">
        <f t="shared" si="23"/>
        <v>62</v>
      </c>
      <c r="K75">
        <f t="shared" si="16"/>
        <v>61</v>
      </c>
      <c r="L75">
        <f t="shared" si="24"/>
        <v>488</v>
      </c>
      <c r="M75">
        <f t="shared" si="17"/>
        <v>36</v>
      </c>
      <c r="N75">
        <f t="shared" si="25"/>
        <v>36</v>
      </c>
      <c r="O75">
        <f t="shared" si="18"/>
        <v>452</v>
      </c>
      <c r="P75" t="b">
        <f t="shared" si="19"/>
        <v>0</v>
      </c>
      <c r="Q75">
        <f t="shared" si="20"/>
        <v>0</v>
      </c>
    </row>
    <row r="76" spans="1:17" x14ac:dyDescent="0.25">
      <c r="A76">
        <f t="shared" si="14"/>
        <v>7</v>
      </c>
      <c r="B76">
        <f t="shared" si="15"/>
        <v>6</v>
      </c>
      <c r="C76" s="1">
        <v>41825</v>
      </c>
      <c r="D76" s="2">
        <f t="shared" si="21"/>
        <v>4</v>
      </c>
      <c r="E76" s="3">
        <f t="shared" si="13"/>
        <v>0.55427046541413605</v>
      </c>
      <c r="F76" s="3">
        <f>E75*Ilość_owiec+F75-G75*6</f>
        <v>338.15249513935487</v>
      </c>
      <c r="G76">
        <f t="shared" si="22"/>
        <v>56</v>
      </c>
      <c r="H76">
        <f t="shared" si="23"/>
        <v>55</v>
      </c>
      <c r="I76">
        <f t="shared" si="23"/>
        <v>55</v>
      </c>
      <c r="J76">
        <f t="shared" si="23"/>
        <v>62</v>
      </c>
      <c r="K76">
        <f t="shared" si="16"/>
        <v>62</v>
      </c>
      <c r="L76">
        <f t="shared" si="24"/>
        <v>513</v>
      </c>
      <c r="M76">
        <f t="shared" si="17"/>
        <v>100</v>
      </c>
      <c r="N76">
        <f t="shared" si="25"/>
        <v>100</v>
      </c>
      <c r="O76">
        <f t="shared" si="18"/>
        <v>413</v>
      </c>
      <c r="P76" t="b">
        <f t="shared" si="19"/>
        <v>0</v>
      </c>
      <c r="Q76">
        <f t="shared" si="20"/>
        <v>0</v>
      </c>
    </row>
    <row r="77" spans="1:17" x14ac:dyDescent="0.25">
      <c r="A77">
        <f t="shared" si="14"/>
        <v>7</v>
      </c>
      <c r="B77">
        <f t="shared" si="15"/>
        <v>7</v>
      </c>
      <c r="C77" s="1">
        <v>41826</v>
      </c>
      <c r="D77" s="2">
        <f t="shared" si="21"/>
        <v>5</v>
      </c>
      <c r="E77" s="3">
        <f t="shared" si="13"/>
        <v>0.55427046541413605</v>
      </c>
      <c r="F77" s="3">
        <f>E76*Ilość_owiec+F76-G76*6</f>
        <v>334.71477438783654</v>
      </c>
      <c r="G77">
        <f t="shared" si="22"/>
        <v>55</v>
      </c>
      <c r="H77">
        <f t="shared" si="23"/>
        <v>56</v>
      </c>
      <c r="I77">
        <f t="shared" si="23"/>
        <v>55</v>
      </c>
      <c r="J77">
        <f t="shared" si="23"/>
        <v>55</v>
      </c>
      <c r="K77">
        <f t="shared" si="16"/>
        <v>62</v>
      </c>
      <c r="L77">
        <f t="shared" si="24"/>
        <v>475</v>
      </c>
      <c r="M77">
        <f t="shared" si="17"/>
        <v>100</v>
      </c>
      <c r="N77">
        <f t="shared" si="25"/>
        <v>100</v>
      </c>
      <c r="O77">
        <f t="shared" si="18"/>
        <v>375</v>
      </c>
      <c r="P77" t="b">
        <f t="shared" si="19"/>
        <v>0</v>
      </c>
      <c r="Q77">
        <f t="shared" si="20"/>
        <v>0</v>
      </c>
    </row>
    <row r="78" spans="1:17" x14ac:dyDescent="0.25">
      <c r="A78">
        <f t="shared" si="14"/>
        <v>7</v>
      </c>
      <c r="B78">
        <f t="shared" si="15"/>
        <v>1</v>
      </c>
      <c r="C78" s="1">
        <v>41827</v>
      </c>
      <c r="D78" s="2">
        <f t="shared" si="21"/>
        <v>6</v>
      </c>
      <c r="E78" s="3">
        <f t="shared" si="13"/>
        <v>0.55427046541413605</v>
      </c>
      <c r="F78" s="3">
        <f>E77*Ilość_owiec+F77-G77*6</f>
        <v>337.27705363631821</v>
      </c>
      <c r="G78">
        <f t="shared" si="22"/>
        <v>56</v>
      </c>
      <c r="H78">
        <f t="shared" si="23"/>
        <v>55</v>
      </c>
      <c r="I78">
        <f t="shared" si="23"/>
        <v>56</v>
      </c>
      <c r="J78">
        <f t="shared" si="23"/>
        <v>55</v>
      </c>
      <c r="K78">
        <f t="shared" si="16"/>
        <v>55</v>
      </c>
      <c r="L78">
        <f t="shared" si="24"/>
        <v>437</v>
      </c>
      <c r="M78">
        <f t="shared" si="17"/>
        <v>36</v>
      </c>
      <c r="N78">
        <f t="shared" si="25"/>
        <v>36</v>
      </c>
      <c r="O78">
        <f t="shared" si="18"/>
        <v>401</v>
      </c>
      <c r="P78" t="b">
        <f t="shared" si="19"/>
        <v>0</v>
      </c>
      <c r="Q78">
        <f t="shared" si="20"/>
        <v>0</v>
      </c>
    </row>
    <row r="79" spans="1:17" x14ac:dyDescent="0.25">
      <c r="A79">
        <f t="shared" si="14"/>
        <v>7</v>
      </c>
      <c r="B79">
        <f t="shared" si="15"/>
        <v>2</v>
      </c>
      <c r="C79" s="1">
        <v>41828</v>
      </c>
      <c r="D79" s="2">
        <f t="shared" si="21"/>
        <v>7</v>
      </c>
      <c r="E79" s="3">
        <f t="shared" si="13"/>
        <v>0.55427046541413605</v>
      </c>
      <c r="F79" s="3">
        <f>E78*Ilość_owiec+F78-G78*6</f>
        <v>333.83933288479989</v>
      </c>
      <c r="G79">
        <f t="shared" si="22"/>
        <v>55</v>
      </c>
      <c r="H79">
        <f t="shared" si="23"/>
        <v>56</v>
      </c>
      <c r="I79">
        <f t="shared" si="23"/>
        <v>55</v>
      </c>
      <c r="J79">
        <f t="shared" si="23"/>
        <v>56</v>
      </c>
      <c r="K79">
        <f t="shared" si="16"/>
        <v>55</v>
      </c>
      <c r="L79">
        <f t="shared" si="24"/>
        <v>456</v>
      </c>
      <c r="M79">
        <f t="shared" si="17"/>
        <v>36</v>
      </c>
      <c r="N79">
        <f t="shared" si="25"/>
        <v>36</v>
      </c>
      <c r="O79">
        <f t="shared" si="18"/>
        <v>420</v>
      </c>
      <c r="P79" t="b">
        <f t="shared" si="19"/>
        <v>0</v>
      </c>
      <c r="Q79">
        <f t="shared" si="20"/>
        <v>0</v>
      </c>
    </row>
    <row r="80" spans="1:17" x14ac:dyDescent="0.25">
      <c r="A80">
        <f t="shared" si="14"/>
        <v>7</v>
      </c>
      <c r="B80">
        <f t="shared" si="15"/>
        <v>3</v>
      </c>
      <c r="C80" s="1">
        <v>41829</v>
      </c>
      <c r="D80" s="2">
        <f t="shared" si="21"/>
        <v>1</v>
      </c>
      <c r="E80" s="3">
        <f t="shared" si="13"/>
        <v>0.49884341887272243</v>
      </c>
      <c r="F80" s="3">
        <f>E79*Ilość_owiec+F79-G79*6</f>
        <v>336.40161213328156</v>
      </c>
      <c r="G80">
        <f t="shared" si="22"/>
        <v>56</v>
      </c>
      <c r="H80">
        <f t="shared" si="23"/>
        <v>55</v>
      </c>
      <c r="I80">
        <f t="shared" si="23"/>
        <v>56</v>
      </c>
      <c r="J80">
        <f t="shared" si="23"/>
        <v>55</v>
      </c>
      <c r="K80">
        <f t="shared" si="16"/>
        <v>56</v>
      </c>
      <c r="L80">
        <f t="shared" si="24"/>
        <v>475</v>
      </c>
      <c r="M80">
        <f t="shared" si="17"/>
        <v>36</v>
      </c>
      <c r="N80">
        <f t="shared" si="25"/>
        <v>36</v>
      </c>
      <c r="O80">
        <f t="shared" si="18"/>
        <v>439</v>
      </c>
      <c r="P80" t="b">
        <f t="shared" si="19"/>
        <v>0</v>
      </c>
      <c r="Q80">
        <f t="shared" si="20"/>
        <v>0</v>
      </c>
    </row>
    <row r="81" spans="1:17" x14ac:dyDescent="0.25">
      <c r="A81">
        <f t="shared" si="14"/>
        <v>7</v>
      </c>
      <c r="B81">
        <f t="shared" si="15"/>
        <v>4</v>
      </c>
      <c r="C81" s="1">
        <v>41830</v>
      </c>
      <c r="D81" s="2">
        <f t="shared" si="21"/>
        <v>2</v>
      </c>
      <c r="E81" s="3">
        <f t="shared" si="13"/>
        <v>0.49884341887272243</v>
      </c>
      <c r="F81" s="3">
        <f>E80*Ilość_owiec+F80-G80*6</f>
        <v>299.70766345691504</v>
      </c>
      <c r="G81">
        <f t="shared" si="22"/>
        <v>49</v>
      </c>
      <c r="H81">
        <f t="shared" si="23"/>
        <v>56</v>
      </c>
      <c r="I81">
        <f t="shared" si="23"/>
        <v>55</v>
      </c>
      <c r="J81">
        <f t="shared" si="23"/>
        <v>56</v>
      </c>
      <c r="K81">
        <f t="shared" si="16"/>
        <v>55</v>
      </c>
      <c r="L81">
        <f t="shared" si="24"/>
        <v>495</v>
      </c>
      <c r="M81">
        <f t="shared" si="17"/>
        <v>36</v>
      </c>
      <c r="N81">
        <f t="shared" si="25"/>
        <v>36</v>
      </c>
      <c r="O81">
        <f t="shared" si="18"/>
        <v>459</v>
      </c>
      <c r="P81" t="b">
        <f t="shared" si="19"/>
        <v>0</v>
      </c>
      <c r="Q81">
        <f t="shared" si="20"/>
        <v>0</v>
      </c>
    </row>
    <row r="82" spans="1:17" x14ac:dyDescent="0.25">
      <c r="A82">
        <f t="shared" si="14"/>
        <v>7</v>
      </c>
      <c r="B82">
        <f t="shared" si="15"/>
        <v>5</v>
      </c>
      <c r="C82" s="1">
        <v>41831</v>
      </c>
      <c r="D82" s="2">
        <f t="shared" si="21"/>
        <v>3</v>
      </c>
      <c r="E82" s="3">
        <f t="shared" si="13"/>
        <v>0.49884341887272243</v>
      </c>
      <c r="F82" s="3">
        <f>E81*Ilość_owiec+F81-G81*6</f>
        <v>305.01371478054853</v>
      </c>
      <c r="G82">
        <f t="shared" si="22"/>
        <v>50</v>
      </c>
      <c r="H82">
        <f t="shared" si="23"/>
        <v>49</v>
      </c>
      <c r="I82">
        <f t="shared" si="23"/>
        <v>56</v>
      </c>
      <c r="J82">
        <f t="shared" si="23"/>
        <v>55</v>
      </c>
      <c r="K82">
        <f t="shared" si="16"/>
        <v>56</v>
      </c>
      <c r="L82">
        <f t="shared" si="24"/>
        <v>514</v>
      </c>
      <c r="M82">
        <f t="shared" si="17"/>
        <v>36</v>
      </c>
      <c r="N82">
        <f t="shared" si="25"/>
        <v>36</v>
      </c>
      <c r="O82">
        <f t="shared" si="18"/>
        <v>478</v>
      </c>
      <c r="P82" t="b">
        <f t="shared" si="19"/>
        <v>0</v>
      </c>
      <c r="Q82">
        <f t="shared" si="20"/>
        <v>0</v>
      </c>
    </row>
    <row r="83" spans="1:17" x14ac:dyDescent="0.25">
      <c r="A83">
        <f t="shared" si="14"/>
        <v>7</v>
      </c>
      <c r="B83">
        <f t="shared" si="15"/>
        <v>6</v>
      </c>
      <c r="C83" s="1">
        <v>41832</v>
      </c>
      <c r="D83" s="2">
        <f t="shared" si="21"/>
        <v>4</v>
      </c>
      <c r="E83" s="3">
        <f t="shared" si="13"/>
        <v>0.49884341887272243</v>
      </c>
      <c r="F83" s="3">
        <f>E82*Ilość_owiec+F82-G82*6</f>
        <v>304.31976610418201</v>
      </c>
      <c r="G83">
        <f t="shared" si="22"/>
        <v>50</v>
      </c>
      <c r="H83">
        <f t="shared" si="23"/>
        <v>50</v>
      </c>
      <c r="I83">
        <f t="shared" si="23"/>
        <v>49</v>
      </c>
      <c r="J83">
        <f t="shared" si="23"/>
        <v>56</v>
      </c>
      <c r="K83">
        <f t="shared" si="16"/>
        <v>55</v>
      </c>
      <c r="L83">
        <f t="shared" si="24"/>
        <v>534</v>
      </c>
      <c r="M83">
        <f t="shared" si="17"/>
        <v>100</v>
      </c>
      <c r="N83">
        <f t="shared" si="25"/>
        <v>100</v>
      </c>
      <c r="O83">
        <f t="shared" si="18"/>
        <v>434</v>
      </c>
      <c r="P83" t="b">
        <f t="shared" si="19"/>
        <v>0</v>
      </c>
      <c r="Q83">
        <f t="shared" si="20"/>
        <v>0</v>
      </c>
    </row>
    <row r="84" spans="1:17" x14ac:dyDescent="0.25">
      <c r="A84">
        <f t="shared" si="14"/>
        <v>7</v>
      </c>
      <c r="B84">
        <f t="shared" si="15"/>
        <v>7</v>
      </c>
      <c r="C84" s="1">
        <v>41833</v>
      </c>
      <c r="D84" s="2">
        <f t="shared" si="21"/>
        <v>5</v>
      </c>
      <c r="E84" s="3">
        <f t="shared" si="13"/>
        <v>0.49884341887272243</v>
      </c>
      <c r="F84" s="3">
        <f>E83*Ilość_owiec+F83-G83*6</f>
        <v>303.62581742781549</v>
      </c>
      <c r="G84">
        <f t="shared" si="22"/>
        <v>50</v>
      </c>
      <c r="H84">
        <f t="shared" si="23"/>
        <v>50</v>
      </c>
      <c r="I84">
        <f t="shared" si="23"/>
        <v>50</v>
      </c>
      <c r="J84">
        <f t="shared" si="23"/>
        <v>49</v>
      </c>
      <c r="K84">
        <f t="shared" si="16"/>
        <v>56</v>
      </c>
      <c r="L84">
        <f t="shared" si="24"/>
        <v>489</v>
      </c>
      <c r="M84">
        <f t="shared" si="17"/>
        <v>100</v>
      </c>
      <c r="N84">
        <f t="shared" si="25"/>
        <v>100</v>
      </c>
      <c r="O84">
        <f t="shared" si="18"/>
        <v>389</v>
      </c>
      <c r="P84" t="b">
        <f t="shared" si="19"/>
        <v>0</v>
      </c>
      <c r="Q84">
        <f t="shared" si="20"/>
        <v>0</v>
      </c>
    </row>
    <row r="85" spans="1:17" x14ac:dyDescent="0.25">
      <c r="A85">
        <f t="shared" si="14"/>
        <v>7</v>
      </c>
      <c r="B85">
        <f t="shared" si="15"/>
        <v>1</v>
      </c>
      <c r="C85" s="1">
        <v>41834</v>
      </c>
      <c r="D85" s="2">
        <f t="shared" si="21"/>
        <v>6</v>
      </c>
      <c r="E85" s="3">
        <f t="shared" si="13"/>
        <v>0.49884341887272243</v>
      </c>
      <c r="F85" s="3">
        <f>E84*Ilość_owiec+F84-G84*6</f>
        <v>302.93186875144897</v>
      </c>
      <c r="G85">
        <f t="shared" si="22"/>
        <v>50</v>
      </c>
      <c r="H85">
        <f t="shared" si="23"/>
        <v>50</v>
      </c>
      <c r="I85">
        <f t="shared" si="23"/>
        <v>50</v>
      </c>
      <c r="J85">
        <f t="shared" si="23"/>
        <v>50</v>
      </c>
      <c r="K85">
        <f t="shared" si="16"/>
        <v>49</v>
      </c>
      <c r="L85">
        <f t="shared" si="24"/>
        <v>445</v>
      </c>
      <c r="M85">
        <f t="shared" si="17"/>
        <v>36</v>
      </c>
      <c r="N85">
        <f t="shared" si="25"/>
        <v>36</v>
      </c>
      <c r="O85">
        <f t="shared" si="18"/>
        <v>409</v>
      </c>
      <c r="P85" t="b">
        <f t="shared" si="19"/>
        <v>0</v>
      </c>
      <c r="Q85">
        <f t="shared" si="20"/>
        <v>0</v>
      </c>
    </row>
    <row r="86" spans="1:17" x14ac:dyDescent="0.25">
      <c r="A86">
        <f t="shared" si="14"/>
        <v>7</v>
      </c>
      <c r="B86">
        <f t="shared" si="15"/>
        <v>2</v>
      </c>
      <c r="C86" s="1">
        <v>41835</v>
      </c>
      <c r="D86" s="2">
        <f t="shared" si="21"/>
        <v>7</v>
      </c>
      <c r="E86" s="3">
        <f t="shared" si="13"/>
        <v>0.49884341887272243</v>
      </c>
      <c r="F86" s="3">
        <f>E85*Ilość_owiec+F85-G85*6</f>
        <v>302.23792007508246</v>
      </c>
      <c r="G86">
        <f t="shared" si="22"/>
        <v>50</v>
      </c>
      <c r="H86">
        <f t="shared" si="23"/>
        <v>50</v>
      </c>
      <c r="I86">
        <f t="shared" si="23"/>
        <v>50</v>
      </c>
      <c r="J86">
        <f t="shared" si="23"/>
        <v>50</v>
      </c>
      <c r="K86">
        <f t="shared" si="16"/>
        <v>50</v>
      </c>
      <c r="L86">
        <f t="shared" si="24"/>
        <v>458</v>
      </c>
      <c r="M86">
        <f t="shared" si="17"/>
        <v>36</v>
      </c>
      <c r="N86">
        <f t="shared" si="25"/>
        <v>36</v>
      </c>
      <c r="O86">
        <f t="shared" si="18"/>
        <v>422</v>
      </c>
      <c r="P86" t="b">
        <f t="shared" si="19"/>
        <v>0</v>
      </c>
      <c r="Q86">
        <f t="shared" si="20"/>
        <v>0</v>
      </c>
    </row>
    <row r="87" spans="1:17" x14ac:dyDescent="0.25">
      <c r="A87">
        <f t="shared" si="14"/>
        <v>7</v>
      </c>
      <c r="B87">
        <f t="shared" si="15"/>
        <v>3</v>
      </c>
      <c r="C87" s="1">
        <v>41836</v>
      </c>
      <c r="D87" s="2">
        <f t="shared" si="21"/>
        <v>1</v>
      </c>
      <c r="E87" s="3">
        <f t="shared" si="13"/>
        <v>0.44895907698545018</v>
      </c>
      <c r="F87" s="3">
        <f>E86*Ilość_owiec+F86-G86*6</f>
        <v>301.54397139871594</v>
      </c>
      <c r="G87">
        <f t="shared" si="22"/>
        <v>50</v>
      </c>
      <c r="H87">
        <f t="shared" si="23"/>
        <v>50</v>
      </c>
      <c r="I87">
        <f t="shared" si="23"/>
        <v>50</v>
      </c>
      <c r="J87">
        <f t="shared" si="23"/>
        <v>50</v>
      </c>
      <c r="K87">
        <f t="shared" si="16"/>
        <v>50</v>
      </c>
      <c r="L87">
        <f t="shared" si="24"/>
        <v>472</v>
      </c>
      <c r="M87">
        <f t="shared" si="17"/>
        <v>36</v>
      </c>
      <c r="N87">
        <f t="shared" si="25"/>
        <v>36</v>
      </c>
      <c r="O87">
        <f t="shared" si="18"/>
        <v>436</v>
      </c>
      <c r="P87" t="b">
        <f t="shared" si="19"/>
        <v>0</v>
      </c>
      <c r="Q87">
        <f t="shared" si="20"/>
        <v>0</v>
      </c>
    </row>
    <row r="88" spans="1:17" x14ac:dyDescent="0.25">
      <c r="A88">
        <f t="shared" si="14"/>
        <v>7</v>
      </c>
      <c r="B88">
        <f t="shared" si="15"/>
        <v>4</v>
      </c>
      <c r="C88" s="1">
        <v>41837</v>
      </c>
      <c r="D88" s="2">
        <f t="shared" si="21"/>
        <v>2</v>
      </c>
      <c r="E88" s="3">
        <f t="shared" si="13"/>
        <v>0.44895907698545018</v>
      </c>
      <c r="F88" s="3">
        <f>E87*Ilość_owiec+F87-G87*6</f>
        <v>270.9194175899861</v>
      </c>
      <c r="G88">
        <f t="shared" si="22"/>
        <v>45</v>
      </c>
      <c r="H88">
        <f t="shared" si="23"/>
        <v>50</v>
      </c>
      <c r="I88">
        <f t="shared" si="23"/>
        <v>50</v>
      </c>
      <c r="J88">
        <f t="shared" si="23"/>
        <v>50</v>
      </c>
      <c r="K88">
        <f t="shared" si="16"/>
        <v>50</v>
      </c>
      <c r="L88">
        <f t="shared" si="24"/>
        <v>486</v>
      </c>
      <c r="M88">
        <f t="shared" si="17"/>
        <v>36</v>
      </c>
      <c r="N88">
        <f t="shared" si="25"/>
        <v>36</v>
      </c>
      <c r="O88">
        <f t="shared" si="18"/>
        <v>450</v>
      </c>
      <c r="P88" t="b">
        <f t="shared" si="19"/>
        <v>0</v>
      </c>
      <c r="Q88">
        <f t="shared" si="20"/>
        <v>0</v>
      </c>
    </row>
    <row r="89" spans="1:17" x14ac:dyDescent="0.25">
      <c r="A89">
        <f t="shared" si="14"/>
        <v>7</v>
      </c>
      <c r="B89">
        <f t="shared" si="15"/>
        <v>5</v>
      </c>
      <c r="C89" s="1">
        <v>41838</v>
      </c>
      <c r="D89" s="2">
        <f t="shared" si="21"/>
        <v>3</v>
      </c>
      <c r="E89" s="3">
        <f t="shared" si="13"/>
        <v>0.44895907698545018</v>
      </c>
      <c r="F89" s="3">
        <f>E88*Ilość_owiec+F88-G88*6</f>
        <v>270.29486378125625</v>
      </c>
      <c r="G89">
        <f t="shared" si="22"/>
        <v>45</v>
      </c>
      <c r="H89">
        <f t="shared" si="23"/>
        <v>45</v>
      </c>
      <c r="I89">
        <f t="shared" si="23"/>
        <v>50</v>
      </c>
      <c r="J89">
        <f t="shared" si="23"/>
        <v>50</v>
      </c>
      <c r="K89">
        <f t="shared" si="16"/>
        <v>50</v>
      </c>
      <c r="L89">
        <f t="shared" si="24"/>
        <v>500</v>
      </c>
      <c r="M89">
        <f t="shared" si="17"/>
        <v>36</v>
      </c>
      <c r="N89">
        <f t="shared" si="25"/>
        <v>36</v>
      </c>
      <c r="O89">
        <f t="shared" si="18"/>
        <v>464</v>
      </c>
      <c r="P89" t="b">
        <f t="shared" si="19"/>
        <v>0</v>
      </c>
      <c r="Q89">
        <f t="shared" si="20"/>
        <v>0</v>
      </c>
    </row>
    <row r="90" spans="1:17" x14ac:dyDescent="0.25">
      <c r="A90">
        <f t="shared" si="14"/>
        <v>7</v>
      </c>
      <c r="B90">
        <f t="shared" si="15"/>
        <v>6</v>
      </c>
      <c r="C90" s="1">
        <v>41839</v>
      </c>
      <c r="D90" s="2">
        <f t="shared" si="21"/>
        <v>4</v>
      </c>
      <c r="E90" s="3">
        <f t="shared" si="13"/>
        <v>0.44895907698545018</v>
      </c>
      <c r="F90" s="3">
        <f>E89*Ilość_owiec+F89-G89*6</f>
        <v>269.67030997252641</v>
      </c>
      <c r="G90">
        <f t="shared" si="22"/>
        <v>44</v>
      </c>
      <c r="H90">
        <f t="shared" si="23"/>
        <v>45</v>
      </c>
      <c r="I90">
        <f t="shared" si="23"/>
        <v>45</v>
      </c>
      <c r="J90">
        <f t="shared" si="23"/>
        <v>50</v>
      </c>
      <c r="K90">
        <f t="shared" si="16"/>
        <v>50</v>
      </c>
      <c r="L90">
        <f t="shared" si="24"/>
        <v>514</v>
      </c>
      <c r="M90">
        <f t="shared" si="17"/>
        <v>100</v>
      </c>
      <c r="N90">
        <f t="shared" si="25"/>
        <v>100</v>
      </c>
      <c r="O90">
        <f t="shared" si="18"/>
        <v>414</v>
      </c>
      <c r="P90" t="b">
        <f t="shared" si="19"/>
        <v>0</v>
      </c>
      <c r="Q90">
        <f t="shared" si="20"/>
        <v>0</v>
      </c>
    </row>
    <row r="91" spans="1:17" x14ac:dyDescent="0.25">
      <c r="A91">
        <f t="shared" si="14"/>
        <v>7</v>
      </c>
      <c r="B91">
        <f t="shared" si="15"/>
        <v>7</v>
      </c>
      <c r="C91" s="1">
        <v>41840</v>
      </c>
      <c r="D91" s="2">
        <f t="shared" si="21"/>
        <v>5</v>
      </c>
      <c r="E91" s="3">
        <f t="shared" si="13"/>
        <v>0.44895907698545018</v>
      </c>
      <c r="F91" s="3">
        <f>E90*Ilość_owiec+F90-G90*6</f>
        <v>275.04575616379657</v>
      </c>
      <c r="G91">
        <f t="shared" si="22"/>
        <v>45</v>
      </c>
      <c r="H91">
        <f t="shared" si="23"/>
        <v>44</v>
      </c>
      <c r="I91">
        <f t="shared" si="23"/>
        <v>45</v>
      </c>
      <c r="J91">
        <f t="shared" si="23"/>
        <v>45</v>
      </c>
      <c r="K91">
        <f t="shared" si="16"/>
        <v>50</v>
      </c>
      <c r="L91">
        <f t="shared" si="24"/>
        <v>464</v>
      </c>
      <c r="M91">
        <f t="shared" si="17"/>
        <v>100</v>
      </c>
      <c r="N91">
        <f t="shared" si="25"/>
        <v>100</v>
      </c>
      <c r="O91">
        <f t="shared" si="18"/>
        <v>364</v>
      </c>
      <c r="P91" t="b">
        <f t="shared" si="19"/>
        <v>0</v>
      </c>
      <c r="Q91">
        <f t="shared" si="20"/>
        <v>0</v>
      </c>
    </row>
    <row r="92" spans="1:17" x14ac:dyDescent="0.25">
      <c r="A92">
        <f t="shared" si="14"/>
        <v>7</v>
      </c>
      <c r="B92">
        <f t="shared" si="15"/>
        <v>1</v>
      </c>
      <c r="C92" s="1">
        <v>41841</v>
      </c>
      <c r="D92" s="2">
        <f t="shared" si="21"/>
        <v>6</v>
      </c>
      <c r="E92" s="3">
        <f t="shared" si="13"/>
        <v>0.44895907698545018</v>
      </c>
      <c r="F92" s="3">
        <f>E91*Ilość_owiec+F91-G91*6</f>
        <v>274.42120235506673</v>
      </c>
      <c r="G92">
        <f t="shared" si="22"/>
        <v>45</v>
      </c>
      <c r="H92">
        <f t="shared" si="23"/>
        <v>45</v>
      </c>
      <c r="I92">
        <f t="shared" si="23"/>
        <v>44</v>
      </c>
      <c r="J92">
        <f t="shared" si="23"/>
        <v>45</v>
      </c>
      <c r="K92">
        <f t="shared" si="16"/>
        <v>45</v>
      </c>
      <c r="L92">
        <f t="shared" si="24"/>
        <v>414</v>
      </c>
      <c r="M92">
        <f t="shared" si="17"/>
        <v>36</v>
      </c>
      <c r="N92">
        <f t="shared" si="25"/>
        <v>36</v>
      </c>
      <c r="O92">
        <f t="shared" si="18"/>
        <v>378</v>
      </c>
      <c r="P92" t="b">
        <f t="shared" si="19"/>
        <v>0</v>
      </c>
      <c r="Q92">
        <f t="shared" si="20"/>
        <v>0</v>
      </c>
    </row>
    <row r="93" spans="1:17" x14ac:dyDescent="0.25">
      <c r="A93">
        <f t="shared" si="14"/>
        <v>7</v>
      </c>
      <c r="B93">
        <f t="shared" si="15"/>
        <v>2</v>
      </c>
      <c r="C93" s="1">
        <v>41842</v>
      </c>
      <c r="D93" s="2">
        <f t="shared" si="21"/>
        <v>7</v>
      </c>
      <c r="E93" s="3">
        <f t="shared" si="13"/>
        <v>0.44895907698545018</v>
      </c>
      <c r="F93" s="3">
        <f>E92*Ilość_owiec+F92-G92*6</f>
        <v>273.79664854633688</v>
      </c>
      <c r="G93">
        <f t="shared" si="22"/>
        <v>45</v>
      </c>
      <c r="H93">
        <f t="shared" si="23"/>
        <v>45</v>
      </c>
      <c r="I93">
        <f t="shared" si="23"/>
        <v>45</v>
      </c>
      <c r="J93">
        <f t="shared" si="23"/>
        <v>44</v>
      </c>
      <c r="K93">
        <f t="shared" si="16"/>
        <v>45</v>
      </c>
      <c r="L93">
        <f t="shared" si="24"/>
        <v>423</v>
      </c>
      <c r="M93">
        <f t="shared" si="17"/>
        <v>36</v>
      </c>
      <c r="N93">
        <f t="shared" si="25"/>
        <v>36</v>
      </c>
      <c r="O93">
        <f t="shared" si="18"/>
        <v>387</v>
      </c>
      <c r="P93" t="b">
        <f t="shared" si="19"/>
        <v>0</v>
      </c>
      <c r="Q93">
        <f t="shared" si="20"/>
        <v>0</v>
      </c>
    </row>
    <row r="94" spans="1:17" x14ac:dyDescent="0.25">
      <c r="A94">
        <f t="shared" si="14"/>
        <v>7</v>
      </c>
      <c r="B94">
        <f t="shared" si="15"/>
        <v>3</v>
      </c>
      <c r="C94" s="1">
        <v>41843</v>
      </c>
      <c r="D94" s="2">
        <f t="shared" si="21"/>
        <v>1</v>
      </c>
      <c r="E94" s="3">
        <f t="shared" si="13"/>
        <v>0.40406316928690517</v>
      </c>
      <c r="F94" s="3">
        <f>E93*Ilość_owiec+F93-G93*6</f>
        <v>273.17209473760704</v>
      </c>
      <c r="G94">
        <f t="shared" si="22"/>
        <v>45</v>
      </c>
      <c r="H94">
        <f t="shared" si="23"/>
        <v>45</v>
      </c>
      <c r="I94">
        <f t="shared" si="23"/>
        <v>45</v>
      </c>
      <c r="J94">
        <f t="shared" si="23"/>
        <v>45</v>
      </c>
      <c r="K94">
        <f t="shared" si="16"/>
        <v>44</v>
      </c>
      <c r="L94">
        <f t="shared" si="24"/>
        <v>432</v>
      </c>
      <c r="M94">
        <f t="shared" si="17"/>
        <v>36</v>
      </c>
      <c r="N94">
        <f t="shared" si="25"/>
        <v>36</v>
      </c>
      <c r="O94">
        <f t="shared" si="18"/>
        <v>396</v>
      </c>
      <c r="P94" t="b">
        <f t="shared" si="19"/>
        <v>0</v>
      </c>
      <c r="Q94">
        <f t="shared" si="20"/>
        <v>0</v>
      </c>
    </row>
    <row r="95" spans="1:17" x14ac:dyDescent="0.25">
      <c r="A95">
        <f t="shared" si="14"/>
        <v>7</v>
      </c>
      <c r="B95">
        <f t="shared" si="15"/>
        <v>4</v>
      </c>
      <c r="C95" s="1">
        <v>41844</v>
      </c>
      <c r="D95" s="2">
        <f t="shared" si="21"/>
        <v>2</v>
      </c>
      <c r="E95" s="3">
        <f t="shared" si="13"/>
        <v>0.40406316928690517</v>
      </c>
      <c r="F95" s="3">
        <f>E94*Ilość_owiec+F94-G94*6</f>
        <v>245.60999630975016</v>
      </c>
      <c r="G95">
        <f t="shared" si="22"/>
        <v>40</v>
      </c>
      <c r="H95">
        <f t="shared" si="23"/>
        <v>45</v>
      </c>
      <c r="I95">
        <f t="shared" si="23"/>
        <v>45</v>
      </c>
      <c r="J95">
        <f t="shared" si="23"/>
        <v>45</v>
      </c>
      <c r="K95">
        <f t="shared" si="16"/>
        <v>45</v>
      </c>
      <c r="L95">
        <f t="shared" si="24"/>
        <v>440</v>
      </c>
      <c r="M95">
        <f t="shared" si="17"/>
        <v>36</v>
      </c>
      <c r="N95">
        <f t="shared" si="25"/>
        <v>36</v>
      </c>
      <c r="O95">
        <f t="shared" si="18"/>
        <v>404</v>
      </c>
      <c r="P95" t="b">
        <f t="shared" si="19"/>
        <v>0</v>
      </c>
      <c r="Q95">
        <f t="shared" si="20"/>
        <v>0</v>
      </c>
    </row>
    <row r="96" spans="1:17" x14ac:dyDescent="0.25">
      <c r="A96">
        <f t="shared" si="14"/>
        <v>7</v>
      </c>
      <c r="B96">
        <f t="shared" si="15"/>
        <v>5</v>
      </c>
      <c r="C96" s="1">
        <v>41845</v>
      </c>
      <c r="D96" s="2">
        <f t="shared" si="21"/>
        <v>3</v>
      </c>
      <c r="E96" s="3">
        <f t="shared" si="13"/>
        <v>0.40406316928690517</v>
      </c>
      <c r="F96" s="3">
        <f>E95*Ilość_owiec+F95-G95*6</f>
        <v>248.04789788189328</v>
      </c>
      <c r="G96">
        <f t="shared" si="22"/>
        <v>41</v>
      </c>
      <c r="H96">
        <f t="shared" si="23"/>
        <v>40</v>
      </c>
      <c r="I96">
        <f t="shared" si="23"/>
        <v>45</v>
      </c>
      <c r="J96">
        <f t="shared" si="23"/>
        <v>45</v>
      </c>
      <c r="K96">
        <f t="shared" si="16"/>
        <v>45</v>
      </c>
      <c r="L96">
        <f t="shared" si="24"/>
        <v>449</v>
      </c>
      <c r="M96">
        <f t="shared" si="17"/>
        <v>36</v>
      </c>
      <c r="N96">
        <f t="shared" si="25"/>
        <v>36</v>
      </c>
      <c r="O96">
        <f t="shared" si="18"/>
        <v>413</v>
      </c>
      <c r="P96" t="b">
        <f t="shared" si="19"/>
        <v>0</v>
      </c>
      <c r="Q96">
        <f t="shared" si="20"/>
        <v>0</v>
      </c>
    </row>
    <row r="97" spans="1:17" x14ac:dyDescent="0.25">
      <c r="A97">
        <f t="shared" si="14"/>
        <v>7</v>
      </c>
      <c r="B97">
        <f t="shared" si="15"/>
        <v>6</v>
      </c>
      <c r="C97" s="1">
        <v>41846</v>
      </c>
      <c r="D97" s="2">
        <f t="shared" si="21"/>
        <v>4</v>
      </c>
      <c r="E97" s="3">
        <f t="shared" si="13"/>
        <v>0.40406316928690517</v>
      </c>
      <c r="F97" s="3">
        <f>E96*Ilość_owiec+F96-G96*6</f>
        <v>244.4857994540364</v>
      </c>
      <c r="G97">
        <f t="shared" si="22"/>
        <v>40</v>
      </c>
      <c r="H97">
        <f t="shared" si="23"/>
        <v>41</v>
      </c>
      <c r="I97">
        <f t="shared" si="23"/>
        <v>40</v>
      </c>
      <c r="J97">
        <f t="shared" si="23"/>
        <v>45</v>
      </c>
      <c r="K97">
        <f t="shared" si="16"/>
        <v>45</v>
      </c>
      <c r="L97">
        <f t="shared" si="24"/>
        <v>458</v>
      </c>
      <c r="M97">
        <f t="shared" si="17"/>
        <v>100</v>
      </c>
      <c r="N97">
        <f t="shared" si="25"/>
        <v>100</v>
      </c>
      <c r="O97">
        <f t="shared" si="18"/>
        <v>358</v>
      </c>
      <c r="P97" t="b">
        <f t="shared" si="19"/>
        <v>0</v>
      </c>
      <c r="Q97">
        <f t="shared" si="20"/>
        <v>0</v>
      </c>
    </row>
    <row r="98" spans="1:17" x14ac:dyDescent="0.25">
      <c r="A98">
        <f t="shared" si="14"/>
        <v>7</v>
      </c>
      <c r="B98">
        <f t="shared" si="15"/>
        <v>7</v>
      </c>
      <c r="C98" s="1">
        <v>41847</v>
      </c>
      <c r="D98" s="2">
        <f t="shared" si="21"/>
        <v>5</v>
      </c>
      <c r="E98" s="3">
        <f t="shared" si="13"/>
        <v>0.40406316928690517</v>
      </c>
      <c r="F98" s="3">
        <f>E97*Ilość_owiec+F97-G97*6</f>
        <v>246.92370102617951</v>
      </c>
      <c r="G98">
        <f t="shared" si="22"/>
        <v>41</v>
      </c>
      <c r="H98">
        <f t="shared" si="23"/>
        <v>40</v>
      </c>
      <c r="I98">
        <f t="shared" si="23"/>
        <v>41</v>
      </c>
      <c r="J98">
        <f t="shared" si="23"/>
        <v>40</v>
      </c>
      <c r="K98">
        <f t="shared" si="16"/>
        <v>45</v>
      </c>
      <c r="L98">
        <f t="shared" si="24"/>
        <v>403</v>
      </c>
      <c r="M98">
        <f t="shared" si="17"/>
        <v>100</v>
      </c>
      <c r="N98">
        <f t="shared" si="25"/>
        <v>100</v>
      </c>
      <c r="O98">
        <f t="shared" si="18"/>
        <v>303</v>
      </c>
      <c r="P98" t="b">
        <f t="shared" si="19"/>
        <v>0</v>
      </c>
      <c r="Q98">
        <f t="shared" si="20"/>
        <v>0</v>
      </c>
    </row>
    <row r="99" spans="1:17" x14ac:dyDescent="0.25">
      <c r="A99">
        <f t="shared" si="14"/>
        <v>7</v>
      </c>
      <c r="B99">
        <f t="shared" si="15"/>
        <v>1</v>
      </c>
      <c r="C99" s="1">
        <v>41848</v>
      </c>
      <c r="D99" s="2">
        <f t="shared" si="21"/>
        <v>6</v>
      </c>
      <c r="E99" s="3">
        <f t="shared" si="13"/>
        <v>0.40406316928690517</v>
      </c>
      <c r="F99" s="3">
        <f>E98*Ilość_owiec+F98-G98*6</f>
        <v>243.36160259832263</v>
      </c>
      <c r="G99">
        <f t="shared" si="22"/>
        <v>40</v>
      </c>
      <c r="H99">
        <f t="shared" si="23"/>
        <v>41</v>
      </c>
      <c r="I99">
        <f t="shared" si="23"/>
        <v>40</v>
      </c>
      <c r="J99">
        <f t="shared" si="23"/>
        <v>41</v>
      </c>
      <c r="K99">
        <f t="shared" si="16"/>
        <v>40</v>
      </c>
      <c r="L99">
        <f t="shared" si="24"/>
        <v>348</v>
      </c>
      <c r="M99">
        <f t="shared" si="17"/>
        <v>36</v>
      </c>
      <c r="N99">
        <f t="shared" si="25"/>
        <v>36</v>
      </c>
      <c r="O99">
        <f t="shared" si="18"/>
        <v>312</v>
      </c>
      <c r="P99" t="b">
        <f t="shared" si="19"/>
        <v>0</v>
      </c>
      <c r="Q99">
        <f t="shared" si="20"/>
        <v>0</v>
      </c>
    </row>
    <row r="100" spans="1:17" x14ac:dyDescent="0.25">
      <c r="A100">
        <f t="shared" si="14"/>
        <v>7</v>
      </c>
      <c r="B100">
        <f t="shared" si="15"/>
        <v>2</v>
      </c>
      <c r="C100" s="1">
        <v>41849</v>
      </c>
      <c r="D100" s="2">
        <f t="shared" si="21"/>
        <v>7</v>
      </c>
      <c r="E100" s="3">
        <f t="shared" si="13"/>
        <v>0.40406316928690517</v>
      </c>
      <c r="F100" s="3">
        <f>E99*Ilość_owiec+F99-G99*6</f>
        <v>245.79950417046575</v>
      </c>
      <c r="G100">
        <f t="shared" si="22"/>
        <v>40</v>
      </c>
      <c r="H100">
        <f t="shared" si="23"/>
        <v>40</v>
      </c>
      <c r="I100">
        <f t="shared" si="23"/>
        <v>41</v>
      </c>
      <c r="J100">
        <f t="shared" si="23"/>
        <v>40</v>
      </c>
      <c r="K100">
        <f t="shared" si="16"/>
        <v>41</v>
      </c>
      <c r="L100">
        <f t="shared" si="24"/>
        <v>352</v>
      </c>
      <c r="M100">
        <f t="shared" si="17"/>
        <v>36</v>
      </c>
      <c r="N100">
        <f t="shared" si="25"/>
        <v>36</v>
      </c>
      <c r="O100">
        <f t="shared" si="18"/>
        <v>316</v>
      </c>
      <c r="P100" t="b">
        <f t="shared" si="19"/>
        <v>0</v>
      </c>
      <c r="Q100">
        <f t="shared" si="20"/>
        <v>0</v>
      </c>
    </row>
    <row r="101" spans="1:17" x14ac:dyDescent="0.25">
      <c r="A101">
        <f t="shared" si="14"/>
        <v>7</v>
      </c>
      <c r="B101">
        <f t="shared" si="15"/>
        <v>3</v>
      </c>
      <c r="C101" s="1">
        <v>41850</v>
      </c>
      <c r="D101" s="2">
        <f t="shared" si="21"/>
        <v>1</v>
      </c>
      <c r="E101" s="3">
        <f t="shared" si="13"/>
        <v>0.36365685235821466</v>
      </c>
      <c r="F101" s="3">
        <f>E100*Ilość_owiec+F100-G100*6</f>
        <v>248.23740574260887</v>
      </c>
      <c r="G101">
        <f t="shared" si="22"/>
        <v>41</v>
      </c>
      <c r="H101">
        <f t="shared" si="23"/>
        <v>40</v>
      </c>
      <c r="I101">
        <f t="shared" si="23"/>
        <v>40</v>
      </c>
      <c r="J101">
        <f t="shared" si="23"/>
        <v>41</v>
      </c>
      <c r="K101">
        <f t="shared" si="16"/>
        <v>40</v>
      </c>
      <c r="L101">
        <f t="shared" si="24"/>
        <v>357</v>
      </c>
      <c r="M101">
        <f t="shared" si="17"/>
        <v>36</v>
      </c>
      <c r="N101">
        <f t="shared" si="25"/>
        <v>36</v>
      </c>
      <c r="O101">
        <f t="shared" si="18"/>
        <v>321</v>
      </c>
      <c r="P101" t="b">
        <f t="shared" si="19"/>
        <v>0</v>
      </c>
      <c r="Q101">
        <f t="shared" si="20"/>
        <v>0</v>
      </c>
    </row>
    <row r="102" spans="1:17" x14ac:dyDescent="0.25">
      <c r="A102">
        <f t="shared" si="14"/>
        <v>7</v>
      </c>
      <c r="B102">
        <f t="shared" si="15"/>
        <v>4</v>
      </c>
      <c r="C102" s="1">
        <v>41851</v>
      </c>
      <c r="D102" s="2">
        <f t="shared" si="21"/>
        <v>2</v>
      </c>
      <c r="E102" s="3">
        <f t="shared" si="13"/>
        <v>0.36365685235821466</v>
      </c>
      <c r="F102" s="3">
        <f>E101*Ilość_owiec+F101-G101*6</f>
        <v>220.43151715753766</v>
      </c>
      <c r="G102">
        <f t="shared" si="22"/>
        <v>36</v>
      </c>
      <c r="H102">
        <f t="shared" si="23"/>
        <v>41</v>
      </c>
      <c r="I102">
        <f t="shared" si="23"/>
        <v>40</v>
      </c>
      <c r="J102">
        <f t="shared" si="23"/>
        <v>40</v>
      </c>
      <c r="K102">
        <f t="shared" si="16"/>
        <v>41</v>
      </c>
      <c r="L102">
        <f t="shared" si="24"/>
        <v>361</v>
      </c>
      <c r="M102">
        <f t="shared" si="17"/>
        <v>36</v>
      </c>
      <c r="N102">
        <f t="shared" si="25"/>
        <v>36</v>
      </c>
      <c r="O102">
        <f t="shared" si="18"/>
        <v>325</v>
      </c>
      <c r="P102" t="b">
        <f t="shared" si="19"/>
        <v>0</v>
      </c>
      <c r="Q102">
        <f t="shared" si="20"/>
        <v>0</v>
      </c>
    </row>
    <row r="103" spans="1:17" x14ac:dyDescent="0.25">
      <c r="A103">
        <f t="shared" si="14"/>
        <v>8</v>
      </c>
      <c r="B103">
        <f t="shared" si="15"/>
        <v>5</v>
      </c>
      <c r="C103" s="1">
        <v>41852</v>
      </c>
      <c r="D103" s="2">
        <f t="shared" si="21"/>
        <v>3</v>
      </c>
      <c r="E103" s="3">
        <f t="shared" si="13"/>
        <v>0.36365685235821466</v>
      </c>
      <c r="F103" s="3">
        <f>E102*Ilość_owiec+F102-G102*6</f>
        <v>222.62562857246644</v>
      </c>
      <c r="G103">
        <f t="shared" si="22"/>
        <v>37</v>
      </c>
      <c r="H103">
        <f t="shared" si="23"/>
        <v>36</v>
      </c>
      <c r="I103">
        <f t="shared" si="23"/>
        <v>41</v>
      </c>
      <c r="J103">
        <f t="shared" si="23"/>
        <v>40</v>
      </c>
      <c r="K103">
        <f t="shared" si="16"/>
        <v>40</v>
      </c>
      <c r="L103">
        <f t="shared" si="24"/>
        <v>366</v>
      </c>
      <c r="M103">
        <f t="shared" si="17"/>
        <v>36</v>
      </c>
      <c r="N103">
        <f t="shared" si="25"/>
        <v>36</v>
      </c>
      <c r="O103">
        <f t="shared" si="18"/>
        <v>330</v>
      </c>
      <c r="P103" t="b">
        <f t="shared" si="19"/>
        <v>0</v>
      </c>
      <c r="Q103">
        <f t="shared" si="20"/>
        <v>0</v>
      </c>
    </row>
    <row r="104" spans="1:17" x14ac:dyDescent="0.25">
      <c r="A104">
        <f t="shared" si="14"/>
        <v>8</v>
      </c>
      <c r="B104">
        <f t="shared" si="15"/>
        <v>6</v>
      </c>
      <c r="C104" s="1">
        <v>41853</v>
      </c>
      <c r="D104" s="2">
        <f t="shared" si="21"/>
        <v>4</v>
      </c>
      <c r="E104" s="3">
        <f t="shared" si="13"/>
        <v>0.36365685235821466</v>
      </c>
      <c r="F104" s="3">
        <f>E103*Ilość_owiec+F103-G103*6</f>
        <v>218.81973998739522</v>
      </c>
      <c r="G104">
        <f t="shared" si="22"/>
        <v>36</v>
      </c>
      <c r="H104">
        <f t="shared" si="23"/>
        <v>37</v>
      </c>
      <c r="I104">
        <f t="shared" si="23"/>
        <v>36</v>
      </c>
      <c r="J104">
        <f t="shared" si="23"/>
        <v>41</v>
      </c>
      <c r="K104">
        <f t="shared" si="16"/>
        <v>40</v>
      </c>
      <c r="L104">
        <f t="shared" si="24"/>
        <v>370</v>
      </c>
      <c r="M104">
        <f t="shared" si="17"/>
        <v>100</v>
      </c>
      <c r="N104">
        <f t="shared" si="25"/>
        <v>100</v>
      </c>
      <c r="O104">
        <f t="shared" si="18"/>
        <v>270</v>
      </c>
      <c r="P104" t="b">
        <f t="shared" si="19"/>
        <v>0</v>
      </c>
      <c r="Q104">
        <f t="shared" si="20"/>
        <v>0</v>
      </c>
    </row>
    <row r="105" spans="1:17" x14ac:dyDescent="0.25">
      <c r="A105">
        <f t="shared" si="14"/>
        <v>8</v>
      </c>
      <c r="B105">
        <f t="shared" si="15"/>
        <v>7</v>
      </c>
      <c r="C105" s="1">
        <v>41854</v>
      </c>
      <c r="D105" s="2">
        <f t="shared" si="21"/>
        <v>5</v>
      </c>
      <c r="E105" s="3">
        <f t="shared" si="13"/>
        <v>0.36365685235821466</v>
      </c>
      <c r="F105" s="3">
        <f>E104*Ilość_owiec+F104-G104*6</f>
        <v>221.01385140232401</v>
      </c>
      <c r="G105">
        <f t="shared" si="22"/>
        <v>36</v>
      </c>
      <c r="H105">
        <f t="shared" si="23"/>
        <v>36</v>
      </c>
      <c r="I105">
        <f t="shared" si="23"/>
        <v>37</v>
      </c>
      <c r="J105">
        <f t="shared" si="23"/>
        <v>36</v>
      </c>
      <c r="K105">
        <f t="shared" si="16"/>
        <v>41</v>
      </c>
      <c r="L105">
        <f t="shared" si="24"/>
        <v>310</v>
      </c>
      <c r="M105">
        <f t="shared" si="17"/>
        <v>100</v>
      </c>
      <c r="N105">
        <f t="shared" si="25"/>
        <v>100</v>
      </c>
      <c r="O105">
        <f t="shared" si="18"/>
        <v>210</v>
      </c>
      <c r="P105" t="b">
        <f t="shared" si="19"/>
        <v>0</v>
      </c>
      <c r="Q105">
        <f t="shared" si="20"/>
        <v>0</v>
      </c>
    </row>
    <row r="106" spans="1:17" x14ac:dyDescent="0.25">
      <c r="A106">
        <f t="shared" si="14"/>
        <v>8</v>
      </c>
      <c r="B106">
        <f t="shared" si="15"/>
        <v>1</v>
      </c>
      <c r="C106" s="1">
        <v>41855</v>
      </c>
      <c r="D106" s="2">
        <f t="shared" si="21"/>
        <v>6</v>
      </c>
      <c r="E106" s="3">
        <f t="shared" si="13"/>
        <v>0.36365685235821466</v>
      </c>
      <c r="F106" s="3">
        <f>E105*Ilość_owiec+F105-G105*6</f>
        <v>223.20796281725279</v>
      </c>
      <c r="G106">
        <f t="shared" si="22"/>
        <v>37</v>
      </c>
      <c r="H106">
        <f t="shared" si="23"/>
        <v>36</v>
      </c>
      <c r="I106">
        <f t="shared" si="23"/>
        <v>36</v>
      </c>
      <c r="J106">
        <f t="shared" si="23"/>
        <v>37</v>
      </c>
      <c r="K106">
        <f t="shared" si="16"/>
        <v>36</v>
      </c>
      <c r="L106">
        <f t="shared" si="24"/>
        <v>251</v>
      </c>
      <c r="M106">
        <f t="shared" si="17"/>
        <v>36</v>
      </c>
      <c r="N106">
        <f t="shared" si="25"/>
        <v>36</v>
      </c>
      <c r="O106">
        <f t="shared" si="18"/>
        <v>215</v>
      </c>
      <c r="P106" t="b">
        <f t="shared" si="19"/>
        <v>0</v>
      </c>
      <c r="Q106">
        <f t="shared" si="20"/>
        <v>0</v>
      </c>
    </row>
    <row r="107" spans="1:17" x14ac:dyDescent="0.25">
      <c r="A107">
        <f t="shared" si="14"/>
        <v>8</v>
      </c>
      <c r="B107">
        <f t="shared" si="15"/>
        <v>2</v>
      </c>
      <c r="C107" s="1">
        <v>41856</v>
      </c>
      <c r="D107" s="2">
        <f t="shared" si="21"/>
        <v>7</v>
      </c>
      <c r="E107" s="3">
        <f t="shared" si="13"/>
        <v>0.36365685235821466</v>
      </c>
      <c r="F107" s="3">
        <f>E106*Ilość_owiec+F106-G106*6</f>
        <v>219.40207423218158</v>
      </c>
      <c r="G107">
        <f t="shared" si="22"/>
        <v>36</v>
      </c>
      <c r="H107">
        <f t="shared" si="23"/>
        <v>37</v>
      </c>
      <c r="I107">
        <f t="shared" si="23"/>
        <v>36</v>
      </c>
      <c r="J107">
        <f t="shared" si="23"/>
        <v>36</v>
      </c>
      <c r="K107">
        <f t="shared" si="16"/>
        <v>37</v>
      </c>
      <c r="L107">
        <f t="shared" si="24"/>
        <v>251</v>
      </c>
      <c r="M107">
        <f t="shared" si="17"/>
        <v>36</v>
      </c>
      <c r="N107">
        <f t="shared" si="25"/>
        <v>36</v>
      </c>
      <c r="O107">
        <f t="shared" si="18"/>
        <v>215</v>
      </c>
      <c r="P107" t="b">
        <f t="shared" si="19"/>
        <v>0</v>
      </c>
      <c r="Q107">
        <f t="shared" si="20"/>
        <v>0</v>
      </c>
    </row>
    <row r="108" spans="1:17" x14ac:dyDescent="0.25">
      <c r="A108">
        <f t="shared" si="14"/>
        <v>8</v>
      </c>
      <c r="B108">
        <f t="shared" si="15"/>
        <v>3</v>
      </c>
      <c r="C108" s="1">
        <v>41857</v>
      </c>
      <c r="D108" s="2">
        <f t="shared" si="21"/>
        <v>1</v>
      </c>
      <c r="E108" s="3">
        <f t="shared" si="13"/>
        <v>0.3272911671223932</v>
      </c>
      <c r="F108" s="3">
        <f>E107*Ilość_owiec+F107-G107*6</f>
        <v>221.59618564711036</v>
      </c>
      <c r="G108">
        <f t="shared" si="22"/>
        <v>36</v>
      </c>
      <c r="H108">
        <f t="shared" si="23"/>
        <v>36</v>
      </c>
      <c r="I108">
        <f t="shared" si="23"/>
        <v>37</v>
      </c>
      <c r="J108">
        <f t="shared" si="23"/>
        <v>36</v>
      </c>
      <c r="K108">
        <f t="shared" si="16"/>
        <v>36</v>
      </c>
      <c r="L108">
        <f t="shared" si="24"/>
        <v>252</v>
      </c>
      <c r="M108">
        <f t="shared" si="17"/>
        <v>36</v>
      </c>
      <c r="N108">
        <f t="shared" si="25"/>
        <v>36</v>
      </c>
      <c r="O108">
        <f t="shared" si="18"/>
        <v>216</v>
      </c>
      <c r="P108" t="b">
        <f t="shared" si="19"/>
        <v>0</v>
      </c>
      <c r="Q108">
        <f t="shared" si="20"/>
        <v>0</v>
      </c>
    </row>
    <row r="109" spans="1:17" x14ac:dyDescent="0.25">
      <c r="A109">
        <f t="shared" si="14"/>
        <v>8</v>
      </c>
      <c r="B109">
        <f t="shared" si="15"/>
        <v>4</v>
      </c>
      <c r="C109" s="1">
        <v>41858</v>
      </c>
      <c r="D109" s="2">
        <f t="shared" si="21"/>
        <v>2</v>
      </c>
      <c r="E109" s="3">
        <f t="shared" si="13"/>
        <v>0.3272911671223932</v>
      </c>
      <c r="F109" s="3">
        <f>E108*Ilość_owiec+F108-G108*6</f>
        <v>201.97088592054627</v>
      </c>
      <c r="G109">
        <f t="shared" si="22"/>
        <v>33</v>
      </c>
      <c r="H109">
        <f t="shared" si="23"/>
        <v>36</v>
      </c>
      <c r="I109">
        <f t="shared" si="23"/>
        <v>36</v>
      </c>
      <c r="J109">
        <f t="shared" si="23"/>
        <v>37</v>
      </c>
      <c r="K109">
        <f t="shared" si="16"/>
        <v>36</v>
      </c>
      <c r="L109">
        <f t="shared" si="24"/>
        <v>252</v>
      </c>
      <c r="M109">
        <f t="shared" si="17"/>
        <v>36</v>
      </c>
      <c r="N109">
        <f t="shared" si="25"/>
        <v>36</v>
      </c>
      <c r="O109">
        <f t="shared" si="18"/>
        <v>216</v>
      </c>
      <c r="P109" t="b">
        <f t="shared" si="19"/>
        <v>0</v>
      </c>
      <c r="Q109">
        <f t="shared" si="20"/>
        <v>0</v>
      </c>
    </row>
    <row r="110" spans="1:17" x14ac:dyDescent="0.25">
      <c r="A110">
        <f t="shared" si="14"/>
        <v>8</v>
      </c>
      <c r="B110">
        <f t="shared" si="15"/>
        <v>5</v>
      </c>
      <c r="C110" s="1">
        <v>41859</v>
      </c>
      <c r="D110" s="2">
        <f t="shared" si="21"/>
        <v>3</v>
      </c>
      <c r="E110" s="3">
        <f t="shared" si="13"/>
        <v>0.3272911671223932</v>
      </c>
      <c r="F110" s="3">
        <f>E109*Ilość_owiec+F109-G109*6</f>
        <v>200.34558619398217</v>
      </c>
      <c r="G110">
        <f t="shared" si="22"/>
        <v>33</v>
      </c>
      <c r="H110">
        <f t="shared" si="23"/>
        <v>33</v>
      </c>
      <c r="I110">
        <f t="shared" si="23"/>
        <v>36</v>
      </c>
      <c r="J110">
        <f t="shared" si="23"/>
        <v>36</v>
      </c>
      <c r="K110">
        <f t="shared" si="16"/>
        <v>37</v>
      </c>
      <c r="L110">
        <f t="shared" si="24"/>
        <v>252</v>
      </c>
      <c r="M110">
        <f t="shared" si="17"/>
        <v>36</v>
      </c>
      <c r="N110">
        <f t="shared" si="25"/>
        <v>36</v>
      </c>
      <c r="O110">
        <f t="shared" si="18"/>
        <v>216</v>
      </c>
      <c r="P110" t="b">
        <f t="shared" si="19"/>
        <v>0</v>
      </c>
      <c r="Q110">
        <f t="shared" si="20"/>
        <v>0</v>
      </c>
    </row>
    <row r="111" spans="1:17" x14ac:dyDescent="0.25">
      <c r="A111">
        <f t="shared" si="14"/>
        <v>8</v>
      </c>
      <c r="B111">
        <f t="shared" si="15"/>
        <v>6</v>
      </c>
      <c r="C111" s="1">
        <v>41860</v>
      </c>
      <c r="D111" s="2">
        <f t="shared" si="21"/>
        <v>4</v>
      </c>
      <c r="E111" s="3">
        <f t="shared" si="13"/>
        <v>0.3272911671223932</v>
      </c>
      <c r="F111" s="3">
        <f>E110*Ilość_owiec+F110-G110*6</f>
        <v>198.72028646741808</v>
      </c>
      <c r="G111">
        <f t="shared" si="22"/>
        <v>33</v>
      </c>
      <c r="H111">
        <f t="shared" si="23"/>
        <v>33</v>
      </c>
      <c r="I111">
        <f t="shared" si="23"/>
        <v>33</v>
      </c>
      <c r="J111">
        <f t="shared" si="23"/>
        <v>36</v>
      </c>
      <c r="K111">
        <f t="shared" si="16"/>
        <v>36</v>
      </c>
      <c r="L111">
        <f t="shared" si="24"/>
        <v>253</v>
      </c>
      <c r="M111">
        <f t="shared" si="17"/>
        <v>100</v>
      </c>
      <c r="N111">
        <f t="shared" si="25"/>
        <v>100</v>
      </c>
      <c r="O111">
        <f t="shared" si="18"/>
        <v>153</v>
      </c>
      <c r="P111" t="b">
        <f t="shared" si="19"/>
        <v>0</v>
      </c>
      <c r="Q111">
        <f t="shared" si="20"/>
        <v>0</v>
      </c>
    </row>
    <row r="112" spans="1:17" x14ac:dyDescent="0.25">
      <c r="A112">
        <f t="shared" si="14"/>
        <v>8</v>
      </c>
      <c r="B112">
        <f t="shared" si="15"/>
        <v>7</v>
      </c>
      <c r="C112" s="1">
        <v>41861</v>
      </c>
      <c r="D112" s="2">
        <f t="shared" si="21"/>
        <v>5</v>
      </c>
      <c r="E112" s="3">
        <f t="shared" si="13"/>
        <v>0.3272911671223932</v>
      </c>
      <c r="F112" s="3">
        <f>E111*Ilość_owiec+F111-G111*6</f>
        <v>197.09498674085398</v>
      </c>
      <c r="G112">
        <f t="shared" si="22"/>
        <v>32</v>
      </c>
      <c r="H112">
        <f t="shared" si="23"/>
        <v>33</v>
      </c>
      <c r="I112">
        <f t="shared" si="23"/>
        <v>33</v>
      </c>
      <c r="J112">
        <f t="shared" si="23"/>
        <v>33</v>
      </c>
      <c r="K112">
        <f t="shared" si="16"/>
        <v>36</v>
      </c>
      <c r="L112">
        <f t="shared" si="24"/>
        <v>189</v>
      </c>
      <c r="M112">
        <f t="shared" si="17"/>
        <v>100</v>
      </c>
      <c r="N112">
        <f t="shared" si="25"/>
        <v>100</v>
      </c>
      <c r="O112">
        <f t="shared" si="18"/>
        <v>89</v>
      </c>
      <c r="P112" t="b">
        <f t="shared" si="19"/>
        <v>0</v>
      </c>
      <c r="Q112">
        <f t="shared" si="20"/>
        <v>0</v>
      </c>
    </row>
    <row r="113" spans="1:17" x14ac:dyDescent="0.25">
      <c r="A113">
        <f t="shared" si="14"/>
        <v>8</v>
      </c>
      <c r="B113">
        <f t="shared" si="15"/>
        <v>1</v>
      </c>
      <c r="C113" s="1">
        <v>41862</v>
      </c>
      <c r="D113" s="2">
        <f t="shared" si="21"/>
        <v>6</v>
      </c>
      <c r="E113" s="3">
        <f t="shared" si="13"/>
        <v>0.3272911671223932</v>
      </c>
      <c r="F113" s="3">
        <f>E112*Ilość_owiec+F112-G112*6</f>
        <v>201.46968701428989</v>
      </c>
      <c r="G113">
        <f t="shared" si="22"/>
        <v>33</v>
      </c>
      <c r="H113">
        <f t="shared" si="23"/>
        <v>32</v>
      </c>
      <c r="I113">
        <f t="shared" si="23"/>
        <v>33</v>
      </c>
      <c r="J113">
        <f t="shared" si="23"/>
        <v>33</v>
      </c>
      <c r="K113">
        <f t="shared" si="16"/>
        <v>33</v>
      </c>
      <c r="L113">
        <f t="shared" si="24"/>
        <v>125</v>
      </c>
      <c r="M113">
        <f t="shared" si="17"/>
        <v>36</v>
      </c>
      <c r="N113">
        <f t="shared" si="25"/>
        <v>36</v>
      </c>
      <c r="O113">
        <f t="shared" si="18"/>
        <v>89</v>
      </c>
      <c r="P113" t="b">
        <f t="shared" si="19"/>
        <v>0</v>
      </c>
      <c r="Q113">
        <f t="shared" si="20"/>
        <v>0</v>
      </c>
    </row>
    <row r="114" spans="1:17" x14ac:dyDescent="0.25">
      <c r="A114">
        <f t="shared" si="14"/>
        <v>8</v>
      </c>
      <c r="B114">
        <f t="shared" si="15"/>
        <v>2</v>
      </c>
      <c r="C114" s="1">
        <v>41863</v>
      </c>
      <c r="D114" s="2">
        <f t="shared" si="21"/>
        <v>7</v>
      </c>
      <c r="E114" s="3">
        <f t="shared" si="13"/>
        <v>0.3272911671223932</v>
      </c>
      <c r="F114" s="3">
        <f>E113*Ilość_owiec+F113-G113*6</f>
        <v>199.84438728772579</v>
      </c>
      <c r="G114">
        <f t="shared" si="22"/>
        <v>33</v>
      </c>
      <c r="H114">
        <f t="shared" si="23"/>
        <v>33</v>
      </c>
      <c r="I114">
        <f t="shared" si="23"/>
        <v>32</v>
      </c>
      <c r="J114">
        <f t="shared" si="23"/>
        <v>33</v>
      </c>
      <c r="K114">
        <f t="shared" si="16"/>
        <v>33</v>
      </c>
      <c r="L114">
        <f t="shared" si="24"/>
        <v>122</v>
      </c>
      <c r="M114">
        <f t="shared" si="17"/>
        <v>36</v>
      </c>
      <c r="N114">
        <f t="shared" si="25"/>
        <v>36</v>
      </c>
      <c r="O114">
        <f t="shared" si="18"/>
        <v>86</v>
      </c>
      <c r="P114" t="b">
        <f t="shared" si="19"/>
        <v>0</v>
      </c>
      <c r="Q114">
        <f t="shared" si="20"/>
        <v>0</v>
      </c>
    </row>
    <row r="115" spans="1:17" x14ac:dyDescent="0.25">
      <c r="A115">
        <f t="shared" si="14"/>
        <v>8</v>
      </c>
      <c r="B115">
        <f t="shared" si="15"/>
        <v>3</v>
      </c>
      <c r="C115" s="1">
        <v>41864</v>
      </c>
      <c r="D115" s="2">
        <f t="shared" si="21"/>
        <v>1</v>
      </c>
      <c r="E115" s="3">
        <f t="shared" si="13"/>
        <v>0.29456205041015388</v>
      </c>
      <c r="F115" s="3">
        <f>E114*Ilość_owiec+F114-G114*6</f>
        <v>198.2190875611617</v>
      </c>
      <c r="G115">
        <f t="shared" si="22"/>
        <v>33</v>
      </c>
      <c r="H115">
        <f t="shared" si="23"/>
        <v>33</v>
      </c>
      <c r="I115">
        <f t="shared" si="23"/>
        <v>33</v>
      </c>
      <c r="J115">
        <f t="shared" si="23"/>
        <v>32</v>
      </c>
      <c r="K115">
        <f t="shared" si="16"/>
        <v>33</v>
      </c>
      <c r="L115">
        <f t="shared" si="24"/>
        <v>119</v>
      </c>
      <c r="M115">
        <f t="shared" si="17"/>
        <v>36</v>
      </c>
      <c r="N115">
        <f t="shared" si="25"/>
        <v>36</v>
      </c>
      <c r="O115">
        <f t="shared" si="18"/>
        <v>83</v>
      </c>
      <c r="P115" t="b">
        <f t="shared" si="19"/>
        <v>0</v>
      </c>
      <c r="Q115">
        <f t="shared" si="20"/>
        <v>0</v>
      </c>
    </row>
    <row r="116" spans="1:17" x14ac:dyDescent="0.25">
      <c r="A116">
        <f t="shared" si="14"/>
        <v>8</v>
      </c>
      <c r="B116">
        <f t="shared" si="15"/>
        <v>4</v>
      </c>
      <c r="C116" s="1">
        <v>41865</v>
      </c>
      <c r="D116" s="2">
        <f t="shared" si="21"/>
        <v>2</v>
      </c>
      <c r="E116" s="3">
        <f t="shared" si="13"/>
        <v>0.29456205041015388</v>
      </c>
      <c r="F116" s="3">
        <f>E115*Ilość_owiec+F115-G115*6</f>
        <v>176.95631780725404</v>
      </c>
      <c r="G116">
        <f t="shared" si="22"/>
        <v>29</v>
      </c>
      <c r="H116">
        <f t="shared" si="23"/>
        <v>33</v>
      </c>
      <c r="I116">
        <f t="shared" si="23"/>
        <v>33</v>
      </c>
      <c r="J116">
        <f t="shared" si="23"/>
        <v>33</v>
      </c>
      <c r="K116">
        <f t="shared" si="16"/>
        <v>32</v>
      </c>
      <c r="L116">
        <f t="shared" si="24"/>
        <v>116</v>
      </c>
      <c r="M116">
        <f t="shared" si="17"/>
        <v>36</v>
      </c>
      <c r="N116">
        <f t="shared" si="25"/>
        <v>36</v>
      </c>
      <c r="O116">
        <f t="shared" si="18"/>
        <v>80</v>
      </c>
      <c r="P116" t="b">
        <f t="shared" si="19"/>
        <v>0</v>
      </c>
      <c r="Q116">
        <f t="shared" si="20"/>
        <v>0</v>
      </c>
    </row>
    <row r="117" spans="1:17" x14ac:dyDescent="0.25">
      <c r="A117">
        <f t="shared" si="14"/>
        <v>8</v>
      </c>
      <c r="B117">
        <f t="shared" si="15"/>
        <v>5</v>
      </c>
      <c r="C117" s="1">
        <v>41866</v>
      </c>
      <c r="D117" s="2">
        <f t="shared" si="21"/>
        <v>3</v>
      </c>
      <c r="E117" s="3">
        <f t="shared" si="13"/>
        <v>0.29456205041015388</v>
      </c>
      <c r="F117" s="3">
        <f>E116*Ilość_owiec+F116-G116*6</f>
        <v>179.69354805334638</v>
      </c>
      <c r="G117">
        <f t="shared" si="22"/>
        <v>29</v>
      </c>
      <c r="H117">
        <f t="shared" si="23"/>
        <v>29</v>
      </c>
      <c r="I117">
        <f t="shared" si="23"/>
        <v>33</v>
      </c>
      <c r="J117">
        <f t="shared" si="23"/>
        <v>33</v>
      </c>
      <c r="K117">
        <f t="shared" si="16"/>
        <v>33</v>
      </c>
      <c r="L117">
        <f t="shared" si="24"/>
        <v>112</v>
      </c>
      <c r="M117">
        <f t="shared" si="17"/>
        <v>36</v>
      </c>
      <c r="N117">
        <f t="shared" si="25"/>
        <v>36</v>
      </c>
      <c r="O117">
        <f t="shared" si="18"/>
        <v>76</v>
      </c>
      <c r="P117" t="b">
        <f t="shared" si="19"/>
        <v>0</v>
      </c>
      <c r="Q117">
        <f t="shared" si="20"/>
        <v>0</v>
      </c>
    </row>
    <row r="118" spans="1:17" x14ac:dyDescent="0.25">
      <c r="A118">
        <f t="shared" si="14"/>
        <v>8</v>
      </c>
      <c r="B118">
        <f t="shared" si="15"/>
        <v>6</v>
      </c>
      <c r="C118" s="1">
        <v>41867</v>
      </c>
      <c r="D118" s="2">
        <f t="shared" si="21"/>
        <v>4</v>
      </c>
      <c r="E118" s="3">
        <f t="shared" si="13"/>
        <v>0.29456205041015388</v>
      </c>
      <c r="F118" s="3">
        <f>E117*Ilość_owiec+F117-G117*6</f>
        <v>182.43077829943871</v>
      </c>
      <c r="G118">
        <f t="shared" si="22"/>
        <v>30</v>
      </c>
      <c r="H118">
        <f t="shared" si="23"/>
        <v>29</v>
      </c>
      <c r="I118">
        <f t="shared" si="23"/>
        <v>29</v>
      </c>
      <c r="J118">
        <f t="shared" si="23"/>
        <v>33</v>
      </c>
      <c r="K118">
        <f t="shared" si="16"/>
        <v>33</v>
      </c>
      <c r="L118">
        <f t="shared" si="24"/>
        <v>109</v>
      </c>
      <c r="M118">
        <f t="shared" si="17"/>
        <v>100</v>
      </c>
      <c r="N118">
        <f t="shared" si="25"/>
        <v>100</v>
      </c>
      <c r="O118">
        <f t="shared" si="18"/>
        <v>9</v>
      </c>
      <c r="P118" t="b">
        <f t="shared" si="19"/>
        <v>0</v>
      </c>
      <c r="Q118">
        <f t="shared" si="20"/>
        <v>0</v>
      </c>
    </row>
    <row r="119" spans="1:17" x14ac:dyDescent="0.25">
      <c r="A119">
        <f t="shared" si="14"/>
        <v>8</v>
      </c>
      <c r="B119">
        <f t="shared" si="15"/>
        <v>7</v>
      </c>
      <c r="C119" s="1">
        <v>41868</v>
      </c>
      <c r="D119" s="2">
        <f t="shared" si="21"/>
        <v>5</v>
      </c>
      <c r="E119" s="3">
        <f t="shared" si="13"/>
        <v>0.29456205041015388</v>
      </c>
      <c r="F119" s="3">
        <f>E118*Ilość_owiec+F118-G118*6</f>
        <v>179.16800854553105</v>
      </c>
      <c r="G119">
        <f t="shared" si="22"/>
        <v>29</v>
      </c>
      <c r="H119">
        <f t="shared" si="23"/>
        <v>30</v>
      </c>
      <c r="I119">
        <f t="shared" si="23"/>
        <v>29</v>
      </c>
      <c r="J119">
        <f t="shared" si="23"/>
        <v>29</v>
      </c>
      <c r="K119">
        <f t="shared" si="16"/>
        <v>33</v>
      </c>
      <c r="L119">
        <f t="shared" si="24"/>
        <v>42</v>
      </c>
      <c r="M119">
        <f t="shared" si="17"/>
        <v>100</v>
      </c>
      <c r="N119">
        <f t="shared" si="25"/>
        <v>42</v>
      </c>
      <c r="O119">
        <f t="shared" si="18"/>
        <v>0</v>
      </c>
      <c r="P119" t="b">
        <f t="shared" si="19"/>
        <v>1</v>
      </c>
      <c r="Q119">
        <f t="shared" si="20"/>
        <v>58</v>
      </c>
    </row>
    <row r="120" spans="1:17" x14ac:dyDescent="0.25">
      <c r="A120">
        <f t="shared" si="14"/>
        <v>8</v>
      </c>
      <c r="B120">
        <f t="shared" si="15"/>
        <v>1</v>
      </c>
      <c r="C120" s="1">
        <v>41869</v>
      </c>
      <c r="D120" s="2">
        <f t="shared" si="21"/>
        <v>6</v>
      </c>
      <c r="E120" s="3">
        <f t="shared" si="13"/>
        <v>0.29456205041015388</v>
      </c>
      <c r="F120" s="3">
        <f>E119*Ilość_owiec+F119-G119*6</f>
        <v>181.90523879162339</v>
      </c>
      <c r="G120">
        <f t="shared" si="22"/>
        <v>30</v>
      </c>
      <c r="H120">
        <f t="shared" si="23"/>
        <v>29</v>
      </c>
      <c r="I120">
        <f t="shared" si="23"/>
        <v>30</v>
      </c>
      <c r="J120">
        <f t="shared" si="23"/>
        <v>29</v>
      </c>
      <c r="K120">
        <f t="shared" si="16"/>
        <v>29</v>
      </c>
      <c r="L120">
        <f t="shared" si="24"/>
        <v>33</v>
      </c>
      <c r="M120">
        <f t="shared" si="17"/>
        <v>36</v>
      </c>
      <c r="N120">
        <f t="shared" si="25"/>
        <v>33</v>
      </c>
      <c r="O120">
        <f t="shared" si="18"/>
        <v>0</v>
      </c>
      <c r="P120" t="b">
        <f t="shared" si="19"/>
        <v>1</v>
      </c>
      <c r="Q120">
        <f t="shared" si="20"/>
        <v>3</v>
      </c>
    </row>
    <row r="121" spans="1:17" x14ac:dyDescent="0.25">
      <c r="A121">
        <f t="shared" si="14"/>
        <v>8</v>
      </c>
      <c r="B121">
        <f t="shared" si="15"/>
        <v>2</v>
      </c>
      <c r="C121" s="1">
        <v>41870</v>
      </c>
      <c r="D121" s="2">
        <f t="shared" si="21"/>
        <v>7</v>
      </c>
      <c r="E121" s="3">
        <f t="shared" si="13"/>
        <v>0.29456205041015388</v>
      </c>
      <c r="F121" s="3">
        <f>E120*Ilość_owiec+F120-G120*6</f>
        <v>178.64246903771573</v>
      </c>
      <c r="G121">
        <f t="shared" si="22"/>
        <v>29</v>
      </c>
      <c r="H121">
        <f t="shared" si="23"/>
        <v>30</v>
      </c>
      <c r="I121">
        <f t="shared" si="23"/>
        <v>29</v>
      </c>
      <c r="J121">
        <f t="shared" si="23"/>
        <v>30</v>
      </c>
      <c r="K121">
        <f t="shared" si="16"/>
        <v>29</v>
      </c>
      <c r="L121">
        <f t="shared" si="24"/>
        <v>29</v>
      </c>
      <c r="M121">
        <f t="shared" si="17"/>
        <v>36</v>
      </c>
      <c r="N121">
        <f t="shared" si="25"/>
        <v>29</v>
      </c>
      <c r="O121">
        <f t="shared" si="18"/>
        <v>0</v>
      </c>
      <c r="P121" t="b">
        <f t="shared" si="19"/>
        <v>1</v>
      </c>
      <c r="Q121">
        <f t="shared" si="20"/>
        <v>7</v>
      </c>
    </row>
    <row r="122" spans="1:17" x14ac:dyDescent="0.25">
      <c r="A122">
        <f t="shared" si="14"/>
        <v>8</v>
      </c>
      <c r="B122">
        <f t="shared" si="15"/>
        <v>3</v>
      </c>
      <c r="C122" s="1">
        <v>41871</v>
      </c>
      <c r="D122" s="2">
        <f t="shared" si="21"/>
        <v>1</v>
      </c>
      <c r="E122" s="3">
        <f t="shared" si="13"/>
        <v>0.2651058453691385</v>
      </c>
      <c r="F122" s="3">
        <f>E121*Ilość_owiec+F121-G121*6</f>
        <v>181.37969928380807</v>
      </c>
      <c r="G122">
        <f t="shared" si="22"/>
        <v>30</v>
      </c>
      <c r="H122">
        <f t="shared" si="23"/>
        <v>29</v>
      </c>
      <c r="I122">
        <f t="shared" si="23"/>
        <v>30</v>
      </c>
      <c r="J122">
        <f t="shared" si="23"/>
        <v>29</v>
      </c>
      <c r="K122">
        <f t="shared" si="16"/>
        <v>30</v>
      </c>
      <c r="L122">
        <f t="shared" si="24"/>
        <v>29</v>
      </c>
      <c r="M122">
        <f t="shared" si="17"/>
        <v>36</v>
      </c>
      <c r="N122">
        <f t="shared" si="25"/>
        <v>29</v>
      </c>
      <c r="O122">
        <f t="shared" si="18"/>
        <v>0</v>
      </c>
      <c r="P122" t="b">
        <f t="shared" si="19"/>
        <v>1</v>
      </c>
      <c r="Q122">
        <f t="shared" si="20"/>
        <v>7</v>
      </c>
    </row>
    <row r="123" spans="1:17" x14ac:dyDescent="0.25">
      <c r="A123">
        <f t="shared" si="14"/>
        <v>8</v>
      </c>
      <c r="B123">
        <f t="shared" si="15"/>
        <v>4</v>
      </c>
      <c r="C123" s="1">
        <v>41872</v>
      </c>
      <c r="D123" s="2">
        <f t="shared" si="21"/>
        <v>2</v>
      </c>
      <c r="E123" s="3">
        <f t="shared" si="13"/>
        <v>0.2651058453691385</v>
      </c>
      <c r="F123" s="3">
        <f>E122*Ilość_owiec+F122-G122*6</f>
        <v>160.44320650529119</v>
      </c>
      <c r="G123">
        <f t="shared" si="22"/>
        <v>26</v>
      </c>
      <c r="H123">
        <f t="shared" si="23"/>
        <v>30</v>
      </c>
      <c r="I123">
        <f t="shared" si="23"/>
        <v>29</v>
      </c>
      <c r="J123">
        <f t="shared" si="23"/>
        <v>30</v>
      </c>
      <c r="K123">
        <f t="shared" si="16"/>
        <v>29</v>
      </c>
      <c r="L123">
        <f t="shared" si="24"/>
        <v>30</v>
      </c>
      <c r="M123">
        <f t="shared" si="17"/>
        <v>36</v>
      </c>
      <c r="N123">
        <f t="shared" si="25"/>
        <v>30</v>
      </c>
      <c r="O123">
        <f t="shared" si="18"/>
        <v>0</v>
      </c>
      <c r="P123" t="b">
        <f t="shared" si="19"/>
        <v>1</v>
      </c>
      <c r="Q123">
        <f t="shared" si="20"/>
        <v>6</v>
      </c>
    </row>
    <row r="124" spans="1:17" x14ac:dyDescent="0.25">
      <c r="A124">
        <f t="shared" si="14"/>
        <v>8</v>
      </c>
      <c r="B124">
        <f t="shared" si="15"/>
        <v>5</v>
      </c>
      <c r="C124" s="1">
        <v>41873</v>
      </c>
      <c r="D124" s="2">
        <f t="shared" si="21"/>
        <v>3</v>
      </c>
      <c r="E124" s="3">
        <f t="shared" si="13"/>
        <v>0.2651058453691385</v>
      </c>
      <c r="F124" s="3">
        <f>E123*Ilość_owiec+F123-G123*6</f>
        <v>163.50671372677425</v>
      </c>
      <c r="G124">
        <f t="shared" si="22"/>
        <v>27</v>
      </c>
      <c r="H124">
        <f t="shared" si="23"/>
        <v>26</v>
      </c>
      <c r="I124">
        <f t="shared" si="23"/>
        <v>30</v>
      </c>
      <c r="J124">
        <f t="shared" si="23"/>
        <v>29</v>
      </c>
      <c r="K124">
        <f t="shared" si="16"/>
        <v>30</v>
      </c>
      <c r="L124">
        <f t="shared" si="24"/>
        <v>29</v>
      </c>
      <c r="M124">
        <f t="shared" si="17"/>
        <v>36</v>
      </c>
      <c r="N124">
        <f t="shared" si="25"/>
        <v>29</v>
      </c>
      <c r="O124">
        <f t="shared" si="18"/>
        <v>0</v>
      </c>
      <c r="P124" t="b">
        <f t="shared" si="19"/>
        <v>1</v>
      </c>
      <c r="Q124">
        <f t="shared" si="20"/>
        <v>7</v>
      </c>
    </row>
    <row r="125" spans="1:17" x14ac:dyDescent="0.25">
      <c r="A125">
        <f t="shared" si="14"/>
        <v>8</v>
      </c>
      <c r="B125">
        <f t="shared" si="15"/>
        <v>6</v>
      </c>
      <c r="C125" s="1">
        <v>41874</v>
      </c>
      <c r="D125" s="2">
        <f t="shared" si="21"/>
        <v>4</v>
      </c>
      <c r="E125" s="3">
        <f t="shared" si="13"/>
        <v>0.2651058453691385</v>
      </c>
      <c r="F125" s="3">
        <f>E124*Ilość_owiec+F124-G124*6</f>
        <v>160.57022094825732</v>
      </c>
      <c r="G125">
        <f t="shared" si="22"/>
        <v>26</v>
      </c>
      <c r="H125">
        <f t="shared" si="23"/>
        <v>27</v>
      </c>
      <c r="I125">
        <f t="shared" si="23"/>
        <v>26</v>
      </c>
      <c r="J125">
        <f t="shared" si="23"/>
        <v>30</v>
      </c>
      <c r="K125">
        <f t="shared" si="16"/>
        <v>29</v>
      </c>
      <c r="L125">
        <f t="shared" si="24"/>
        <v>30</v>
      </c>
      <c r="M125">
        <f t="shared" si="17"/>
        <v>100</v>
      </c>
      <c r="N125">
        <f t="shared" si="25"/>
        <v>30</v>
      </c>
      <c r="O125">
        <f t="shared" si="18"/>
        <v>0</v>
      </c>
      <c r="P125" t="b">
        <f t="shared" si="19"/>
        <v>1</v>
      </c>
      <c r="Q125">
        <f t="shared" si="20"/>
        <v>70</v>
      </c>
    </row>
    <row r="126" spans="1:17" x14ac:dyDescent="0.25">
      <c r="A126">
        <f t="shared" si="14"/>
        <v>8</v>
      </c>
      <c r="B126">
        <f t="shared" si="15"/>
        <v>7</v>
      </c>
      <c r="C126" s="1">
        <v>41875</v>
      </c>
      <c r="D126" s="2">
        <f t="shared" si="21"/>
        <v>5</v>
      </c>
      <c r="E126" s="3">
        <f t="shared" si="13"/>
        <v>0.2651058453691385</v>
      </c>
      <c r="F126" s="3">
        <f>E125*Ilość_owiec+F125-G125*6</f>
        <v>163.63372816974038</v>
      </c>
      <c r="G126">
        <f t="shared" si="22"/>
        <v>27</v>
      </c>
      <c r="H126">
        <f t="shared" si="23"/>
        <v>26</v>
      </c>
      <c r="I126">
        <f t="shared" si="23"/>
        <v>27</v>
      </c>
      <c r="J126">
        <f t="shared" si="23"/>
        <v>26</v>
      </c>
      <c r="K126">
        <f t="shared" si="16"/>
        <v>30</v>
      </c>
      <c r="L126">
        <f t="shared" si="24"/>
        <v>29</v>
      </c>
      <c r="M126">
        <f t="shared" si="17"/>
        <v>100</v>
      </c>
      <c r="N126">
        <f t="shared" si="25"/>
        <v>29</v>
      </c>
      <c r="O126">
        <f t="shared" si="18"/>
        <v>0</v>
      </c>
      <c r="P126" t="b">
        <f t="shared" si="19"/>
        <v>1</v>
      </c>
      <c r="Q126">
        <f t="shared" si="20"/>
        <v>71</v>
      </c>
    </row>
    <row r="127" spans="1:17" x14ac:dyDescent="0.25">
      <c r="A127">
        <f t="shared" si="14"/>
        <v>8</v>
      </c>
      <c r="B127">
        <f t="shared" si="15"/>
        <v>1</v>
      </c>
      <c r="C127" s="1">
        <v>41876</v>
      </c>
      <c r="D127" s="2">
        <f t="shared" si="21"/>
        <v>6</v>
      </c>
      <c r="E127" s="3">
        <f t="shared" si="13"/>
        <v>0.2651058453691385</v>
      </c>
      <c r="F127" s="3">
        <f>E126*Ilość_owiec+F126-G126*6</f>
        <v>160.69723539122344</v>
      </c>
      <c r="G127">
        <f t="shared" si="22"/>
        <v>26</v>
      </c>
      <c r="H127">
        <f t="shared" si="23"/>
        <v>27</v>
      </c>
      <c r="I127">
        <f t="shared" si="23"/>
        <v>26</v>
      </c>
      <c r="J127">
        <f t="shared" si="23"/>
        <v>27</v>
      </c>
      <c r="K127">
        <f t="shared" si="16"/>
        <v>26</v>
      </c>
      <c r="L127">
        <f t="shared" si="24"/>
        <v>30</v>
      </c>
      <c r="M127">
        <f t="shared" si="17"/>
        <v>36</v>
      </c>
      <c r="N127">
        <f t="shared" si="25"/>
        <v>30</v>
      </c>
      <c r="O127">
        <f t="shared" si="18"/>
        <v>0</v>
      </c>
      <c r="P127" t="b">
        <f t="shared" si="19"/>
        <v>1</v>
      </c>
      <c r="Q127">
        <f t="shared" si="20"/>
        <v>6</v>
      </c>
    </row>
    <row r="128" spans="1:17" x14ac:dyDescent="0.25">
      <c r="A128">
        <f t="shared" si="14"/>
        <v>8</v>
      </c>
      <c r="B128">
        <f t="shared" si="15"/>
        <v>2</v>
      </c>
      <c r="C128" s="1">
        <v>41877</v>
      </c>
      <c r="D128" s="2">
        <f t="shared" si="21"/>
        <v>7</v>
      </c>
      <c r="E128" s="3">
        <f t="shared" si="13"/>
        <v>0.2651058453691385</v>
      </c>
      <c r="F128" s="3">
        <f>E127*Ilość_owiec+F127-G127*6</f>
        <v>163.76074261270651</v>
      </c>
      <c r="G128">
        <f t="shared" si="22"/>
        <v>27</v>
      </c>
      <c r="H128">
        <f t="shared" si="23"/>
        <v>26</v>
      </c>
      <c r="I128">
        <f t="shared" si="23"/>
        <v>27</v>
      </c>
      <c r="J128">
        <f t="shared" si="23"/>
        <v>26</v>
      </c>
      <c r="K128">
        <f t="shared" si="16"/>
        <v>27</v>
      </c>
      <c r="L128">
        <f t="shared" si="24"/>
        <v>26</v>
      </c>
      <c r="M128">
        <f t="shared" si="17"/>
        <v>36</v>
      </c>
      <c r="N128">
        <f t="shared" si="25"/>
        <v>26</v>
      </c>
      <c r="O128">
        <f t="shared" si="18"/>
        <v>0</v>
      </c>
      <c r="P128" t="b">
        <f t="shared" si="19"/>
        <v>1</v>
      </c>
      <c r="Q128">
        <f t="shared" si="20"/>
        <v>10</v>
      </c>
    </row>
    <row r="129" spans="1:17" x14ac:dyDescent="0.25">
      <c r="A129">
        <f t="shared" si="14"/>
        <v>8</v>
      </c>
      <c r="B129">
        <f t="shared" si="15"/>
        <v>3</v>
      </c>
      <c r="C129" s="1">
        <v>41878</v>
      </c>
      <c r="D129" s="2">
        <f t="shared" si="21"/>
        <v>1</v>
      </c>
      <c r="E129" s="3">
        <f t="shared" si="13"/>
        <v>0.23859526083222465</v>
      </c>
      <c r="F129" s="3">
        <f>E128*Ilość_owiec+F128-G128*6</f>
        <v>160.82424983418957</v>
      </c>
      <c r="G129">
        <f t="shared" si="22"/>
        <v>26</v>
      </c>
      <c r="H129">
        <f t="shared" si="23"/>
        <v>27</v>
      </c>
      <c r="I129">
        <f t="shared" si="23"/>
        <v>26</v>
      </c>
      <c r="J129">
        <f t="shared" si="23"/>
        <v>27</v>
      </c>
      <c r="K129">
        <f t="shared" si="16"/>
        <v>26</v>
      </c>
      <c r="L129">
        <f t="shared" si="24"/>
        <v>27</v>
      </c>
      <c r="M129">
        <f t="shared" si="17"/>
        <v>36</v>
      </c>
      <c r="N129">
        <f t="shared" si="25"/>
        <v>27</v>
      </c>
      <c r="O129">
        <f t="shared" si="18"/>
        <v>0</v>
      </c>
      <c r="P129" t="b">
        <f t="shared" si="19"/>
        <v>1</v>
      </c>
      <c r="Q129">
        <f t="shared" si="20"/>
        <v>9</v>
      </c>
    </row>
    <row r="130" spans="1:17" x14ac:dyDescent="0.25">
      <c r="A130">
        <f t="shared" si="14"/>
        <v>8</v>
      </c>
      <c r="B130">
        <f t="shared" si="15"/>
        <v>4</v>
      </c>
      <c r="C130" s="1">
        <v>41879</v>
      </c>
      <c r="D130" s="2">
        <f t="shared" si="21"/>
        <v>2</v>
      </c>
      <c r="E130" s="3">
        <f t="shared" si="13"/>
        <v>0.23859526083222465</v>
      </c>
      <c r="F130" s="3">
        <f>E129*Ilość_owiec+F129-G129*6</f>
        <v>147.98140633352438</v>
      </c>
      <c r="G130">
        <f t="shared" si="22"/>
        <v>24</v>
      </c>
      <c r="H130">
        <f t="shared" si="23"/>
        <v>26</v>
      </c>
      <c r="I130">
        <f t="shared" si="23"/>
        <v>27</v>
      </c>
      <c r="J130">
        <f t="shared" si="23"/>
        <v>26</v>
      </c>
      <c r="K130">
        <f t="shared" si="16"/>
        <v>27</v>
      </c>
      <c r="L130">
        <f t="shared" si="24"/>
        <v>26</v>
      </c>
      <c r="M130">
        <f t="shared" si="17"/>
        <v>36</v>
      </c>
      <c r="N130">
        <f t="shared" si="25"/>
        <v>26</v>
      </c>
      <c r="O130">
        <f t="shared" si="18"/>
        <v>0</v>
      </c>
      <c r="P130" t="b">
        <f t="shared" si="19"/>
        <v>1</v>
      </c>
      <c r="Q130">
        <f t="shared" si="20"/>
        <v>10</v>
      </c>
    </row>
    <row r="131" spans="1:17" x14ac:dyDescent="0.25">
      <c r="A131">
        <f t="shared" si="14"/>
        <v>8</v>
      </c>
      <c r="B131">
        <f t="shared" si="15"/>
        <v>5</v>
      </c>
      <c r="C131" s="1">
        <v>41880</v>
      </c>
      <c r="D131" s="2">
        <f t="shared" si="21"/>
        <v>3</v>
      </c>
      <c r="E131" s="3">
        <f t="shared" ref="E131:E162" si="26">IF(D131=1, E130*(90/100), E130)</f>
        <v>0.23859526083222465</v>
      </c>
      <c r="F131" s="3">
        <f>E130*Ilość_owiec+F130-G130*6</f>
        <v>147.13856283285918</v>
      </c>
      <c r="G131">
        <f t="shared" si="22"/>
        <v>24</v>
      </c>
      <c r="H131">
        <f t="shared" si="23"/>
        <v>24</v>
      </c>
      <c r="I131">
        <f t="shared" si="23"/>
        <v>26</v>
      </c>
      <c r="J131">
        <f t="shared" si="23"/>
        <v>27</v>
      </c>
      <c r="K131">
        <f t="shared" si="16"/>
        <v>26</v>
      </c>
      <c r="L131">
        <f t="shared" si="24"/>
        <v>27</v>
      </c>
      <c r="M131">
        <f t="shared" si="17"/>
        <v>36</v>
      </c>
      <c r="N131">
        <f t="shared" si="25"/>
        <v>27</v>
      </c>
      <c r="O131">
        <f t="shared" si="18"/>
        <v>0</v>
      </c>
      <c r="P131" t="b">
        <f t="shared" si="19"/>
        <v>1</v>
      </c>
      <c r="Q131">
        <f t="shared" si="20"/>
        <v>9</v>
      </c>
    </row>
    <row r="132" spans="1:17" x14ac:dyDescent="0.25">
      <c r="A132">
        <f t="shared" ref="A132:A162" si="27">MONTH(C132)</f>
        <v>8</v>
      </c>
      <c r="B132">
        <f t="shared" ref="B132:B162" si="28">WEEKDAY(C132,2)</f>
        <v>6</v>
      </c>
      <c r="C132" s="1">
        <v>41881</v>
      </c>
      <c r="D132" s="2">
        <f t="shared" si="21"/>
        <v>4</v>
      </c>
      <c r="E132" s="3">
        <f t="shared" si="26"/>
        <v>0.23859526083222465</v>
      </c>
      <c r="F132" s="3">
        <f>E131*Ilość_owiec+F131-G131*6</f>
        <v>146.29571933219398</v>
      </c>
      <c r="G132">
        <f t="shared" si="22"/>
        <v>24</v>
      </c>
      <c r="H132">
        <f t="shared" si="23"/>
        <v>24</v>
      </c>
      <c r="I132">
        <f t="shared" si="23"/>
        <v>24</v>
      </c>
      <c r="J132">
        <f t="shared" si="23"/>
        <v>26</v>
      </c>
      <c r="K132">
        <f t="shared" si="23"/>
        <v>27</v>
      </c>
      <c r="L132">
        <f t="shared" si="24"/>
        <v>26</v>
      </c>
      <c r="M132">
        <f t="shared" ref="M132:M162" si="29">IF(B132&gt;5, 100, 36)</f>
        <v>100</v>
      </c>
      <c r="N132">
        <f t="shared" si="25"/>
        <v>26</v>
      </c>
      <c r="O132">
        <f t="shared" ref="O132:O162" si="30">L132-N132</f>
        <v>0</v>
      </c>
      <c r="P132" t="b">
        <f t="shared" ref="P132:P162" si="31">M132&gt;L132</f>
        <v>1</v>
      </c>
      <c r="Q132">
        <f t="shared" ref="Q132:Q162" si="32">IF(P132, M132-N132, 0)</f>
        <v>74</v>
      </c>
    </row>
    <row r="133" spans="1:17" x14ac:dyDescent="0.25">
      <c r="A133">
        <f t="shared" si="27"/>
        <v>8</v>
      </c>
      <c r="B133">
        <f t="shared" si="28"/>
        <v>7</v>
      </c>
      <c r="C133" s="1">
        <v>41882</v>
      </c>
      <c r="D133" s="2">
        <f t="shared" ref="D133:D162" si="33">IF(D132=7, 1, D132+1)</f>
        <v>5</v>
      </c>
      <c r="E133" s="3">
        <f t="shared" si="26"/>
        <v>0.23859526083222465</v>
      </c>
      <c r="F133" s="3">
        <f>E132*Ilość_owiec+F132-G132*6</f>
        <v>145.45287583152879</v>
      </c>
      <c r="G133">
        <f t="shared" ref="G133:G162" si="34">ROUNDDOWN(F133/6, 0)</f>
        <v>24</v>
      </c>
      <c r="H133">
        <f t="shared" ref="H133:K162" si="35">G132</f>
        <v>24</v>
      </c>
      <c r="I133">
        <f t="shared" si="35"/>
        <v>24</v>
      </c>
      <c r="J133">
        <f t="shared" si="35"/>
        <v>24</v>
      </c>
      <c r="K133">
        <f t="shared" si="35"/>
        <v>26</v>
      </c>
      <c r="L133">
        <f t="shared" ref="L133:L162" si="36">K132+O132</f>
        <v>27</v>
      </c>
      <c r="M133">
        <f t="shared" si="29"/>
        <v>100</v>
      </c>
      <c r="N133">
        <f t="shared" ref="N133:N162" si="37">IF(L133&lt;M133, L133, M133)</f>
        <v>27</v>
      </c>
      <c r="O133">
        <f t="shared" si="30"/>
        <v>0</v>
      </c>
      <c r="P133" t="b">
        <f t="shared" si="31"/>
        <v>1</v>
      </c>
      <c r="Q133">
        <f t="shared" si="32"/>
        <v>73</v>
      </c>
    </row>
    <row r="134" spans="1:17" x14ac:dyDescent="0.25">
      <c r="A134">
        <f t="shared" si="27"/>
        <v>9</v>
      </c>
      <c r="B134">
        <f t="shared" si="28"/>
        <v>1</v>
      </c>
      <c r="C134" s="1">
        <v>41883</v>
      </c>
      <c r="D134" s="2">
        <f t="shared" si="33"/>
        <v>6</v>
      </c>
      <c r="E134" s="3">
        <f t="shared" si="26"/>
        <v>0.23859526083222465</v>
      </c>
      <c r="F134" s="3">
        <f>E133*Ilość_owiec+F133-G133*6</f>
        <v>144.61003233086359</v>
      </c>
      <c r="G134">
        <f t="shared" si="34"/>
        <v>24</v>
      </c>
      <c r="H134">
        <f t="shared" si="35"/>
        <v>24</v>
      </c>
      <c r="I134">
        <f t="shared" si="35"/>
        <v>24</v>
      </c>
      <c r="J134">
        <f t="shared" si="35"/>
        <v>24</v>
      </c>
      <c r="K134">
        <f t="shared" si="35"/>
        <v>24</v>
      </c>
      <c r="L134">
        <f t="shared" si="36"/>
        <v>26</v>
      </c>
      <c r="M134">
        <f t="shared" si="29"/>
        <v>36</v>
      </c>
      <c r="N134">
        <f>IF(L134&lt;M134, L134, M134)</f>
        <v>26</v>
      </c>
      <c r="O134">
        <f t="shared" si="30"/>
        <v>0</v>
      </c>
      <c r="P134" t="b">
        <f t="shared" si="31"/>
        <v>1</v>
      </c>
      <c r="Q134">
        <f t="shared" si="32"/>
        <v>10</v>
      </c>
    </row>
    <row r="135" spans="1:17" x14ac:dyDescent="0.25">
      <c r="A135">
        <f t="shared" si="27"/>
        <v>9</v>
      </c>
      <c r="B135">
        <f t="shared" si="28"/>
        <v>2</v>
      </c>
      <c r="C135" s="1">
        <v>41884</v>
      </c>
      <c r="D135" s="2">
        <f t="shared" si="33"/>
        <v>7</v>
      </c>
      <c r="E135" s="3">
        <f t="shared" si="26"/>
        <v>0.23859526083222465</v>
      </c>
      <c r="F135" s="3">
        <f>E134*Ilość_owiec+F134-G134*6</f>
        <v>143.76718883019839</v>
      </c>
      <c r="G135">
        <f t="shared" si="34"/>
        <v>23</v>
      </c>
      <c r="H135">
        <f t="shared" si="35"/>
        <v>24</v>
      </c>
      <c r="I135">
        <f t="shared" si="35"/>
        <v>24</v>
      </c>
      <c r="J135">
        <f t="shared" si="35"/>
        <v>24</v>
      </c>
      <c r="K135">
        <f t="shared" si="35"/>
        <v>24</v>
      </c>
      <c r="L135">
        <f t="shared" si="36"/>
        <v>24</v>
      </c>
      <c r="M135">
        <f t="shared" si="29"/>
        <v>36</v>
      </c>
      <c r="N135">
        <f t="shared" si="37"/>
        <v>24</v>
      </c>
      <c r="O135">
        <f t="shared" si="30"/>
        <v>0</v>
      </c>
      <c r="P135" t="b">
        <f t="shared" si="31"/>
        <v>1</v>
      </c>
      <c r="Q135">
        <f t="shared" si="32"/>
        <v>12</v>
      </c>
    </row>
    <row r="136" spans="1:17" x14ac:dyDescent="0.25">
      <c r="A136">
        <f t="shared" si="27"/>
        <v>9</v>
      </c>
      <c r="B136">
        <f t="shared" si="28"/>
        <v>3</v>
      </c>
      <c r="C136" s="1">
        <v>41885</v>
      </c>
      <c r="D136" s="2">
        <f t="shared" si="33"/>
        <v>1</v>
      </c>
      <c r="E136" s="3">
        <f t="shared" si="26"/>
        <v>0.21473573474900221</v>
      </c>
      <c r="F136" s="3">
        <f>E135*Ilość_owiec+F135-G135*6</f>
        <v>148.9243453295332</v>
      </c>
      <c r="G136">
        <f t="shared" si="34"/>
        <v>24</v>
      </c>
      <c r="H136">
        <f t="shared" si="35"/>
        <v>23</v>
      </c>
      <c r="I136">
        <f t="shared" si="35"/>
        <v>24</v>
      </c>
      <c r="J136">
        <f t="shared" si="35"/>
        <v>24</v>
      </c>
      <c r="K136">
        <f t="shared" si="35"/>
        <v>24</v>
      </c>
      <c r="L136">
        <f t="shared" si="36"/>
        <v>24</v>
      </c>
      <c r="M136">
        <f t="shared" si="29"/>
        <v>36</v>
      </c>
      <c r="N136">
        <f t="shared" si="37"/>
        <v>24</v>
      </c>
      <c r="O136">
        <f t="shared" si="30"/>
        <v>0</v>
      </c>
      <c r="P136" t="b">
        <f t="shared" si="31"/>
        <v>1</v>
      </c>
      <c r="Q136">
        <f t="shared" si="32"/>
        <v>12</v>
      </c>
    </row>
    <row r="137" spans="1:17" x14ac:dyDescent="0.25">
      <c r="A137">
        <f t="shared" si="27"/>
        <v>9</v>
      </c>
      <c r="B137">
        <f t="shared" si="28"/>
        <v>4</v>
      </c>
      <c r="C137" s="1">
        <v>41886</v>
      </c>
      <c r="D137" s="2">
        <f t="shared" si="33"/>
        <v>2</v>
      </c>
      <c r="E137" s="3">
        <f t="shared" si="26"/>
        <v>0.21473573474900221</v>
      </c>
      <c r="F137" s="3">
        <f>E136*Ilość_owiec+F136-G136*6</f>
        <v>133.76578617893449</v>
      </c>
      <c r="G137">
        <f t="shared" si="34"/>
        <v>22</v>
      </c>
      <c r="H137">
        <f t="shared" si="35"/>
        <v>24</v>
      </c>
      <c r="I137">
        <f t="shared" si="35"/>
        <v>23</v>
      </c>
      <c r="J137">
        <f t="shared" si="35"/>
        <v>24</v>
      </c>
      <c r="K137">
        <f t="shared" si="35"/>
        <v>24</v>
      </c>
      <c r="L137">
        <f t="shared" si="36"/>
        <v>24</v>
      </c>
      <c r="M137">
        <f t="shared" si="29"/>
        <v>36</v>
      </c>
      <c r="N137">
        <f t="shared" si="37"/>
        <v>24</v>
      </c>
      <c r="O137">
        <f t="shared" si="30"/>
        <v>0</v>
      </c>
      <c r="P137" t="b">
        <f t="shared" si="31"/>
        <v>1</v>
      </c>
      <c r="Q137">
        <f t="shared" si="32"/>
        <v>12</v>
      </c>
    </row>
    <row r="138" spans="1:17" x14ac:dyDescent="0.25">
      <c r="A138">
        <f t="shared" si="27"/>
        <v>9</v>
      </c>
      <c r="B138">
        <f t="shared" si="28"/>
        <v>5</v>
      </c>
      <c r="C138" s="1">
        <v>41887</v>
      </c>
      <c r="D138" s="2">
        <f t="shared" si="33"/>
        <v>3</v>
      </c>
      <c r="E138" s="3">
        <f t="shared" si="26"/>
        <v>0.21473573474900221</v>
      </c>
      <c r="F138" s="3">
        <f>E137*Ilość_owiec+F137-G137*6</f>
        <v>130.60722702833584</v>
      </c>
      <c r="G138">
        <f t="shared" si="34"/>
        <v>21</v>
      </c>
      <c r="H138">
        <f t="shared" si="35"/>
        <v>22</v>
      </c>
      <c r="I138">
        <f t="shared" si="35"/>
        <v>24</v>
      </c>
      <c r="J138">
        <f t="shared" si="35"/>
        <v>23</v>
      </c>
      <c r="K138">
        <f t="shared" si="35"/>
        <v>24</v>
      </c>
      <c r="L138">
        <f t="shared" si="36"/>
        <v>24</v>
      </c>
      <c r="M138">
        <f t="shared" si="29"/>
        <v>36</v>
      </c>
      <c r="N138">
        <f t="shared" si="37"/>
        <v>24</v>
      </c>
      <c r="O138">
        <f t="shared" si="30"/>
        <v>0</v>
      </c>
      <c r="P138" t="b">
        <f t="shared" si="31"/>
        <v>1</v>
      </c>
      <c r="Q138">
        <f t="shared" si="32"/>
        <v>12</v>
      </c>
    </row>
    <row r="139" spans="1:17" x14ac:dyDescent="0.25">
      <c r="A139">
        <f t="shared" si="27"/>
        <v>9</v>
      </c>
      <c r="B139">
        <f t="shared" si="28"/>
        <v>6</v>
      </c>
      <c r="C139" s="1">
        <v>41888</v>
      </c>
      <c r="D139" s="2">
        <f t="shared" si="33"/>
        <v>4</v>
      </c>
      <c r="E139" s="3">
        <f t="shared" si="26"/>
        <v>0.21473573474900221</v>
      </c>
      <c r="F139" s="3">
        <f>E138*Ilość_owiec+F138-G138*6</f>
        <v>133.44866787773719</v>
      </c>
      <c r="G139">
        <f t="shared" si="34"/>
        <v>22</v>
      </c>
      <c r="H139">
        <f t="shared" si="35"/>
        <v>21</v>
      </c>
      <c r="I139">
        <f t="shared" si="35"/>
        <v>22</v>
      </c>
      <c r="J139">
        <f t="shared" si="35"/>
        <v>24</v>
      </c>
      <c r="K139">
        <f t="shared" si="35"/>
        <v>23</v>
      </c>
      <c r="L139">
        <f t="shared" si="36"/>
        <v>24</v>
      </c>
      <c r="M139">
        <f t="shared" si="29"/>
        <v>100</v>
      </c>
      <c r="N139">
        <f t="shared" si="37"/>
        <v>24</v>
      </c>
      <c r="O139">
        <f t="shared" si="30"/>
        <v>0</v>
      </c>
      <c r="P139" t="b">
        <f t="shared" si="31"/>
        <v>1</v>
      </c>
      <c r="Q139">
        <f t="shared" si="32"/>
        <v>76</v>
      </c>
    </row>
    <row r="140" spans="1:17" x14ac:dyDescent="0.25">
      <c r="A140">
        <f t="shared" si="27"/>
        <v>9</v>
      </c>
      <c r="B140">
        <f t="shared" si="28"/>
        <v>7</v>
      </c>
      <c r="C140" s="1">
        <v>41889</v>
      </c>
      <c r="D140" s="2">
        <f t="shared" si="33"/>
        <v>5</v>
      </c>
      <c r="E140" s="3">
        <f t="shared" si="26"/>
        <v>0.21473573474900221</v>
      </c>
      <c r="F140" s="3">
        <f>E139*Ilość_owiec+F139-G139*6</f>
        <v>130.29010872713854</v>
      </c>
      <c r="G140">
        <f t="shared" si="34"/>
        <v>21</v>
      </c>
      <c r="H140">
        <f t="shared" si="35"/>
        <v>22</v>
      </c>
      <c r="I140">
        <f t="shared" si="35"/>
        <v>21</v>
      </c>
      <c r="J140">
        <f t="shared" si="35"/>
        <v>22</v>
      </c>
      <c r="K140">
        <f t="shared" si="35"/>
        <v>24</v>
      </c>
      <c r="L140">
        <f t="shared" si="36"/>
        <v>23</v>
      </c>
      <c r="M140">
        <f t="shared" si="29"/>
        <v>100</v>
      </c>
      <c r="N140">
        <f t="shared" si="37"/>
        <v>23</v>
      </c>
      <c r="O140">
        <f t="shared" si="30"/>
        <v>0</v>
      </c>
      <c r="P140" t="b">
        <f t="shared" si="31"/>
        <v>1</v>
      </c>
      <c r="Q140">
        <f t="shared" si="32"/>
        <v>77</v>
      </c>
    </row>
    <row r="141" spans="1:17" x14ac:dyDescent="0.25">
      <c r="A141">
        <f t="shared" si="27"/>
        <v>9</v>
      </c>
      <c r="B141">
        <f t="shared" si="28"/>
        <v>1</v>
      </c>
      <c r="C141" s="1">
        <v>41890</v>
      </c>
      <c r="D141" s="2">
        <f t="shared" si="33"/>
        <v>6</v>
      </c>
      <c r="E141" s="3">
        <f t="shared" si="26"/>
        <v>0.21473573474900221</v>
      </c>
      <c r="F141" s="3">
        <f>E140*Ilość_owiec+F140-G140*6</f>
        <v>133.1315495765399</v>
      </c>
      <c r="G141">
        <f t="shared" si="34"/>
        <v>22</v>
      </c>
      <c r="H141">
        <f t="shared" si="35"/>
        <v>21</v>
      </c>
      <c r="I141">
        <f t="shared" si="35"/>
        <v>22</v>
      </c>
      <c r="J141">
        <f t="shared" si="35"/>
        <v>21</v>
      </c>
      <c r="K141">
        <f t="shared" si="35"/>
        <v>22</v>
      </c>
      <c r="L141">
        <f t="shared" si="36"/>
        <v>24</v>
      </c>
      <c r="M141">
        <f t="shared" si="29"/>
        <v>36</v>
      </c>
      <c r="N141">
        <f t="shared" si="37"/>
        <v>24</v>
      </c>
      <c r="O141">
        <f t="shared" si="30"/>
        <v>0</v>
      </c>
      <c r="P141" t="b">
        <f t="shared" si="31"/>
        <v>1</v>
      </c>
      <c r="Q141">
        <f t="shared" si="32"/>
        <v>12</v>
      </c>
    </row>
    <row r="142" spans="1:17" x14ac:dyDescent="0.25">
      <c r="A142">
        <f t="shared" si="27"/>
        <v>9</v>
      </c>
      <c r="B142">
        <f t="shared" si="28"/>
        <v>2</v>
      </c>
      <c r="C142" s="1">
        <v>41891</v>
      </c>
      <c r="D142" s="2">
        <f t="shared" si="33"/>
        <v>7</v>
      </c>
      <c r="E142" s="3">
        <f t="shared" si="26"/>
        <v>0.21473573474900221</v>
      </c>
      <c r="F142" s="3">
        <f>E141*Ilość_owiec+F141-G141*6</f>
        <v>129.97299042594125</v>
      </c>
      <c r="G142">
        <f t="shared" si="34"/>
        <v>21</v>
      </c>
      <c r="H142">
        <f t="shared" si="35"/>
        <v>22</v>
      </c>
      <c r="I142">
        <f t="shared" si="35"/>
        <v>21</v>
      </c>
      <c r="J142">
        <f t="shared" si="35"/>
        <v>22</v>
      </c>
      <c r="K142">
        <f t="shared" si="35"/>
        <v>21</v>
      </c>
      <c r="L142">
        <f t="shared" si="36"/>
        <v>22</v>
      </c>
      <c r="M142">
        <f t="shared" si="29"/>
        <v>36</v>
      </c>
      <c r="N142">
        <f t="shared" si="37"/>
        <v>22</v>
      </c>
      <c r="O142">
        <f t="shared" si="30"/>
        <v>0</v>
      </c>
      <c r="P142" t="b">
        <f t="shared" si="31"/>
        <v>1</v>
      </c>
      <c r="Q142">
        <f t="shared" si="32"/>
        <v>14</v>
      </c>
    </row>
    <row r="143" spans="1:17" x14ac:dyDescent="0.25">
      <c r="A143">
        <f t="shared" si="27"/>
        <v>9</v>
      </c>
      <c r="B143">
        <f t="shared" si="28"/>
        <v>3</v>
      </c>
      <c r="C143" s="1">
        <v>41892</v>
      </c>
      <c r="D143" s="2">
        <f t="shared" si="33"/>
        <v>1</v>
      </c>
      <c r="E143" s="3">
        <f t="shared" si="26"/>
        <v>0.19326216127410198</v>
      </c>
      <c r="F143" s="3">
        <f>E142*Ilość_owiec+F142-G142*6</f>
        <v>132.8144312753426</v>
      </c>
      <c r="G143">
        <f t="shared" si="34"/>
        <v>22</v>
      </c>
      <c r="H143">
        <f t="shared" si="35"/>
        <v>21</v>
      </c>
      <c r="I143">
        <f t="shared" si="35"/>
        <v>22</v>
      </c>
      <c r="J143">
        <f t="shared" si="35"/>
        <v>21</v>
      </c>
      <c r="K143">
        <f t="shared" si="35"/>
        <v>22</v>
      </c>
      <c r="L143">
        <f t="shared" si="36"/>
        <v>21</v>
      </c>
      <c r="M143">
        <f t="shared" si="29"/>
        <v>36</v>
      </c>
      <c r="N143">
        <f t="shared" si="37"/>
        <v>21</v>
      </c>
      <c r="O143">
        <f t="shared" si="30"/>
        <v>0</v>
      </c>
      <c r="P143" t="b">
        <f t="shared" si="31"/>
        <v>1</v>
      </c>
      <c r="Q143">
        <f t="shared" si="32"/>
        <v>15</v>
      </c>
    </row>
    <row r="144" spans="1:17" x14ac:dyDescent="0.25">
      <c r="A144">
        <f t="shared" si="27"/>
        <v>9</v>
      </c>
      <c r="B144">
        <f t="shared" si="28"/>
        <v>4</v>
      </c>
      <c r="C144" s="1">
        <v>41893</v>
      </c>
      <c r="D144" s="2">
        <f t="shared" si="33"/>
        <v>2</v>
      </c>
      <c r="E144" s="3">
        <f t="shared" si="26"/>
        <v>0.19326216127410198</v>
      </c>
      <c r="F144" s="3">
        <f>E143*Ilość_owiec+F143-G143*6</f>
        <v>116.7717280398038</v>
      </c>
      <c r="G144">
        <f t="shared" si="34"/>
        <v>19</v>
      </c>
      <c r="H144">
        <f t="shared" si="35"/>
        <v>22</v>
      </c>
      <c r="I144">
        <f t="shared" si="35"/>
        <v>21</v>
      </c>
      <c r="J144">
        <f t="shared" si="35"/>
        <v>22</v>
      </c>
      <c r="K144">
        <f t="shared" si="35"/>
        <v>21</v>
      </c>
      <c r="L144">
        <f t="shared" si="36"/>
        <v>22</v>
      </c>
      <c r="M144">
        <f t="shared" si="29"/>
        <v>36</v>
      </c>
      <c r="N144">
        <f t="shared" si="37"/>
        <v>22</v>
      </c>
      <c r="O144">
        <f t="shared" si="30"/>
        <v>0</v>
      </c>
      <c r="P144" t="b">
        <f t="shared" si="31"/>
        <v>1</v>
      </c>
      <c r="Q144">
        <f t="shared" si="32"/>
        <v>14</v>
      </c>
    </row>
    <row r="145" spans="1:17" x14ac:dyDescent="0.25">
      <c r="A145">
        <f t="shared" si="27"/>
        <v>9</v>
      </c>
      <c r="B145">
        <f t="shared" si="28"/>
        <v>5</v>
      </c>
      <c r="C145" s="1">
        <v>41894</v>
      </c>
      <c r="D145" s="2">
        <f t="shared" si="33"/>
        <v>3</v>
      </c>
      <c r="E145" s="3">
        <f t="shared" si="26"/>
        <v>0.19326216127410198</v>
      </c>
      <c r="F145" s="3">
        <f>E144*Ilość_owiec+F144-G144*6</f>
        <v>118.72902480426501</v>
      </c>
      <c r="G145">
        <f t="shared" si="34"/>
        <v>19</v>
      </c>
      <c r="H145">
        <f t="shared" si="35"/>
        <v>19</v>
      </c>
      <c r="I145">
        <f t="shared" si="35"/>
        <v>22</v>
      </c>
      <c r="J145">
        <f t="shared" si="35"/>
        <v>21</v>
      </c>
      <c r="K145">
        <f t="shared" si="35"/>
        <v>22</v>
      </c>
      <c r="L145">
        <f t="shared" si="36"/>
        <v>21</v>
      </c>
      <c r="M145">
        <f t="shared" si="29"/>
        <v>36</v>
      </c>
      <c r="N145">
        <f t="shared" si="37"/>
        <v>21</v>
      </c>
      <c r="O145">
        <f t="shared" si="30"/>
        <v>0</v>
      </c>
      <c r="P145" t="b">
        <f t="shared" si="31"/>
        <v>1</v>
      </c>
      <c r="Q145">
        <f t="shared" si="32"/>
        <v>15</v>
      </c>
    </row>
    <row r="146" spans="1:17" x14ac:dyDescent="0.25">
      <c r="A146">
        <f t="shared" si="27"/>
        <v>9</v>
      </c>
      <c r="B146">
        <f t="shared" si="28"/>
        <v>6</v>
      </c>
      <c r="C146" s="1">
        <v>41895</v>
      </c>
      <c r="D146" s="2">
        <f t="shared" si="33"/>
        <v>4</v>
      </c>
      <c r="E146" s="3">
        <f t="shared" si="26"/>
        <v>0.19326216127410198</v>
      </c>
      <c r="F146" s="3">
        <f>E145*Ilość_owiec+F145-G145*6</f>
        <v>120.68632156872621</v>
      </c>
      <c r="G146">
        <f t="shared" si="34"/>
        <v>20</v>
      </c>
      <c r="H146">
        <f t="shared" si="35"/>
        <v>19</v>
      </c>
      <c r="I146">
        <f t="shared" si="35"/>
        <v>19</v>
      </c>
      <c r="J146">
        <f t="shared" si="35"/>
        <v>22</v>
      </c>
      <c r="K146">
        <f t="shared" si="35"/>
        <v>21</v>
      </c>
      <c r="L146">
        <f t="shared" si="36"/>
        <v>22</v>
      </c>
      <c r="M146">
        <f t="shared" si="29"/>
        <v>100</v>
      </c>
      <c r="N146">
        <f t="shared" si="37"/>
        <v>22</v>
      </c>
      <c r="O146">
        <f t="shared" si="30"/>
        <v>0</v>
      </c>
      <c r="P146" t="b">
        <f t="shared" si="31"/>
        <v>1</v>
      </c>
      <c r="Q146">
        <f t="shared" si="32"/>
        <v>78</v>
      </c>
    </row>
    <row r="147" spans="1:17" x14ac:dyDescent="0.25">
      <c r="A147">
        <f t="shared" si="27"/>
        <v>9</v>
      </c>
      <c r="B147">
        <f t="shared" si="28"/>
        <v>7</v>
      </c>
      <c r="C147" s="1">
        <v>41896</v>
      </c>
      <c r="D147" s="2">
        <f t="shared" si="33"/>
        <v>5</v>
      </c>
      <c r="E147" s="3">
        <f t="shared" si="26"/>
        <v>0.19326216127410198</v>
      </c>
      <c r="F147" s="3">
        <f>E146*Ilość_owiec+F146-G146*6</f>
        <v>116.64361833318742</v>
      </c>
      <c r="G147">
        <f t="shared" si="34"/>
        <v>19</v>
      </c>
      <c r="H147">
        <f t="shared" si="35"/>
        <v>20</v>
      </c>
      <c r="I147">
        <f t="shared" si="35"/>
        <v>19</v>
      </c>
      <c r="J147">
        <f t="shared" si="35"/>
        <v>19</v>
      </c>
      <c r="K147">
        <f t="shared" si="35"/>
        <v>22</v>
      </c>
      <c r="L147">
        <f t="shared" si="36"/>
        <v>21</v>
      </c>
      <c r="M147">
        <f t="shared" si="29"/>
        <v>100</v>
      </c>
      <c r="N147">
        <f t="shared" si="37"/>
        <v>21</v>
      </c>
      <c r="O147">
        <f t="shared" si="30"/>
        <v>0</v>
      </c>
      <c r="P147" t="b">
        <f t="shared" si="31"/>
        <v>1</v>
      </c>
      <c r="Q147">
        <f t="shared" si="32"/>
        <v>79</v>
      </c>
    </row>
    <row r="148" spans="1:17" x14ac:dyDescent="0.25">
      <c r="A148">
        <f t="shared" si="27"/>
        <v>9</v>
      </c>
      <c r="B148">
        <f t="shared" si="28"/>
        <v>1</v>
      </c>
      <c r="C148" s="1">
        <v>41897</v>
      </c>
      <c r="D148" s="2">
        <f t="shared" si="33"/>
        <v>6</v>
      </c>
      <c r="E148" s="3">
        <f t="shared" si="26"/>
        <v>0.19326216127410198</v>
      </c>
      <c r="F148" s="3">
        <f>E147*Ilość_owiec+F147-G147*6</f>
        <v>118.60091509764862</v>
      </c>
      <c r="G148">
        <f t="shared" si="34"/>
        <v>19</v>
      </c>
      <c r="H148">
        <f t="shared" si="35"/>
        <v>19</v>
      </c>
      <c r="I148">
        <f t="shared" si="35"/>
        <v>20</v>
      </c>
      <c r="J148">
        <f t="shared" si="35"/>
        <v>19</v>
      </c>
      <c r="K148">
        <f t="shared" si="35"/>
        <v>19</v>
      </c>
      <c r="L148">
        <f t="shared" si="36"/>
        <v>22</v>
      </c>
      <c r="M148">
        <f t="shared" si="29"/>
        <v>36</v>
      </c>
      <c r="N148">
        <f t="shared" si="37"/>
        <v>22</v>
      </c>
      <c r="O148">
        <f t="shared" si="30"/>
        <v>0</v>
      </c>
      <c r="P148" t="b">
        <f t="shared" si="31"/>
        <v>1</v>
      </c>
      <c r="Q148">
        <f t="shared" si="32"/>
        <v>14</v>
      </c>
    </row>
    <row r="149" spans="1:17" x14ac:dyDescent="0.25">
      <c r="A149">
        <f t="shared" si="27"/>
        <v>9</v>
      </c>
      <c r="B149">
        <f t="shared" si="28"/>
        <v>2</v>
      </c>
      <c r="C149" s="1">
        <v>41898</v>
      </c>
      <c r="D149" s="2">
        <f t="shared" si="33"/>
        <v>7</v>
      </c>
      <c r="E149" s="3">
        <f t="shared" si="26"/>
        <v>0.19326216127410198</v>
      </c>
      <c r="F149" s="3">
        <f>E148*Ilość_owiec+F148-G148*6</f>
        <v>120.55821186210983</v>
      </c>
      <c r="G149">
        <f t="shared" si="34"/>
        <v>20</v>
      </c>
      <c r="H149">
        <f t="shared" si="35"/>
        <v>19</v>
      </c>
      <c r="I149">
        <f t="shared" si="35"/>
        <v>19</v>
      </c>
      <c r="J149">
        <f t="shared" si="35"/>
        <v>20</v>
      </c>
      <c r="K149">
        <f t="shared" si="35"/>
        <v>19</v>
      </c>
      <c r="L149">
        <f t="shared" si="36"/>
        <v>19</v>
      </c>
      <c r="M149">
        <f t="shared" si="29"/>
        <v>36</v>
      </c>
      <c r="N149">
        <f t="shared" si="37"/>
        <v>19</v>
      </c>
      <c r="O149">
        <f t="shared" si="30"/>
        <v>0</v>
      </c>
      <c r="P149" t="b">
        <f t="shared" si="31"/>
        <v>1</v>
      </c>
      <c r="Q149">
        <f t="shared" si="32"/>
        <v>17</v>
      </c>
    </row>
    <row r="150" spans="1:17" x14ac:dyDescent="0.25">
      <c r="A150">
        <f t="shared" si="27"/>
        <v>9</v>
      </c>
      <c r="B150">
        <f t="shared" si="28"/>
        <v>3</v>
      </c>
      <c r="C150" s="1">
        <v>41899</v>
      </c>
      <c r="D150" s="2">
        <f t="shared" si="33"/>
        <v>1</v>
      </c>
      <c r="E150" s="3">
        <f t="shared" si="26"/>
        <v>0.17393594514669178</v>
      </c>
      <c r="F150" s="3">
        <f>E149*Ilość_owiec+F149-G149*6</f>
        <v>116.51550862657103</v>
      </c>
      <c r="G150">
        <f t="shared" si="34"/>
        <v>19</v>
      </c>
      <c r="H150">
        <f t="shared" si="35"/>
        <v>20</v>
      </c>
      <c r="I150">
        <f t="shared" si="35"/>
        <v>19</v>
      </c>
      <c r="J150">
        <f t="shared" si="35"/>
        <v>19</v>
      </c>
      <c r="K150">
        <f t="shared" si="35"/>
        <v>20</v>
      </c>
      <c r="L150">
        <f t="shared" si="36"/>
        <v>19</v>
      </c>
      <c r="M150">
        <f t="shared" si="29"/>
        <v>36</v>
      </c>
      <c r="N150">
        <f t="shared" si="37"/>
        <v>19</v>
      </c>
      <c r="O150">
        <f t="shared" si="30"/>
        <v>0</v>
      </c>
      <c r="P150" t="b">
        <f t="shared" si="31"/>
        <v>1</v>
      </c>
      <c r="Q150">
        <f t="shared" si="32"/>
        <v>17</v>
      </c>
    </row>
    <row r="151" spans="1:17" x14ac:dyDescent="0.25">
      <c r="A151">
        <f t="shared" si="27"/>
        <v>9</v>
      </c>
      <c r="B151">
        <f t="shared" si="28"/>
        <v>4</v>
      </c>
      <c r="C151" s="1">
        <v>41900</v>
      </c>
      <c r="D151" s="2">
        <f t="shared" si="33"/>
        <v>2</v>
      </c>
      <c r="E151" s="3">
        <f t="shared" si="26"/>
        <v>0.17393594514669178</v>
      </c>
      <c r="F151" s="3">
        <f>E150*Ilość_owiec+F150-G150*6</f>
        <v>106.87707571458611</v>
      </c>
      <c r="G151">
        <f t="shared" si="34"/>
        <v>17</v>
      </c>
      <c r="H151">
        <f t="shared" si="35"/>
        <v>19</v>
      </c>
      <c r="I151">
        <f t="shared" si="35"/>
        <v>20</v>
      </c>
      <c r="J151">
        <f t="shared" si="35"/>
        <v>19</v>
      </c>
      <c r="K151">
        <f t="shared" si="35"/>
        <v>19</v>
      </c>
      <c r="L151">
        <f t="shared" si="36"/>
        <v>20</v>
      </c>
      <c r="M151">
        <f t="shared" si="29"/>
        <v>36</v>
      </c>
      <c r="N151">
        <f t="shared" si="37"/>
        <v>20</v>
      </c>
      <c r="O151">
        <f t="shared" si="30"/>
        <v>0</v>
      </c>
      <c r="P151" t="b">
        <f t="shared" si="31"/>
        <v>1</v>
      </c>
      <c r="Q151">
        <f t="shared" si="32"/>
        <v>16</v>
      </c>
    </row>
    <row r="152" spans="1:17" x14ac:dyDescent="0.25">
      <c r="A152">
        <f t="shared" si="27"/>
        <v>9</v>
      </c>
      <c r="B152">
        <f t="shared" si="28"/>
        <v>5</v>
      </c>
      <c r="C152" s="1">
        <v>41901</v>
      </c>
      <c r="D152" s="2">
        <f t="shared" si="33"/>
        <v>3</v>
      </c>
      <c r="E152" s="3">
        <f t="shared" si="26"/>
        <v>0.17393594514669178</v>
      </c>
      <c r="F152" s="3">
        <f>E151*Ilość_owiec+F151-G151*6</f>
        <v>109.23864280260119</v>
      </c>
      <c r="G152">
        <f t="shared" si="34"/>
        <v>18</v>
      </c>
      <c r="H152">
        <f t="shared" si="35"/>
        <v>17</v>
      </c>
      <c r="I152">
        <f t="shared" si="35"/>
        <v>19</v>
      </c>
      <c r="J152">
        <f t="shared" si="35"/>
        <v>20</v>
      </c>
      <c r="K152">
        <f t="shared" si="35"/>
        <v>19</v>
      </c>
      <c r="L152">
        <f t="shared" si="36"/>
        <v>19</v>
      </c>
      <c r="M152">
        <f t="shared" si="29"/>
        <v>36</v>
      </c>
      <c r="N152">
        <f t="shared" si="37"/>
        <v>19</v>
      </c>
      <c r="O152">
        <f t="shared" si="30"/>
        <v>0</v>
      </c>
      <c r="P152" t="b">
        <f t="shared" si="31"/>
        <v>1</v>
      </c>
      <c r="Q152">
        <f t="shared" si="32"/>
        <v>17</v>
      </c>
    </row>
    <row r="153" spans="1:17" x14ac:dyDescent="0.25">
      <c r="A153">
        <f t="shared" si="27"/>
        <v>9</v>
      </c>
      <c r="B153">
        <f t="shared" si="28"/>
        <v>6</v>
      </c>
      <c r="C153" s="1">
        <v>41902</v>
      </c>
      <c r="D153" s="2">
        <f t="shared" si="33"/>
        <v>4</v>
      </c>
      <c r="E153" s="3">
        <f t="shared" si="26"/>
        <v>0.17393594514669178</v>
      </c>
      <c r="F153" s="3">
        <f>E152*Ilość_owiec+F152-G152*6</f>
        <v>105.60020989061627</v>
      </c>
      <c r="G153">
        <f t="shared" si="34"/>
        <v>17</v>
      </c>
      <c r="H153">
        <f t="shared" si="35"/>
        <v>18</v>
      </c>
      <c r="I153">
        <f t="shared" si="35"/>
        <v>17</v>
      </c>
      <c r="J153">
        <f t="shared" si="35"/>
        <v>19</v>
      </c>
      <c r="K153">
        <f t="shared" si="35"/>
        <v>20</v>
      </c>
      <c r="L153">
        <f t="shared" si="36"/>
        <v>19</v>
      </c>
      <c r="M153">
        <f t="shared" si="29"/>
        <v>100</v>
      </c>
      <c r="N153">
        <f t="shared" si="37"/>
        <v>19</v>
      </c>
      <c r="O153">
        <f t="shared" si="30"/>
        <v>0</v>
      </c>
      <c r="P153" t="b">
        <f t="shared" si="31"/>
        <v>1</v>
      </c>
      <c r="Q153">
        <f t="shared" si="32"/>
        <v>81</v>
      </c>
    </row>
    <row r="154" spans="1:17" x14ac:dyDescent="0.25">
      <c r="A154">
        <f t="shared" si="27"/>
        <v>9</v>
      </c>
      <c r="B154">
        <f t="shared" si="28"/>
        <v>7</v>
      </c>
      <c r="C154" s="1">
        <v>41903</v>
      </c>
      <c r="D154" s="2">
        <f t="shared" si="33"/>
        <v>5</v>
      </c>
      <c r="E154" s="3">
        <f t="shared" si="26"/>
        <v>0.17393594514669178</v>
      </c>
      <c r="F154" s="3">
        <f>E153*Ilość_owiec+F153-G153*6</f>
        <v>107.96177697863135</v>
      </c>
      <c r="G154">
        <f t="shared" si="34"/>
        <v>17</v>
      </c>
      <c r="H154">
        <f t="shared" si="35"/>
        <v>17</v>
      </c>
      <c r="I154">
        <f t="shared" si="35"/>
        <v>18</v>
      </c>
      <c r="J154">
        <f t="shared" si="35"/>
        <v>17</v>
      </c>
      <c r="K154">
        <f t="shared" si="35"/>
        <v>19</v>
      </c>
      <c r="L154">
        <f t="shared" si="36"/>
        <v>20</v>
      </c>
      <c r="M154">
        <f t="shared" si="29"/>
        <v>100</v>
      </c>
      <c r="N154">
        <f t="shared" si="37"/>
        <v>20</v>
      </c>
      <c r="O154">
        <f t="shared" si="30"/>
        <v>0</v>
      </c>
      <c r="P154" t="b">
        <f t="shared" si="31"/>
        <v>1</v>
      </c>
      <c r="Q154">
        <f t="shared" si="32"/>
        <v>80</v>
      </c>
    </row>
    <row r="155" spans="1:17" x14ac:dyDescent="0.25">
      <c r="A155">
        <f t="shared" si="27"/>
        <v>9</v>
      </c>
      <c r="B155">
        <f t="shared" si="28"/>
        <v>1</v>
      </c>
      <c r="C155" s="1">
        <v>41904</v>
      </c>
      <c r="D155" s="2">
        <f t="shared" si="33"/>
        <v>6</v>
      </c>
      <c r="E155" s="3">
        <f t="shared" si="26"/>
        <v>0.17393594514669178</v>
      </c>
      <c r="F155" s="3">
        <f>E154*Ilość_owiec+F154-G154*6</f>
        <v>110.32334406664643</v>
      </c>
      <c r="G155">
        <f t="shared" si="34"/>
        <v>18</v>
      </c>
      <c r="H155">
        <f t="shared" si="35"/>
        <v>17</v>
      </c>
      <c r="I155">
        <f t="shared" si="35"/>
        <v>17</v>
      </c>
      <c r="J155">
        <f t="shared" si="35"/>
        <v>18</v>
      </c>
      <c r="K155">
        <f t="shared" si="35"/>
        <v>17</v>
      </c>
      <c r="L155">
        <f t="shared" si="36"/>
        <v>19</v>
      </c>
      <c r="M155">
        <f t="shared" si="29"/>
        <v>36</v>
      </c>
      <c r="N155">
        <f t="shared" si="37"/>
        <v>19</v>
      </c>
      <c r="O155">
        <f t="shared" si="30"/>
        <v>0</v>
      </c>
      <c r="P155" t="b">
        <f t="shared" si="31"/>
        <v>1</v>
      </c>
      <c r="Q155">
        <f t="shared" si="32"/>
        <v>17</v>
      </c>
    </row>
    <row r="156" spans="1:17" x14ac:dyDescent="0.25">
      <c r="A156">
        <f t="shared" si="27"/>
        <v>9</v>
      </c>
      <c r="B156">
        <f t="shared" si="28"/>
        <v>2</v>
      </c>
      <c r="C156" s="1">
        <v>41905</v>
      </c>
      <c r="D156" s="2">
        <f t="shared" si="33"/>
        <v>7</v>
      </c>
      <c r="E156" s="3">
        <f t="shared" si="26"/>
        <v>0.17393594514669178</v>
      </c>
      <c r="F156" s="3">
        <f>E155*Ilość_owiec+F155-G155*6</f>
        <v>106.68491115466151</v>
      </c>
      <c r="G156">
        <f t="shared" si="34"/>
        <v>17</v>
      </c>
      <c r="H156">
        <f t="shared" si="35"/>
        <v>18</v>
      </c>
      <c r="I156">
        <f t="shared" si="35"/>
        <v>17</v>
      </c>
      <c r="J156">
        <f t="shared" si="35"/>
        <v>17</v>
      </c>
      <c r="K156">
        <f t="shared" si="35"/>
        <v>18</v>
      </c>
      <c r="L156">
        <f t="shared" si="36"/>
        <v>17</v>
      </c>
      <c r="M156">
        <f t="shared" si="29"/>
        <v>36</v>
      </c>
      <c r="N156">
        <f t="shared" si="37"/>
        <v>17</v>
      </c>
      <c r="O156">
        <f t="shared" si="30"/>
        <v>0</v>
      </c>
      <c r="P156" t="b">
        <f t="shared" si="31"/>
        <v>1</v>
      </c>
      <c r="Q156">
        <f t="shared" si="32"/>
        <v>19</v>
      </c>
    </row>
    <row r="157" spans="1:17" x14ac:dyDescent="0.25">
      <c r="A157">
        <f t="shared" si="27"/>
        <v>9</v>
      </c>
      <c r="B157">
        <f t="shared" si="28"/>
        <v>3</v>
      </c>
      <c r="C157" s="1">
        <v>41906</v>
      </c>
      <c r="D157" s="2">
        <f t="shared" si="33"/>
        <v>1</v>
      </c>
      <c r="E157" s="3">
        <f t="shared" si="26"/>
        <v>0.1565423506320226</v>
      </c>
      <c r="F157" s="3">
        <f>E156*Ilość_owiec+F156-G156*6</f>
        <v>109.04647824267659</v>
      </c>
      <c r="G157">
        <f t="shared" si="34"/>
        <v>18</v>
      </c>
      <c r="H157">
        <f t="shared" si="35"/>
        <v>17</v>
      </c>
      <c r="I157">
        <f t="shared" si="35"/>
        <v>18</v>
      </c>
      <c r="J157">
        <f t="shared" si="35"/>
        <v>17</v>
      </c>
      <c r="K157">
        <f t="shared" si="35"/>
        <v>17</v>
      </c>
      <c r="L157">
        <f t="shared" si="36"/>
        <v>18</v>
      </c>
      <c r="M157">
        <f t="shared" si="29"/>
        <v>36</v>
      </c>
      <c r="N157">
        <f t="shared" si="37"/>
        <v>18</v>
      </c>
      <c r="O157">
        <f t="shared" si="30"/>
        <v>0</v>
      </c>
      <c r="P157" t="b">
        <f t="shared" si="31"/>
        <v>1</v>
      </c>
      <c r="Q157">
        <f t="shared" si="32"/>
        <v>18</v>
      </c>
    </row>
    <row r="158" spans="1:17" x14ac:dyDescent="0.25">
      <c r="A158">
        <f t="shared" si="27"/>
        <v>9</v>
      </c>
      <c r="B158">
        <f t="shared" si="28"/>
        <v>4</v>
      </c>
      <c r="C158" s="1">
        <v>41907</v>
      </c>
      <c r="D158" s="2">
        <f t="shared" si="33"/>
        <v>2</v>
      </c>
      <c r="E158" s="3">
        <f t="shared" si="26"/>
        <v>0.1565423506320226</v>
      </c>
      <c r="F158" s="3">
        <f>E157*Ilość_owiec+F157-G157*6</f>
        <v>94.971888621890145</v>
      </c>
      <c r="G158">
        <f t="shared" si="34"/>
        <v>15</v>
      </c>
      <c r="H158">
        <f t="shared" si="35"/>
        <v>18</v>
      </c>
      <c r="I158">
        <f t="shared" si="35"/>
        <v>17</v>
      </c>
      <c r="J158">
        <f t="shared" si="35"/>
        <v>18</v>
      </c>
      <c r="K158">
        <f t="shared" si="35"/>
        <v>17</v>
      </c>
      <c r="L158">
        <f t="shared" si="36"/>
        <v>17</v>
      </c>
      <c r="M158">
        <f t="shared" si="29"/>
        <v>36</v>
      </c>
      <c r="N158">
        <f t="shared" si="37"/>
        <v>17</v>
      </c>
      <c r="O158">
        <f t="shared" si="30"/>
        <v>0</v>
      </c>
      <c r="P158" t="b">
        <f t="shared" si="31"/>
        <v>1</v>
      </c>
      <c r="Q158">
        <f t="shared" si="32"/>
        <v>19</v>
      </c>
    </row>
    <row r="159" spans="1:17" x14ac:dyDescent="0.25">
      <c r="A159">
        <f t="shared" si="27"/>
        <v>9</v>
      </c>
      <c r="B159">
        <f t="shared" si="28"/>
        <v>5</v>
      </c>
      <c r="C159" s="1">
        <v>41908</v>
      </c>
      <c r="D159" s="2">
        <f t="shared" si="33"/>
        <v>3</v>
      </c>
      <c r="E159" s="3">
        <f t="shared" si="26"/>
        <v>0.1565423506320226</v>
      </c>
      <c r="F159" s="3">
        <f>E158*Ilość_owiec+F158-G158*6</f>
        <v>98.897299001103704</v>
      </c>
      <c r="G159">
        <f t="shared" si="34"/>
        <v>16</v>
      </c>
      <c r="H159">
        <f t="shared" si="35"/>
        <v>15</v>
      </c>
      <c r="I159">
        <f t="shared" si="35"/>
        <v>18</v>
      </c>
      <c r="J159">
        <f t="shared" si="35"/>
        <v>17</v>
      </c>
      <c r="K159">
        <f t="shared" si="35"/>
        <v>18</v>
      </c>
      <c r="L159">
        <f t="shared" si="36"/>
        <v>17</v>
      </c>
      <c r="M159">
        <f t="shared" si="29"/>
        <v>36</v>
      </c>
      <c r="N159">
        <f t="shared" si="37"/>
        <v>17</v>
      </c>
      <c r="O159">
        <f t="shared" si="30"/>
        <v>0</v>
      </c>
      <c r="P159" t="b">
        <f t="shared" si="31"/>
        <v>1</v>
      </c>
      <c r="Q159">
        <f t="shared" si="32"/>
        <v>19</v>
      </c>
    </row>
    <row r="160" spans="1:17" x14ac:dyDescent="0.25">
      <c r="A160">
        <f t="shared" si="27"/>
        <v>9</v>
      </c>
      <c r="B160">
        <f t="shared" si="28"/>
        <v>6</v>
      </c>
      <c r="C160" s="1">
        <v>41909</v>
      </c>
      <c r="D160" s="2">
        <f t="shared" si="33"/>
        <v>4</v>
      </c>
      <c r="E160" s="3">
        <f t="shared" si="26"/>
        <v>0.1565423506320226</v>
      </c>
      <c r="F160" s="3">
        <f>E159*Ilość_owiec+F159-G159*6</f>
        <v>96.822709380317264</v>
      </c>
      <c r="G160">
        <f t="shared" si="34"/>
        <v>16</v>
      </c>
      <c r="H160">
        <f t="shared" si="35"/>
        <v>16</v>
      </c>
      <c r="I160">
        <f t="shared" si="35"/>
        <v>15</v>
      </c>
      <c r="J160">
        <f t="shared" si="35"/>
        <v>18</v>
      </c>
      <c r="K160">
        <f t="shared" si="35"/>
        <v>17</v>
      </c>
      <c r="L160">
        <f t="shared" si="36"/>
        <v>18</v>
      </c>
      <c r="M160">
        <f t="shared" si="29"/>
        <v>100</v>
      </c>
      <c r="N160">
        <f t="shared" si="37"/>
        <v>18</v>
      </c>
      <c r="O160">
        <f t="shared" si="30"/>
        <v>0</v>
      </c>
      <c r="P160" t="b">
        <f t="shared" si="31"/>
        <v>1</v>
      </c>
      <c r="Q160">
        <f t="shared" si="32"/>
        <v>82</v>
      </c>
    </row>
    <row r="161" spans="1:17" x14ac:dyDescent="0.25">
      <c r="A161">
        <f t="shared" si="27"/>
        <v>9</v>
      </c>
      <c r="B161">
        <f t="shared" si="28"/>
        <v>7</v>
      </c>
      <c r="C161" s="1">
        <v>41910</v>
      </c>
      <c r="D161" s="2">
        <f t="shared" si="33"/>
        <v>5</v>
      </c>
      <c r="E161" s="3">
        <f t="shared" si="26"/>
        <v>0.1565423506320226</v>
      </c>
      <c r="F161" s="3">
        <f>E160*Ilość_owiec+F160-G160*6</f>
        <v>94.748119759530823</v>
      </c>
      <c r="G161">
        <f t="shared" si="34"/>
        <v>15</v>
      </c>
      <c r="H161">
        <f t="shared" si="35"/>
        <v>16</v>
      </c>
      <c r="I161">
        <f t="shared" si="35"/>
        <v>16</v>
      </c>
      <c r="J161">
        <f t="shared" si="35"/>
        <v>15</v>
      </c>
      <c r="K161">
        <f t="shared" si="35"/>
        <v>18</v>
      </c>
      <c r="L161">
        <f t="shared" si="36"/>
        <v>17</v>
      </c>
      <c r="M161">
        <f t="shared" si="29"/>
        <v>100</v>
      </c>
      <c r="N161">
        <f t="shared" si="37"/>
        <v>17</v>
      </c>
      <c r="O161">
        <f t="shared" si="30"/>
        <v>0</v>
      </c>
      <c r="P161" t="b">
        <f t="shared" si="31"/>
        <v>1</v>
      </c>
      <c r="Q161">
        <f t="shared" si="32"/>
        <v>83</v>
      </c>
    </row>
    <row r="162" spans="1:17" x14ac:dyDescent="0.25">
      <c r="A162">
        <f t="shared" si="27"/>
        <v>9</v>
      </c>
      <c r="B162">
        <f t="shared" si="28"/>
        <v>1</v>
      </c>
      <c r="C162" s="1">
        <v>41911</v>
      </c>
      <c r="D162" s="2">
        <f t="shared" si="33"/>
        <v>6</v>
      </c>
      <c r="E162" s="3">
        <f t="shared" si="26"/>
        <v>0.1565423506320226</v>
      </c>
      <c r="F162" s="3">
        <f>E161*Ilość_owiec+F161-G161*6</f>
        <v>98.673530138744383</v>
      </c>
      <c r="G162">
        <f t="shared" si="34"/>
        <v>16</v>
      </c>
      <c r="H162">
        <f t="shared" si="35"/>
        <v>15</v>
      </c>
      <c r="I162">
        <f t="shared" si="35"/>
        <v>16</v>
      </c>
      <c r="J162">
        <f t="shared" si="35"/>
        <v>16</v>
      </c>
      <c r="K162">
        <f t="shared" si="35"/>
        <v>15</v>
      </c>
      <c r="L162">
        <f t="shared" si="36"/>
        <v>18</v>
      </c>
      <c r="M162">
        <f t="shared" si="29"/>
        <v>36</v>
      </c>
      <c r="N162">
        <f t="shared" si="37"/>
        <v>18</v>
      </c>
      <c r="O162">
        <f t="shared" si="30"/>
        <v>0</v>
      </c>
      <c r="P162" t="b">
        <f t="shared" si="31"/>
        <v>1</v>
      </c>
      <c r="Q162">
        <f t="shared" si="32"/>
        <v>18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2</vt:i4>
      </vt:variant>
    </vt:vector>
  </HeadingPairs>
  <TitlesOfParts>
    <vt:vector size="3" baseType="lpstr">
      <vt:lpstr>Arkusz1</vt:lpstr>
      <vt:lpstr>Ilość_mleka_z_jednej_owcy</vt:lpstr>
      <vt:lpstr>Ilość_owiec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2017-02-10T17:24:03Z</dcterms:modified>
</cp:coreProperties>
</file>