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e" sheetId="1" r:id="rId1"/>
    <sheet name="zadanie1" sheetId="2" r:id="rId2"/>
    <sheet name="zadanie2" sheetId="3" r:id="rId3"/>
    <sheet name="zadanie3" sheetId="4" r:id="rId4"/>
  </sheets>
  <definedNames>
    <definedName name="kraina" localSheetId="0">dane!$A$2:$E$51</definedName>
  </definedNames>
  <calcPr calcId="152511"/>
</workbook>
</file>

<file path=xl/calcChain.xml><?xml version="1.0" encoding="utf-8"?>
<calcChain xmlns="http://schemas.openxmlformats.org/spreadsheetml/2006/main">
  <c r="A2" i="4" l="1"/>
  <c r="J22" i="1"/>
  <c r="K22" i="1"/>
  <c r="M2" i="1"/>
  <c r="M3" i="1"/>
  <c r="M4" i="1"/>
  <c r="M5" i="1"/>
  <c r="M6" i="1"/>
  <c r="N6" i="1" s="1"/>
  <c r="O6" i="1" s="1"/>
  <c r="P6" i="1" s="1"/>
  <c r="Q6" i="1" s="1"/>
  <c r="R6" i="1" s="1"/>
  <c r="S6" i="1" s="1"/>
  <c r="T6" i="1" s="1"/>
  <c r="U6" i="1" s="1"/>
  <c r="V6" i="1" s="1"/>
  <c r="W6" i="1" s="1"/>
  <c r="M7" i="1"/>
  <c r="M8" i="1"/>
  <c r="M9" i="1"/>
  <c r="M10" i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M11" i="1"/>
  <c r="M12" i="1"/>
  <c r="M13" i="1"/>
  <c r="M14" i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M15" i="1"/>
  <c r="M16" i="1"/>
  <c r="M17" i="1"/>
  <c r="M18" i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M19" i="1"/>
  <c r="M20" i="1"/>
  <c r="M21" i="1"/>
  <c r="M23" i="1"/>
  <c r="M24" i="1"/>
  <c r="M25" i="1"/>
  <c r="M26" i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M27" i="1"/>
  <c r="M28" i="1"/>
  <c r="M29" i="1"/>
  <c r="M30" i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M31" i="1"/>
  <c r="M32" i="1"/>
  <c r="M33" i="1"/>
  <c r="M34" i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5" i="1"/>
  <c r="M36" i="1"/>
  <c r="M37" i="1"/>
  <c r="M38" i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9" i="1"/>
  <c r="M40" i="1"/>
  <c r="M41" i="1"/>
  <c r="M42" i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3" i="1"/>
  <c r="M44" i="1"/>
  <c r="M45" i="1"/>
  <c r="M46" i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7" i="1"/>
  <c r="M48" i="1"/>
  <c r="M49" i="1"/>
  <c r="M50" i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M51" i="1"/>
  <c r="O16" i="1"/>
  <c r="P16" i="1" s="1"/>
  <c r="Q16" i="1" s="1"/>
  <c r="R16" i="1" s="1"/>
  <c r="S16" i="1" s="1"/>
  <c r="T16" i="1" s="1"/>
  <c r="U16" i="1" s="1"/>
  <c r="V16" i="1" s="1"/>
  <c r="W16" i="1" s="1"/>
  <c r="O21" i="1"/>
  <c r="P21" i="1" s="1"/>
  <c r="Q21" i="1" s="1"/>
  <c r="R21" i="1" s="1"/>
  <c r="S21" i="1" s="1"/>
  <c r="T21" i="1" s="1"/>
  <c r="U21" i="1" s="1"/>
  <c r="V21" i="1" s="1"/>
  <c r="W21" i="1" s="1"/>
  <c r="O24" i="1"/>
  <c r="P24" i="1" s="1"/>
  <c r="Q24" i="1" s="1"/>
  <c r="R24" i="1" s="1"/>
  <c r="S24" i="1" s="1"/>
  <c r="T24" i="1" s="1"/>
  <c r="U24" i="1" s="1"/>
  <c r="V24" i="1" s="1"/>
  <c r="W24" i="1" s="1"/>
  <c r="O28" i="1"/>
  <c r="P28" i="1" s="1"/>
  <c r="Q28" i="1" s="1"/>
  <c r="R28" i="1" s="1"/>
  <c r="S28" i="1" s="1"/>
  <c r="T28" i="1" s="1"/>
  <c r="U28" i="1" s="1"/>
  <c r="V28" i="1" s="1"/>
  <c r="W28" i="1" s="1"/>
  <c r="O41" i="1"/>
  <c r="P41" i="1" s="1"/>
  <c r="Q41" i="1" s="1"/>
  <c r="R41" i="1" s="1"/>
  <c r="S41" i="1" s="1"/>
  <c r="T41" i="1" s="1"/>
  <c r="U41" i="1" s="1"/>
  <c r="V41" i="1" s="1"/>
  <c r="W41" i="1" s="1"/>
  <c r="O45" i="1"/>
  <c r="P45" i="1" s="1"/>
  <c r="Q45" i="1" s="1"/>
  <c r="R45" i="1" s="1"/>
  <c r="S45" i="1" s="1"/>
  <c r="T45" i="1" s="1"/>
  <c r="U45" i="1" s="1"/>
  <c r="V45" i="1" s="1"/>
  <c r="W45" i="1" s="1"/>
  <c r="N3" i="1"/>
  <c r="O3" i="1" s="1"/>
  <c r="P3" i="1" s="1"/>
  <c r="Q3" i="1" s="1"/>
  <c r="R3" i="1" s="1"/>
  <c r="S3" i="1" s="1"/>
  <c r="T3" i="1" s="1"/>
  <c r="U3" i="1" s="1"/>
  <c r="V3" i="1" s="1"/>
  <c r="W3" i="1" s="1"/>
  <c r="N4" i="1"/>
  <c r="O4" i="1" s="1"/>
  <c r="P4" i="1" s="1"/>
  <c r="Q4" i="1" s="1"/>
  <c r="R4" i="1" s="1"/>
  <c r="S4" i="1" s="1"/>
  <c r="T4" i="1" s="1"/>
  <c r="U4" i="1" s="1"/>
  <c r="V4" i="1" s="1"/>
  <c r="W4" i="1" s="1"/>
  <c r="N5" i="1"/>
  <c r="O5" i="1" s="1"/>
  <c r="P5" i="1" s="1"/>
  <c r="Q5" i="1" s="1"/>
  <c r="R5" i="1" s="1"/>
  <c r="S5" i="1" s="1"/>
  <c r="T5" i="1" s="1"/>
  <c r="U5" i="1" s="1"/>
  <c r="V5" i="1" s="1"/>
  <c r="W5" i="1" s="1"/>
  <c r="N7" i="1"/>
  <c r="O7" i="1" s="1"/>
  <c r="P7" i="1" s="1"/>
  <c r="Q7" i="1" s="1"/>
  <c r="R7" i="1" s="1"/>
  <c r="S7" i="1" s="1"/>
  <c r="T7" i="1" s="1"/>
  <c r="U7" i="1" s="1"/>
  <c r="V7" i="1" s="1"/>
  <c r="W7" i="1" s="1"/>
  <c r="N8" i="1"/>
  <c r="O8" i="1" s="1"/>
  <c r="P8" i="1" s="1"/>
  <c r="Q8" i="1" s="1"/>
  <c r="R8" i="1" s="1"/>
  <c r="S8" i="1" s="1"/>
  <c r="T8" i="1" s="1"/>
  <c r="U8" i="1" s="1"/>
  <c r="V8" i="1" s="1"/>
  <c r="W8" i="1" s="1"/>
  <c r="N9" i="1"/>
  <c r="O9" i="1" s="1"/>
  <c r="P9" i="1" s="1"/>
  <c r="Q9" i="1" s="1"/>
  <c r="R9" i="1" s="1"/>
  <c r="S9" i="1" s="1"/>
  <c r="T9" i="1" s="1"/>
  <c r="U9" i="1" s="1"/>
  <c r="V9" i="1" s="1"/>
  <c r="W9" i="1" s="1"/>
  <c r="N11" i="1"/>
  <c r="O11" i="1" s="1"/>
  <c r="P11" i="1" s="1"/>
  <c r="Q11" i="1" s="1"/>
  <c r="R11" i="1" s="1"/>
  <c r="S11" i="1" s="1"/>
  <c r="T11" i="1" s="1"/>
  <c r="U11" i="1" s="1"/>
  <c r="V11" i="1" s="1"/>
  <c r="W11" i="1" s="1"/>
  <c r="N12" i="1"/>
  <c r="O12" i="1" s="1"/>
  <c r="P12" i="1" s="1"/>
  <c r="Q12" i="1" s="1"/>
  <c r="R12" i="1" s="1"/>
  <c r="S12" i="1" s="1"/>
  <c r="T12" i="1" s="1"/>
  <c r="U12" i="1" s="1"/>
  <c r="V12" i="1" s="1"/>
  <c r="W12" i="1" s="1"/>
  <c r="N13" i="1"/>
  <c r="O13" i="1" s="1"/>
  <c r="P13" i="1" s="1"/>
  <c r="Q13" i="1" s="1"/>
  <c r="R13" i="1" s="1"/>
  <c r="S13" i="1" s="1"/>
  <c r="T13" i="1" s="1"/>
  <c r="U13" i="1" s="1"/>
  <c r="V13" i="1" s="1"/>
  <c r="W13" i="1" s="1"/>
  <c r="N15" i="1"/>
  <c r="O15" i="1" s="1"/>
  <c r="P15" i="1" s="1"/>
  <c r="Q15" i="1" s="1"/>
  <c r="R15" i="1" s="1"/>
  <c r="S15" i="1" s="1"/>
  <c r="T15" i="1" s="1"/>
  <c r="U15" i="1" s="1"/>
  <c r="V15" i="1" s="1"/>
  <c r="W15" i="1" s="1"/>
  <c r="N16" i="1"/>
  <c r="N17" i="1"/>
  <c r="O17" i="1" s="1"/>
  <c r="P17" i="1" s="1"/>
  <c r="Q17" i="1" s="1"/>
  <c r="R17" i="1" s="1"/>
  <c r="S17" i="1" s="1"/>
  <c r="T17" i="1" s="1"/>
  <c r="U17" i="1" s="1"/>
  <c r="V17" i="1" s="1"/>
  <c r="W17" i="1" s="1"/>
  <c r="N19" i="1"/>
  <c r="O19" i="1" s="1"/>
  <c r="P19" i="1" s="1"/>
  <c r="Q19" i="1" s="1"/>
  <c r="R19" i="1" s="1"/>
  <c r="S19" i="1" s="1"/>
  <c r="T19" i="1" s="1"/>
  <c r="U19" i="1" s="1"/>
  <c r="V19" i="1" s="1"/>
  <c r="W19" i="1" s="1"/>
  <c r="N20" i="1"/>
  <c r="O20" i="1" s="1"/>
  <c r="P20" i="1" s="1"/>
  <c r="Q20" i="1" s="1"/>
  <c r="R20" i="1" s="1"/>
  <c r="S20" i="1" s="1"/>
  <c r="T20" i="1" s="1"/>
  <c r="U20" i="1" s="1"/>
  <c r="V20" i="1" s="1"/>
  <c r="W20" i="1" s="1"/>
  <c r="N21" i="1"/>
  <c r="N23" i="1"/>
  <c r="O23" i="1" s="1"/>
  <c r="P23" i="1" s="1"/>
  <c r="Q23" i="1" s="1"/>
  <c r="R23" i="1" s="1"/>
  <c r="S23" i="1" s="1"/>
  <c r="T23" i="1" s="1"/>
  <c r="U23" i="1" s="1"/>
  <c r="V23" i="1" s="1"/>
  <c r="W23" i="1" s="1"/>
  <c r="N24" i="1"/>
  <c r="N25" i="1"/>
  <c r="O25" i="1" s="1"/>
  <c r="P25" i="1" s="1"/>
  <c r="Q25" i="1" s="1"/>
  <c r="R25" i="1" s="1"/>
  <c r="S25" i="1" s="1"/>
  <c r="T25" i="1" s="1"/>
  <c r="U25" i="1" s="1"/>
  <c r="V25" i="1" s="1"/>
  <c r="W25" i="1" s="1"/>
  <c r="N27" i="1"/>
  <c r="O27" i="1" s="1"/>
  <c r="P27" i="1" s="1"/>
  <c r="Q27" i="1" s="1"/>
  <c r="R27" i="1" s="1"/>
  <c r="S27" i="1" s="1"/>
  <c r="T27" i="1" s="1"/>
  <c r="U27" i="1" s="1"/>
  <c r="V27" i="1" s="1"/>
  <c r="W27" i="1" s="1"/>
  <c r="N28" i="1"/>
  <c r="N29" i="1"/>
  <c r="O29" i="1" s="1"/>
  <c r="P29" i="1" s="1"/>
  <c r="Q29" i="1" s="1"/>
  <c r="R29" i="1" s="1"/>
  <c r="S29" i="1" s="1"/>
  <c r="T29" i="1" s="1"/>
  <c r="U29" i="1" s="1"/>
  <c r="V29" i="1" s="1"/>
  <c r="W29" i="1" s="1"/>
  <c r="N31" i="1"/>
  <c r="O31" i="1" s="1"/>
  <c r="P31" i="1" s="1"/>
  <c r="Q31" i="1" s="1"/>
  <c r="R31" i="1" s="1"/>
  <c r="S31" i="1" s="1"/>
  <c r="T31" i="1" s="1"/>
  <c r="U31" i="1" s="1"/>
  <c r="V31" i="1" s="1"/>
  <c r="W31" i="1" s="1"/>
  <c r="N32" i="1"/>
  <c r="O32" i="1" s="1"/>
  <c r="P32" i="1" s="1"/>
  <c r="Q32" i="1" s="1"/>
  <c r="R32" i="1" s="1"/>
  <c r="S32" i="1" s="1"/>
  <c r="T32" i="1" s="1"/>
  <c r="U32" i="1" s="1"/>
  <c r="V32" i="1" s="1"/>
  <c r="W32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41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5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2" i="1"/>
  <c r="O2" i="1" s="1"/>
  <c r="P2" i="1" s="1"/>
  <c r="Q2" i="1" s="1"/>
  <c r="R2" i="1" s="1"/>
  <c r="S2" i="1" s="1"/>
  <c r="T2" i="1" s="1"/>
  <c r="U2" i="1" s="1"/>
  <c r="V2" i="1" s="1"/>
  <c r="W2" i="1" s="1"/>
  <c r="Y10" i="1" l="1"/>
  <c r="Y14" i="1"/>
  <c r="Y18" i="1"/>
  <c r="Y26" i="1"/>
  <c r="Y30" i="1"/>
  <c r="Y34" i="1"/>
  <c r="Y4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2" i="1"/>
  <c r="Y2" i="1"/>
  <c r="Y4" i="1"/>
  <c r="Y5" i="1"/>
  <c r="Y6" i="1"/>
  <c r="Y7" i="1"/>
  <c r="Y8" i="1"/>
  <c r="Y9" i="1"/>
  <c r="Y11" i="1"/>
  <c r="Y12" i="1"/>
  <c r="Y13" i="1"/>
  <c r="Y15" i="1"/>
  <c r="Y16" i="1"/>
  <c r="Y17" i="1"/>
  <c r="Y19" i="1"/>
  <c r="Y20" i="1"/>
  <c r="Y21" i="1"/>
  <c r="Y23" i="1"/>
  <c r="Y24" i="1"/>
  <c r="Y25" i="1"/>
  <c r="Y27" i="1"/>
  <c r="Y28" i="1"/>
  <c r="Y29" i="1"/>
  <c r="Y31" i="1"/>
  <c r="Y32" i="1"/>
  <c r="Y33" i="1"/>
  <c r="Y35" i="1"/>
  <c r="Y36" i="1"/>
  <c r="Y37" i="1"/>
  <c r="Y38" i="1"/>
  <c r="Y39" i="1"/>
  <c r="Y40" i="1"/>
  <c r="Y41" i="1"/>
  <c r="Y43" i="1"/>
  <c r="Y44" i="1"/>
  <c r="Y45" i="1"/>
  <c r="Y46" i="1"/>
  <c r="Y47" i="1"/>
  <c r="Y48" i="1"/>
  <c r="Y49" i="1"/>
  <c r="Y50" i="1"/>
  <c r="Y51" i="1"/>
  <c r="K3" i="1"/>
  <c r="L3" i="1" s="1"/>
  <c r="K4" i="1"/>
  <c r="K5" i="1"/>
  <c r="K6" i="1"/>
  <c r="K7" i="1"/>
  <c r="L7" i="1" s="1"/>
  <c r="K8" i="1"/>
  <c r="K9" i="1"/>
  <c r="K10" i="1"/>
  <c r="K11" i="1"/>
  <c r="L11" i="1" s="1"/>
  <c r="K12" i="1"/>
  <c r="K13" i="1"/>
  <c r="K14" i="1"/>
  <c r="K15" i="1"/>
  <c r="L15" i="1" s="1"/>
  <c r="K16" i="1"/>
  <c r="K17" i="1"/>
  <c r="K18" i="1"/>
  <c r="K19" i="1"/>
  <c r="L19" i="1" s="1"/>
  <c r="K20" i="1"/>
  <c r="K21" i="1"/>
  <c r="K23" i="1"/>
  <c r="L23" i="1" s="1"/>
  <c r="K24" i="1"/>
  <c r="K25" i="1"/>
  <c r="K26" i="1"/>
  <c r="K27" i="1"/>
  <c r="L27" i="1" s="1"/>
  <c r="K28" i="1"/>
  <c r="K29" i="1"/>
  <c r="K30" i="1"/>
  <c r="K31" i="1"/>
  <c r="L31" i="1" s="1"/>
  <c r="K32" i="1"/>
  <c r="K33" i="1"/>
  <c r="K34" i="1"/>
  <c r="K35" i="1"/>
  <c r="L35" i="1" s="1"/>
  <c r="K36" i="1"/>
  <c r="K37" i="1"/>
  <c r="K38" i="1"/>
  <c r="K39" i="1"/>
  <c r="L39" i="1" s="1"/>
  <c r="K40" i="1"/>
  <c r="K41" i="1"/>
  <c r="K42" i="1"/>
  <c r="K43" i="1"/>
  <c r="L43" i="1" s="1"/>
  <c r="K44" i="1"/>
  <c r="K45" i="1"/>
  <c r="K46" i="1"/>
  <c r="K47" i="1"/>
  <c r="L47" i="1" s="1"/>
  <c r="K48" i="1"/>
  <c r="K49" i="1"/>
  <c r="K50" i="1"/>
  <c r="K51" i="1"/>
  <c r="L51" i="1" s="1"/>
  <c r="K2" i="1"/>
  <c r="J3" i="1"/>
  <c r="J4" i="1"/>
  <c r="J5" i="1"/>
  <c r="L5" i="1" s="1"/>
  <c r="J6" i="1"/>
  <c r="L6" i="1" s="1"/>
  <c r="J7" i="1"/>
  <c r="J8" i="1"/>
  <c r="J9" i="1"/>
  <c r="L9" i="1" s="1"/>
  <c r="J10" i="1"/>
  <c r="L10" i="1" s="1"/>
  <c r="J11" i="1"/>
  <c r="J12" i="1"/>
  <c r="J13" i="1"/>
  <c r="L13" i="1" s="1"/>
  <c r="J14" i="1"/>
  <c r="L14" i="1" s="1"/>
  <c r="J15" i="1"/>
  <c r="J16" i="1"/>
  <c r="J17" i="1"/>
  <c r="L17" i="1" s="1"/>
  <c r="J18" i="1"/>
  <c r="L18" i="1" s="1"/>
  <c r="J19" i="1"/>
  <c r="J20" i="1"/>
  <c r="J21" i="1"/>
  <c r="L21" i="1" s="1"/>
  <c r="L22" i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B3" i="4" s="1"/>
  <c r="J23" i="1"/>
  <c r="J24" i="1"/>
  <c r="J25" i="1"/>
  <c r="L25" i="1" s="1"/>
  <c r="J26" i="1"/>
  <c r="L26" i="1" s="1"/>
  <c r="J27" i="1"/>
  <c r="J28" i="1"/>
  <c r="J29" i="1"/>
  <c r="L29" i="1" s="1"/>
  <c r="J30" i="1"/>
  <c r="L30" i="1" s="1"/>
  <c r="J31" i="1"/>
  <c r="J32" i="1"/>
  <c r="J33" i="1"/>
  <c r="L33" i="1" s="1"/>
  <c r="J34" i="1"/>
  <c r="L34" i="1" s="1"/>
  <c r="J35" i="1"/>
  <c r="J36" i="1"/>
  <c r="J37" i="1"/>
  <c r="L37" i="1" s="1"/>
  <c r="J38" i="1"/>
  <c r="L38" i="1" s="1"/>
  <c r="J39" i="1"/>
  <c r="J40" i="1"/>
  <c r="J41" i="1"/>
  <c r="L41" i="1" s="1"/>
  <c r="J42" i="1"/>
  <c r="L42" i="1" s="1"/>
  <c r="J43" i="1"/>
  <c r="J44" i="1"/>
  <c r="J45" i="1"/>
  <c r="L45" i="1" s="1"/>
  <c r="J46" i="1"/>
  <c r="L46" i="1" s="1"/>
  <c r="J47" i="1"/>
  <c r="J48" i="1"/>
  <c r="J49" i="1"/>
  <c r="L49" i="1" s="1"/>
  <c r="J50" i="1"/>
  <c r="L50" i="1" s="1"/>
  <c r="J5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3" i="1"/>
  <c r="G4" i="1"/>
  <c r="G5" i="1"/>
  <c r="G6" i="1"/>
  <c r="I6" i="1" s="1"/>
  <c r="G7" i="1"/>
  <c r="G8" i="1"/>
  <c r="G9" i="1"/>
  <c r="G10" i="1"/>
  <c r="I10" i="1" s="1"/>
  <c r="G11" i="1"/>
  <c r="G12" i="1"/>
  <c r="G13" i="1"/>
  <c r="G14" i="1"/>
  <c r="I14" i="1" s="1"/>
  <c r="G15" i="1"/>
  <c r="G16" i="1"/>
  <c r="G17" i="1"/>
  <c r="G18" i="1"/>
  <c r="I18" i="1" s="1"/>
  <c r="G19" i="1"/>
  <c r="G20" i="1"/>
  <c r="G21" i="1"/>
  <c r="G22" i="1"/>
  <c r="I22" i="1" s="1"/>
  <c r="G23" i="1"/>
  <c r="G24" i="1"/>
  <c r="G25" i="1"/>
  <c r="G26" i="1"/>
  <c r="I26" i="1" s="1"/>
  <c r="G27" i="1"/>
  <c r="G28" i="1"/>
  <c r="G29" i="1"/>
  <c r="G30" i="1"/>
  <c r="I30" i="1" s="1"/>
  <c r="G31" i="1"/>
  <c r="G32" i="1"/>
  <c r="G33" i="1"/>
  <c r="G34" i="1"/>
  <c r="I34" i="1" s="1"/>
  <c r="G35" i="1"/>
  <c r="G36" i="1"/>
  <c r="G37" i="1"/>
  <c r="G38" i="1"/>
  <c r="I38" i="1" s="1"/>
  <c r="G39" i="1"/>
  <c r="G40" i="1"/>
  <c r="G41" i="1"/>
  <c r="G42" i="1"/>
  <c r="I42" i="1" s="1"/>
  <c r="G43" i="1"/>
  <c r="G44" i="1"/>
  <c r="G45" i="1"/>
  <c r="G46" i="1"/>
  <c r="I46" i="1" s="1"/>
  <c r="G47" i="1"/>
  <c r="G48" i="1"/>
  <c r="G49" i="1"/>
  <c r="G50" i="1"/>
  <c r="I50" i="1" s="1"/>
  <c r="G51" i="1"/>
  <c r="G2" i="1"/>
  <c r="F3" i="1"/>
  <c r="F4" i="1"/>
  <c r="F5" i="1"/>
  <c r="F6" i="1"/>
  <c r="C4" i="2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B5" i="2" s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X22" i="1" l="1"/>
  <c r="Y22" i="1" s="1"/>
  <c r="A8" i="4" s="1"/>
  <c r="Y3" i="1"/>
  <c r="B4" i="4"/>
  <c r="B5" i="4" s="1"/>
  <c r="B4" i="2"/>
  <c r="D4" i="2" s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L48" i="1"/>
  <c r="L44" i="1"/>
  <c r="L40" i="1"/>
  <c r="L36" i="1"/>
  <c r="L32" i="1"/>
  <c r="L28" i="1"/>
  <c r="L24" i="1"/>
  <c r="L20" i="1"/>
  <c r="L16" i="1"/>
  <c r="L12" i="1"/>
  <c r="L8" i="1"/>
  <c r="L4" i="1"/>
  <c r="I49" i="1"/>
  <c r="I45" i="1"/>
  <c r="I41" i="1"/>
  <c r="I37" i="1"/>
  <c r="I33" i="1"/>
  <c r="I29" i="1"/>
  <c r="I25" i="1"/>
  <c r="I21" i="1"/>
  <c r="I17" i="1"/>
  <c r="I13" i="1"/>
  <c r="I9" i="1"/>
  <c r="I5" i="1"/>
  <c r="C2" i="2"/>
  <c r="B2" i="2"/>
  <c r="C3" i="2"/>
  <c r="B3" i="2"/>
  <c r="D3" i="2" s="1"/>
  <c r="C5" i="2"/>
  <c r="D5" i="2" s="1"/>
  <c r="I2" i="1"/>
  <c r="I48" i="1"/>
  <c r="I44" i="1"/>
  <c r="I40" i="1"/>
  <c r="I36" i="1"/>
  <c r="I32" i="1"/>
  <c r="I28" i="1"/>
  <c r="I24" i="1"/>
  <c r="I20" i="1"/>
  <c r="I16" i="1"/>
  <c r="I12" i="1"/>
  <c r="I8" i="1"/>
  <c r="I4" i="1"/>
  <c r="L2" i="1"/>
  <c r="D2" i="2" l="1"/>
  <c r="B5" i="3"/>
  <c r="B6" i="3"/>
  <c r="B3" i="3"/>
  <c r="B4" i="3"/>
  <c r="B1" i="3"/>
</calcChain>
</file>

<file path=xl/connections.xml><?xml version="1.0" encoding="utf-8"?>
<connections xmlns="http://schemas.openxmlformats.org/spreadsheetml/2006/main">
  <connection id="1" name="kraina" type="6" refreshedVersion="5" background="1" saveData="1">
    <textPr codePage="852" sourceFile="C:\Users\Piotrek\Desktop\Informatyka\MaturaZadania\matura2015\kraina.txt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<sst xmlns="http://schemas.openxmlformats.org/spreadsheetml/2006/main" count="82" uniqueCount="78">
  <si>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</si>
  <si>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</si>
  <si>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</si>
  <si>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</si>
  <si>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</si>
  <si>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</si>
  <si>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</si>
  <si>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</si>
  <si>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</si>
  <si>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</si>
  <si>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</si>
  <si>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</si>
  <si>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</si>
  <si>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</si>
  <si>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</si>
  <si>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</si>
  <si>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</si>
  <si>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</si>
  <si>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</si>
  <si>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</si>
  <si>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</si>
  <si>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</si>
  <si>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</si>
  <si>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</si>
  <si>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</si>
  <si>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</si>
  <si>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</si>
  <si>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</si>
  <si>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</si>
  <si>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</si>
  <si>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</si>
  <si>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</si>
  <si>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</si>
  <si>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</si>
  <si>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</si>
  <si>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</si>
  <si>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</si>
  <si>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</si>
  <si>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</si>
  <si>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</si>
  <si>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</si>
  <si>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</si>
  <si>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</si>
  <si>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</si>
  <si>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</si>
  <si>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</si>
  <si>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</si>
  <si>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</si>
  <si>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</si>
  <si>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</si>
  <si>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</t>
  </si>
  <si>
    <t>Liczba kobiet 2013</t>
  </si>
  <si>
    <t>Liczba mężczyzn 2013</t>
  </si>
  <si>
    <t>liczba kobiet 2014</t>
  </si>
  <si>
    <t>liczba mężczyzn 2014</t>
  </si>
  <si>
    <t>Region</t>
  </si>
  <si>
    <t>A</t>
  </si>
  <si>
    <t>B</t>
  </si>
  <si>
    <t>C</t>
  </si>
  <si>
    <t>D</t>
  </si>
  <si>
    <t>kobiety</t>
  </si>
  <si>
    <t>mezczyzni</t>
  </si>
  <si>
    <t>suma</t>
  </si>
  <si>
    <t>K2014 &gt; K2013</t>
  </si>
  <si>
    <t>M2014 &gt; M2013</t>
  </si>
  <si>
    <t>OBA PRAWDZIWE</t>
  </si>
  <si>
    <t>Liczba wojewodztw z wieksza liczba kobiet I mężczyzn:</t>
  </si>
  <si>
    <t>Z podziałem na województwa</t>
  </si>
  <si>
    <t>Suma 2013</t>
  </si>
  <si>
    <t>Suma 2014</t>
  </si>
  <si>
    <t>Tempo wzrostu</t>
  </si>
  <si>
    <t>Liczba mieszkańców w 2025:</t>
  </si>
  <si>
    <t>Max</t>
  </si>
  <si>
    <t>Poz</t>
  </si>
  <si>
    <t>Wojewodztwo z wartoscia max:</t>
  </si>
  <si>
    <t>2025 bez efektu przeludnienia</t>
  </si>
  <si>
    <t>Wystapil efekt przeludnienia</t>
  </si>
  <si>
    <t>Województw w których wystąpi efekt przeludnienia: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</si>
</sst>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Ludność</a:t>
            </a:r>
            <a:r>
              <a:rPr lang="en-US" baseline="0"/>
              <a:t> regionów w 2013 roku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zadanie1!$A$2:$A$5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zadanie1!$D$2:$D$5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721832"/>
        <c:axId val="338722224"/>
      </c:barChart>
      <c:catAx>
        <c:axId val="33872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8722224"/>
        <c:crosses val="autoZero"/>
        <c:auto val="1"/>
        <c:lblAlgn val="ctr"/>
        <c:lblOffset val="100"/>
        <c:noMultiLvlLbl val="0"/>
      </c:catAx>
      <c:valAx>
        <c:axId val="3387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3872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4</xdr:row>
      <xdr:rowOff>66675</xdr:rowOff>
    </xdr:from>
    <xdr:to>
      <xdr:col>17</xdr:col>
      <xdr:colOff>161925</xdr:colOff>
      <xdr:row>27</xdr:row>
      <xdr:rowOff>42862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9525</xdr:colOff>
      <xdr:row>8</xdr:row>
      <xdr:rowOff>9525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33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45358050" cy="27289125"/>
        </a:xfrm>
        <a:prstGeom xmlns:a="http://schemas.openxmlformats.org/drawingml/2006/main" prst="rect">
          <a:avLst/>
        </a:prstGeom>
      </cdr:spPr>
    </cdr:pic>
  </cdr:relSizeAnchor>
</c:userShapes>
</file>

<file path=xl/queryTables/queryTable1.xml><?xml version="1.0" encoding="utf-8"?>
<queryTable xmlns="http://schemas.openxmlformats.org/spreadsheetml/2006/main" name="krain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E1" workbookViewId="0">
      <selection activeCell="X2" sqref="X2"/>
    </sheetView>
  </sheetViews>
  <sheetFormatPr defaultRowHeight="15" x14ac:dyDescent="0.25"/>
  <cols>
    <col min="1" max="1" width="6.85546875" bestFit="1" customWidth="1"/>
    <col min="2" max="2" width="17" bestFit="1" customWidth="1"/>
    <col min="3" max="3" width="19.7109375" bestFit="1" customWidth="1"/>
    <col min="4" max="4" width="16.7109375" bestFit="1" customWidth="1"/>
    <col min="5" max="5" width="19.42578125" bestFit="1" customWidth="1"/>
    <col min="7" max="7" width="13.28515625" bestFit="1" customWidth="1"/>
    <col min="8" max="8" width="14.42578125" bestFit="1" customWidth="1"/>
    <col min="9" max="9" width="16.5703125" bestFit="1" customWidth="1"/>
    <col min="10" max="11" width="10.28515625" bestFit="1" customWidth="1"/>
    <col min="12" max="12" width="14.7109375" bestFit="1" customWidth="1"/>
    <col min="24" max="24" width="28.140625" bestFit="1" customWidth="1"/>
    <col min="25" max="25" width="27.140625" bestFit="1" customWidth="1"/>
  </cols>
  <sheetData>
    <row r="1" spans="1:2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63</v>
      </c>
      <c r="H1" t="s">
        <v>64</v>
      </c>
      <c r="I1" t="s">
        <v>65</v>
      </c>
      <c r="J1" t="s">
        <v>68</v>
      </c>
      <c r="K1" t="s">
        <v>69</v>
      </c>
      <c r="L1" t="s">
        <v>70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  <c r="X1" t="s">
        <v>75</v>
      </c>
      <c r="Y1" t="s">
        <v>76</v>
      </c>
    </row>
    <row r="2" spans="1:25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  <c r="F2" t="str">
        <f>RIGHT(A2, 1)</f>
        <v>D</v>
      </c>
      <c r="G2" t="b">
        <f>D2&gt;B2</f>
        <v>1</v>
      </c>
      <c r="H2" t="b">
        <f>E2&gt;C2</f>
        <v>1</v>
      </c>
      <c r="I2" t="b">
        <f>AND(G2, H2)</f>
        <v>1</v>
      </c>
      <c r="J2">
        <f>B2 + C2</f>
        <v>2812202</v>
      </c>
      <c r="K2">
        <f>D2+E2</f>
        <v>2980175</v>
      </c>
      <c r="L2">
        <f>ROUNDDOWN(K2/J2, 4)</f>
        <v>1.0597000000000001</v>
      </c>
      <c r="M2">
        <f>ROUNDDOWN(K2*L2,0)</f>
        <v>3158091</v>
      </c>
      <c r="N2">
        <f>IF(M2&gt;$J2*2, M2, ROUNDDOWN(M2*$L2, 0))</f>
        <v>3346629</v>
      </c>
      <c r="O2">
        <f t="shared" ref="O2:W2" si="0">IF(N2&gt;$J2*2, N2, ROUNDDOWN(N2*$L2, 0))</f>
        <v>3546422</v>
      </c>
      <c r="P2">
        <f t="shared" si="0"/>
        <v>3758143</v>
      </c>
      <c r="Q2">
        <f t="shared" si="0"/>
        <v>3982504</v>
      </c>
      <c r="R2">
        <f t="shared" si="0"/>
        <v>4220259</v>
      </c>
      <c r="S2">
        <f t="shared" si="0"/>
        <v>4472208</v>
      </c>
      <c r="T2">
        <f t="shared" si="0"/>
        <v>4739198</v>
      </c>
      <c r="U2">
        <f t="shared" si="0"/>
        <v>5022128</v>
      </c>
      <c r="V2">
        <f t="shared" si="0"/>
        <v>5321949</v>
      </c>
      <c r="W2">
        <f t="shared" si="0"/>
        <v>5639669</v>
      </c>
      <c r="X2">
        <f>K2*POWER(L2, 11)</f>
        <v>5639674.5774435308</v>
      </c>
      <c r="Y2" t="b">
        <f>W2&lt;&gt;X2</f>
        <v>1</v>
      </c>
    </row>
    <row r="3" spans="1:25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  <c r="F3" t="str">
        <f t="shared" ref="F3:F51" si="1">RIGHT(A3, 1)</f>
        <v>D</v>
      </c>
      <c r="G3" t="b">
        <f t="shared" ref="G3:G51" si="2">D3&gt;B3</f>
        <v>0</v>
      </c>
      <c r="H3" t="b">
        <f t="shared" ref="H3:H51" si="3">E3&gt;C3</f>
        <v>0</v>
      </c>
      <c r="I3" t="b">
        <f t="shared" ref="I3:I51" si="4">AND(G3, H3)</f>
        <v>0</v>
      </c>
      <c r="J3">
        <f t="shared" ref="J3:J51" si="5">B3 + C3</f>
        <v>3353163</v>
      </c>
      <c r="K3">
        <f t="shared" ref="K3:K51" si="6">D3+E3</f>
        <v>3140763</v>
      </c>
      <c r="L3">
        <f t="shared" ref="L3:L51" si="7">ROUNDDOWN(K3/J3, 4)</f>
        <v>0.93659999999999999</v>
      </c>
      <c r="M3">
        <f t="shared" ref="M3:M51" si="8">ROUNDDOWN(K3*L3,0)</f>
        <v>2941638</v>
      </c>
      <c r="N3">
        <f t="shared" ref="N3:W51" si="9">IF(M3&gt;$J3*2, M3, ROUNDDOWN(M3*$L3, 0))</f>
        <v>2755138</v>
      </c>
      <c r="O3">
        <f t="shared" si="9"/>
        <v>2580462</v>
      </c>
      <c r="P3">
        <f t="shared" si="9"/>
        <v>2416860</v>
      </c>
      <c r="Q3">
        <f t="shared" si="9"/>
        <v>2263631</v>
      </c>
      <c r="R3">
        <f t="shared" si="9"/>
        <v>2120116</v>
      </c>
      <c r="S3">
        <f t="shared" si="9"/>
        <v>1985700</v>
      </c>
      <c r="T3">
        <f t="shared" si="9"/>
        <v>1859806</v>
      </c>
      <c r="U3">
        <f t="shared" si="9"/>
        <v>1741894</v>
      </c>
      <c r="V3">
        <f t="shared" si="9"/>
        <v>1631457</v>
      </c>
      <c r="W3">
        <f t="shared" si="9"/>
        <v>1528022</v>
      </c>
      <c r="X3">
        <f t="shared" ref="X3:X51" si="10">K3*POWER(L3, 11)</f>
        <v>1528026.3868451084</v>
      </c>
      <c r="Y3" t="b">
        <f t="shared" ref="Y3:Y51" si="11">W3&lt;&gt;X3</f>
        <v>1</v>
      </c>
    </row>
    <row r="4" spans="1:25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  <c r="F4" t="str">
        <f t="shared" si="1"/>
        <v>C</v>
      </c>
      <c r="G4" t="b">
        <f t="shared" si="2"/>
        <v>1</v>
      </c>
      <c r="H4" t="b">
        <f t="shared" si="3"/>
        <v>0</v>
      </c>
      <c r="I4" t="b">
        <f t="shared" si="4"/>
        <v>0</v>
      </c>
      <c r="J4">
        <f t="shared" si="5"/>
        <v>2443837</v>
      </c>
      <c r="K4">
        <f t="shared" si="6"/>
        <v>2491574</v>
      </c>
      <c r="L4">
        <f t="shared" si="7"/>
        <v>1.0195000000000001</v>
      </c>
      <c r="M4">
        <f t="shared" si="8"/>
        <v>2540159</v>
      </c>
      <c r="N4">
        <f t="shared" si="9"/>
        <v>2589692</v>
      </c>
      <c r="O4">
        <f t="shared" si="9"/>
        <v>2640190</v>
      </c>
      <c r="P4">
        <f t="shared" si="9"/>
        <v>2691673</v>
      </c>
      <c r="Q4">
        <f t="shared" si="9"/>
        <v>2744160</v>
      </c>
      <c r="R4">
        <f t="shared" si="9"/>
        <v>2797671</v>
      </c>
      <c r="S4">
        <f t="shared" si="9"/>
        <v>2852225</v>
      </c>
      <c r="T4">
        <f t="shared" si="9"/>
        <v>2907843</v>
      </c>
      <c r="U4">
        <f t="shared" si="9"/>
        <v>2964545</v>
      </c>
      <c r="V4">
        <f t="shared" si="9"/>
        <v>3022353</v>
      </c>
      <c r="W4">
        <f t="shared" si="9"/>
        <v>3081288</v>
      </c>
      <c r="X4">
        <f t="shared" si="10"/>
        <v>3081295.3003431084</v>
      </c>
      <c r="Y4" t="b">
        <f t="shared" si="11"/>
        <v>1</v>
      </c>
    </row>
    <row r="5" spans="1:25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  <c r="F5" t="str">
        <f t="shared" si="1"/>
        <v>D</v>
      </c>
      <c r="G5" t="b">
        <f t="shared" si="2"/>
        <v>0</v>
      </c>
      <c r="H5" t="b">
        <f t="shared" si="3"/>
        <v>0</v>
      </c>
      <c r="I5" t="b">
        <f t="shared" si="4"/>
        <v>0</v>
      </c>
      <c r="J5">
        <f t="shared" si="5"/>
        <v>1975115</v>
      </c>
      <c r="K5">
        <f t="shared" si="6"/>
        <v>1411260</v>
      </c>
      <c r="L5">
        <f t="shared" si="7"/>
        <v>0.71450000000000002</v>
      </c>
      <c r="M5">
        <f t="shared" si="8"/>
        <v>1008345</v>
      </c>
      <c r="N5">
        <f t="shared" si="9"/>
        <v>720462</v>
      </c>
      <c r="O5">
        <f t="shared" si="9"/>
        <v>514770</v>
      </c>
      <c r="P5">
        <f t="shared" si="9"/>
        <v>367803</v>
      </c>
      <c r="Q5">
        <f t="shared" si="9"/>
        <v>262795</v>
      </c>
      <c r="R5">
        <f t="shared" si="9"/>
        <v>187767</v>
      </c>
      <c r="S5">
        <f t="shared" si="9"/>
        <v>134159</v>
      </c>
      <c r="T5">
        <f t="shared" si="9"/>
        <v>95856</v>
      </c>
      <c r="U5">
        <f t="shared" si="9"/>
        <v>68489</v>
      </c>
      <c r="V5">
        <f t="shared" si="9"/>
        <v>48935</v>
      </c>
      <c r="W5">
        <f t="shared" si="9"/>
        <v>34964</v>
      </c>
      <c r="X5">
        <f t="shared" si="10"/>
        <v>34964.844142647045</v>
      </c>
      <c r="Y5" t="b">
        <f t="shared" si="11"/>
        <v>1</v>
      </c>
    </row>
    <row r="6" spans="1:25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  <c r="F6" t="str">
        <f t="shared" si="1"/>
        <v>A</v>
      </c>
      <c r="G6" t="b">
        <f t="shared" si="2"/>
        <v>0</v>
      </c>
      <c r="H6" t="b">
        <f t="shared" si="3"/>
        <v>0</v>
      </c>
      <c r="I6" t="b">
        <f t="shared" si="4"/>
        <v>0</v>
      </c>
      <c r="J6">
        <f t="shared" si="5"/>
        <v>4664729</v>
      </c>
      <c r="K6">
        <f t="shared" si="6"/>
        <v>3792224</v>
      </c>
      <c r="L6">
        <f t="shared" si="7"/>
        <v>0.81289999999999996</v>
      </c>
      <c r="M6">
        <f t="shared" si="8"/>
        <v>3082698</v>
      </c>
      <c r="N6">
        <f t="shared" si="9"/>
        <v>2505925</v>
      </c>
      <c r="O6">
        <f t="shared" si="9"/>
        <v>2037066</v>
      </c>
      <c r="P6">
        <f t="shared" si="9"/>
        <v>1655930</v>
      </c>
      <c r="Q6">
        <f t="shared" si="9"/>
        <v>1346105</v>
      </c>
      <c r="R6">
        <f t="shared" si="9"/>
        <v>1094248</v>
      </c>
      <c r="S6">
        <f t="shared" si="9"/>
        <v>889514</v>
      </c>
      <c r="T6">
        <f t="shared" si="9"/>
        <v>723085</v>
      </c>
      <c r="U6">
        <f t="shared" si="9"/>
        <v>587795</v>
      </c>
      <c r="V6">
        <f t="shared" si="9"/>
        <v>477818</v>
      </c>
      <c r="W6">
        <f t="shared" si="9"/>
        <v>388418</v>
      </c>
      <c r="X6">
        <f t="shared" si="10"/>
        <v>388420.67757488205</v>
      </c>
      <c r="Y6" t="b">
        <f t="shared" si="11"/>
        <v>1</v>
      </c>
    </row>
    <row r="7" spans="1:25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  <c r="F7" t="str">
        <f t="shared" si="1"/>
        <v>D</v>
      </c>
      <c r="G7" t="b">
        <f t="shared" si="2"/>
        <v>1</v>
      </c>
      <c r="H7" t="b">
        <f t="shared" si="3"/>
        <v>1</v>
      </c>
      <c r="I7" t="b">
        <f t="shared" si="4"/>
        <v>1</v>
      </c>
      <c r="J7">
        <f t="shared" si="5"/>
        <v>3698361</v>
      </c>
      <c r="K7">
        <f t="shared" si="6"/>
        <v>4153748</v>
      </c>
      <c r="L7">
        <f t="shared" si="7"/>
        <v>1.1231</v>
      </c>
      <c r="M7">
        <f t="shared" si="8"/>
        <v>4665074</v>
      </c>
      <c r="N7">
        <f t="shared" si="9"/>
        <v>5239344</v>
      </c>
      <c r="O7">
        <f t="shared" si="9"/>
        <v>5884307</v>
      </c>
      <c r="P7">
        <f t="shared" si="9"/>
        <v>6608665</v>
      </c>
      <c r="Q7">
        <f t="shared" si="9"/>
        <v>7422191</v>
      </c>
      <c r="R7">
        <f t="shared" si="9"/>
        <v>7422191</v>
      </c>
      <c r="S7">
        <f t="shared" si="9"/>
        <v>7422191</v>
      </c>
      <c r="T7">
        <f t="shared" si="9"/>
        <v>7422191</v>
      </c>
      <c r="U7">
        <f t="shared" si="9"/>
        <v>7422191</v>
      </c>
      <c r="V7">
        <f t="shared" si="9"/>
        <v>7422191</v>
      </c>
      <c r="W7">
        <f t="shared" si="9"/>
        <v>7422191</v>
      </c>
      <c r="X7">
        <f t="shared" si="10"/>
        <v>14895080.16337887</v>
      </c>
      <c r="Y7" t="b">
        <f t="shared" si="11"/>
        <v>1</v>
      </c>
    </row>
    <row r="8" spans="1:25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  <c r="F8" t="str">
        <f t="shared" si="1"/>
        <v>B</v>
      </c>
      <c r="G8" t="b">
        <f t="shared" si="2"/>
        <v>0</v>
      </c>
      <c r="H8" t="b">
        <f t="shared" si="3"/>
        <v>0</v>
      </c>
      <c r="I8" t="b">
        <f t="shared" si="4"/>
        <v>0</v>
      </c>
      <c r="J8">
        <f t="shared" si="5"/>
        <v>7689971</v>
      </c>
      <c r="K8">
        <f t="shared" si="6"/>
        <v>6719014</v>
      </c>
      <c r="L8">
        <f t="shared" si="7"/>
        <v>0.87370000000000003</v>
      </c>
      <c r="M8">
        <f t="shared" si="8"/>
        <v>5870402</v>
      </c>
      <c r="N8">
        <f t="shared" si="9"/>
        <v>5128970</v>
      </c>
      <c r="O8">
        <f t="shared" si="9"/>
        <v>4481181</v>
      </c>
      <c r="P8">
        <f t="shared" si="9"/>
        <v>3915207</v>
      </c>
      <c r="Q8">
        <f t="shared" si="9"/>
        <v>3420716</v>
      </c>
      <c r="R8">
        <f t="shared" si="9"/>
        <v>2988679</v>
      </c>
      <c r="S8">
        <f t="shared" si="9"/>
        <v>2611208</v>
      </c>
      <c r="T8">
        <f t="shared" si="9"/>
        <v>2281412</v>
      </c>
      <c r="U8">
        <f t="shared" si="9"/>
        <v>1993269</v>
      </c>
      <c r="V8">
        <f t="shared" si="9"/>
        <v>1741519</v>
      </c>
      <c r="W8">
        <f t="shared" si="9"/>
        <v>1521565</v>
      </c>
      <c r="X8">
        <f t="shared" si="10"/>
        <v>1521567.5542211819</v>
      </c>
      <c r="Y8" t="b">
        <f t="shared" si="11"/>
        <v>1</v>
      </c>
    </row>
    <row r="9" spans="1:25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  <c r="F9" t="str">
        <f t="shared" si="1"/>
        <v>A</v>
      </c>
      <c r="G9" t="b">
        <f t="shared" si="2"/>
        <v>1</v>
      </c>
      <c r="H9" t="b">
        <f t="shared" si="3"/>
        <v>1</v>
      </c>
      <c r="I9" t="b">
        <f t="shared" si="4"/>
        <v>1</v>
      </c>
      <c r="J9">
        <f t="shared" si="5"/>
        <v>1335057</v>
      </c>
      <c r="K9">
        <f t="shared" si="6"/>
        <v>2079034</v>
      </c>
      <c r="L9">
        <f t="shared" si="7"/>
        <v>1.5571999999999999</v>
      </c>
      <c r="M9">
        <f t="shared" si="8"/>
        <v>3237471</v>
      </c>
      <c r="N9">
        <f t="shared" si="9"/>
        <v>3237471</v>
      </c>
      <c r="O9">
        <f t="shared" si="9"/>
        <v>3237471</v>
      </c>
      <c r="P9">
        <f t="shared" si="9"/>
        <v>3237471</v>
      </c>
      <c r="Q9">
        <f t="shared" si="9"/>
        <v>3237471</v>
      </c>
      <c r="R9">
        <f t="shared" si="9"/>
        <v>3237471</v>
      </c>
      <c r="S9">
        <f t="shared" si="9"/>
        <v>3237471</v>
      </c>
      <c r="T9">
        <f t="shared" si="9"/>
        <v>3237471</v>
      </c>
      <c r="U9">
        <f t="shared" si="9"/>
        <v>3237471</v>
      </c>
      <c r="V9">
        <f t="shared" si="9"/>
        <v>3237471</v>
      </c>
      <c r="W9">
        <f t="shared" si="9"/>
        <v>3237471</v>
      </c>
      <c r="X9">
        <f t="shared" si="10"/>
        <v>271425056.71056497</v>
      </c>
      <c r="Y9" t="b">
        <f t="shared" si="11"/>
        <v>1</v>
      </c>
    </row>
    <row r="10" spans="1:25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  <c r="F10" t="str">
        <f t="shared" si="1"/>
        <v>C</v>
      </c>
      <c r="G10" t="b">
        <f t="shared" si="2"/>
        <v>0</v>
      </c>
      <c r="H10" t="b">
        <f t="shared" si="3"/>
        <v>0</v>
      </c>
      <c r="I10" t="b">
        <f t="shared" si="4"/>
        <v>0</v>
      </c>
      <c r="J10">
        <f t="shared" si="5"/>
        <v>3291343</v>
      </c>
      <c r="K10">
        <f t="shared" si="6"/>
        <v>2210357</v>
      </c>
      <c r="L10">
        <f t="shared" si="7"/>
        <v>0.67149999999999999</v>
      </c>
      <c r="M10">
        <f t="shared" si="8"/>
        <v>1484254</v>
      </c>
      <c r="N10">
        <f t="shared" si="9"/>
        <v>996676</v>
      </c>
      <c r="O10">
        <f t="shared" si="9"/>
        <v>669267</v>
      </c>
      <c r="P10">
        <f t="shared" si="9"/>
        <v>449412</v>
      </c>
      <c r="Q10">
        <f t="shared" si="9"/>
        <v>301780</v>
      </c>
      <c r="R10">
        <f t="shared" si="9"/>
        <v>202645</v>
      </c>
      <c r="S10">
        <f t="shared" si="9"/>
        <v>136076</v>
      </c>
      <c r="T10">
        <f t="shared" si="9"/>
        <v>91375</v>
      </c>
      <c r="U10">
        <f t="shared" si="9"/>
        <v>61358</v>
      </c>
      <c r="V10">
        <f t="shared" si="9"/>
        <v>41201</v>
      </c>
      <c r="W10">
        <f t="shared" si="9"/>
        <v>27666</v>
      </c>
      <c r="X10">
        <f t="shared" si="10"/>
        <v>27667.416653533368</v>
      </c>
      <c r="Y10" t="b">
        <f t="shared" si="11"/>
        <v>1</v>
      </c>
    </row>
    <row r="11" spans="1:25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  <c r="F11" t="str">
        <f t="shared" si="1"/>
        <v>C</v>
      </c>
      <c r="G11" t="b">
        <f t="shared" si="2"/>
        <v>0</v>
      </c>
      <c r="H11" t="b">
        <f t="shared" si="3"/>
        <v>0</v>
      </c>
      <c r="I11" t="b">
        <f t="shared" si="4"/>
        <v>0</v>
      </c>
      <c r="J11">
        <f t="shared" si="5"/>
        <v>2339967</v>
      </c>
      <c r="K11">
        <f t="shared" si="6"/>
        <v>1664564</v>
      </c>
      <c r="L11">
        <f t="shared" si="7"/>
        <v>0.71130000000000004</v>
      </c>
      <c r="M11">
        <f t="shared" si="8"/>
        <v>1184004</v>
      </c>
      <c r="N11">
        <f t="shared" si="9"/>
        <v>842182</v>
      </c>
      <c r="O11">
        <f t="shared" si="9"/>
        <v>599044</v>
      </c>
      <c r="P11">
        <f t="shared" si="9"/>
        <v>426099</v>
      </c>
      <c r="Q11">
        <f t="shared" si="9"/>
        <v>303084</v>
      </c>
      <c r="R11">
        <f t="shared" si="9"/>
        <v>215583</v>
      </c>
      <c r="S11">
        <f t="shared" si="9"/>
        <v>153344</v>
      </c>
      <c r="T11">
        <f t="shared" si="9"/>
        <v>109073</v>
      </c>
      <c r="U11">
        <f t="shared" si="9"/>
        <v>77583</v>
      </c>
      <c r="V11">
        <f t="shared" si="9"/>
        <v>55184</v>
      </c>
      <c r="W11">
        <f t="shared" si="9"/>
        <v>39252</v>
      </c>
      <c r="X11">
        <f t="shared" si="10"/>
        <v>39253.771806470395</v>
      </c>
      <c r="Y11" t="b">
        <f t="shared" si="11"/>
        <v>1</v>
      </c>
    </row>
    <row r="12" spans="1:25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  <c r="F12" t="str">
        <f t="shared" si="1"/>
        <v>D</v>
      </c>
      <c r="G12" t="b">
        <f t="shared" si="2"/>
        <v>1</v>
      </c>
      <c r="H12" t="b">
        <f t="shared" si="3"/>
        <v>0</v>
      </c>
      <c r="I12" t="b">
        <f t="shared" si="4"/>
        <v>0</v>
      </c>
      <c r="J12">
        <f t="shared" si="5"/>
        <v>3983255</v>
      </c>
      <c r="K12">
        <f t="shared" si="6"/>
        <v>3751139</v>
      </c>
      <c r="L12">
        <f t="shared" si="7"/>
        <v>0.94169999999999998</v>
      </c>
      <c r="M12">
        <f t="shared" si="8"/>
        <v>3532447</v>
      </c>
      <c r="N12">
        <f t="shared" si="9"/>
        <v>3326505</v>
      </c>
      <c r="O12">
        <f t="shared" si="9"/>
        <v>3132569</v>
      </c>
      <c r="P12">
        <f t="shared" si="9"/>
        <v>2949940</v>
      </c>
      <c r="Q12">
        <f t="shared" si="9"/>
        <v>2777958</v>
      </c>
      <c r="R12">
        <f t="shared" si="9"/>
        <v>2616003</v>
      </c>
      <c r="S12">
        <f t="shared" si="9"/>
        <v>2463490</v>
      </c>
      <c r="T12">
        <f t="shared" si="9"/>
        <v>2319868</v>
      </c>
      <c r="U12">
        <f t="shared" si="9"/>
        <v>2184619</v>
      </c>
      <c r="V12">
        <f t="shared" si="9"/>
        <v>2057255</v>
      </c>
      <c r="W12">
        <f t="shared" si="9"/>
        <v>1937317</v>
      </c>
      <c r="X12">
        <f t="shared" si="10"/>
        <v>1937320.3126193883</v>
      </c>
      <c r="Y12" t="b">
        <f t="shared" si="11"/>
        <v>1</v>
      </c>
    </row>
    <row r="13" spans="1:25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  <c r="F13" t="str">
        <f t="shared" si="1"/>
        <v>C</v>
      </c>
      <c r="G13" t="b">
        <f t="shared" si="2"/>
        <v>1</v>
      </c>
      <c r="H13" t="b">
        <f t="shared" si="3"/>
        <v>1</v>
      </c>
      <c r="I13" t="b">
        <f t="shared" si="4"/>
        <v>1</v>
      </c>
      <c r="J13">
        <f t="shared" si="5"/>
        <v>7688480</v>
      </c>
      <c r="K13">
        <f t="shared" si="6"/>
        <v>8979036</v>
      </c>
      <c r="L13">
        <f t="shared" si="7"/>
        <v>1.1677999999999999</v>
      </c>
      <c r="M13">
        <f t="shared" si="8"/>
        <v>10485718</v>
      </c>
      <c r="N13">
        <f t="shared" si="9"/>
        <v>12245221</v>
      </c>
      <c r="O13">
        <f t="shared" si="9"/>
        <v>14299969</v>
      </c>
      <c r="P13">
        <f t="shared" si="9"/>
        <v>16699503</v>
      </c>
      <c r="Q13">
        <f t="shared" si="9"/>
        <v>16699503</v>
      </c>
      <c r="R13">
        <f t="shared" si="9"/>
        <v>16699503</v>
      </c>
      <c r="S13">
        <f t="shared" si="9"/>
        <v>16699503</v>
      </c>
      <c r="T13">
        <f t="shared" si="9"/>
        <v>16699503</v>
      </c>
      <c r="U13">
        <f t="shared" si="9"/>
        <v>16699503</v>
      </c>
      <c r="V13">
        <f t="shared" si="9"/>
        <v>16699503</v>
      </c>
      <c r="W13">
        <f t="shared" si="9"/>
        <v>16699503</v>
      </c>
      <c r="X13">
        <f t="shared" si="10"/>
        <v>49463277.839272223</v>
      </c>
      <c r="Y13" t="b">
        <f t="shared" si="11"/>
        <v>1</v>
      </c>
    </row>
    <row r="14" spans="1:25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  <c r="F14" t="str">
        <f t="shared" si="1"/>
        <v>A</v>
      </c>
      <c r="G14" t="b">
        <f t="shared" si="2"/>
        <v>1</v>
      </c>
      <c r="H14" t="b">
        <f t="shared" si="3"/>
        <v>1</v>
      </c>
      <c r="I14" t="b">
        <f t="shared" si="4"/>
        <v>1</v>
      </c>
      <c r="J14">
        <f t="shared" si="5"/>
        <v>1960392</v>
      </c>
      <c r="K14">
        <f t="shared" si="6"/>
        <v>2141427</v>
      </c>
      <c r="L14">
        <f t="shared" si="7"/>
        <v>1.0923</v>
      </c>
      <c r="M14">
        <f t="shared" si="8"/>
        <v>2339080</v>
      </c>
      <c r="N14">
        <f t="shared" si="9"/>
        <v>2554977</v>
      </c>
      <c r="O14">
        <f t="shared" si="9"/>
        <v>2790801</v>
      </c>
      <c r="P14">
        <f t="shared" si="9"/>
        <v>3048391</v>
      </c>
      <c r="Q14">
        <f t="shared" si="9"/>
        <v>3329757</v>
      </c>
      <c r="R14">
        <f t="shared" si="9"/>
        <v>3637093</v>
      </c>
      <c r="S14">
        <f t="shared" si="9"/>
        <v>3972796</v>
      </c>
      <c r="T14">
        <f t="shared" si="9"/>
        <v>3972796</v>
      </c>
      <c r="U14">
        <f t="shared" si="9"/>
        <v>3972796</v>
      </c>
      <c r="V14">
        <f t="shared" si="9"/>
        <v>3972796</v>
      </c>
      <c r="W14">
        <f t="shared" si="9"/>
        <v>3972796</v>
      </c>
      <c r="X14">
        <f t="shared" si="10"/>
        <v>5655415.8455873877</v>
      </c>
      <c r="Y14" t="b">
        <f t="shared" si="11"/>
        <v>1</v>
      </c>
    </row>
    <row r="15" spans="1:25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  <c r="F15" t="str">
        <f t="shared" si="1"/>
        <v>A</v>
      </c>
      <c r="G15" t="b">
        <f t="shared" si="2"/>
        <v>0</v>
      </c>
      <c r="H15" t="b">
        <f t="shared" si="3"/>
        <v>0</v>
      </c>
      <c r="I15" t="b">
        <f t="shared" si="4"/>
        <v>0</v>
      </c>
      <c r="J15">
        <f t="shared" si="5"/>
        <v>2177470</v>
      </c>
      <c r="K15">
        <f t="shared" si="6"/>
        <v>1765883</v>
      </c>
      <c r="L15">
        <f t="shared" si="7"/>
        <v>0.81089999999999995</v>
      </c>
      <c r="M15">
        <f t="shared" si="8"/>
        <v>1431954</v>
      </c>
      <c r="N15">
        <f t="shared" si="9"/>
        <v>1161171</v>
      </c>
      <c r="O15">
        <f t="shared" si="9"/>
        <v>941593</v>
      </c>
      <c r="P15">
        <f t="shared" si="9"/>
        <v>763537</v>
      </c>
      <c r="Q15">
        <f t="shared" si="9"/>
        <v>619152</v>
      </c>
      <c r="R15">
        <f t="shared" si="9"/>
        <v>502070</v>
      </c>
      <c r="S15">
        <f t="shared" si="9"/>
        <v>407128</v>
      </c>
      <c r="T15">
        <f t="shared" si="9"/>
        <v>330140</v>
      </c>
      <c r="U15">
        <f t="shared" si="9"/>
        <v>267710</v>
      </c>
      <c r="V15">
        <f t="shared" si="9"/>
        <v>217086</v>
      </c>
      <c r="W15">
        <f t="shared" si="9"/>
        <v>176035</v>
      </c>
      <c r="X15">
        <f t="shared" si="10"/>
        <v>176036.2993722774</v>
      </c>
      <c r="Y15" t="b">
        <f t="shared" si="11"/>
        <v>1</v>
      </c>
    </row>
    <row r="16" spans="1:25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  <c r="F16" t="str">
        <f t="shared" si="1"/>
        <v>A</v>
      </c>
      <c r="G16" t="b">
        <f t="shared" si="2"/>
        <v>0</v>
      </c>
      <c r="H16" t="b">
        <f t="shared" si="3"/>
        <v>0</v>
      </c>
      <c r="I16" t="b">
        <f t="shared" si="4"/>
        <v>0</v>
      </c>
      <c r="J16">
        <f t="shared" si="5"/>
        <v>5134027</v>
      </c>
      <c r="K16">
        <f t="shared" si="6"/>
        <v>4099997</v>
      </c>
      <c r="L16">
        <f t="shared" si="7"/>
        <v>0.79849999999999999</v>
      </c>
      <c r="M16">
        <f t="shared" si="8"/>
        <v>3273847</v>
      </c>
      <c r="N16">
        <f t="shared" si="9"/>
        <v>2614166</v>
      </c>
      <c r="O16">
        <f t="shared" si="9"/>
        <v>2087411</v>
      </c>
      <c r="P16">
        <f t="shared" si="9"/>
        <v>1666797</v>
      </c>
      <c r="Q16">
        <f t="shared" si="9"/>
        <v>1330937</v>
      </c>
      <c r="R16">
        <f t="shared" si="9"/>
        <v>1062753</v>
      </c>
      <c r="S16">
        <f t="shared" si="9"/>
        <v>848608</v>
      </c>
      <c r="T16">
        <f t="shared" si="9"/>
        <v>677613</v>
      </c>
      <c r="U16">
        <f t="shared" si="9"/>
        <v>541073</v>
      </c>
      <c r="V16">
        <f t="shared" si="9"/>
        <v>432046</v>
      </c>
      <c r="W16">
        <f t="shared" si="9"/>
        <v>344988</v>
      </c>
      <c r="X16">
        <f t="shared" si="10"/>
        <v>344990.91949721408</v>
      </c>
      <c r="Y16" t="b">
        <f t="shared" si="11"/>
        <v>1</v>
      </c>
    </row>
    <row r="17" spans="1:25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  <c r="F17" t="str">
        <f t="shared" si="1"/>
        <v>C</v>
      </c>
      <c r="G17" t="b">
        <f t="shared" si="2"/>
        <v>1</v>
      </c>
      <c r="H17" t="b">
        <f t="shared" si="3"/>
        <v>1</v>
      </c>
      <c r="I17" t="b">
        <f t="shared" si="4"/>
        <v>1</v>
      </c>
      <c r="J17">
        <f t="shared" si="5"/>
        <v>2728601</v>
      </c>
      <c r="K17">
        <f t="shared" si="6"/>
        <v>3408578</v>
      </c>
      <c r="L17">
        <f t="shared" si="7"/>
        <v>1.2492000000000001</v>
      </c>
      <c r="M17">
        <f t="shared" si="8"/>
        <v>4257995</v>
      </c>
      <c r="N17">
        <f t="shared" si="9"/>
        <v>5319087</v>
      </c>
      <c r="O17">
        <f t="shared" si="9"/>
        <v>6644603</v>
      </c>
      <c r="P17">
        <f t="shared" si="9"/>
        <v>6644603</v>
      </c>
      <c r="Q17">
        <f t="shared" si="9"/>
        <v>6644603</v>
      </c>
      <c r="R17">
        <f t="shared" si="9"/>
        <v>6644603</v>
      </c>
      <c r="S17">
        <f t="shared" si="9"/>
        <v>6644603</v>
      </c>
      <c r="T17">
        <f t="shared" si="9"/>
        <v>6644603</v>
      </c>
      <c r="U17">
        <f t="shared" si="9"/>
        <v>6644603</v>
      </c>
      <c r="V17">
        <f t="shared" si="9"/>
        <v>6644603</v>
      </c>
      <c r="W17">
        <f t="shared" si="9"/>
        <v>6644603</v>
      </c>
      <c r="X17">
        <f t="shared" si="10"/>
        <v>39402607.96900744</v>
      </c>
      <c r="Y17" t="b">
        <f t="shared" si="11"/>
        <v>1</v>
      </c>
    </row>
    <row r="18" spans="1:25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  <c r="F18" t="str">
        <f t="shared" si="1"/>
        <v>A</v>
      </c>
      <c r="G18" t="b">
        <f t="shared" si="2"/>
        <v>0</v>
      </c>
      <c r="H18" t="b">
        <f t="shared" si="3"/>
        <v>0</v>
      </c>
      <c r="I18" t="b">
        <f t="shared" si="4"/>
        <v>0</v>
      </c>
      <c r="J18">
        <f t="shared" si="5"/>
        <v>5009321</v>
      </c>
      <c r="K18">
        <f t="shared" si="6"/>
        <v>3020942</v>
      </c>
      <c r="L18">
        <f t="shared" si="7"/>
        <v>0.60299999999999998</v>
      </c>
      <c r="M18">
        <f t="shared" si="8"/>
        <v>1821628</v>
      </c>
      <c r="N18">
        <f t="shared" si="9"/>
        <v>1098441</v>
      </c>
      <c r="O18">
        <f t="shared" si="9"/>
        <v>662359</v>
      </c>
      <c r="P18">
        <f t="shared" si="9"/>
        <v>399402</v>
      </c>
      <c r="Q18">
        <f t="shared" si="9"/>
        <v>240839</v>
      </c>
      <c r="R18">
        <f t="shared" si="9"/>
        <v>145225</v>
      </c>
      <c r="S18">
        <f t="shared" si="9"/>
        <v>87570</v>
      </c>
      <c r="T18">
        <f t="shared" si="9"/>
        <v>52804</v>
      </c>
      <c r="U18">
        <f t="shared" si="9"/>
        <v>31840</v>
      </c>
      <c r="V18">
        <f t="shared" si="9"/>
        <v>19199</v>
      </c>
      <c r="W18">
        <f t="shared" si="9"/>
        <v>11576</v>
      </c>
      <c r="X18">
        <f t="shared" si="10"/>
        <v>11577.980685600456</v>
      </c>
      <c r="Y18" t="b">
        <f t="shared" si="11"/>
        <v>1</v>
      </c>
    </row>
    <row r="19" spans="1:25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  <c r="F19" t="str">
        <f t="shared" si="1"/>
        <v>D</v>
      </c>
      <c r="G19" t="b">
        <f t="shared" si="2"/>
        <v>0</v>
      </c>
      <c r="H19" t="b">
        <f t="shared" si="3"/>
        <v>0</v>
      </c>
      <c r="I19" t="b">
        <f t="shared" si="4"/>
        <v>0</v>
      </c>
      <c r="J19">
        <f t="shared" si="5"/>
        <v>2729291</v>
      </c>
      <c r="K19">
        <f t="shared" si="6"/>
        <v>1256318</v>
      </c>
      <c r="L19">
        <f t="shared" si="7"/>
        <v>0.46029999999999999</v>
      </c>
      <c r="M19">
        <f t="shared" si="8"/>
        <v>578283</v>
      </c>
      <c r="N19">
        <f t="shared" si="9"/>
        <v>266183</v>
      </c>
      <c r="O19">
        <f t="shared" si="9"/>
        <v>122524</v>
      </c>
      <c r="P19">
        <f t="shared" si="9"/>
        <v>56397</v>
      </c>
      <c r="Q19">
        <f t="shared" si="9"/>
        <v>25959</v>
      </c>
      <c r="R19">
        <f t="shared" si="9"/>
        <v>11948</v>
      </c>
      <c r="S19">
        <f t="shared" si="9"/>
        <v>5499</v>
      </c>
      <c r="T19">
        <f t="shared" si="9"/>
        <v>2531</v>
      </c>
      <c r="U19">
        <f t="shared" si="9"/>
        <v>1165</v>
      </c>
      <c r="V19">
        <f t="shared" si="9"/>
        <v>536</v>
      </c>
      <c r="W19">
        <f t="shared" si="9"/>
        <v>246</v>
      </c>
      <c r="X19">
        <f t="shared" si="10"/>
        <v>246.916610158287</v>
      </c>
      <c r="Y19" t="b">
        <f t="shared" si="11"/>
        <v>1</v>
      </c>
    </row>
    <row r="20" spans="1:25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  <c r="F20" t="str">
        <f t="shared" si="1"/>
        <v>C</v>
      </c>
      <c r="G20" t="b">
        <f t="shared" si="2"/>
        <v>0</v>
      </c>
      <c r="H20" t="b">
        <f t="shared" si="3"/>
        <v>0</v>
      </c>
      <c r="I20" t="b">
        <f t="shared" si="4"/>
        <v>0</v>
      </c>
      <c r="J20">
        <f t="shared" si="5"/>
        <v>6175874</v>
      </c>
      <c r="K20">
        <f t="shared" si="6"/>
        <v>3425717</v>
      </c>
      <c r="L20">
        <f t="shared" si="7"/>
        <v>0.55459999999999998</v>
      </c>
      <c r="M20">
        <f t="shared" si="8"/>
        <v>1899902</v>
      </c>
      <c r="N20">
        <f t="shared" si="9"/>
        <v>1053685</v>
      </c>
      <c r="O20">
        <f t="shared" si="9"/>
        <v>584373</v>
      </c>
      <c r="P20">
        <f t="shared" si="9"/>
        <v>324093</v>
      </c>
      <c r="Q20">
        <f t="shared" si="9"/>
        <v>179741</v>
      </c>
      <c r="R20">
        <f t="shared" si="9"/>
        <v>99684</v>
      </c>
      <c r="S20">
        <f t="shared" si="9"/>
        <v>55284</v>
      </c>
      <c r="T20">
        <f t="shared" si="9"/>
        <v>30660</v>
      </c>
      <c r="U20">
        <f t="shared" si="9"/>
        <v>17004</v>
      </c>
      <c r="V20">
        <f t="shared" si="9"/>
        <v>9430</v>
      </c>
      <c r="W20">
        <f t="shared" si="9"/>
        <v>5229</v>
      </c>
      <c r="X20">
        <f t="shared" si="10"/>
        <v>5230.3409546612647</v>
      </c>
      <c r="Y20" t="b">
        <f t="shared" si="11"/>
        <v>1</v>
      </c>
    </row>
    <row r="21" spans="1:25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  <c r="F21" t="str">
        <f t="shared" si="1"/>
        <v>C</v>
      </c>
      <c r="G21" t="b">
        <f t="shared" si="2"/>
        <v>0</v>
      </c>
      <c r="H21" t="b">
        <f t="shared" si="3"/>
        <v>0</v>
      </c>
      <c r="I21" t="b">
        <f t="shared" si="4"/>
        <v>0</v>
      </c>
      <c r="J21">
        <f t="shared" si="5"/>
        <v>3008890</v>
      </c>
      <c r="K21">
        <f t="shared" si="6"/>
        <v>2778690</v>
      </c>
      <c r="L21">
        <f t="shared" si="7"/>
        <v>0.9234</v>
      </c>
      <c r="M21">
        <f t="shared" si="8"/>
        <v>2565842</v>
      </c>
      <c r="N21">
        <f t="shared" si="9"/>
        <v>2369298</v>
      </c>
      <c r="O21">
        <f t="shared" si="9"/>
        <v>2187809</v>
      </c>
      <c r="P21">
        <f t="shared" si="9"/>
        <v>2020222</v>
      </c>
      <c r="Q21">
        <f t="shared" si="9"/>
        <v>1865472</v>
      </c>
      <c r="R21">
        <f t="shared" si="9"/>
        <v>1722576</v>
      </c>
      <c r="S21">
        <f t="shared" si="9"/>
        <v>1590626</v>
      </c>
      <c r="T21">
        <f t="shared" si="9"/>
        <v>1468784</v>
      </c>
      <c r="U21">
        <f t="shared" si="9"/>
        <v>1356275</v>
      </c>
      <c r="V21">
        <f t="shared" si="9"/>
        <v>1252384</v>
      </c>
      <c r="W21">
        <f t="shared" si="9"/>
        <v>1156451</v>
      </c>
      <c r="X21">
        <f t="shared" si="10"/>
        <v>1156454.8198154012</v>
      </c>
      <c r="Y21" t="b">
        <f t="shared" si="11"/>
        <v>1</v>
      </c>
    </row>
    <row r="22" spans="1:25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  <c r="F22" t="str">
        <f t="shared" si="1"/>
        <v>A</v>
      </c>
      <c r="G22" t="b">
        <f t="shared" si="2"/>
        <v>0</v>
      </c>
      <c r="H22" t="b">
        <f t="shared" si="3"/>
        <v>0</v>
      </c>
      <c r="I22" t="b">
        <f t="shared" si="4"/>
        <v>0</v>
      </c>
      <c r="J22">
        <f>B22 + C22</f>
        <v>4752576</v>
      </c>
      <c r="K22">
        <f>D22+E22</f>
        <v>572183</v>
      </c>
      <c r="L22">
        <f t="shared" si="7"/>
        <v>0.1203</v>
      </c>
      <c r="M22">
        <f t="shared" si="8"/>
        <v>68833</v>
      </c>
      <c r="N22">
        <f t="shared" si="9"/>
        <v>8280</v>
      </c>
      <c r="O22">
        <f t="shared" si="9"/>
        <v>996</v>
      </c>
      <c r="P22">
        <f t="shared" si="9"/>
        <v>119</v>
      </c>
      <c r="Q22">
        <f t="shared" si="9"/>
        <v>14</v>
      </c>
      <c r="R22">
        <f t="shared" si="9"/>
        <v>1</v>
      </c>
      <c r="S22">
        <f t="shared" si="9"/>
        <v>0</v>
      </c>
      <c r="T22">
        <f t="shared" si="9"/>
        <v>0</v>
      </c>
      <c r="U22">
        <f t="shared" si="9"/>
        <v>0</v>
      </c>
      <c r="V22">
        <f t="shared" si="9"/>
        <v>0</v>
      </c>
      <c r="W22">
        <f t="shared" si="9"/>
        <v>0</v>
      </c>
      <c r="X22">
        <f t="shared" si="10"/>
        <v>4.3697526174188996E-5</v>
      </c>
      <c r="Y22" t="b">
        <f t="shared" si="11"/>
        <v>1</v>
      </c>
    </row>
    <row r="23" spans="1:25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  <c r="F23" t="str">
        <f t="shared" si="1"/>
        <v>B</v>
      </c>
      <c r="G23" t="b">
        <f t="shared" si="2"/>
        <v>1</v>
      </c>
      <c r="H23" t="b">
        <f t="shared" si="3"/>
        <v>1</v>
      </c>
      <c r="I23" t="b">
        <f t="shared" si="4"/>
        <v>1</v>
      </c>
      <c r="J23">
        <f t="shared" si="5"/>
        <v>1434562</v>
      </c>
      <c r="K23">
        <f t="shared" si="6"/>
        <v>5519227</v>
      </c>
      <c r="L23">
        <f t="shared" si="7"/>
        <v>3.8473000000000002</v>
      </c>
      <c r="M23">
        <f t="shared" si="8"/>
        <v>21234122</v>
      </c>
      <c r="N23">
        <f t="shared" si="9"/>
        <v>21234122</v>
      </c>
      <c r="O23">
        <f t="shared" si="9"/>
        <v>21234122</v>
      </c>
      <c r="P23">
        <f t="shared" si="9"/>
        <v>21234122</v>
      </c>
      <c r="Q23">
        <f t="shared" si="9"/>
        <v>21234122</v>
      </c>
      <c r="R23">
        <f t="shared" si="9"/>
        <v>21234122</v>
      </c>
      <c r="S23">
        <f t="shared" si="9"/>
        <v>21234122</v>
      </c>
      <c r="T23">
        <f t="shared" si="9"/>
        <v>21234122</v>
      </c>
      <c r="U23">
        <f t="shared" si="9"/>
        <v>21234122</v>
      </c>
      <c r="V23">
        <f t="shared" si="9"/>
        <v>21234122</v>
      </c>
      <c r="W23">
        <f t="shared" si="9"/>
        <v>21234122</v>
      </c>
      <c r="X23">
        <f t="shared" si="10"/>
        <v>15086720134772.393</v>
      </c>
      <c r="Y23" t="b">
        <f t="shared" si="11"/>
        <v>1</v>
      </c>
    </row>
    <row r="24" spans="1:25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  <c r="F24" t="str">
        <f t="shared" si="1"/>
        <v>B</v>
      </c>
      <c r="G24" t="b">
        <f t="shared" si="2"/>
        <v>0</v>
      </c>
      <c r="H24" t="b">
        <f t="shared" si="3"/>
        <v>0</v>
      </c>
      <c r="I24" t="b">
        <f t="shared" si="4"/>
        <v>0</v>
      </c>
      <c r="J24">
        <f t="shared" si="5"/>
        <v>4505451</v>
      </c>
      <c r="K24">
        <f t="shared" si="6"/>
        <v>3273876</v>
      </c>
      <c r="L24">
        <f t="shared" si="7"/>
        <v>0.72660000000000002</v>
      </c>
      <c r="M24">
        <f t="shared" si="8"/>
        <v>2378798</v>
      </c>
      <c r="N24">
        <f t="shared" si="9"/>
        <v>1728434</v>
      </c>
      <c r="O24">
        <f t="shared" si="9"/>
        <v>1255880</v>
      </c>
      <c r="P24">
        <f t="shared" si="9"/>
        <v>912522</v>
      </c>
      <c r="Q24">
        <f t="shared" si="9"/>
        <v>663038</v>
      </c>
      <c r="R24">
        <f t="shared" si="9"/>
        <v>481763</v>
      </c>
      <c r="S24">
        <f t="shared" si="9"/>
        <v>350048</v>
      </c>
      <c r="T24">
        <f t="shared" si="9"/>
        <v>254344</v>
      </c>
      <c r="U24">
        <f t="shared" si="9"/>
        <v>184806</v>
      </c>
      <c r="V24">
        <f t="shared" si="9"/>
        <v>134280</v>
      </c>
      <c r="W24">
        <f t="shared" si="9"/>
        <v>97567</v>
      </c>
      <c r="X24">
        <f t="shared" si="10"/>
        <v>97568.932862113419</v>
      </c>
      <c r="Y24" t="b">
        <f t="shared" si="11"/>
        <v>1</v>
      </c>
    </row>
    <row r="25" spans="1:25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  <c r="F25" t="str">
        <f t="shared" si="1"/>
        <v>C</v>
      </c>
      <c r="G25" t="b">
        <f t="shared" si="2"/>
        <v>1</v>
      </c>
      <c r="H25" t="b">
        <f t="shared" si="3"/>
        <v>1</v>
      </c>
      <c r="I25" t="b">
        <f t="shared" si="4"/>
        <v>1</v>
      </c>
      <c r="J25">
        <f t="shared" si="5"/>
        <v>1327364</v>
      </c>
      <c r="K25">
        <f t="shared" si="6"/>
        <v>1664117</v>
      </c>
      <c r="L25">
        <f t="shared" si="7"/>
        <v>1.2537</v>
      </c>
      <c r="M25">
        <f t="shared" si="8"/>
        <v>2086303</v>
      </c>
      <c r="N25">
        <f t="shared" si="9"/>
        <v>2615598</v>
      </c>
      <c r="O25">
        <f t="shared" si="9"/>
        <v>3279175</v>
      </c>
      <c r="P25">
        <f t="shared" si="9"/>
        <v>3279175</v>
      </c>
      <c r="Q25">
        <f t="shared" si="9"/>
        <v>3279175</v>
      </c>
      <c r="R25">
        <f t="shared" si="9"/>
        <v>3279175</v>
      </c>
      <c r="S25">
        <f t="shared" si="9"/>
        <v>3279175</v>
      </c>
      <c r="T25">
        <f t="shared" si="9"/>
        <v>3279175</v>
      </c>
      <c r="U25">
        <f t="shared" si="9"/>
        <v>3279175</v>
      </c>
      <c r="V25">
        <f t="shared" si="9"/>
        <v>3279175</v>
      </c>
      <c r="W25">
        <f t="shared" ref="O25:W40" si="12">IF(V25&gt;$J25*2, V25, ROUNDDOWN(V25*$L25, 0))</f>
        <v>3279175</v>
      </c>
      <c r="X25">
        <f t="shared" si="10"/>
        <v>20013071.257814009</v>
      </c>
      <c r="Y25" t="b">
        <f t="shared" si="11"/>
        <v>1</v>
      </c>
    </row>
    <row r="26" spans="1:25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  <c r="F26" t="str">
        <f t="shared" si="1"/>
        <v>B</v>
      </c>
      <c r="G26" t="b">
        <f t="shared" si="2"/>
        <v>1</v>
      </c>
      <c r="H26" t="b">
        <f t="shared" si="3"/>
        <v>1</v>
      </c>
      <c r="I26" t="b">
        <f t="shared" si="4"/>
        <v>1</v>
      </c>
      <c r="J26">
        <f t="shared" si="5"/>
        <v>884947</v>
      </c>
      <c r="K26">
        <f t="shared" si="6"/>
        <v>3347446</v>
      </c>
      <c r="L26">
        <f t="shared" si="7"/>
        <v>3.7826</v>
      </c>
      <c r="M26">
        <f t="shared" si="8"/>
        <v>12662049</v>
      </c>
      <c r="N26">
        <f t="shared" si="9"/>
        <v>12662049</v>
      </c>
      <c r="O26">
        <f t="shared" si="12"/>
        <v>12662049</v>
      </c>
      <c r="P26">
        <f t="shared" si="12"/>
        <v>12662049</v>
      </c>
      <c r="Q26">
        <f t="shared" si="12"/>
        <v>12662049</v>
      </c>
      <c r="R26">
        <f t="shared" si="12"/>
        <v>12662049</v>
      </c>
      <c r="S26">
        <f t="shared" si="12"/>
        <v>12662049</v>
      </c>
      <c r="T26">
        <f t="shared" si="12"/>
        <v>12662049</v>
      </c>
      <c r="U26">
        <f t="shared" si="12"/>
        <v>12662049</v>
      </c>
      <c r="V26">
        <f t="shared" si="12"/>
        <v>12662049</v>
      </c>
      <c r="W26">
        <f t="shared" si="12"/>
        <v>12662049</v>
      </c>
      <c r="X26">
        <f t="shared" si="10"/>
        <v>7592908743399.9785</v>
      </c>
      <c r="Y26" t="b">
        <f t="shared" si="11"/>
        <v>1</v>
      </c>
    </row>
    <row r="27" spans="1:25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  <c r="F27" t="str">
        <f t="shared" si="1"/>
        <v>C</v>
      </c>
      <c r="G27" t="b">
        <f t="shared" si="2"/>
        <v>0</v>
      </c>
      <c r="H27" t="b">
        <f t="shared" si="3"/>
        <v>0</v>
      </c>
      <c r="I27" t="b">
        <f t="shared" si="4"/>
        <v>0</v>
      </c>
      <c r="J27">
        <f t="shared" si="5"/>
        <v>2151563</v>
      </c>
      <c r="K27">
        <f t="shared" si="6"/>
        <v>1868301</v>
      </c>
      <c r="L27">
        <f t="shared" si="7"/>
        <v>0.86829999999999996</v>
      </c>
      <c r="M27">
        <f t="shared" si="8"/>
        <v>1622245</v>
      </c>
      <c r="N27">
        <f t="shared" si="9"/>
        <v>1408595</v>
      </c>
      <c r="O27">
        <f t="shared" si="12"/>
        <v>1223083</v>
      </c>
      <c r="P27">
        <f t="shared" si="12"/>
        <v>1062002</v>
      </c>
      <c r="Q27">
        <f t="shared" si="12"/>
        <v>922136</v>
      </c>
      <c r="R27">
        <f t="shared" si="12"/>
        <v>800690</v>
      </c>
      <c r="S27">
        <f t="shared" si="12"/>
        <v>695239</v>
      </c>
      <c r="T27">
        <f t="shared" si="12"/>
        <v>603676</v>
      </c>
      <c r="U27">
        <f t="shared" si="12"/>
        <v>524171</v>
      </c>
      <c r="V27">
        <f t="shared" si="12"/>
        <v>455137</v>
      </c>
      <c r="W27">
        <f t="shared" si="12"/>
        <v>395195</v>
      </c>
      <c r="X27">
        <f t="shared" si="10"/>
        <v>395197.9266941442</v>
      </c>
      <c r="Y27" t="b">
        <f t="shared" si="11"/>
        <v>1</v>
      </c>
    </row>
    <row r="28" spans="1:25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  <c r="F28" t="str">
        <f t="shared" si="1"/>
        <v>C</v>
      </c>
      <c r="G28" t="b">
        <f t="shared" si="2"/>
        <v>0</v>
      </c>
      <c r="H28" t="b">
        <f t="shared" si="3"/>
        <v>0</v>
      </c>
      <c r="I28" t="b">
        <f t="shared" si="4"/>
        <v>0</v>
      </c>
      <c r="J28">
        <f t="shared" si="5"/>
        <v>4709695</v>
      </c>
      <c r="K28">
        <f t="shared" si="6"/>
        <v>2219872</v>
      </c>
      <c r="L28">
        <f t="shared" si="7"/>
        <v>0.4713</v>
      </c>
      <c r="M28">
        <f t="shared" si="8"/>
        <v>1046225</v>
      </c>
      <c r="N28">
        <f t="shared" si="9"/>
        <v>493085</v>
      </c>
      <c r="O28">
        <f t="shared" si="12"/>
        <v>232390</v>
      </c>
      <c r="P28">
        <f t="shared" si="12"/>
        <v>109525</v>
      </c>
      <c r="Q28">
        <f t="shared" si="12"/>
        <v>51619</v>
      </c>
      <c r="R28">
        <f t="shared" si="12"/>
        <v>24328</v>
      </c>
      <c r="S28">
        <f t="shared" si="12"/>
        <v>11465</v>
      </c>
      <c r="T28">
        <f t="shared" si="12"/>
        <v>5403</v>
      </c>
      <c r="U28">
        <f t="shared" si="12"/>
        <v>2546</v>
      </c>
      <c r="V28">
        <f t="shared" si="12"/>
        <v>1199</v>
      </c>
      <c r="W28">
        <f t="shared" si="12"/>
        <v>565</v>
      </c>
      <c r="X28">
        <f t="shared" si="10"/>
        <v>565.71770476505776</v>
      </c>
      <c r="Y28" t="b">
        <f t="shared" si="11"/>
        <v>1</v>
      </c>
    </row>
    <row r="29" spans="1:25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  <c r="F29" t="str">
        <f t="shared" si="1"/>
        <v>D</v>
      </c>
      <c r="G29" t="b">
        <f t="shared" si="2"/>
        <v>0</v>
      </c>
      <c r="H29" t="b">
        <f t="shared" si="3"/>
        <v>0</v>
      </c>
      <c r="I29" t="b">
        <f t="shared" si="4"/>
        <v>0</v>
      </c>
      <c r="J29">
        <f t="shared" si="5"/>
        <v>5450595</v>
      </c>
      <c r="K29">
        <f t="shared" si="6"/>
        <v>865257</v>
      </c>
      <c r="L29">
        <f t="shared" si="7"/>
        <v>0.15870000000000001</v>
      </c>
      <c r="M29">
        <f t="shared" si="8"/>
        <v>137316</v>
      </c>
      <c r="N29">
        <f t="shared" si="9"/>
        <v>21792</v>
      </c>
      <c r="O29">
        <f t="shared" si="12"/>
        <v>3458</v>
      </c>
      <c r="P29">
        <f t="shared" si="12"/>
        <v>548</v>
      </c>
      <c r="Q29">
        <f t="shared" si="12"/>
        <v>86</v>
      </c>
      <c r="R29">
        <f t="shared" si="12"/>
        <v>13</v>
      </c>
      <c r="S29">
        <f t="shared" si="12"/>
        <v>2</v>
      </c>
      <c r="T29">
        <f t="shared" si="12"/>
        <v>0</v>
      </c>
      <c r="U29">
        <f t="shared" si="12"/>
        <v>0</v>
      </c>
      <c r="V29">
        <f t="shared" si="12"/>
        <v>0</v>
      </c>
      <c r="W29">
        <f t="shared" si="12"/>
        <v>0</v>
      </c>
      <c r="X29">
        <f t="shared" si="10"/>
        <v>1.3915259693379495E-3</v>
      </c>
      <c r="Y29" t="b">
        <f t="shared" si="11"/>
        <v>1</v>
      </c>
    </row>
    <row r="30" spans="1:25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  <c r="F30" t="str">
        <f t="shared" si="1"/>
        <v>A</v>
      </c>
      <c r="G30" t="b">
        <f t="shared" si="2"/>
        <v>0</v>
      </c>
      <c r="H30" t="b">
        <f t="shared" si="3"/>
        <v>0</v>
      </c>
      <c r="I30" t="b">
        <f t="shared" si="4"/>
        <v>0</v>
      </c>
      <c r="J30">
        <f t="shared" si="5"/>
        <v>3703941</v>
      </c>
      <c r="K30">
        <f t="shared" si="6"/>
        <v>3045392</v>
      </c>
      <c r="L30">
        <f t="shared" si="7"/>
        <v>0.82220000000000004</v>
      </c>
      <c r="M30">
        <f t="shared" si="8"/>
        <v>2503921</v>
      </c>
      <c r="N30">
        <f t="shared" si="9"/>
        <v>2058723</v>
      </c>
      <c r="O30">
        <f t="shared" si="12"/>
        <v>1692682</v>
      </c>
      <c r="P30">
        <f t="shared" si="12"/>
        <v>1391723</v>
      </c>
      <c r="Q30">
        <f t="shared" si="12"/>
        <v>1144274</v>
      </c>
      <c r="R30">
        <f t="shared" si="12"/>
        <v>940822</v>
      </c>
      <c r="S30">
        <f t="shared" si="12"/>
        <v>773543</v>
      </c>
      <c r="T30">
        <f t="shared" si="12"/>
        <v>636007</v>
      </c>
      <c r="U30">
        <f t="shared" si="12"/>
        <v>522924</v>
      </c>
      <c r="V30">
        <f t="shared" si="12"/>
        <v>429948</v>
      </c>
      <c r="W30">
        <f t="shared" si="12"/>
        <v>353503</v>
      </c>
      <c r="X30">
        <f t="shared" si="10"/>
        <v>353504.86859526741</v>
      </c>
      <c r="Y30" t="b">
        <f t="shared" si="11"/>
        <v>1</v>
      </c>
    </row>
    <row r="31" spans="1:25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  <c r="F31" t="str">
        <f t="shared" si="1"/>
        <v>C</v>
      </c>
      <c r="G31" t="b">
        <f t="shared" si="2"/>
        <v>0</v>
      </c>
      <c r="H31" t="b">
        <f t="shared" si="3"/>
        <v>0</v>
      </c>
      <c r="I31" t="b">
        <f t="shared" si="4"/>
        <v>0</v>
      </c>
      <c r="J31">
        <f t="shared" si="5"/>
        <v>5040530</v>
      </c>
      <c r="K31">
        <f t="shared" si="6"/>
        <v>59431</v>
      </c>
      <c r="L31">
        <f t="shared" si="7"/>
        <v>1.17E-2</v>
      </c>
      <c r="M31">
        <f t="shared" si="8"/>
        <v>695</v>
      </c>
      <c r="N31">
        <f t="shared" si="9"/>
        <v>8</v>
      </c>
      <c r="O31">
        <f t="shared" si="12"/>
        <v>0</v>
      </c>
      <c r="P31">
        <f t="shared" si="12"/>
        <v>0</v>
      </c>
      <c r="Q31">
        <f t="shared" si="12"/>
        <v>0</v>
      </c>
      <c r="R31">
        <f t="shared" si="12"/>
        <v>0</v>
      </c>
      <c r="S31">
        <f t="shared" si="12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2"/>
        <v>0</v>
      </c>
      <c r="X31">
        <f t="shared" si="10"/>
        <v>3.3423930306141224E-17</v>
      </c>
      <c r="Y31" t="b">
        <f t="shared" si="11"/>
        <v>1</v>
      </c>
    </row>
    <row r="32" spans="1:25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  <c r="F32" t="str">
        <f t="shared" si="1"/>
        <v>C</v>
      </c>
      <c r="G32" t="b">
        <f t="shared" si="2"/>
        <v>0</v>
      </c>
      <c r="H32" t="b">
        <f t="shared" si="3"/>
        <v>1</v>
      </c>
      <c r="I32" t="b">
        <f t="shared" si="4"/>
        <v>0</v>
      </c>
      <c r="J32">
        <f t="shared" si="5"/>
        <v>3754769</v>
      </c>
      <c r="K32">
        <f t="shared" si="6"/>
        <v>3477577</v>
      </c>
      <c r="L32">
        <f t="shared" si="7"/>
        <v>0.92610000000000003</v>
      </c>
      <c r="M32">
        <f t="shared" si="8"/>
        <v>3220584</v>
      </c>
      <c r="N32">
        <f t="shared" si="9"/>
        <v>2982582</v>
      </c>
      <c r="O32">
        <f t="shared" si="12"/>
        <v>2762169</v>
      </c>
      <c r="P32">
        <f t="shared" si="12"/>
        <v>2558044</v>
      </c>
      <c r="Q32">
        <f t="shared" si="12"/>
        <v>2369004</v>
      </c>
      <c r="R32">
        <f t="shared" si="12"/>
        <v>2193934</v>
      </c>
      <c r="S32">
        <f t="shared" si="12"/>
        <v>2031802</v>
      </c>
      <c r="T32">
        <f t="shared" si="12"/>
        <v>1881651</v>
      </c>
      <c r="U32">
        <f t="shared" si="12"/>
        <v>1742596</v>
      </c>
      <c r="V32">
        <f t="shared" si="12"/>
        <v>1613818</v>
      </c>
      <c r="W32">
        <f t="shared" si="12"/>
        <v>1494556</v>
      </c>
      <c r="X32">
        <f t="shared" si="10"/>
        <v>1494560.4347772941</v>
      </c>
      <c r="Y32" t="b">
        <f t="shared" si="11"/>
        <v>1</v>
      </c>
    </row>
    <row r="33" spans="1:25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  <c r="F33" t="str">
        <f t="shared" si="1"/>
        <v>D</v>
      </c>
      <c r="G33" t="b">
        <f t="shared" si="2"/>
        <v>1</v>
      </c>
      <c r="H33" t="b">
        <f t="shared" si="3"/>
        <v>1</v>
      </c>
      <c r="I33" t="b">
        <f t="shared" si="4"/>
        <v>1</v>
      </c>
      <c r="J33">
        <f t="shared" si="5"/>
        <v>2021024</v>
      </c>
      <c r="K33">
        <f t="shared" si="6"/>
        <v>3855970</v>
      </c>
      <c r="L33">
        <f t="shared" si="7"/>
        <v>1.9078999999999999</v>
      </c>
      <c r="M33">
        <f t="shared" si="8"/>
        <v>7356805</v>
      </c>
      <c r="N33">
        <f t="shared" si="9"/>
        <v>7356805</v>
      </c>
      <c r="O33">
        <f t="shared" si="12"/>
        <v>7356805</v>
      </c>
      <c r="P33">
        <f t="shared" si="12"/>
        <v>7356805</v>
      </c>
      <c r="Q33">
        <f t="shared" si="12"/>
        <v>7356805</v>
      </c>
      <c r="R33">
        <f t="shared" si="12"/>
        <v>7356805</v>
      </c>
      <c r="S33">
        <f t="shared" si="12"/>
        <v>7356805</v>
      </c>
      <c r="T33">
        <f t="shared" si="12"/>
        <v>7356805</v>
      </c>
      <c r="U33">
        <f t="shared" si="12"/>
        <v>7356805</v>
      </c>
      <c r="V33">
        <f t="shared" si="12"/>
        <v>7356805</v>
      </c>
      <c r="W33">
        <f t="shared" si="12"/>
        <v>7356805</v>
      </c>
      <c r="X33">
        <f t="shared" si="10"/>
        <v>4701596283.852191</v>
      </c>
      <c r="Y33" t="b">
        <f t="shared" si="11"/>
        <v>1</v>
      </c>
    </row>
    <row r="34" spans="1:25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  <c r="F34" t="str">
        <f t="shared" si="1"/>
        <v>B</v>
      </c>
      <c r="G34" t="b">
        <f t="shared" si="2"/>
        <v>0</v>
      </c>
      <c r="H34" t="b">
        <f t="shared" si="3"/>
        <v>0</v>
      </c>
      <c r="I34" t="b">
        <f t="shared" si="4"/>
        <v>0</v>
      </c>
      <c r="J34">
        <f t="shared" si="5"/>
        <v>5856254</v>
      </c>
      <c r="K34">
        <f t="shared" si="6"/>
        <v>948807</v>
      </c>
      <c r="L34">
        <f t="shared" si="7"/>
        <v>0.16200000000000001</v>
      </c>
      <c r="M34">
        <f t="shared" si="8"/>
        <v>153706</v>
      </c>
      <c r="N34">
        <f t="shared" si="9"/>
        <v>24900</v>
      </c>
      <c r="O34">
        <f t="shared" si="12"/>
        <v>4033</v>
      </c>
      <c r="P34">
        <f t="shared" si="12"/>
        <v>653</v>
      </c>
      <c r="Q34">
        <f t="shared" si="12"/>
        <v>105</v>
      </c>
      <c r="R34">
        <f t="shared" si="12"/>
        <v>17</v>
      </c>
      <c r="S34">
        <f t="shared" si="12"/>
        <v>2</v>
      </c>
      <c r="T34">
        <f t="shared" si="12"/>
        <v>0</v>
      </c>
      <c r="U34">
        <f t="shared" si="12"/>
        <v>0</v>
      </c>
      <c r="V34">
        <f t="shared" si="12"/>
        <v>0</v>
      </c>
      <c r="W34">
        <f t="shared" si="12"/>
        <v>0</v>
      </c>
      <c r="X34">
        <f t="shared" si="10"/>
        <v>1.9135642119948813E-3</v>
      </c>
      <c r="Y34" t="b">
        <f t="shared" si="11"/>
        <v>1</v>
      </c>
    </row>
    <row r="35" spans="1:25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  <c r="F35" t="str">
        <f t="shared" si="1"/>
        <v>C</v>
      </c>
      <c r="G35" t="b">
        <f t="shared" si="2"/>
        <v>1</v>
      </c>
      <c r="H35" t="b">
        <f t="shared" si="3"/>
        <v>1</v>
      </c>
      <c r="I35" t="b">
        <f t="shared" si="4"/>
        <v>1</v>
      </c>
      <c r="J35">
        <f t="shared" si="5"/>
        <v>158033</v>
      </c>
      <c r="K35">
        <f t="shared" si="6"/>
        <v>2754275</v>
      </c>
      <c r="L35">
        <f t="shared" si="7"/>
        <v>17.4284</v>
      </c>
      <c r="M35">
        <f t="shared" si="8"/>
        <v>48002606</v>
      </c>
      <c r="N35">
        <f t="shared" si="9"/>
        <v>48002606</v>
      </c>
      <c r="O35">
        <f t="shared" si="12"/>
        <v>48002606</v>
      </c>
      <c r="P35">
        <f t="shared" si="12"/>
        <v>48002606</v>
      </c>
      <c r="Q35">
        <f t="shared" si="12"/>
        <v>48002606</v>
      </c>
      <c r="R35">
        <f t="shared" si="12"/>
        <v>48002606</v>
      </c>
      <c r="S35">
        <f t="shared" si="12"/>
        <v>48002606</v>
      </c>
      <c r="T35">
        <f t="shared" si="12"/>
        <v>48002606</v>
      </c>
      <c r="U35">
        <f t="shared" si="12"/>
        <v>48002606</v>
      </c>
      <c r="V35">
        <f t="shared" si="12"/>
        <v>48002606</v>
      </c>
      <c r="W35">
        <f t="shared" si="12"/>
        <v>48002606</v>
      </c>
      <c r="X35">
        <f t="shared" si="10"/>
        <v>1.2411949728687312E+20</v>
      </c>
      <c r="Y35" t="b">
        <f t="shared" si="11"/>
        <v>1</v>
      </c>
    </row>
    <row r="36" spans="1:25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  <c r="F36" t="str">
        <f t="shared" si="1"/>
        <v>C</v>
      </c>
      <c r="G36" t="b">
        <f t="shared" si="2"/>
        <v>0</v>
      </c>
      <c r="H36" t="b">
        <f t="shared" si="3"/>
        <v>0</v>
      </c>
      <c r="I36" t="b">
        <f t="shared" si="4"/>
        <v>0</v>
      </c>
      <c r="J36">
        <f t="shared" si="5"/>
        <v>4984142</v>
      </c>
      <c r="K36">
        <f t="shared" si="6"/>
        <v>1986529</v>
      </c>
      <c r="L36">
        <f t="shared" si="7"/>
        <v>0.39850000000000002</v>
      </c>
      <c r="M36">
        <f t="shared" si="8"/>
        <v>791631</v>
      </c>
      <c r="N36">
        <f t="shared" si="9"/>
        <v>315464</v>
      </c>
      <c r="O36">
        <f t="shared" si="12"/>
        <v>125712</v>
      </c>
      <c r="P36">
        <f t="shared" si="12"/>
        <v>50096</v>
      </c>
      <c r="Q36">
        <f t="shared" si="12"/>
        <v>19963</v>
      </c>
      <c r="R36">
        <f t="shared" si="12"/>
        <v>7955</v>
      </c>
      <c r="S36">
        <f t="shared" si="12"/>
        <v>3170</v>
      </c>
      <c r="T36">
        <f t="shared" si="12"/>
        <v>1263</v>
      </c>
      <c r="U36">
        <f t="shared" si="12"/>
        <v>503</v>
      </c>
      <c r="V36">
        <f t="shared" si="12"/>
        <v>200</v>
      </c>
      <c r="W36">
        <f t="shared" si="12"/>
        <v>79</v>
      </c>
      <c r="X36">
        <f t="shared" si="10"/>
        <v>79.947795418729726</v>
      </c>
      <c r="Y36" t="b">
        <f t="shared" si="11"/>
        <v>1</v>
      </c>
    </row>
    <row r="37" spans="1:25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  <c r="F37" t="str">
        <f t="shared" si="1"/>
        <v>B</v>
      </c>
      <c r="G37" t="b">
        <f t="shared" si="2"/>
        <v>0</v>
      </c>
      <c r="H37" t="b">
        <f t="shared" si="3"/>
        <v>0</v>
      </c>
      <c r="I37" t="b">
        <f t="shared" si="4"/>
        <v>0</v>
      </c>
      <c r="J37">
        <f t="shared" si="5"/>
        <v>3653434</v>
      </c>
      <c r="K37">
        <f t="shared" si="6"/>
        <v>229037</v>
      </c>
      <c r="L37">
        <f t="shared" si="7"/>
        <v>6.2600000000000003E-2</v>
      </c>
      <c r="M37">
        <f t="shared" si="8"/>
        <v>14337</v>
      </c>
      <c r="N37">
        <f t="shared" si="9"/>
        <v>897</v>
      </c>
      <c r="O37">
        <f t="shared" si="12"/>
        <v>56</v>
      </c>
      <c r="P37">
        <f t="shared" si="12"/>
        <v>3</v>
      </c>
      <c r="Q37">
        <f t="shared" si="12"/>
        <v>0</v>
      </c>
      <c r="R37">
        <f t="shared" si="12"/>
        <v>0</v>
      </c>
      <c r="S37">
        <f t="shared" si="12"/>
        <v>0</v>
      </c>
      <c r="T37">
        <f t="shared" si="12"/>
        <v>0</v>
      </c>
      <c r="U37">
        <f t="shared" si="12"/>
        <v>0</v>
      </c>
      <c r="V37">
        <f t="shared" si="12"/>
        <v>0</v>
      </c>
      <c r="W37">
        <f t="shared" si="12"/>
        <v>0</v>
      </c>
      <c r="X37">
        <f t="shared" si="10"/>
        <v>1.325022679443538E-8</v>
      </c>
      <c r="Y37" t="b">
        <f t="shared" si="11"/>
        <v>1</v>
      </c>
    </row>
    <row r="38" spans="1:25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  <c r="F38" t="str">
        <f t="shared" si="1"/>
        <v>A</v>
      </c>
      <c r="G38" t="b">
        <f t="shared" si="2"/>
        <v>0</v>
      </c>
      <c r="H38" t="b">
        <f t="shared" si="3"/>
        <v>0</v>
      </c>
      <c r="I38" t="b">
        <f t="shared" si="4"/>
        <v>0</v>
      </c>
      <c r="J38">
        <f t="shared" si="5"/>
        <v>2921428</v>
      </c>
      <c r="K38">
        <f t="shared" si="6"/>
        <v>2383387</v>
      </c>
      <c r="L38">
        <f t="shared" si="7"/>
        <v>0.81579999999999997</v>
      </c>
      <c r="M38">
        <f t="shared" si="8"/>
        <v>1944367</v>
      </c>
      <c r="N38">
        <f t="shared" si="9"/>
        <v>1586214</v>
      </c>
      <c r="O38">
        <f t="shared" si="12"/>
        <v>1294033</v>
      </c>
      <c r="P38">
        <f t="shared" si="12"/>
        <v>1055672</v>
      </c>
      <c r="Q38">
        <f t="shared" si="12"/>
        <v>861217</v>
      </c>
      <c r="R38">
        <f t="shared" si="12"/>
        <v>702580</v>
      </c>
      <c r="S38">
        <f t="shared" si="12"/>
        <v>573164</v>
      </c>
      <c r="T38">
        <f t="shared" si="12"/>
        <v>467587</v>
      </c>
      <c r="U38">
        <f t="shared" si="12"/>
        <v>381457</v>
      </c>
      <c r="V38">
        <f t="shared" si="12"/>
        <v>311192</v>
      </c>
      <c r="W38">
        <f t="shared" si="12"/>
        <v>253870</v>
      </c>
      <c r="X38">
        <f t="shared" si="10"/>
        <v>253872.27625648715</v>
      </c>
      <c r="Y38" t="b">
        <f t="shared" si="11"/>
        <v>1</v>
      </c>
    </row>
    <row r="39" spans="1:25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  <c r="F39" t="str">
        <f t="shared" si="1"/>
        <v>B</v>
      </c>
      <c r="G39" t="b">
        <f t="shared" si="2"/>
        <v>0</v>
      </c>
      <c r="H39" t="b">
        <f t="shared" si="3"/>
        <v>0</v>
      </c>
      <c r="I39" t="b">
        <f t="shared" si="4"/>
        <v>0</v>
      </c>
      <c r="J39">
        <f t="shared" si="5"/>
        <v>3286803</v>
      </c>
      <c r="K39">
        <f t="shared" si="6"/>
        <v>877403</v>
      </c>
      <c r="L39">
        <f t="shared" si="7"/>
        <v>0.26690000000000003</v>
      </c>
      <c r="M39">
        <f t="shared" si="8"/>
        <v>234178</v>
      </c>
      <c r="N39">
        <f t="shared" si="9"/>
        <v>62502</v>
      </c>
      <c r="O39">
        <f t="shared" si="12"/>
        <v>16681</v>
      </c>
      <c r="P39">
        <f t="shared" si="12"/>
        <v>4452</v>
      </c>
      <c r="Q39">
        <f t="shared" si="12"/>
        <v>1188</v>
      </c>
      <c r="R39">
        <f t="shared" si="12"/>
        <v>317</v>
      </c>
      <c r="S39">
        <f t="shared" si="12"/>
        <v>84</v>
      </c>
      <c r="T39">
        <f t="shared" si="12"/>
        <v>22</v>
      </c>
      <c r="U39">
        <f t="shared" si="12"/>
        <v>5</v>
      </c>
      <c r="V39">
        <f t="shared" si="12"/>
        <v>1</v>
      </c>
      <c r="W39">
        <f t="shared" si="12"/>
        <v>0</v>
      </c>
      <c r="X39">
        <f t="shared" si="10"/>
        <v>0.42956948848610921</v>
      </c>
      <c r="Y39" t="b">
        <f t="shared" si="11"/>
        <v>1</v>
      </c>
    </row>
    <row r="40" spans="1:25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  <c r="F40" t="str">
        <f t="shared" si="1"/>
        <v>D</v>
      </c>
      <c r="G40" t="b">
        <f t="shared" si="2"/>
        <v>1</v>
      </c>
      <c r="H40" t="b">
        <f t="shared" si="3"/>
        <v>1</v>
      </c>
      <c r="I40" t="b">
        <f t="shared" si="4"/>
        <v>1</v>
      </c>
      <c r="J40">
        <f t="shared" si="5"/>
        <v>1063625</v>
      </c>
      <c r="K40">
        <f t="shared" si="6"/>
        <v>5958241</v>
      </c>
      <c r="L40">
        <f t="shared" si="7"/>
        <v>5.6017999999999999</v>
      </c>
      <c r="M40">
        <f t="shared" si="8"/>
        <v>33376874</v>
      </c>
      <c r="N40">
        <f t="shared" si="9"/>
        <v>33376874</v>
      </c>
      <c r="O40">
        <f t="shared" si="12"/>
        <v>33376874</v>
      </c>
      <c r="P40">
        <f t="shared" si="12"/>
        <v>33376874</v>
      </c>
      <c r="Q40">
        <f t="shared" si="12"/>
        <v>33376874</v>
      </c>
      <c r="R40">
        <f t="shared" si="12"/>
        <v>33376874</v>
      </c>
      <c r="S40">
        <f t="shared" si="12"/>
        <v>33376874</v>
      </c>
      <c r="T40">
        <f t="shared" si="12"/>
        <v>33376874</v>
      </c>
      <c r="U40">
        <f t="shared" si="12"/>
        <v>33376874</v>
      </c>
      <c r="V40">
        <f t="shared" si="12"/>
        <v>33376874</v>
      </c>
      <c r="W40">
        <f t="shared" si="12"/>
        <v>33376874</v>
      </c>
      <c r="X40">
        <f t="shared" si="10"/>
        <v>1015597579638562</v>
      </c>
      <c r="Y40" t="b">
        <f t="shared" si="11"/>
        <v>1</v>
      </c>
    </row>
    <row r="41" spans="1:25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  <c r="F41" t="str">
        <f t="shared" si="1"/>
        <v>A</v>
      </c>
      <c r="G41" t="b">
        <f t="shared" si="2"/>
        <v>1</v>
      </c>
      <c r="H41" t="b">
        <f t="shared" si="3"/>
        <v>1</v>
      </c>
      <c r="I41" t="b">
        <f t="shared" si="4"/>
        <v>1</v>
      </c>
      <c r="J41">
        <f t="shared" si="5"/>
        <v>2270638</v>
      </c>
      <c r="K41">
        <f t="shared" si="6"/>
        <v>5149121</v>
      </c>
      <c r="L41">
        <f t="shared" si="7"/>
        <v>2.2675999999999998</v>
      </c>
      <c r="M41">
        <f t="shared" si="8"/>
        <v>11676146</v>
      </c>
      <c r="N41">
        <f t="shared" si="9"/>
        <v>11676146</v>
      </c>
      <c r="O41">
        <f t="shared" ref="O41:W51" si="13">IF(N41&gt;$J41*2, N41, ROUNDDOWN(N41*$L41, 0))</f>
        <v>11676146</v>
      </c>
      <c r="P41">
        <f t="shared" si="13"/>
        <v>11676146</v>
      </c>
      <c r="Q41">
        <f t="shared" si="13"/>
        <v>11676146</v>
      </c>
      <c r="R41">
        <f t="shared" si="13"/>
        <v>11676146</v>
      </c>
      <c r="S41">
        <f t="shared" si="13"/>
        <v>11676146</v>
      </c>
      <c r="T41">
        <f t="shared" si="13"/>
        <v>11676146</v>
      </c>
      <c r="U41">
        <f t="shared" si="13"/>
        <v>11676146</v>
      </c>
      <c r="V41">
        <f t="shared" si="13"/>
        <v>11676146</v>
      </c>
      <c r="W41">
        <f t="shared" si="13"/>
        <v>11676146</v>
      </c>
      <c r="X41">
        <f t="shared" si="10"/>
        <v>41972421836.119209</v>
      </c>
      <c r="Y41" t="b">
        <f t="shared" si="11"/>
        <v>1</v>
      </c>
    </row>
    <row r="42" spans="1:25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  <c r="F42" t="str">
        <f t="shared" si="1"/>
        <v>D</v>
      </c>
      <c r="G42" t="b">
        <f t="shared" si="2"/>
        <v>0</v>
      </c>
      <c r="H42" t="b">
        <f t="shared" si="3"/>
        <v>0</v>
      </c>
      <c r="I42" t="b">
        <f t="shared" si="4"/>
        <v>0</v>
      </c>
      <c r="J42">
        <f t="shared" si="5"/>
        <v>4318105</v>
      </c>
      <c r="K42">
        <f t="shared" si="6"/>
        <v>29991</v>
      </c>
      <c r="L42">
        <f t="shared" si="7"/>
        <v>6.8999999999999999E-3</v>
      </c>
      <c r="M42">
        <f t="shared" si="8"/>
        <v>206</v>
      </c>
      <c r="N42">
        <f t="shared" si="9"/>
        <v>1</v>
      </c>
      <c r="O42">
        <f t="shared" si="13"/>
        <v>0</v>
      </c>
      <c r="P42">
        <f t="shared" si="13"/>
        <v>0</v>
      </c>
      <c r="Q42">
        <f t="shared" si="13"/>
        <v>0</v>
      </c>
      <c r="R42">
        <f t="shared" si="13"/>
        <v>0</v>
      </c>
      <c r="S42">
        <f t="shared" si="13"/>
        <v>0</v>
      </c>
      <c r="T42">
        <f t="shared" si="13"/>
        <v>0</v>
      </c>
      <c r="U42">
        <f t="shared" si="13"/>
        <v>0</v>
      </c>
      <c r="V42">
        <f t="shared" si="13"/>
        <v>0</v>
      </c>
      <c r="W42">
        <f t="shared" si="13"/>
        <v>0</v>
      </c>
      <c r="X42">
        <f t="shared" si="10"/>
        <v>5.062102619043687E-20</v>
      </c>
      <c r="Y42" t="b">
        <f t="shared" si="11"/>
        <v>1</v>
      </c>
    </row>
    <row r="43" spans="1:25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  <c r="F43" t="str">
        <f t="shared" si="1"/>
        <v>B</v>
      </c>
      <c r="G43" t="b">
        <f t="shared" si="2"/>
        <v>0</v>
      </c>
      <c r="H43" t="b">
        <f t="shared" si="3"/>
        <v>0</v>
      </c>
      <c r="I43" t="b">
        <f t="shared" si="4"/>
        <v>0</v>
      </c>
      <c r="J43">
        <f t="shared" si="5"/>
        <v>4544199</v>
      </c>
      <c r="K43">
        <f t="shared" si="6"/>
        <v>726835</v>
      </c>
      <c r="L43">
        <f t="shared" si="7"/>
        <v>0.15989999999999999</v>
      </c>
      <c r="M43">
        <f t="shared" si="8"/>
        <v>116220</v>
      </c>
      <c r="N43">
        <f t="shared" si="9"/>
        <v>18583</v>
      </c>
      <c r="O43">
        <f t="shared" si="13"/>
        <v>2971</v>
      </c>
      <c r="P43">
        <f t="shared" si="13"/>
        <v>475</v>
      </c>
      <c r="Q43">
        <f t="shared" si="13"/>
        <v>75</v>
      </c>
      <c r="R43">
        <f t="shared" si="13"/>
        <v>11</v>
      </c>
      <c r="S43">
        <f t="shared" si="13"/>
        <v>1</v>
      </c>
      <c r="T43">
        <f t="shared" si="13"/>
        <v>0</v>
      </c>
      <c r="U43">
        <f t="shared" si="13"/>
        <v>0</v>
      </c>
      <c r="V43">
        <f t="shared" si="13"/>
        <v>0</v>
      </c>
      <c r="W43">
        <f t="shared" si="13"/>
        <v>0</v>
      </c>
      <c r="X43">
        <f t="shared" si="10"/>
        <v>1.2698982752878116E-3</v>
      </c>
      <c r="Y43" t="b">
        <f t="shared" si="11"/>
        <v>1</v>
      </c>
    </row>
    <row r="44" spans="1:25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  <c r="F44" t="str">
        <f t="shared" si="1"/>
        <v>D</v>
      </c>
      <c r="G44" t="b">
        <f t="shared" si="2"/>
        <v>0</v>
      </c>
      <c r="H44" t="b">
        <f t="shared" si="3"/>
        <v>0</v>
      </c>
      <c r="I44" t="b">
        <f t="shared" si="4"/>
        <v>0</v>
      </c>
      <c r="J44">
        <f t="shared" si="5"/>
        <v>5125651</v>
      </c>
      <c r="K44">
        <f t="shared" si="6"/>
        <v>75752</v>
      </c>
      <c r="L44">
        <f t="shared" si="7"/>
        <v>1.47E-2</v>
      </c>
      <c r="M44">
        <f t="shared" si="8"/>
        <v>1113</v>
      </c>
      <c r="N44">
        <f t="shared" si="9"/>
        <v>16</v>
      </c>
      <c r="O44">
        <f t="shared" si="13"/>
        <v>0</v>
      </c>
      <c r="P44">
        <f t="shared" si="13"/>
        <v>0</v>
      </c>
      <c r="Q44">
        <f t="shared" si="13"/>
        <v>0</v>
      </c>
      <c r="R44">
        <f t="shared" si="13"/>
        <v>0</v>
      </c>
      <c r="S44">
        <f t="shared" si="13"/>
        <v>0</v>
      </c>
      <c r="T44">
        <f t="shared" si="13"/>
        <v>0</v>
      </c>
      <c r="U44">
        <f t="shared" si="13"/>
        <v>0</v>
      </c>
      <c r="V44">
        <f t="shared" si="13"/>
        <v>0</v>
      </c>
      <c r="W44">
        <f t="shared" si="13"/>
        <v>0</v>
      </c>
      <c r="X44">
        <f t="shared" si="10"/>
        <v>5.2466825225108374E-16</v>
      </c>
      <c r="Y44" t="b">
        <f t="shared" si="11"/>
        <v>1</v>
      </c>
    </row>
    <row r="45" spans="1:25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  <c r="F45" t="str">
        <f t="shared" si="1"/>
        <v>C</v>
      </c>
      <c r="G45" t="b">
        <f t="shared" si="2"/>
        <v>1</v>
      </c>
      <c r="H45" t="b">
        <f t="shared" si="3"/>
        <v>1</v>
      </c>
      <c r="I45" t="b">
        <f t="shared" si="4"/>
        <v>1</v>
      </c>
      <c r="J45">
        <f t="shared" si="5"/>
        <v>1673241</v>
      </c>
      <c r="K45">
        <f t="shared" si="6"/>
        <v>2023958</v>
      </c>
      <c r="L45">
        <f t="shared" si="7"/>
        <v>1.2096</v>
      </c>
      <c r="M45">
        <f t="shared" si="8"/>
        <v>2448179</v>
      </c>
      <c r="N45">
        <f t="shared" si="9"/>
        <v>2961317</v>
      </c>
      <c r="O45">
        <f t="shared" si="13"/>
        <v>3582009</v>
      </c>
      <c r="P45">
        <f t="shared" si="13"/>
        <v>3582009</v>
      </c>
      <c r="Q45">
        <f t="shared" si="13"/>
        <v>3582009</v>
      </c>
      <c r="R45">
        <f t="shared" si="13"/>
        <v>3582009</v>
      </c>
      <c r="S45">
        <f t="shared" si="13"/>
        <v>3582009</v>
      </c>
      <c r="T45">
        <f t="shared" si="13"/>
        <v>3582009</v>
      </c>
      <c r="U45">
        <f t="shared" si="13"/>
        <v>3582009</v>
      </c>
      <c r="V45">
        <f t="shared" si="13"/>
        <v>3582009</v>
      </c>
      <c r="W45">
        <f t="shared" si="13"/>
        <v>3582009</v>
      </c>
      <c r="X45">
        <f t="shared" si="10"/>
        <v>16415762.33264309</v>
      </c>
      <c r="Y45" t="b">
        <f t="shared" si="11"/>
        <v>1</v>
      </c>
    </row>
    <row r="46" spans="1:25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  <c r="F46" t="str">
        <f t="shared" si="1"/>
        <v>B</v>
      </c>
      <c r="G46" t="b">
        <f t="shared" si="2"/>
        <v>1</v>
      </c>
      <c r="H46" t="b">
        <f t="shared" si="3"/>
        <v>1</v>
      </c>
      <c r="I46" t="b">
        <f t="shared" si="4"/>
        <v>1</v>
      </c>
      <c r="J46">
        <f t="shared" si="5"/>
        <v>2257874</v>
      </c>
      <c r="K46">
        <f t="shared" si="6"/>
        <v>3261598</v>
      </c>
      <c r="L46">
        <f t="shared" si="7"/>
        <v>1.4444999999999999</v>
      </c>
      <c r="M46">
        <f t="shared" si="8"/>
        <v>4711378</v>
      </c>
      <c r="N46">
        <f t="shared" si="9"/>
        <v>4711378</v>
      </c>
      <c r="O46">
        <f t="shared" si="13"/>
        <v>4711378</v>
      </c>
      <c r="P46">
        <f t="shared" si="13"/>
        <v>4711378</v>
      </c>
      <c r="Q46">
        <f t="shared" si="13"/>
        <v>4711378</v>
      </c>
      <c r="R46">
        <f t="shared" si="13"/>
        <v>4711378</v>
      </c>
      <c r="S46">
        <f t="shared" si="13"/>
        <v>4711378</v>
      </c>
      <c r="T46">
        <f t="shared" si="13"/>
        <v>4711378</v>
      </c>
      <c r="U46">
        <f t="shared" si="13"/>
        <v>4711378</v>
      </c>
      <c r="V46">
        <f t="shared" si="13"/>
        <v>4711378</v>
      </c>
      <c r="W46">
        <f t="shared" si="13"/>
        <v>4711378</v>
      </c>
      <c r="X46">
        <f t="shared" si="10"/>
        <v>186347443.9602693</v>
      </c>
      <c r="Y46" t="b">
        <f t="shared" si="11"/>
        <v>1</v>
      </c>
    </row>
    <row r="47" spans="1:25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  <c r="F47" t="str">
        <f t="shared" si="1"/>
        <v>C</v>
      </c>
      <c r="G47" t="b">
        <f t="shared" si="2"/>
        <v>1</v>
      </c>
      <c r="H47" t="b">
        <f t="shared" si="3"/>
        <v>1</v>
      </c>
      <c r="I47" t="b">
        <f t="shared" si="4"/>
        <v>1</v>
      </c>
      <c r="J47">
        <f t="shared" si="5"/>
        <v>286380</v>
      </c>
      <c r="K47">
        <f t="shared" si="6"/>
        <v>5502111</v>
      </c>
      <c r="L47">
        <f t="shared" si="7"/>
        <v>19.212599999999998</v>
      </c>
      <c r="M47">
        <f t="shared" si="8"/>
        <v>105709857</v>
      </c>
      <c r="N47">
        <f t="shared" si="9"/>
        <v>105709857</v>
      </c>
      <c r="O47">
        <f t="shared" si="13"/>
        <v>105709857</v>
      </c>
      <c r="P47">
        <f t="shared" si="13"/>
        <v>105709857</v>
      </c>
      <c r="Q47">
        <f t="shared" si="13"/>
        <v>105709857</v>
      </c>
      <c r="R47">
        <f t="shared" si="13"/>
        <v>105709857</v>
      </c>
      <c r="S47">
        <f t="shared" si="13"/>
        <v>105709857</v>
      </c>
      <c r="T47">
        <f t="shared" si="13"/>
        <v>105709857</v>
      </c>
      <c r="U47">
        <f t="shared" si="13"/>
        <v>105709857</v>
      </c>
      <c r="V47">
        <f t="shared" si="13"/>
        <v>105709857</v>
      </c>
      <c r="W47">
        <f t="shared" si="13"/>
        <v>105709857</v>
      </c>
      <c r="X47">
        <f t="shared" si="10"/>
        <v>7.2439742591987928E+20</v>
      </c>
      <c r="Y47" t="b">
        <f t="shared" si="11"/>
        <v>1</v>
      </c>
    </row>
    <row r="48" spans="1:25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  <c r="F48" t="str">
        <f t="shared" si="1"/>
        <v>B</v>
      </c>
      <c r="G48" t="b">
        <f t="shared" si="2"/>
        <v>1</v>
      </c>
      <c r="H48" t="b">
        <f t="shared" si="3"/>
        <v>1</v>
      </c>
      <c r="I48" t="b">
        <f t="shared" si="4"/>
        <v>1</v>
      </c>
      <c r="J48">
        <f t="shared" si="5"/>
        <v>2503710</v>
      </c>
      <c r="K48">
        <f t="shared" si="6"/>
        <v>5389136</v>
      </c>
      <c r="L48">
        <f t="shared" si="7"/>
        <v>2.1524000000000001</v>
      </c>
      <c r="M48">
        <f t="shared" si="8"/>
        <v>11599576</v>
      </c>
      <c r="N48">
        <f t="shared" si="9"/>
        <v>11599576</v>
      </c>
      <c r="O48">
        <f t="shared" si="13"/>
        <v>11599576</v>
      </c>
      <c r="P48">
        <f t="shared" si="13"/>
        <v>11599576</v>
      </c>
      <c r="Q48">
        <f t="shared" si="13"/>
        <v>11599576</v>
      </c>
      <c r="R48">
        <f t="shared" si="13"/>
        <v>11599576</v>
      </c>
      <c r="S48">
        <f t="shared" si="13"/>
        <v>11599576</v>
      </c>
      <c r="T48">
        <f t="shared" si="13"/>
        <v>11599576</v>
      </c>
      <c r="U48">
        <f t="shared" si="13"/>
        <v>11599576</v>
      </c>
      <c r="V48">
        <f t="shared" si="13"/>
        <v>11599576</v>
      </c>
      <c r="W48">
        <f t="shared" si="13"/>
        <v>11599576</v>
      </c>
      <c r="X48">
        <f t="shared" si="10"/>
        <v>24755514721.08593</v>
      </c>
      <c r="Y48" t="b">
        <f t="shared" si="11"/>
        <v>1</v>
      </c>
    </row>
    <row r="49" spans="1:25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  <c r="F49" t="str">
        <f t="shared" si="1"/>
        <v>C</v>
      </c>
      <c r="G49" t="b">
        <f t="shared" si="2"/>
        <v>1</v>
      </c>
      <c r="H49" t="b">
        <f t="shared" si="3"/>
        <v>1</v>
      </c>
      <c r="I49" t="b">
        <f t="shared" si="4"/>
        <v>1</v>
      </c>
      <c r="J49">
        <f t="shared" si="5"/>
        <v>5369399</v>
      </c>
      <c r="K49">
        <f t="shared" si="6"/>
        <v>5688389</v>
      </c>
      <c r="L49">
        <f t="shared" si="7"/>
        <v>1.0593999999999999</v>
      </c>
      <c r="M49">
        <f t="shared" si="8"/>
        <v>6026279</v>
      </c>
      <c r="N49">
        <f t="shared" si="9"/>
        <v>6384239</v>
      </c>
      <c r="O49">
        <f t="shared" si="13"/>
        <v>6763462</v>
      </c>
      <c r="P49">
        <f t="shared" si="13"/>
        <v>7165211</v>
      </c>
      <c r="Q49">
        <f t="shared" si="13"/>
        <v>7590824</v>
      </c>
      <c r="R49">
        <f t="shared" si="13"/>
        <v>8041718</v>
      </c>
      <c r="S49">
        <f t="shared" si="13"/>
        <v>8519396</v>
      </c>
      <c r="T49">
        <f t="shared" si="13"/>
        <v>9025448</v>
      </c>
      <c r="U49">
        <f t="shared" si="13"/>
        <v>9561559</v>
      </c>
      <c r="V49">
        <f t="shared" si="13"/>
        <v>10129515</v>
      </c>
      <c r="W49">
        <f t="shared" si="13"/>
        <v>10731208</v>
      </c>
      <c r="X49">
        <f t="shared" si="10"/>
        <v>10731216.148348169</v>
      </c>
      <c r="Y49" t="b">
        <f t="shared" si="11"/>
        <v>1</v>
      </c>
    </row>
    <row r="50" spans="1:25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  <c r="F50" t="str">
        <f t="shared" si="1"/>
        <v>C</v>
      </c>
      <c r="G50" t="b">
        <f t="shared" si="2"/>
        <v>1</v>
      </c>
      <c r="H50" t="b">
        <f t="shared" si="3"/>
        <v>1</v>
      </c>
      <c r="I50" t="b">
        <f t="shared" si="4"/>
        <v>1</v>
      </c>
      <c r="J50">
        <f t="shared" si="5"/>
        <v>516909</v>
      </c>
      <c r="K50">
        <f t="shared" si="6"/>
        <v>6097264</v>
      </c>
      <c r="L50">
        <f t="shared" si="7"/>
        <v>11.7956</v>
      </c>
      <c r="M50">
        <f t="shared" si="8"/>
        <v>71920887</v>
      </c>
      <c r="N50">
        <f t="shared" si="9"/>
        <v>71920887</v>
      </c>
      <c r="O50">
        <f t="shared" si="13"/>
        <v>71920887</v>
      </c>
      <c r="P50">
        <f t="shared" si="13"/>
        <v>71920887</v>
      </c>
      <c r="Q50">
        <f t="shared" si="13"/>
        <v>71920887</v>
      </c>
      <c r="R50">
        <f t="shared" si="13"/>
        <v>71920887</v>
      </c>
      <c r="S50">
        <f t="shared" si="13"/>
        <v>71920887</v>
      </c>
      <c r="T50">
        <f t="shared" si="13"/>
        <v>71920887</v>
      </c>
      <c r="U50">
        <f t="shared" si="13"/>
        <v>71920887</v>
      </c>
      <c r="V50">
        <f t="shared" si="13"/>
        <v>71920887</v>
      </c>
      <c r="W50">
        <f t="shared" si="13"/>
        <v>71920887</v>
      </c>
      <c r="X50">
        <f t="shared" si="10"/>
        <v>3.7502084173687931E+18</v>
      </c>
      <c r="Y50" t="b">
        <f t="shared" si="11"/>
        <v>1</v>
      </c>
    </row>
    <row r="51" spans="1:25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  <c r="F51" t="str">
        <f t="shared" si="1"/>
        <v>B</v>
      </c>
      <c r="G51" t="b">
        <f t="shared" si="2"/>
        <v>0</v>
      </c>
      <c r="H51" t="b">
        <f t="shared" si="3"/>
        <v>0</v>
      </c>
      <c r="I51" t="b">
        <f t="shared" si="4"/>
        <v>0</v>
      </c>
      <c r="J51">
        <f t="shared" si="5"/>
        <v>5119414</v>
      </c>
      <c r="K51">
        <f t="shared" si="6"/>
        <v>3649895</v>
      </c>
      <c r="L51">
        <f t="shared" si="7"/>
        <v>0.71289999999999998</v>
      </c>
      <c r="M51">
        <f t="shared" si="8"/>
        <v>2602010</v>
      </c>
      <c r="N51">
        <f t="shared" si="9"/>
        <v>1854972</v>
      </c>
      <c r="O51">
        <f t="shared" si="13"/>
        <v>1322409</v>
      </c>
      <c r="P51">
        <f t="shared" si="13"/>
        <v>942745</v>
      </c>
      <c r="Q51">
        <f t="shared" si="13"/>
        <v>672082</v>
      </c>
      <c r="R51">
        <f t="shared" si="13"/>
        <v>479127</v>
      </c>
      <c r="S51">
        <f t="shared" si="13"/>
        <v>341569</v>
      </c>
      <c r="T51">
        <f t="shared" si="13"/>
        <v>243504</v>
      </c>
      <c r="U51">
        <f t="shared" si="13"/>
        <v>173594</v>
      </c>
      <c r="V51">
        <f t="shared" si="13"/>
        <v>123755</v>
      </c>
      <c r="W51">
        <f t="shared" si="13"/>
        <v>88224</v>
      </c>
      <c r="X51">
        <f t="shared" si="10"/>
        <v>88225.704041312056</v>
      </c>
      <c r="Y51" t="b">
        <f t="shared" si="1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V22" sqref="V22"/>
    </sheetView>
  </sheetViews>
  <sheetFormatPr defaultRowHeight="15" x14ac:dyDescent="0.25"/>
  <sheetData>
    <row r="1" spans="1:4" x14ac:dyDescent="0.25">
      <c r="B1" t="s">
        <v>60</v>
      </c>
      <c r="C1" t="s">
        <v>61</v>
      </c>
      <c r="D1" t="s">
        <v>62</v>
      </c>
    </row>
    <row r="2" spans="1:4" x14ac:dyDescent="0.25">
      <c r="A2" t="s">
        <v>56</v>
      </c>
      <c r="B2">
        <f>SUMIF(dane!F:F, zadanie1!A2, dane!B:B)</f>
        <v>17400221</v>
      </c>
      <c r="C2">
        <f>SUMIF(dane!F:F, zadanie1!A2, dane!C:C)</f>
        <v>16529358</v>
      </c>
      <c r="D2">
        <f>SUM(B2, C2)</f>
        <v>33929579</v>
      </c>
    </row>
    <row r="3" spans="1:4" x14ac:dyDescent="0.25">
      <c r="A3" t="s">
        <v>57</v>
      </c>
      <c r="B3">
        <f>SUMIF(dane!F:F, zadanie1!A3, dane!B:B)</f>
        <v>20714787</v>
      </c>
      <c r="C3">
        <f>SUMIF(dane!F:F, zadanie1!A3, dane!C:C)</f>
        <v>21021832</v>
      </c>
      <c r="D3">
        <f t="shared" ref="D3:D5" si="0">SUM(B3, C3)</f>
        <v>41736619</v>
      </c>
    </row>
    <row r="4" spans="1:4" x14ac:dyDescent="0.25">
      <c r="A4" t="s">
        <v>58</v>
      </c>
      <c r="B4">
        <f>SUMIF(dane!F:F, zadanie1!A4, dane!B:B)</f>
        <v>28711668</v>
      </c>
      <c r="C4">
        <f>SUMIF(dane!F:F, zadanie1!A4, dane!C:C)</f>
        <v>28937349</v>
      </c>
      <c r="D4">
        <f t="shared" si="0"/>
        <v>57649017</v>
      </c>
    </row>
    <row r="5" spans="1:4" x14ac:dyDescent="0.25">
      <c r="A5" t="s">
        <v>59</v>
      </c>
      <c r="B5">
        <f>SUMIF(dane!F:F, zadanie1!A5, dane!B:B)</f>
        <v>18062137</v>
      </c>
      <c r="C5">
        <f>SUMIF(dane!F:F, zadanie1!A5, dane!C:C)</f>
        <v>18468250</v>
      </c>
      <c r="D5">
        <f t="shared" si="0"/>
        <v>36530387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50" bestFit="1" customWidth="1"/>
  </cols>
  <sheetData>
    <row r="1" spans="1:2" x14ac:dyDescent="0.25">
      <c r="A1" t="s">
        <v>66</v>
      </c>
      <c r="B1">
        <f>COUNTIF(dane!I:I, TRUE)</f>
        <v>19</v>
      </c>
    </row>
    <row r="2" spans="1:2" x14ac:dyDescent="0.25">
      <c r="A2" t="s">
        <v>67</v>
      </c>
    </row>
    <row r="3" spans="1:2" x14ac:dyDescent="0.25">
      <c r="A3" t="s">
        <v>56</v>
      </c>
      <c r="B3">
        <f>COUNTIFS(dane!I:I, TRUE, dane!F:F, zadanie2!A3)</f>
        <v>3</v>
      </c>
    </row>
    <row r="4" spans="1:2" x14ac:dyDescent="0.25">
      <c r="A4" t="s">
        <v>57</v>
      </c>
      <c r="B4">
        <f>COUNTIFS(dane!I:I, TRUE, dane!F:F, zadanie2!A4)</f>
        <v>4</v>
      </c>
    </row>
    <row r="5" spans="1:2" x14ac:dyDescent="0.25">
      <c r="A5" t="s">
        <v>58</v>
      </c>
      <c r="B5">
        <f>COUNTIFS(dane!I:I, TRUE, dane!F:F, zadanie2!A5)</f>
        <v>8</v>
      </c>
    </row>
    <row r="6" spans="1:2" x14ac:dyDescent="0.25">
      <c r="A6" t="s">
        <v>59</v>
      </c>
      <c r="B6">
        <f>COUNTIFS(dane!I:I, TRUE, dane!F:F, zadanie2!A6)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 x14ac:dyDescent="0.25"/>
  <cols>
    <col min="1" max="1" width="48.7109375" bestFit="1" customWidth="1"/>
    <col min="2" max="2" width="12" bestFit="1" customWidth="1"/>
  </cols>
  <sheetData>
    <row r="1" spans="1:2" x14ac:dyDescent="0.25">
      <c r="A1" t="s">
        <v>71</v>
      </c>
    </row>
    <row r="2" spans="1:2" x14ac:dyDescent="0.25">
      <c r="A2">
        <f>SUM(dane!W2:W1000)</f>
        <v>402395501</v>
      </c>
    </row>
    <row r="3" spans="1:2" x14ac:dyDescent="0.25">
      <c r="A3" t="s">
        <v>72</v>
      </c>
      <c r="B3">
        <f>MAX(dane!W2:W1000)</f>
        <v>105709857</v>
      </c>
    </row>
    <row r="4" spans="1:2" x14ac:dyDescent="0.25">
      <c r="A4" t="s">
        <v>73</v>
      </c>
      <c r="B4">
        <f>MATCH(B3,dane!W:W)</f>
        <v>51</v>
      </c>
    </row>
    <row r="5" spans="1:2" x14ac:dyDescent="0.25">
      <c r="A5" t="s">
        <v>74</v>
      </c>
      <c r="B5" t="str">
        <f>INDEX(dane!A:A, B4)</f>
        <v>w50B</v>
      </c>
    </row>
    <row r="7" spans="1:2" x14ac:dyDescent="0.25">
      <c r="A7" t="s">
        <v>77</v>
      </c>
    </row>
    <row r="8" spans="1:2" x14ac:dyDescent="0.25">
      <c r="A8">
        <f>COUNTIF(dane!Y:Y, TRUE)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dane</vt:lpstr>
      <vt:lpstr>zadanie1</vt:lpstr>
      <vt:lpstr>zadanie2</vt:lpstr>
      <vt:lpstr>zadanie3</vt:lpstr>
      <vt:lpstr>dane!kraina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2017-04-18T19:21:30Z</dcterms:modified>
</cp:coreProperties>
</file>