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0230" yWindow="765" windowWidth="10275" windowHeight="7395"/>
  </bookViews>
  <sheets>
    <sheet name="CI-IN" sheetId="1" r:id="rId1"/>
  </sheets>
  <definedNames>
    <definedName name="_xlnm._FilterDatabase" localSheetId="0" hidden="1">'CI-IN'!$A$9:$Q$104</definedName>
    <definedName name="_xlnm.Print_Area" localSheetId="0">'CI-IN'!$A$1:$N$105</definedName>
    <definedName name="_xlnm.Print_Titles" localSheetId="0">'CI-IN'!$1:$9</definedName>
  </definedNames>
  <calcPr calcId="145621"/>
</workbook>
</file>

<file path=xl/calcChain.xml><?xml version="1.0" encoding="utf-8"?>
<calcChain xmlns="http://schemas.openxmlformats.org/spreadsheetml/2006/main">
  <c r="K86" i="1" l="1"/>
  <c r="K85" i="1" l="1"/>
  <c r="K73" i="1" l="1"/>
  <c r="K74" i="1"/>
  <c r="K75" i="1"/>
  <c r="K76" i="1"/>
  <c r="K77" i="1"/>
  <c r="K78" i="1"/>
  <c r="K79" i="1"/>
  <c r="K80" i="1"/>
  <c r="K81" i="1"/>
  <c r="K82" i="1"/>
  <c r="K83" i="1"/>
  <c r="K84" i="1"/>
  <c r="K63" i="1" l="1"/>
  <c r="K72" i="1" l="1"/>
  <c r="K71" i="1" l="1"/>
  <c r="K70" i="1" l="1"/>
  <c r="K69" i="1" l="1"/>
  <c r="K68" i="1"/>
  <c r="K67" i="1"/>
  <c r="K65" i="1" l="1"/>
  <c r="K64" i="1" l="1"/>
  <c r="K62" i="1" l="1"/>
  <c r="K61" i="1" l="1"/>
  <c r="K60" i="1"/>
  <c r="K59" i="1"/>
  <c r="K58" i="1" l="1"/>
  <c r="K57" i="1" l="1"/>
  <c r="K56" i="1"/>
  <c r="K55" i="1" l="1"/>
  <c r="K54" i="1" l="1"/>
  <c r="K53" i="1" l="1"/>
  <c r="K52" i="1" l="1"/>
  <c r="K51" i="1" l="1"/>
  <c r="K50" i="1" l="1"/>
  <c r="K49" i="1" l="1"/>
  <c r="K48" i="1"/>
  <c r="K47" i="1" l="1"/>
  <c r="K46" i="1"/>
  <c r="K45" i="1" l="1"/>
  <c r="K44" i="1" l="1"/>
  <c r="K33" i="1" l="1"/>
  <c r="K42" i="1" l="1"/>
  <c r="L110" i="1" l="1"/>
  <c r="K41" i="1" l="1"/>
  <c r="K40" i="1" l="1"/>
  <c r="K39" i="1" l="1"/>
  <c r="K38" i="1"/>
  <c r="K37" i="1" l="1"/>
  <c r="K28" i="1" l="1"/>
  <c r="K36" i="1" l="1"/>
  <c r="K35" i="1" l="1"/>
  <c r="K34" i="1"/>
  <c r="K32" i="1"/>
  <c r="K31" i="1"/>
  <c r="K21" i="1" l="1"/>
  <c r="K30" i="1" l="1"/>
  <c r="K29" i="1" l="1"/>
  <c r="K27" i="1" l="1"/>
  <c r="K26" i="1" l="1"/>
  <c r="K25" i="1" l="1"/>
  <c r="K18" i="1" l="1"/>
  <c r="K20" i="1"/>
  <c r="K22" i="1"/>
  <c r="K23" i="1"/>
  <c r="K24" i="1"/>
  <c r="K19" i="1" l="1"/>
  <c r="K17" i="1" l="1"/>
  <c r="K16" i="1"/>
  <c r="K15" i="1" l="1"/>
  <c r="K14" i="1" l="1"/>
  <c r="K13" i="1"/>
  <c r="K12" i="1" l="1"/>
  <c r="K11" i="1" l="1"/>
  <c r="K10" i="1" l="1"/>
  <c r="K110" i="1" l="1"/>
  <c r="M4" i="1" l="1"/>
  <c r="A10" i="1" l="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alcChain>
</file>

<file path=xl/comments1.xml><?xml version="1.0" encoding="utf-8"?>
<comments xmlns="http://schemas.openxmlformats.org/spreadsheetml/2006/main">
  <authors>
    <author>Greenline</author>
  </authors>
  <commentList>
    <comment ref="B33" authorId="0">
      <text>
        <r>
          <rPr>
            <b/>
            <sz val="9"/>
            <color indexed="81"/>
            <rFont val="Tahoma"/>
            <family val="2"/>
          </rPr>
          <t>Greenline:</t>
        </r>
        <r>
          <rPr>
            <sz val="9"/>
            <color indexed="81"/>
            <rFont val="Tahoma"/>
            <family val="2"/>
          </rPr>
          <t xml:space="preserve">
REPLIED 2ND TIME.
</t>
        </r>
      </text>
    </comment>
  </commentList>
</comments>
</file>

<file path=xl/sharedStrings.xml><?xml version="1.0" encoding="utf-8"?>
<sst xmlns="http://schemas.openxmlformats.org/spreadsheetml/2006/main" count="583" uniqueCount="337">
  <si>
    <t xml:space="preserve">Description </t>
  </si>
  <si>
    <t>File Number/Location</t>
  </si>
  <si>
    <t>Log Updated by</t>
  </si>
  <si>
    <t>Issued By</t>
  </si>
  <si>
    <t>Issued To</t>
  </si>
  <si>
    <t>S. No:</t>
  </si>
  <si>
    <t>Despatch Type</t>
  </si>
  <si>
    <t>1
2</t>
  </si>
  <si>
    <t>1
3</t>
  </si>
  <si>
    <t>1
4</t>
  </si>
  <si>
    <t>1
5</t>
  </si>
  <si>
    <t>1
6</t>
  </si>
  <si>
    <t>1
7</t>
  </si>
  <si>
    <t>1
8</t>
  </si>
  <si>
    <t>1
9</t>
  </si>
  <si>
    <t>1
10</t>
  </si>
  <si>
    <t>1
11</t>
  </si>
  <si>
    <t>1
12</t>
  </si>
  <si>
    <t>1
13</t>
  </si>
  <si>
    <t>1
14</t>
  </si>
  <si>
    <t>1
15</t>
  </si>
  <si>
    <t>1
16</t>
  </si>
  <si>
    <t>1
17</t>
  </si>
  <si>
    <t>1
18</t>
  </si>
  <si>
    <t>1
19</t>
  </si>
  <si>
    <t>1
20</t>
  </si>
  <si>
    <t>1
21</t>
  </si>
  <si>
    <t>1
22</t>
  </si>
  <si>
    <t>1
23</t>
  </si>
  <si>
    <t>1
49</t>
  </si>
  <si>
    <t>MKM</t>
  </si>
  <si>
    <t>Status</t>
  </si>
  <si>
    <t>Response / Remarks</t>
  </si>
  <si>
    <t>Subject</t>
  </si>
  <si>
    <t>Time Taken to Reply</t>
  </si>
  <si>
    <t>Status Legend:</t>
  </si>
  <si>
    <t>A-Confirmed</t>
  </si>
  <si>
    <t>C -Refused</t>
  </si>
  <si>
    <t>P-Submitted Review Pending (Within14 Days)</t>
  </si>
  <si>
    <t>OD-Submitted-Review Overdue (More than 14 Days)</t>
  </si>
  <si>
    <t>Date Submitted</t>
  </si>
  <si>
    <t>Date 
Replied</t>
  </si>
  <si>
    <t>CR Ref No.</t>
  </si>
  <si>
    <t>MT</t>
  </si>
  <si>
    <t>MKM Ref</t>
  </si>
  <si>
    <t>MKM Transmittal Comments</t>
  </si>
  <si>
    <t>Geberit Push Plate Clashing with ID Works</t>
  </si>
  <si>
    <t>Please refer to the attached photos showing the Geberit Push Plate Clashing with ID works and advise accordingly.</t>
  </si>
  <si>
    <t>MEP Conduits at corridor level - 8, 9 &amp; 10</t>
  </si>
  <si>
    <t>Further to our several site walks please be informed that the MEP conduits at corridor level - 8, 9 &amp; 10 still clashing with the ID workd. Please refer to the attached photos and isntruct the relevant contractor to comply with our approved shop drawings.</t>
  </si>
  <si>
    <t>Missing Plaster</t>
  </si>
  <si>
    <t>Please find attached drawing highlighting the missing plaster to be rectified @ level 9 &amp; 10</t>
  </si>
  <si>
    <t>NSC-0001-0</t>
  </si>
  <si>
    <t>NSC-0002-0</t>
  </si>
  <si>
    <t>NSC-0003-0</t>
  </si>
  <si>
    <t>NSC-0004-0</t>
  </si>
  <si>
    <t>NSC-0005-0</t>
  </si>
  <si>
    <t>Insufficient Niche's Depth Inside Master Bathroom 806</t>
  </si>
  <si>
    <t>Please find attached photos showing insufficient Niche's Depth inside Master Bathroom 3, 806</t>
  </si>
  <si>
    <t>Electrical Conduit &amp; Circular GI Box</t>
  </si>
  <si>
    <t>Please refer to the attached photo showing the depth of electrical conduits 35mm along with bracket and circular GI box which exceed the structure depth behind the columns. Please advise.</t>
  </si>
  <si>
    <t>NSC-0006-0</t>
  </si>
  <si>
    <t>Fire Fighting Pipes Clashing with Required FCL @ Apt. 1006-Level 10</t>
  </si>
  <si>
    <t>Please refer to the attached photos showing the clashing of the firefighting pipes with the required FCL at AP. 1006 for necessary action.</t>
  </si>
  <si>
    <t>NSC-0007-0</t>
  </si>
  <si>
    <t>NSC-0008-0</t>
  </si>
  <si>
    <t>Please be informed that GLI has completely removed the tile on Apartment 802 – Bathroom as per “Client Instruction” no. MKM-05Q-IDP-01-CI-0037. GLI cannot proceed with the work due to missing rectification from the Main Contractor’s side which has been requested via several site walks and phone calls (i.e. Waterproofing and Plaster works  to be applied where it has removed during Tile’s removal)</t>
  </si>
  <si>
    <t>Missing Rectification from Main Contractor (i.e. Waterproofing &amp; Plaster)</t>
  </si>
  <si>
    <t>Please find attached site photos for AC duct and block wall still not cleared to proceed the ceiling suspension work.</t>
  </si>
  <si>
    <t>AC Duct &amp; Block Wall Not Cleared @ Level 11</t>
  </si>
  <si>
    <t>NSC-0009-0</t>
  </si>
  <si>
    <t>Site Constraints @ Level 9 &amp; 11</t>
  </si>
  <si>
    <t>Please find attached photos showing site constraints as per below:
1. Apartment: 904 - Maid Toilet:- Block Work missing for the toilet niche.
2. Apartment: 903 - Laundry Room - Full with debris &amp; Materials
3. Apartment: 1106 - Undulation between plastered wall &amp; shodow gap angle.</t>
  </si>
  <si>
    <t>A</t>
  </si>
  <si>
    <t>ISSUE WAS CLEARED IN COORDINATION WITH GLI.</t>
  </si>
  <si>
    <t>MODIFICATION IS DONE ON SITE, HOWEVER, WE WILL FOLLOW THE LATEST DRAWINGS ON SITE FOR LED LIGHTS IN THE MAIN CORRIDOR.</t>
  </si>
  <si>
    <t>ALL MISSING PLASTER AS MARKED IN ATTACHED DRAWINGS ARE COMPLETED AND ALREADY HANDING OVER TO CONSULTANT.
(SOME ATTACHED PHOTO'S SHOWING PLASTER DONE)</t>
  </si>
  <si>
    <t>ALL NICHE'S DEPTH CORRECTED AND RECTIFIED INCLUDING 8, 9, 10, 11 &amp; 12, AND TILE STATED IN TOLETS AND AROUND NICHE'S AS SHOWN IN ATTACHED PHOTO'S.</t>
  </si>
  <si>
    <t>ISSUE HAS BEEN CLEARED ON SITE, INSPECTED AND AROVED BY THE ENGINEER.</t>
  </si>
  <si>
    <t>ISSUE CLEARED ON SITE.</t>
  </si>
  <si>
    <t>RECTIFICATION FOR PLASTER AND WATER PROOFING DONE. TILING FOR WALLS IN PROGRESS.</t>
  </si>
  <si>
    <t>ISSUE HAS BEEN CLEARED ON SITE IN COORDINATION WITH GLI.</t>
  </si>
  <si>
    <t>ITEM 1: STARTING BLOCK FROM OUTSIDE AND DONE (BLOCK &amp; PLASTER)
ITEM 2: 903 - LAUNDRY ROOM CLEARED AND MATERIAL SHIFTED OUT.
ITEM 3: 1106 - ALREADY PLASTER RECTIFIED AND GRIDS INSTALLED AGAIN (WOODEN).</t>
  </si>
  <si>
    <t>NSC-0010-0</t>
  </si>
  <si>
    <t>AC Duct Clashing with Required FCL @ Apt. 1201 &amp; 1206 - Level 12</t>
  </si>
  <si>
    <t>Please refer to the attached photos showing the clashing of the AC ducts with the required FCL at apartments 1201 &amp; 1206 for your necessary action.</t>
  </si>
  <si>
    <t>NSC-0011-0</t>
  </si>
  <si>
    <t>DB Cabinet @ 901 Clashing with ID Cabinet</t>
  </si>
  <si>
    <t>Please be informed that the DB cabinet installed @ 901 is clashing with the ID cabinet (shutters). Please find attahed the required clear width for all apartments level 8 to 17 for your necessary action. Kindly instruct the relevant contractor to comply with the attached dimentions.</t>
  </si>
  <si>
    <t>NSC-0012-0</t>
  </si>
  <si>
    <t>Distance Between FFL &amp; Existing Slab Level @ Level 12</t>
  </si>
  <si>
    <t>Reference to the above mentioned subject; Please be informed that the distance between FFL &amp; Existing Slab Level @ 12th Floor varies between 25 MM to 35 MM which requires 15 MM to 25 MM Adhesive thickness. Please be informed that the specification of the approved adhesive stating clearly that we cannot use the said glue for such huge thickness (Maximum Recommended 5 MM). Kindly refer to the attached specification from MAPEI for your reference and advise accordingly…</t>
  </si>
  <si>
    <t>NSC-0013-0</t>
  </si>
  <si>
    <t>MEP &amp; Civil Contractor Works Obstructing GLI ID Works</t>
  </si>
  <si>
    <t>Please find enclosed photos showing major and heavy works by MEP &amp; Civil contractor which hold GLI to start ceiling suspension works at level 13 dry areas</t>
  </si>
  <si>
    <t>NSC-0008-1</t>
  </si>
  <si>
    <t>Reference to y our reply on NSC-008 (r0); please be informed that the subject mentioned clashes still exist &amp; are pending without any solution.</t>
  </si>
  <si>
    <t>NSC-0014-0</t>
  </si>
  <si>
    <t>Main Contractor's Scaffolding Obstructing ID Works @ Level 9 to 12</t>
  </si>
  <si>
    <t>Please refer to the attached photos showing clearly the obstructions caused by the Main contractor's scaffolding which erected in main corridors level 9 to 12 and hold the gypsum works, ceiling closure and cove light installation. Hence you are kindly urged to instruct M/s Al Fara'a to dismantle the said scaffolding to enable us to proceed accordingly and avoid any further anticipated delay in the future</t>
  </si>
  <si>
    <t>NSC-0015-0</t>
  </si>
  <si>
    <t>MEP Services Touching the Ceiling Suspension System @ Level 11 &amp; 12 Corridor</t>
  </si>
  <si>
    <t>Please refer to the attached segregated area wise showing that MEP services touching the ceiling suspension system @ corridor area level 11 &amp; 12 which affect the FC in the future dute to duct's and mechanical elements vibration.</t>
  </si>
  <si>
    <t>NSC-0016-0</t>
  </si>
  <si>
    <t>Clashes &amp; Incomplete MEP @ Level 14</t>
  </si>
  <si>
    <t>Reference to approved clearance request no. MKM-05Q-IDP-01-CR-0019-00 received on September 18, 2017; please find attached photos highlighted different clashes and incomplete MEP works at level 14  which need to be rectified / completed in order to start ID activities.</t>
  </si>
  <si>
    <t>NSC-0017-0</t>
  </si>
  <si>
    <t>BY MKM
- M/s GLI to revise the NSC &amp; RESUBMIT AGAIN. Since, most of the constraint are at wet area ceiling, ehich was not issued clearance &amp; there no constraints at dry area suspension.
- Hence this NSC has been rejected.
-Please submit with constraints, if any where the clearane issued for ID works.</t>
  </si>
  <si>
    <t>Incomplete Civi Works @ Level 15</t>
  </si>
  <si>
    <t>Reference to the approved clearance request no. MKM-05Q-IDP-01-CR-0024-00 received on September 20, 2017; please find attached photos highlighting different incomplete civil works at level 15 (Apt. 1502, 1503 &amp; 1505) which need to be completed in order to start ID activities. Therefore GLI cannot start ID works (ceiling activities) unless these issues are solved and areas are cleared completely.</t>
  </si>
  <si>
    <t>NOTICE OF SITE CONSTRAINT'S (NSC) TRACKING LOG</t>
  </si>
  <si>
    <t>The ducts in A-1201 and A-1206 kitchen which clashed with ceiling suspension have been modified as per site conditions. Ducts are rectified by offsetting the duct approx. 20cm from ceilign level to achieve the required ceiling suspension clearance. The same was witnessed by the QA-QC Engr. Greenline and DSE.
Please see attached photos which ready for verificaton by ARK/MKM.</t>
  </si>
  <si>
    <t>NSC-0018-0</t>
  </si>
  <si>
    <t>Missing Floor shower drain in all apartments @ level -13</t>
  </si>
  <si>
    <t>Please find attached photos showing missing floor shower drain in all apartments @ level 13 which obstructing the tiling works @ shower areas. This is for your kind information and necessary action.</t>
  </si>
  <si>
    <t>NSC-0010-1</t>
  </si>
  <si>
    <t>Reference to our reply on rev.0 of NSC # 0010, please be informed that clashes still existing &amp; clearly mentioend during today's site walk (01-10-17) with M/s MKM, M/s DSE for your kind information and necessary action.</t>
  </si>
  <si>
    <t>NSC-0019-0</t>
  </si>
  <si>
    <t>NSC-0020-0</t>
  </si>
  <si>
    <t>NSC-0021-0</t>
  </si>
  <si>
    <t>NSC-0022-0</t>
  </si>
  <si>
    <t>Incomplete and On-going Civil and MEP Works @ Level - 15</t>
  </si>
  <si>
    <t>Please find attached photos showing incomplete and on-going civil and MEP works which are obstructing our suspension and framing works for the ceiling / kitchen and curtain bulkheads at apartments, 1502, 1503, 1504 and 1505. Ceiling suspension clearances were issued thru the attacehd TM-Greenline-0044 AND cr-0024-00.</t>
  </si>
  <si>
    <t>Please find attached photos showing on-going MEP works which are obstructing our suspension and framing works for the ceiling at main corridors. Presence of plaster mixer, plastering materials and unnecessary materials. Ceiling suspension clearances were issued thru the attached CR-0032 00.
This is for our kind information and necessary action.</t>
  </si>
  <si>
    <t>On-going MEP Works &amp; Presence of Equipment  / Unnecessary Materials @ Level – 14 Main Corridors</t>
  </si>
  <si>
    <t>Ceiling Suspension and Framing Clashing with Flexible Ducts  1103</t>
  </si>
  <si>
    <t>Please find attached photo showing obstruction to our suspension and framing works for the recessed ceiling at Main Entrance area due to location of flexible ducts. Flexible ducts should be relocated on to of plenum boxes.</t>
  </si>
  <si>
    <t xml:space="preserve">Constraint Description: 
Please find attached photos showing the above “Constraint Subject” which are obstructing our suspension and framing works for the ceiling at Level 13 Apartments. 
This is for our kind information and necessary action.
</t>
  </si>
  <si>
    <t>Ceiling Suspension and Framings Clashing with Duct and  &amp; Sprinkle Pipe  @ 1301, 1303, 1304, 1306 &amp; 1308</t>
  </si>
  <si>
    <t>NSC-0023-0</t>
  </si>
  <si>
    <t xml:space="preserve">Please find attached photos showing the above “Constraint Subject” which are obstructing our suspension and framing works for the ceiling at Level 13 Main Corridor. 
This is for our kind information and necessary action.
</t>
  </si>
  <si>
    <t>On-going works by other Contractors (Civil and MEP) @ Level 13 Main Corridors.</t>
  </si>
  <si>
    <t>Please note that DSE has requested from AFGC to provide the cutting and chasing for the shower drain (see attached email) and please find attached letter for the same send to AFGC.
Hence, DSE work (installation of linear shower drain) has been completed for all apartments at L13 as per the attached sample photos which are self-explanatory.
The same is verifiable at site.</t>
  </si>
  <si>
    <t>The clashes between the installed ducts and ceiling grid has been rectified at site by raise up the heights of installed spiralite ducts. 
See attached rectification photos.</t>
  </si>
  <si>
    <t>NSC-0016-1</t>
  </si>
  <si>
    <t>For the clashes and incomplete work by MEP work has been modified/rectified and completed by completing the insulation work, modified the duct clashes w/other services.
See attached rectification photos.</t>
  </si>
  <si>
    <r>
      <t xml:space="preserve">Cutting and chasing for Electrical conduits done and installed. New screed in progress. (areas cleared). Steel Beams for A/Abbar dismantled. For four apartments 1302, 1303, 1301, 1304.
Attachment (two photo's) Level 13-1303 done in Alabbar beams in 1305 still using.
</t>
    </r>
    <r>
      <rPr>
        <b/>
        <sz val="16"/>
        <color theme="1"/>
        <rFont val="Arial"/>
        <family val="2"/>
      </rPr>
      <t xml:space="preserve">ARK: </t>
    </r>
    <r>
      <rPr>
        <sz val="16"/>
        <color theme="1"/>
        <rFont val="Arial"/>
        <family val="2"/>
      </rPr>
      <t>All pending works holding GLI to proceed shall be finished ASAP.</t>
    </r>
  </si>
  <si>
    <t>NSC-0024-0</t>
  </si>
  <si>
    <t>Ceiling Suspension &amp; Framing Clashing with AC Duct @ Level 13 &amp; 14-Main Corridors</t>
  </si>
  <si>
    <t>Please find attached photos showing the above “Constraint Subject” which are obstructing our suspension and framing works for the ceiling at Levels 13 and 14 Main Corridors. 
This is for our kind information and necessary action</t>
  </si>
  <si>
    <t>NSC-0025-0</t>
  </si>
  <si>
    <t>High Kitchen Counter clashes with MEP Provisions @ 2 Bedrooms Apartments</t>
  </si>
  <si>
    <t>Despite several coordination and installing several mockups for “High Kitchen Counter” at apartments 805 &amp; 901. Unfortunately still we are facing clashes with the MEP provisions @ 2 Bedrooms Apartments which obstructing GLI to proceed with the installation of the aforementioned counter. Please refer to the attached photos and highlighted drawings which are self-explanatory for your necessary and prompt action…</t>
  </si>
  <si>
    <t>Despite several coordination with MEP contractor; Please refer to the attached photo showing the Clashes between FCL&amp; Fire Fighting Pipe @ 1104 for your further and necessary action.</t>
  </si>
  <si>
    <t>Clashes between FCL&amp; Fire Fighting Pipe @ 1104</t>
  </si>
  <si>
    <t>NSC-0026-0</t>
  </si>
  <si>
    <t>NSC-0027-0</t>
  </si>
  <si>
    <t>Clashes between Bathroom Door Architrave and Wardrobe Gap Filler @ 902</t>
  </si>
  <si>
    <t>Please refer to the attached drawing and photos showing the clashes between bathroom door architrave and wardrobe gap filler due to wrong location of bathroom door opening. Please find herewith 2 proposals for your review and advice.</t>
  </si>
  <si>
    <t>C</t>
  </si>
  <si>
    <t>- Since this issue only in apartment 902 AFGC to fix the block works as per te drawings. Hence please submit the NSC as such without the proposal, to forwardto M/s ARK.</t>
  </si>
  <si>
    <t>Civil works plaster mixer, plastering materials and unwanted materials are shifted from the corridor attachment two photo's. Since plaster screed finished.</t>
  </si>
  <si>
    <t>As per attached Site constraint please note that, DSE is doing the corridor LED light modification and the same is not affecting the FC suspension installations.</t>
  </si>
  <si>
    <t>NSC-0027-1</t>
  </si>
  <si>
    <t>Please refer to the attached drawing and photos showing the clashes between bathroom door architrave and wardrobe gap filler due to wrong location of bathroom door opening.</t>
  </si>
  <si>
    <t>NSC-0028-0</t>
  </si>
  <si>
    <t>Obstructions to be removed for ID works @ 14th Floor Apt. 1403</t>
  </si>
  <si>
    <t>Please refer to the attached photos showing the obstructions to be removed by the relevant contractors to enable us to proceed ID works</t>
  </si>
  <si>
    <t>THE db DOOR (RELATED TO dse) has been modified, GRMS db (related to Alpha Data) should be modified by others.</t>
  </si>
  <si>
    <t>-MEP issue has been cleared on site and confirmed by GLI.</t>
  </si>
  <si>
    <t>P</t>
  </si>
  <si>
    <t>The related MEP constraint issues have been resolved and cleared at site and the is confimed by GLI.</t>
  </si>
  <si>
    <t>All concerns and issues have been solved and confirmed by GLI.</t>
  </si>
  <si>
    <t>The above constraint has been cleared at site and confirmed by GLI.</t>
  </si>
  <si>
    <t>The related MEP constraint issues have been resolved at site and the same was confirmed by GLI.</t>
  </si>
  <si>
    <t>As discussed wth ARK Engrs. These two (2 nos) clean outs will be cancelled and the same will be provided inside the shaft for Apt. (3 &amp; 4) in L8 up to L17</t>
  </si>
  <si>
    <t>NSC-0029-0</t>
  </si>
  <si>
    <t>Obstructions to be cleared by M/s MKM Side</t>
  </si>
  <si>
    <t>Please refer to the attached photos showing the site constratints which obstructing our works for your action to proceed</t>
  </si>
  <si>
    <t>NSC-0030-0</t>
  </si>
  <si>
    <t xml:space="preserve">1. MEP services clashing with Ceiling &amp; Bulkhead suspension &amp; framing systems / MEP services located below Finished Ceiling Level (FCL) / protruding outside gypsum bulkheads.
2. MEP services exposed on walls on plastered finished area.
3. Insufficient plastering on walls.  </t>
  </si>
  <si>
    <t xml:space="preserve">Please find attached photos showing the above “Constraint Subject” which are obstructing our suspension and framing works for the ceiling at Apartments 910, 1010, 1107, 1110, 1306, 1310, 1404, 1506, 1507 &amp; 1510.
This is for our kind information and necessary action.
</t>
  </si>
  <si>
    <t>NSC-0031-0</t>
  </si>
  <si>
    <t>NSC-0032-0</t>
  </si>
  <si>
    <t>Defected &amp; Incomplete Civil works and Obstruction due to MEP Materials @ 16th Floor</t>
  </si>
  <si>
    <t xml:space="preserve">Please find attached photos showing defects on walls, incomplete works, obstruction due to MEP materials and on-going works at Apartment 1602, 1604 &amp; 1606. This is with reference to issued TM-0055 floors and walls clearance for wet and dry areas. </t>
  </si>
  <si>
    <t>Required FFL Cannot Be Achieved Due to Screed Level # Level 12 &amp; 14</t>
  </si>
  <si>
    <t>Please refer to the attached highlighted drawings showing the areas where the FFL cannot be achieved due unlevelled screed application at level 12 Apartments 01 to 05.
Moreover; Please refer to the attached photo @ 1403 showing the screed removal due to wrong screed levelling where Tile works cannot be completed.</t>
  </si>
  <si>
    <t>NSC-0033-0</t>
  </si>
  <si>
    <t>NSC-0034-0</t>
  </si>
  <si>
    <t>Defective, Incomplete Civil works, Incomplete MEP works and Obstruction due to Presence of Materials and Rubbish @ 16th &amp; 17th Floors</t>
  </si>
  <si>
    <t>Please find attached photos showing defects on walls, incomplete works on both Civil and MEP works, obstruction due to Civil &amp; MEP materials, rubbish &amp; other unnecessary materials and also obstruction due to on-going MEP works. This is with reference to issued TM-0058 floors and walls clearance for wet and dry areas.</t>
  </si>
  <si>
    <t>Defective, Incomplete Civil works, Incomplete MEP works and Obstruction due to Presence of Materials and Rubbish @ 17th Floor.</t>
  </si>
  <si>
    <t xml:space="preserve">Please find attached photos showing defects on walls, incomplete works on both Civil and MEP works, obstruction due to Civil &amp; MEP materials, rubbish &amp; other unnecessary materials and also obstruction due to on-going MEP works. This is with reference to issued CR-0034 floors and walls clearance for wet and dry areas. </t>
  </si>
  <si>
    <r>
      <rPr>
        <b/>
        <sz val="16"/>
        <color theme="1"/>
        <rFont val="Arial"/>
        <family val="2"/>
      </rPr>
      <t xml:space="preserve">Al Faraa:
</t>
    </r>
    <r>
      <rPr>
        <sz val="16"/>
        <color theme="1"/>
        <rFont val="Arial"/>
        <family val="2"/>
      </rPr>
      <t xml:space="preserve">- The screed casted again due to corrected level and tile works proceed and done see attached.
- Level in floor for apartments from 1 to 5 was done and from 6 till 10 in progress.
</t>
    </r>
    <r>
      <rPr>
        <b/>
        <sz val="16"/>
        <color theme="1"/>
        <rFont val="Arial"/>
        <family val="2"/>
      </rPr>
      <t xml:space="preserve">ARK:
</t>
    </r>
    <r>
      <rPr>
        <sz val="16"/>
        <color theme="1"/>
        <rFont val="Arial"/>
        <family val="2"/>
      </rPr>
      <t>Floor level rectified and tile work also almost completed in 12th floor apartments and 14th floor maid's room tile completed.</t>
    </r>
  </si>
  <si>
    <t>0460</t>
  </si>
  <si>
    <t>0459</t>
  </si>
  <si>
    <r>
      <rPr>
        <b/>
        <sz val="16"/>
        <color theme="1"/>
        <rFont val="Arial"/>
        <family val="2"/>
      </rPr>
      <t xml:space="preserve">Al Faraa:
</t>
    </r>
    <r>
      <rPr>
        <sz val="16"/>
        <color theme="1"/>
        <rFont val="Arial"/>
        <family val="2"/>
      </rPr>
      <t xml:space="preserve">Plaster above false ceiling and around curtain wall (end of wall) done in level 14 apt. 1403. Please check attachment photo (civil side only)
</t>
    </r>
    <r>
      <rPr>
        <b/>
        <sz val="16"/>
        <color theme="1"/>
        <rFont val="Arial"/>
        <family val="2"/>
      </rPr>
      <t xml:space="preserve">ARK:
</t>
    </r>
    <r>
      <rPr>
        <sz val="16"/>
        <color theme="1"/>
        <rFont val="Arial"/>
        <family val="2"/>
      </rPr>
      <t>Rectification work done.</t>
    </r>
  </si>
  <si>
    <t>0458</t>
  </si>
  <si>
    <r>
      <t xml:space="preserve">Al Faraa:
</t>
    </r>
    <r>
      <rPr>
        <sz val="16"/>
        <color theme="1"/>
        <rFont val="Arial"/>
        <family val="2"/>
      </rPr>
      <t xml:space="preserve">The opening of the door was corrected as per drawing and now there is no clashes between bathroom door architrave and wardrobe gap filler. Please check attached photo.
</t>
    </r>
    <r>
      <rPr>
        <b/>
        <sz val="16"/>
        <color theme="1"/>
        <rFont val="Arial"/>
        <family val="2"/>
      </rPr>
      <t xml:space="preserve">ARK:
</t>
    </r>
    <r>
      <rPr>
        <sz val="16"/>
        <color theme="1"/>
        <rFont val="Arial"/>
        <family val="2"/>
      </rPr>
      <t>Block work rectified as per drawing and door frame also fixed.</t>
    </r>
  </si>
  <si>
    <t>0463</t>
  </si>
  <si>
    <r>
      <t xml:space="preserve">04-01-2018
</t>
    </r>
    <r>
      <rPr>
        <sz val="16"/>
        <color theme="1"/>
        <rFont val="Arial"/>
        <family val="2"/>
      </rPr>
      <t>Document Issue form of M/s ARK received. (comments on soft/hard copies)</t>
    </r>
  </si>
  <si>
    <t>NSC-0035-0</t>
  </si>
  <si>
    <t>Obstruction to ID works due to stocked materials @ level 17 - Main Corridor</t>
  </si>
  <si>
    <t>Please refer to the attached site obstruction represented by stocked material @ level 17 - main corridor which obstructing GLI to proceed with the ceiling suspension works at the said area.</t>
  </si>
  <si>
    <t>NSC-0036-0</t>
  </si>
  <si>
    <t xml:space="preserve">MEP clashes with required FCL @ Corridor Level – 17 </t>
  </si>
  <si>
    <t>Please refer to the attached photos showing MEP clashing with the required FCL @ corridor level 17 which needs to raise the services 50 to 100mm.
• N.B: The above clashes have been raised to MEP contractor for their action.</t>
  </si>
  <si>
    <t>NSC-0037-0</t>
  </si>
  <si>
    <t>Cistern Unit not installed @ level 19</t>
  </si>
  <si>
    <t>Further to the attached clearance request, please refer to the attached photo showing that there is no Cistern Unit is installed at the level 19 which obstructing the completion of our tile works.</t>
  </si>
  <si>
    <t>-All materials are removed. Find attached photos.</t>
  </si>
  <si>
    <t>NSC-0038-0</t>
  </si>
  <si>
    <t>1. Width of Shaft Wall is not aligned with the surface of Calcium Silicate Board (when installed) on the Cistern Tank</t>
  </si>
  <si>
    <t>Please find attached photos showing the above “Constraint Subject” which are obstructing our installation of wall tiles at Apartments 1905, 1906, 1907, 1913, 1914 &amp; 1915 Toilets.
This is for our kind information and necessary action.</t>
  </si>
  <si>
    <t>0276</t>
  </si>
  <si>
    <r>
      <rPr>
        <b/>
        <sz val="16"/>
        <color theme="1"/>
        <rFont val="Arial"/>
        <family val="2"/>
      </rPr>
      <t xml:space="preserve">Al Faraa:
</t>
    </r>
    <r>
      <rPr>
        <sz val="16"/>
        <color theme="1"/>
        <rFont val="Arial"/>
        <family val="2"/>
      </rPr>
      <t>Further to the above mentioend subject, please find the attached Mechanical Report issued for approval for Consultant.</t>
    </r>
  </si>
  <si>
    <t>MEP Services Touching Ceiling Suspension @ Level 17  Corridor</t>
  </si>
  <si>
    <t>Please find attached photos showing the MEP services touching the ceiling suspension system at level 17 corridor.
This is for our kind information and necessary action.</t>
  </si>
  <si>
    <t>NSC-0039-0</t>
  </si>
  <si>
    <t>NSC-0040-0</t>
  </si>
  <si>
    <t>Please find attached photos showing floor drain clashing with GLI WC wall which need to be rectified. This is for our kind information and necessary action.</t>
  </si>
  <si>
    <t>Floor Drain Clashing with WC Wall @ Apartment 03 &amp; 04 – 9th to 17th Floor</t>
  </si>
  <si>
    <t>NSC-0041-0</t>
  </si>
  <si>
    <t>NSC-0042-0</t>
  </si>
  <si>
    <t>Screed Level @ Level 12 – Obstruction in Installation of Threshold</t>
  </si>
  <si>
    <t>Please refer to the attached photo showing obstruction for threshold installation @ level 12. Kindly advise relevant contractor to rectify the screed level to enable us threshold installation as per required FFL.
N.B. Several coordinations conducted with main contractor with no serious action from their side.</t>
  </si>
  <si>
    <t>Obstruction in Paint Work Completion due to Scaffolding – Level 10 Atrium Area (A2)</t>
  </si>
  <si>
    <t>Please refer to the attached photo showing obstruction in the completion of paint work due to scaffolding. Kindly advise the relevant contractor to remove the scaffolding to enable us to complete our paint works.</t>
  </si>
  <si>
    <t>NSC-0043-0</t>
  </si>
  <si>
    <t>Obstruction in Installation of Bulkhead due to Incorrect Levelling of Plenum Box @ 908 – Living Room</t>
  </si>
  <si>
    <t>Please refer to the attached photo showing obstruction in the installation of bulkhead due to incorrect levelling of plenum box as per new design</t>
  </si>
  <si>
    <t>NSC-0044-0</t>
  </si>
  <si>
    <t>NSC-0045-0</t>
  </si>
  <si>
    <t>NSC-0046-0</t>
  </si>
  <si>
    <t>MEP Obstruction, Fire Sprinklers  Survey</t>
  </si>
  <si>
    <t>Please refer to the attached photos which are self-explanatory showing the following
1. Bulkhead &amp; Ceiling modification done, Fire Sprinklers not done yet.
2. Bulkhead &amp; Ceiling modification done, Fire Sprinklers done but above the ceiling level.
3. Bulkhead &amp; Ceiling modification done, Fire Sprinklers done but extend more than bulkhead width.</t>
  </si>
  <si>
    <t xml:space="preserve">MEP Plenum box Clashes </t>
  </si>
  <si>
    <t>Please find attached site photos for AC Plenum box Clashes With Cove light Which Should be Shifted To Proceed With Ceiling Suspension Installation.</t>
  </si>
  <si>
    <t xml:space="preserve">MEP Services Clashes With ID Works  </t>
  </si>
  <si>
    <t>Please find attached site photos for MEP Services Clashes With Bulkhead Which Should be Shifted To Proceed With Tiles And Ceiling Suspension Installation.</t>
  </si>
  <si>
    <t>Scaffolding issue is cleared.</t>
  </si>
  <si>
    <t>NSC-0047-0</t>
  </si>
  <si>
    <t xml:space="preserve">MEP Services and Concrete Beam Levels Affecting Ceiling Height due to 
Clashes With ID Works  
</t>
  </si>
  <si>
    <t>Please find attached site photos and drawings for:
1. MEP services clashing with main ceiling suspension and framing systems at Living Areas  
2. RC beams clashing with curtain bulkhead suspension systems.
Please refer to highlighted areas on attached drawings which are self-explanatory, please confirm.</t>
  </si>
  <si>
    <t>NSC-0048-0</t>
  </si>
  <si>
    <t>Level 19 - Electrician Workers - Obstructions</t>
  </si>
  <si>
    <t>In line with the attached suspension clearance for the remaining areas @ level 19; - Apartment 1912, 1913, 1914, 1915 it has been noticed that a huge numbers of electrician workers are occupying the recent cleared areas and are still installing the 1st fix items (GI conduits on ceiling slabs) which required our labors to hold the works until the areas are cleared to GLI so we can proceed smoothly without any disruption.
Please refer to the attached photos reflecting site status for your reference and further necessary action.</t>
  </si>
  <si>
    <t>NSC-0049-0</t>
  </si>
  <si>
    <t>Guest Toilets Level 20-23 Ongoing works of cutting &amp; chasing in the walls for missing electrical provisions &amp; Conduits by MEP Contractor</t>
  </si>
  <si>
    <t>Please be informed that all Guest Toilets @ Levels 20-23 are obstructed by MEP contractor due to ongoing works of cutting &amp; chasing in the walls for missing electrical provisions &amp; Conduits; Bearing in mind that the said areas were cleared by the Engineer. (Please refer to the attached clearances for your ease reference). Therefore and in view of the said obstructions (Refer to the attached photos); Tiling works at the said areas are on HOLD until further clearance from your/Engineer side.  
Please advise otherwise…</t>
  </si>
  <si>
    <t>NSC-0050-0</t>
  </si>
  <si>
    <t>NSC-0051-0</t>
  </si>
  <si>
    <t>NSC-0052-0</t>
  </si>
  <si>
    <t>NSC-0053-0</t>
  </si>
  <si>
    <t>Ongoing MEP Works Obstructing GLI ID Activities @ Level 20 – Areas not cleared</t>
  </si>
  <si>
    <t>It has been observed that all areas @ level 20 have been cleared on papers only!! Please refer to the attached photos dated August 8, 2018 showing huge numbers of MEP workers still occupying the areas Obstructing &amp; holding ID works for your further assistance and action. Revised MEP clearance request shall be issued shortly.</t>
  </si>
  <si>
    <t xml:space="preserve">MEP Serveries  Clashes With Suspension System For Ceiling  @ 19th floor Corridor </t>
  </si>
  <si>
    <t>Please refer to the attached photos dated August 8, 2018 showing MEP services clashes with suspension system for ceiling.</t>
  </si>
  <si>
    <t>MEP Serveries  Clashes With Suspension System For Ceiling  @ 19th floor Corridor</t>
  </si>
  <si>
    <t>NSC-0054-0</t>
  </si>
  <si>
    <t>Please find attached photos showing MEP materials which are obstructing ceiling closure activity at 16th floor main corridor. Kindly take the necessary action to enable GLI to proceed smoothly.</t>
  </si>
  <si>
    <t>MEP materials obstructing GLI ID Works – 16th Floor Main Corridor</t>
  </si>
  <si>
    <t>KINDLY PROCEED WITH TILE WORKS AS VOLUME CONTROL IS NOT REQUIRED FOR GUEST TOILET AS PER REVISED IFC.</t>
  </si>
  <si>
    <t>1315</t>
  </si>
  <si>
    <t>NSC WAS CLOSED AS PER THE SITE WALK AND AGREED BETWEEN THE MEP CONTRACTOR AND ID CONTRACTOR.</t>
  </si>
  <si>
    <t>NSC-0055-0</t>
  </si>
  <si>
    <t>Metal Bracket Width Size Obstructing Stone Coping @ 12th Floor Corridor Atrium Area A1, A2 &amp; A3</t>
  </si>
  <si>
    <t>Please find attached photos showing metal bracket for glass balustrade at 12th floor corridor atrium area (A1, A2 &amp; A3) width size 200mm and our stone coping 150mm. Therefore stone coping cannot be installed until metal bracket is cut at least 70mm.</t>
  </si>
  <si>
    <t>COMMENTS ON ATTACHED DRAWINGS. MOCK UP SAMPLE REQUIRED FOR EACH TYPE. FOLLOW ITS AS MARKED.</t>
  </si>
  <si>
    <t>NSC-0056-0</t>
  </si>
  <si>
    <t>NSC-0057-0</t>
  </si>
  <si>
    <t>Obstructions in installation of High Kitchen Counter due to MEP Services</t>
  </si>
  <si>
    <t>Please find attached photos showing MEP services causing obstruction in the installation of high kitchen counter due to miss located floor drain &amp; electrical conduit which are supposed to be inside the kitchen counter.</t>
  </si>
  <si>
    <t>Obstructions in installation of Suspension System due to clashes with MEP Services</t>
  </si>
  <si>
    <t>Please find attached photos showing duct clashing with ceiling suspension system @ level 21 &amp; 22. Kindly raise the services above the ceiling level to enable GLI to proceed.</t>
  </si>
  <si>
    <t>PLEASE CHECK AT SITE AGAIN. THESE ATTACHED INFO ARE WRONG &amp; SEND CONSTRAINT ARE WRONG.</t>
  </si>
  <si>
    <t>NSC-0047-1</t>
  </si>
  <si>
    <t>Actual Ceiling Heights as highlighted on the attached drawings to be adopted as per site walk with MKM &amp; WAI regarding MEP Services and Concrete Beam Levels Affecting Ceiling Height due to Clashes with ID works.</t>
  </si>
  <si>
    <t>Constraint Description:  Further to our site walk (GLI, MKM and WAI) held on 11 September 2018.
Please find attached site photos and drawings for:
1. MEP services clashing with main ceiling suspension and framing systems at Living Areas  
2. RC beams clashing with curtain bulkhead suspension systems.
Please refer to highlighted areas on attached drawings which are self-explanatory, please confirm.</t>
  </si>
  <si>
    <t>CONFIRMED DROP OF CEILING HTS ONLY FOR ABOVE MENTIONED AREAS. AS PER ATTACHED DRAWING.</t>
  </si>
  <si>
    <t>NSC-0058-0</t>
  </si>
  <si>
    <t>ARK Ref. No.</t>
  </si>
  <si>
    <t>0001-0</t>
  </si>
  <si>
    <t>Incomplete Clearance/Obstructions to ID Works @ Level 24</t>
  </si>
  <si>
    <t>Further to the clearance received via M/s ARKITEKNIK document issue form ref. WAF-ARK-GLI-DOCS-0021, 0023 &amp; 0026 and M/s MKM reply on GLI Clearance request no. 0100 (copy enclosed), please find attached site photos showing obstructions to GLI ID works and are self-explanatory. Therefore kindly consider the said areas as “Not Cleared”</t>
  </si>
  <si>
    <t>ARK</t>
  </si>
  <si>
    <t>INSTRUCTION SENT TO AFGC.</t>
  </si>
  <si>
    <t>NSC-0059-0</t>
  </si>
  <si>
    <t>NSC-0060-0</t>
  </si>
  <si>
    <t>NSC-0061-0</t>
  </si>
  <si>
    <t>0002-0</t>
  </si>
  <si>
    <t>0003-0</t>
  </si>
  <si>
    <t>0004-0</t>
  </si>
  <si>
    <t>Incomplete MEP &amp; Civil Works Obstructing Suspension and Framing Works @ Level 27</t>
  </si>
  <si>
    <t>1. Sealant around return grilles not applied.
2. Holes on walls for sprinkler heads not provided.
3. Sprinkler pipes / heads not installed.
4. Gaps between slab soffit and walls not entirely sealed at Entrances and Living Areas.
5. Presence of rubbish, materials, tool box and areas being used as storage of materials.
6. Incomplete plastering works on walls and incomplete repair on damaged walls near slab soffit
due to installation of electrical conduits.
7. No access areas due to big stockpile of rubbish.</t>
  </si>
  <si>
    <t>Incomplete MEP &amp; Civil Works Obstructing Suspension and Framing Works @ Level 26</t>
  </si>
  <si>
    <t>1. Sealant around return grilles not applied.
2. Sprinkler pipes / heads not installed.
3. Gaps between slab soffit and walls not entirely sealed at Entrances and Living Areas.
4. Presence of rubbish, materials, tool box and areas being used as storage of materials.
5. Incomplete plastering works on walls and incomplete repair on damaged walls near slab soffit
due to installation of electrical conduits.</t>
  </si>
  <si>
    <t>Incomplete MEP &amp; Civil Works Obstructing Suspension and Framing Works @ Level 25</t>
  </si>
  <si>
    <t>1. Some gaps around return grilles not sealed due to repair works done.
2. Gaps between slab soffit and walls not entirely sealed at Entrances and Living Areas.
3. Presence of rubbish, materials and areas being used as storage of materials.
4. Incomplete repair works on damaged walls near slab soffit due to installation of electrical conduits, return grilles and sprinkler heads.
5. On-going screeding works / flooded area due to on-going screeding works.</t>
  </si>
  <si>
    <t>NSC-0062-0</t>
  </si>
  <si>
    <t>0005-0</t>
  </si>
  <si>
    <t>1. Sealant around return grilles not applied due incomplete restoration on blockworks.
2. Holes on walls for sprinkler heads not provided.
3. Sprinkler pipes / heads not installed.
4. Elevation of electrical metal conduits at return grille area (beside curtain bulkhead) should be above El. +3250mm
5. Gaps between slab soffit and walls not entirely sealed at Entrances and Living Areas.
6. Incomplete plastering works on walls and incomplete repair on damaged walls near slab soffit
due to installation of electrical conduits.</t>
  </si>
  <si>
    <t>Incomplete MEP &amp; Civil Works Obstructing Suspension and Framing Works @ Level 28</t>
  </si>
  <si>
    <t>NSC-0063-0</t>
  </si>
  <si>
    <t>0006-0</t>
  </si>
  <si>
    <t>1. Sealant around return grilles not applied.
2. Holes on walls for sprinkler heads not provided.
3. Sprinkler pipes / heads not installed.
4. Gaps between slab soffit and walls not entirely sealed at Entrances and Living Areas.
5. Incomplete plastering works on walls and incomplete repair on damaged walls near slab soffit
due to installation of electrical conduits.
NOTE: Based on the above constraints, kindly note that the received clearance WAF-ARK-GLI-DOCS-0038 dated 11 October 2018, consider this clearance rejected until completion of the above-mentioned comments.</t>
  </si>
  <si>
    <t>ITEMS ATTENDED TO AHEAD OF GLI TO PREVENT CONSTRAINT.</t>
  </si>
  <si>
    <t>REJECTED BY ARK, ALTHOUGH GLI HAVE SUSPENSION CLEARANCE, THEY ARE WEEKS AWAY FROM BENG IN A POSITION TO WORK IN THESE LEVELS, AS AGREED WITH GLI (CM) TAAG &amp; OTHER SC CAN WORK IN THERE AHEAD OF GLI TO CLOST OUT ISSUES PRIOR TO GLI WORKS.</t>
  </si>
  <si>
    <t>REJECTED, RETURN TO GLI BUILDER WORK COMPLETED BEFORE THEY PROCEED , HAS CLEARANCE WITH GLI.</t>
  </si>
  <si>
    <t>REJECTED BY ARK, GLI TO HOLD CLEARANCE, BUILDER WORK WILL BE COMPLETED BEFORE THEY PROCEED.</t>
  </si>
  <si>
    <t>CLEARANCE TO BE HELD BY GLI NORD, BALANCE BW ARE UNDERWAY WILL BE COMPLETE BEFORE GLI CAN WORK THERE.</t>
  </si>
  <si>
    <t>0007-0</t>
  </si>
  <si>
    <t>Guest Toilets - MEP services Clashing with Finish Ceiling Level</t>
  </si>
  <si>
    <t>Please be informed that the finish ceiling level (FCL) at Guest Toilets covel light area (EI. +2550mm) are affected by the below -ceiling elevation of the conensate drain pipes, steel bracket support and also insufficient plastering at some areas (refer to some attached photos for reference):
        1. Apartment 1906 &amp; 1915
         2. Apartment 2005  &amp; 2014
         3. Apartments 2105, 2106, 2107, 2113, 2114 &amp; 2115
         4. Aaprtments 2207, 2213 &amp; 2214
         5. Apartments 2305, 2306, 2307, 2313, 2314 &amp; 2315</t>
  </si>
  <si>
    <t>Presence of MEP Materials, Rubbish, Fabrication Area and Store</t>
  </si>
  <si>
    <t>Please be informed that our gypsum board ceiling system works are being obstructed by the following:
1. Presence of MEP materials including steel door frames for shaft areas
2. Area being used as fabrication shhop
3. Presence of rubbish
4. Entire apartment being used as store.</t>
  </si>
  <si>
    <t>DSE INSTRUCTED TO RECTIFY THESE ISSUES.</t>
  </si>
  <si>
    <t>THIS IS BEING LOOKED AT BY SANJAY WAI AS OF YET NO RESPONSE.</t>
  </si>
  <si>
    <t>0008-0</t>
  </si>
  <si>
    <t>NSC-0064-0</t>
  </si>
  <si>
    <t>NSC-0065-0</t>
  </si>
  <si>
    <t>0009-0</t>
  </si>
  <si>
    <t>0010-0</t>
  </si>
  <si>
    <t>Incomplete Mep &amp; Civil Works Obstructing Suspension and framing works at level 27</t>
  </si>
  <si>
    <t>Hanging electrical wires and other cables obstructing the installation of suspension and framing works at Apartments'Entrances.
Note: Based on the above constraints, kindly note that the received clearance WAF-ARK-GLI-DOCS-0039 dated 07 October 2018 and WAF-ARK-GLI-DOCS-0038 dated 11 October 2018 for the abov-mentioned areas are considered rejected until completion of the above mentioned comments.</t>
  </si>
  <si>
    <t>RM</t>
  </si>
  <si>
    <t>Incomplete Mep &amp; Civil Works Obstructing Suspension and framing works at level 29</t>
  </si>
  <si>
    <t>Incomplete plastering and finishing works on some portions of walls at ceiling levels due to repair works done in relation with MEP services; unsealed gaps between walls and soffit, balance plaster on full wall / edge of wall near façade and on some other areas where plaster is not sufficient.
Exposed electrical conduits also were visible at returning grill area new covelight and curtain bulkhead.</t>
  </si>
  <si>
    <t>NSC-0066-0</t>
  </si>
  <si>
    <t>0011-0</t>
  </si>
  <si>
    <t>Incomplete Mep &amp; Civil Works Obstructing Suspension and framing works at level 30, 31 &amp; 32</t>
  </si>
  <si>
    <t xml:space="preserve">Incomplete plastering and finishing works on some portions of walls at ceiling level due to repair works done in relation with MEP services; balance plaster on full wall / edge of wall near façade and on some other areas where plaster is not sufficient.
Unsealed gaps between wall and slab soffit were noted also including holes on wall due to damaged blocks. On-going works completion and rectification on civil works clash with our suspension and framing activities on the same area.  </t>
  </si>
  <si>
    <t>THESE WORKS ARE ON GOING, NOTHING STOPPING GLI PROCEEDING WITH HANGERS &amp; WALL CHANNEL.</t>
  </si>
  <si>
    <t>THIS IS AN EXCLUDED AREA (IF NOT) PROCEED WITH YOUR CLAIM. GLI RECEIVED CLEARANCE TO PROCEED, THEY ARE NOT IN A POSITION TO REJECT.</t>
  </si>
  <si>
    <t>THESE WORKS ARE ONGOING &amp; WL BE READY FOR GLI BEFORE THEY ARE READY TO START IN THESE LEVELS.</t>
  </si>
  <si>
    <t>NSC-0067-0</t>
  </si>
  <si>
    <t>0012-0</t>
  </si>
  <si>
    <t>Incomplete Civil Works  &amp; Stacked Materials Obstructing Suspension and Framing Works</t>
  </si>
  <si>
    <t xml:space="preserve">Incomplete plastering works on walls from floor to above Finish Ceiling Level (FCL). 
Stacked materials inside apartments including some rooms being locked and used at Store Rooms.
Refer to attached photos showing above-mentioned comments.   </t>
  </si>
  <si>
    <t>GLI TO HOLD AS ACCEPTANCE OF ARK CLEARANCE, ARK WILL INFORM OFFICIALLY WHEN WORKS ARE CLEAR TO COMMENCE.</t>
  </si>
  <si>
    <t>NSC-0068-0</t>
  </si>
  <si>
    <t>0013-0</t>
  </si>
  <si>
    <t>MEP &amp; Civil Works Obstructing Suspension and Framing Works</t>
  </si>
  <si>
    <t>Insufficient plastering on some portions of walls at ceiling level where cove lights at elev. +3050mm are specified / unsealed gaps around MEP services.
RC Beam elevation ranging from 2870mm to 2885mm is low to attain curtain bulkhead elevation of + 2850mm due to required support plus thickness of furring channel, plywood and gypsum board.
MEP services such as AC ducts, cable trays and trunks, sprinkler pipe, return grille, etc. installed below elevations +3050mm at cove light areas and at + 2900mm at Living area main entrance door and DB sides.
Some plenum boxes, flexible ducts, AC ducts and other services are getting in contact with the framing systems at elevation + 2900mm.
Exposed electrical conduits and brackets for AC ducts.</t>
  </si>
  <si>
    <t xml:space="preserve">ISSUES ARE UNDER DISCUSSION, MAJOR DESIGN WITH SERVICES &amp; DESIGNER RC CEILING HEIGHTS, WILL FOLLOW &amp; UPDATE ACCORDINGLY. </t>
  </si>
  <si>
    <t>XYZ PROJECT
CITY ABC
PROJCT NO. 1252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</si>
</sst>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4" x14ac:knownFonts="1">
    <font>
      <sz val="11"/>
      <color theme="1"/>
      <name val="Calibri"/>
      <family val="2"/>
      <scheme val="minor"/>
    </font>
    <font>
      <b/>
      <sz val="14"/>
      <color theme="1"/>
      <name val="Arial"/>
      <family val="2"/>
    </font>
    <font>
      <sz val="14"/>
      <color theme="1"/>
      <name val="Arial"/>
      <family val="2"/>
    </font>
    <font>
      <b/>
      <sz val="20"/>
      <name val="Arial"/>
      <family val="2"/>
    </font>
    <font>
      <b/>
      <sz val="20"/>
      <color theme="1"/>
      <name val="Arial"/>
      <family val="2"/>
    </font>
    <font>
      <sz val="14"/>
      <color theme="1"/>
      <name val="Calibri"/>
      <family val="2"/>
      <scheme val="minor"/>
    </font>
    <font>
      <b/>
      <sz val="16"/>
      <color theme="1"/>
      <name val="Arial"/>
      <family val="2"/>
    </font>
    <font>
      <sz val="16"/>
      <color theme="1"/>
      <name val="Calibri"/>
      <family val="2"/>
      <scheme val="minor"/>
    </font>
    <font>
      <sz val="16"/>
      <color theme="1"/>
      <name val="Arial"/>
      <family val="2"/>
    </font>
    <font>
      <b/>
      <sz val="11"/>
      <color theme="1"/>
      <name val="Calibri"/>
      <family val="2"/>
      <scheme val="minor"/>
    </font>
    <font>
      <sz val="16"/>
      <name val="Arial"/>
      <family val="2"/>
    </font>
    <font>
      <b/>
      <sz val="16"/>
      <name val="Arial"/>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theme="6" tint="0.3999450666829432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auto="1"/>
      </right>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4">
    <xf numFmtId="0" fontId="0" fillId="0" borderId="0" xfId="0"/>
    <xf numFmtId="164" fontId="1" fillId="2" borderId="2" xfId="0" applyNumberFormat="1" applyFont="1" applyFill="1" applyBorder="1" applyAlignment="1" applyProtection="1">
      <alignment horizontal="right" vertical="center" wrapText="1"/>
      <protection locked="0"/>
    </xf>
    <xf numFmtId="164" fontId="1" fillId="2" borderId="4" xfId="0" applyNumberFormat="1" applyFont="1" applyFill="1" applyBorder="1" applyAlignment="1" applyProtection="1">
      <alignment vertical="center" wrapText="1"/>
      <protection locked="0"/>
    </xf>
    <xf numFmtId="164" fontId="1" fillId="2" borderId="5" xfId="0" applyNumberFormat="1" applyFont="1" applyFill="1" applyBorder="1" applyAlignment="1" applyProtection="1">
      <alignment vertical="center" wrapText="1"/>
      <protection locked="0"/>
    </xf>
    <xf numFmtId="0" fontId="2" fillId="0" borderId="0" xfId="0" applyFont="1" applyAlignment="1" applyProtection="1">
      <alignment vertical="center"/>
      <protection locked="0"/>
    </xf>
    <xf numFmtId="164" fontId="1" fillId="2" borderId="0" xfId="0" applyNumberFormat="1" applyFont="1" applyFill="1" applyBorder="1" applyAlignment="1" applyProtection="1">
      <alignment vertical="center" wrapText="1"/>
      <protection locked="0"/>
    </xf>
    <xf numFmtId="164" fontId="1" fillId="2" borderId="6" xfId="0" applyNumberFormat="1" applyFont="1" applyFill="1" applyBorder="1" applyAlignment="1" applyProtection="1">
      <alignment vertical="center" wrapText="1"/>
      <protection locked="0"/>
    </xf>
    <xf numFmtId="1" fontId="1" fillId="2" borderId="5" xfId="0" applyNumberFormat="1" applyFont="1" applyFill="1" applyBorder="1" applyAlignment="1" applyProtection="1">
      <alignment vertical="center" wrapText="1"/>
      <protection locked="0"/>
    </xf>
    <xf numFmtId="1" fontId="1" fillId="2" borderId="6" xfId="0" applyNumberFormat="1" applyFont="1" applyFill="1" applyBorder="1" applyAlignment="1" applyProtection="1">
      <alignment vertical="center" wrapText="1"/>
      <protection locked="0"/>
    </xf>
    <xf numFmtId="1" fontId="1" fillId="2" borderId="7" xfId="0" applyNumberFormat="1" applyFont="1" applyFill="1" applyBorder="1" applyAlignment="1" applyProtection="1">
      <alignment vertical="center" wrapText="1"/>
      <protection locked="0"/>
    </xf>
    <xf numFmtId="0" fontId="2" fillId="3" borderId="3" xfId="0" applyFont="1" applyFill="1" applyBorder="1" applyAlignment="1" applyProtection="1">
      <alignment horizontal="center" vertical="center" wrapText="1"/>
      <protection locked="0"/>
    </xf>
    <xf numFmtId="0" fontId="2" fillId="3" borderId="8" xfId="0" applyFont="1" applyFill="1" applyBorder="1" applyAlignment="1" applyProtection="1">
      <alignment vertical="center" wrapText="1"/>
      <protection locked="0"/>
    </xf>
    <xf numFmtId="1" fontId="2" fillId="3" borderId="3" xfId="0" applyNumberFormat="1" applyFont="1" applyFill="1" applyBorder="1" applyAlignment="1" applyProtection="1">
      <alignment horizontal="center" vertical="center"/>
      <protection locked="0"/>
    </xf>
    <xf numFmtId="164" fontId="4" fillId="2" borderId="4" xfId="0" applyNumberFormat="1" applyFont="1" applyFill="1" applyBorder="1" applyAlignment="1" applyProtection="1">
      <alignment horizontal="right" vertical="center" wrapText="1"/>
      <protection locked="0"/>
    </xf>
    <xf numFmtId="164" fontId="4" fillId="2" borderId="0" xfId="0" applyNumberFormat="1" applyFont="1" applyFill="1" applyBorder="1" applyAlignment="1" applyProtection="1">
      <alignment horizontal="right" vertical="center" wrapText="1"/>
      <protection locked="0"/>
    </xf>
    <xf numFmtId="0" fontId="0" fillId="0" borderId="0" xfId="0" applyBorder="1" applyAlignment="1">
      <alignment horizontal="center"/>
    </xf>
    <xf numFmtId="1" fontId="1" fillId="2" borderId="0" xfId="0" applyNumberFormat="1" applyFont="1" applyFill="1" applyBorder="1" applyAlignment="1" applyProtection="1">
      <alignment horizontal="center" vertical="center" wrapText="1"/>
      <protection locked="0"/>
    </xf>
    <xf numFmtId="1" fontId="2" fillId="3" borderId="26" xfId="0" applyNumberFormat="1" applyFont="1" applyFill="1" applyBorder="1" applyAlignment="1" applyProtection="1">
      <alignment horizontal="center" vertical="center"/>
      <protection locked="0"/>
    </xf>
    <xf numFmtId="1" fontId="2" fillId="3" borderId="27" xfId="0" applyNumberFormat="1" applyFont="1" applyFill="1" applyBorder="1" applyAlignment="1" applyProtection="1">
      <alignment horizontal="center" vertical="center"/>
      <protection locked="0"/>
    </xf>
    <xf numFmtId="0" fontId="2" fillId="3" borderId="27" xfId="0" applyFont="1" applyFill="1" applyBorder="1" applyAlignment="1" applyProtection="1">
      <alignment horizontal="center" vertical="center" wrapText="1"/>
      <protection locked="0"/>
    </xf>
    <xf numFmtId="0" fontId="5" fillId="0" borderId="0" xfId="0" applyFont="1"/>
    <xf numFmtId="0" fontId="6" fillId="0" borderId="8" xfId="0" applyFont="1" applyBorder="1" applyAlignment="1">
      <alignment horizontal="center" vertical="center" wrapText="1"/>
    </xf>
    <xf numFmtId="1" fontId="6" fillId="2" borderId="8" xfId="0" applyNumberFormat="1" applyFont="1" applyFill="1" applyBorder="1" applyAlignment="1" applyProtection="1">
      <alignment horizontal="center" vertical="center" wrapText="1"/>
      <protection locked="0"/>
    </xf>
    <xf numFmtId="0" fontId="6" fillId="0" borderId="1" xfId="0" applyFont="1" applyBorder="1" applyAlignment="1">
      <alignment horizontal="center" vertical="center" wrapText="1"/>
    </xf>
    <xf numFmtId="0" fontId="7" fillId="0" borderId="0" xfId="0" applyFont="1" applyAlignment="1">
      <alignment wrapText="1"/>
    </xf>
    <xf numFmtId="0" fontId="7" fillId="0" borderId="0" xfId="0" applyFont="1"/>
    <xf numFmtId="0" fontId="8" fillId="0" borderId="8"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5" xfId="0" applyFont="1" applyBorder="1" applyAlignment="1">
      <alignment horizontal="center" vertical="center" wrapText="1"/>
    </xf>
    <xf numFmtId="49" fontId="8" fillId="0" borderId="1" xfId="0" applyNumberFormat="1" applyFont="1" applyBorder="1" applyAlignment="1">
      <alignment horizontal="center" vertical="center" wrapText="1"/>
    </xf>
    <xf numFmtId="164" fontId="8" fillId="0" borderId="1" xfId="0" applyNumberFormat="1" applyFont="1" applyBorder="1" applyAlignment="1">
      <alignment horizontal="center" vertical="center" wrapText="1"/>
    </xf>
    <xf numFmtId="0" fontId="8" fillId="0" borderId="20" xfId="0" applyFont="1" applyBorder="1" applyAlignment="1">
      <alignment horizontal="center" vertical="center" wrapText="1"/>
    </xf>
    <xf numFmtId="164" fontId="8" fillId="0" borderId="8" xfId="0" applyNumberFormat="1" applyFont="1" applyBorder="1" applyAlignment="1">
      <alignment horizontal="center" vertical="center" wrapText="1"/>
    </xf>
    <xf numFmtId="0" fontId="8" fillId="0" borderId="1" xfId="0" quotePrefix="1" applyFont="1" applyBorder="1" applyAlignment="1">
      <alignment horizontal="center" vertical="center" wrapText="1"/>
    </xf>
    <xf numFmtId="164" fontId="8" fillId="0" borderId="20" xfId="0" applyNumberFormat="1" applyFont="1" applyBorder="1" applyAlignment="1">
      <alignment vertical="center" wrapText="1"/>
    </xf>
    <xf numFmtId="0" fontId="8" fillId="0" borderId="1" xfId="0" applyFont="1" applyBorder="1" applyAlignment="1">
      <alignment horizontal="left" vertical="center" wrapText="1"/>
    </xf>
    <xf numFmtId="0" fontId="2" fillId="3" borderId="27" xfId="0" applyFont="1" applyFill="1" applyBorder="1" applyAlignment="1" applyProtection="1">
      <alignment horizontal="left" vertical="center" wrapText="1"/>
      <protection locked="0"/>
    </xf>
    <xf numFmtId="0" fontId="0" fillId="0" borderId="0" xfId="0" applyAlignment="1">
      <alignment horizontal="left"/>
    </xf>
    <xf numFmtId="49" fontId="8" fillId="0" borderId="9" xfId="0" applyNumberFormat="1" applyFont="1" applyBorder="1" applyAlignment="1">
      <alignment horizontal="left" vertical="center" wrapText="1"/>
    </xf>
    <xf numFmtId="0" fontId="8" fillId="2" borderId="30" xfId="0" applyFont="1" applyFill="1" applyBorder="1" applyAlignment="1">
      <alignment horizontal="center" vertical="center" wrapText="1"/>
    </xf>
    <xf numFmtId="164" fontId="8" fillId="2" borderId="18" xfId="0" applyNumberFormat="1" applyFont="1" applyFill="1" applyBorder="1" applyAlignment="1">
      <alignment horizontal="center" vertical="center" wrapText="1"/>
    </xf>
    <xf numFmtId="164" fontId="8" fillId="2" borderId="31"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49" fontId="8" fillId="2" borderId="9" xfId="0" applyNumberFormat="1" applyFont="1" applyFill="1" applyBorder="1" applyAlignment="1">
      <alignment horizontal="left" vertical="center" wrapText="1"/>
    </xf>
    <xf numFmtId="0" fontId="8" fillId="2" borderId="25" xfId="0" applyFont="1" applyFill="1" applyBorder="1" applyAlignment="1">
      <alignment horizontal="center" vertical="center" wrapText="1"/>
    </xf>
    <xf numFmtId="164" fontId="8" fillId="2" borderId="8" xfId="0" applyNumberFormat="1" applyFont="1" applyFill="1" applyBorder="1" applyAlignment="1">
      <alignment horizontal="center" vertical="center" wrapText="1"/>
    </xf>
    <xf numFmtId="164" fontId="8" fillId="2" borderId="1" xfId="0" applyNumberFormat="1" applyFont="1" applyFill="1" applyBorder="1" applyAlignment="1">
      <alignment horizontal="center" vertical="center" wrapText="1"/>
    </xf>
    <xf numFmtId="164" fontId="8" fillId="2" borderId="20" xfId="0" applyNumberFormat="1" applyFont="1" applyFill="1" applyBorder="1" applyAlignment="1">
      <alignment vertical="center" wrapText="1"/>
    </xf>
    <xf numFmtId="0" fontId="8" fillId="2" borderId="33"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8" fillId="2" borderId="1" xfId="0" applyFont="1" applyFill="1" applyBorder="1" applyAlignment="1">
      <alignment horizontal="center" vertical="center" wrapText="1"/>
    </xf>
    <xf numFmtId="164" fontId="8" fillId="2" borderId="25" xfId="0" applyNumberFormat="1" applyFont="1" applyFill="1" applyBorder="1" applyAlignment="1">
      <alignment horizontal="center" vertical="center" wrapText="1"/>
    </xf>
    <xf numFmtId="164" fontId="3" fillId="2" borderId="11" xfId="0" applyNumberFormat="1" applyFont="1" applyFill="1" applyBorder="1" applyAlignment="1" applyProtection="1">
      <alignment horizontal="left" vertical="center" wrapText="1"/>
      <protection locked="0"/>
    </xf>
    <xf numFmtId="164" fontId="8" fillId="0" borderId="9" xfId="0" applyNumberFormat="1" applyFont="1" applyBorder="1" applyAlignment="1">
      <alignment horizontal="center" vertical="center" wrapText="1"/>
    </xf>
    <xf numFmtId="0" fontId="6" fillId="4" borderId="22"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6" fillId="4" borderId="28" xfId="0" applyFont="1" applyFill="1" applyBorder="1" applyAlignment="1">
      <alignment horizontal="center" vertical="center" wrapText="1"/>
    </xf>
    <xf numFmtId="0" fontId="6" fillId="4" borderId="24" xfId="0" applyFont="1" applyFill="1" applyBorder="1" applyAlignment="1">
      <alignment horizontal="center" vertical="center" wrapText="1"/>
    </xf>
    <xf numFmtId="1" fontId="6" fillId="4" borderId="29" xfId="0" applyNumberFormat="1" applyFont="1" applyFill="1" applyBorder="1" applyAlignment="1" applyProtection="1">
      <alignment horizontal="center" vertical="center" wrapText="1"/>
      <protection locked="0"/>
    </xf>
    <xf numFmtId="1" fontId="6" fillId="4" borderId="23" xfId="0" applyNumberFormat="1" applyFont="1" applyFill="1" applyBorder="1" applyAlignment="1" applyProtection="1">
      <alignment horizontal="center" vertical="center" wrapText="1"/>
      <protection locked="0"/>
    </xf>
    <xf numFmtId="1" fontId="6" fillId="4" borderId="28" xfId="0" applyNumberFormat="1" applyFont="1" applyFill="1" applyBorder="1" applyAlignment="1" applyProtection="1">
      <alignment horizontal="center" vertical="center" wrapText="1"/>
      <protection locked="0"/>
    </xf>
    <xf numFmtId="1" fontId="10" fillId="0" borderId="1" xfId="0" applyNumberFormat="1"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164" fontId="6" fillId="2" borderId="32" xfId="0" applyNumberFormat="1" applyFont="1" applyFill="1" applyBorder="1" applyAlignment="1">
      <alignment horizontal="center" vertical="center" wrapText="1"/>
    </xf>
    <xf numFmtId="0" fontId="1" fillId="3" borderId="27" xfId="0" applyFont="1" applyFill="1" applyBorder="1" applyAlignment="1" applyProtection="1">
      <alignment horizontal="center" vertical="center" wrapText="1"/>
      <protection locked="0"/>
    </xf>
    <xf numFmtId="0" fontId="9" fillId="0" borderId="0" xfId="0" applyFont="1"/>
    <xf numFmtId="1" fontId="10" fillId="0" borderId="35" xfId="0" applyNumberFormat="1" applyFont="1" applyBorder="1" applyAlignment="1" applyProtection="1">
      <alignment horizontal="center" vertical="center" wrapText="1"/>
      <protection locked="0"/>
    </xf>
    <xf numFmtId="164" fontId="3" fillId="2" borderId="11" xfId="0" applyNumberFormat="1" applyFont="1" applyFill="1" applyBorder="1" applyAlignment="1" applyProtection="1">
      <alignment vertical="center" wrapText="1"/>
      <protection locked="0"/>
    </xf>
    <xf numFmtId="164" fontId="3" fillId="2" borderId="18" xfId="0" applyNumberFormat="1" applyFont="1" applyFill="1" applyBorder="1" applyAlignment="1" applyProtection="1">
      <alignment horizontal="left" vertical="center" wrapText="1"/>
      <protection locked="0"/>
    </xf>
    <xf numFmtId="0" fontId="1" fillId="2" borderId="10" xfId="0" applyFont="1" applyFill="1" applyBorder="1" applyAlignment="1" applyProtection="1">
      <alignment horizontal="left" vertical="center"/>
      <protection locked="0"/>
    </xf>
    <xf numFmtId="0" fontId="8" fillId="2" borderId="34" xfId="0" applyFont="1" applyFill="1" applyBorder="1" applyAlignment="1">
      <alignment horizontal="left" vertical="center" wrapText="1"/>
    </xf>
    <xf numFmtId="49" fontId="8" fillId="2" borderId="19" xfId="0" applyNumberFormat="1" applyFont="1" applyFill="1" applyBorder="1" applyAlignment="1">
      <alignment horizontal="left" vertical="center" wrapText="1"/>
    </xf>
    <xf numFmtId="49" fontId="8" fillId="2" borderId="20" xfId="0" applyNumberFormat="1" applyFont="1" applyFill="1" applyBorder="1" applyAlignment="1">
      <alignment horizontal="left" vertical="center" wrapText="1"/>
    </xf>
    <xf numFmtId="0" fontId="8" fillId="2" borderId="35" xfId="0" applyFont="1" applyFill="1" applyBorder="1" applyAlignment="1">
      <alignment horizontal="left" vertical="center" wrapText="1"/>
    </xf>
    <xf numFmtId="49" fontId="8" fillId="2" borderId="38" xfId="0" applyNumberFormat="1" applyFont="1" applyFill="1" applyBorder="1" applyAlignment="1">
      <alignment horizontal="left" vertical="center" wrapText="1"/>
    </xf>
    <xf numFmtId="0" fontId="8" fillId="2" borderId="39" xfId="0" applyFont="1" applyFill="1" applyBorder="1" applyAlignment="1">
      <alignment horizontal="center" vertical="center" wrapText="1"/>
    </xf>
    <xf numFmtId="0" fontId="8" fillId="2" borderId="38" xfId="0" applyFont="1" applyFill="1" applyBorder="1" applyAlignment="1">
      <alignment horizontal="center" vertical="center" wrapText="1"/>
    </xf>
    <xf numFmtId="49" fontId="8" fillId="2" borderId="31" xfId="0" applyNumberFormat="1" applyFont="1" applyFill="1" applyBorder="1" applyAlignment="1">
      <alignment horizontal="center" vertical="center" wrapText="1"/>
    </xf>
    <xf numFmtId="1" fontId="10" fillId="0" borderId="40" xfId="0" applyNumberFormat="1" applyFont="1" applyBorder="1" applyAlignment="1" applyProtection="1">
      <alignment horizontal="center" vertical="center" wrapText="1"/>
      <protection locked="0"/>
    </xf>
    <xf numFmtId="164" fontId="6" fillId="2" borderId="9" xfId="0" applyNumberFormat="1" applyFont="1" applyFill="1" applyBorder="1" applyAlignment="1">
      <alignment horizontal="center" vertical="center" wrapText="1"/>
    </xf>
    <xf numFmtId="164" fontId="4" fillId="2" borderId="0" xfId="0" applyNumberFormat="1" applyFont="1" applyFill="1" applyBorder="1" applyAlignment="1" applyProtection="1">
      <alignment horizontal="right" vertical="center" wrapText="1"/>
      <protection locked="0"/>
    </xf>
    <xf numFmtId="49" fontId="8" fillId="2" borderId="34" xfId="0" applyNumberFormat="1" applyFont="1" applyFill="1" applyBorder="1" applyAlignment="1">
      <alignment horizontal="center" vertical="center" wrapText="1"/>
    </xf>
    <xf numFmtId="164" fontId="8" fillId="2" borderId="32" xfId="0" applyNumberFormat="1" applyFont="1" applyFill="1" applyBorder="1" applyAlignment="1">
      <alignment vertical="center" wrapText="1"/>
    </xf>
    <xf numFmtId="164" fontId="8" fillId="2" borderId="9" xfId="0" applyNumberFormat="1" applyFont="1" applyFill="1" applyBorder="1" applyAlignment="1">
      <alignment vertical="center" wrapText="1"/>
    </xf>
    <xf numFmtId="164" fontId="8" fillId="0" borderId="9" xfId="0" applyNumberFormat="1" applyFont="1" applyBorder="1" applyAlignment="1">
      <alignment vertical="center" wrapText="1"/>
    </xf>
    <xf numFmtId="1" fontId="6" fillId="4" borderId="19" xfId="0" applyNumberFormat="1" applyFont="1" applyFill="1" applyBorder="1" applyAlignment="1" applyProtection="1">
      <alignment horizontal="center" vertical="center" wrapText="1"/>
      <protection locked="0"/>
    </xf>
    <xf numFmtId="0" fontId="2" fillId="3" borderId="21" xfId="0" applyFont="1" applyFill="1" applyBorder="1" applyAlignment="1" applyProtection="1">
      <alignment horizontal="center" vertical="center" wrapText="1"/>
      <protection locked="0"/>
    </xf>
    <xf numFmtId="164" fontId="8" fillId="0" borderId="9" xfId="0" quotePrefix="1" applyNumberFormat="1" applyFont="1" applyBorder="1" applyAlignment="1">
      <alignment vertical="center" wrapText="1"/>
    </xf>
    <xf numFmtId="164" fontId="8" fillId="2" borderId="9" xfId="0" quotePrefix="1" applyNumberFormat="1" applyFont="1" applyFill="1" applyBorder="1" applyAlignment="1">
      <alignment vertical="center" wrapText="1"/>
    </xf>
    <xf numFmtId="49" fontId="8" fillId="2" borderId="1" xfId="0" quotePrefix="1" applyNumberFormat="1" applyFont="1" applyFill="1" applyBorder="1" applyAlignment="1">
      <alignment horizontal="center" vertical="center" wrapText="1"/>
    </xf>
    <xf numFmtId="164" fontId="6" fillId="0" borderId="9" xfId="0" applyNumberFormat="1" applyFont="1" applyBorder="1" applyAlignment="1">
      <alignment vertical="center" wrapText="1"/>
    </xf>
    <xf numFmtId="164" fontId="6" fillId="0" borderId="20" xfId="0" applyNumberFormat="1" applyFont="1" applyBorder="1" applyAlignment="1">
      <alignment vertical="center" wrapText="1"/>
    </xf>
    <xf numFmtId="1" fontId="10" fillId="0" borderId="9" xfId="0" applyNumberFormat="1" applyFont="1" applyBorder="1" applyAlignment="1" applyProtection="1">
      <alignment horizontal="center" vertical="center" wrapText="1"/>
      <protection locked="0"/>
    </xf>
    <xf numFmtId="1" fontId="1" fillId="2" borderId="19" xfId="0" applyNumberFormat="1" applyFont="1" applyFill="1" applyBorder="1" applyAlignment="1" applyProtection="1">
      <alignment horizontal="center" vertical="center" wrapText="1"/>
      <protection locked="0"/>
    </xf>
    <xf numFmtId="1" fontId="1" fillId="2" borderId="20" xfId="0" applyNumberFormat="1" applyFont="1" applyFill="1" applyBorder="1" applyAlignment="1" applyProtection="1">
      <alignment horizontal="center" vertical="center" wrapText="1"/>
      <protection locked="0"/>
    </xf>
    <xf numFmtId="1" fontId="1" fillId="2" borderId="21" xfId="0" applyNumberFormat="1" applyFont="1" applyFill="1" applyBorder="1" applyAlignment="1" applyProtection="1">
      <alignment horizontal="center" vertical="center" wrapText="1"/>
      <protection locked="0"/>
    </xf>
    <xf numFmtId="164" fontId="4" fillId="2" borderId="10" xfId="0" applyNumberFormat="1" applyFont="1" applyFill="1" applyBorder="1" applyAlignment="1" applyProtection="1">
      <alignment horizontal="right" vertical="center" wrapText="1"/>
      <protection locked="0"/>
    </xf>
    <xf numFmtId="164" fontId="4" fillId="2" borderId="11" xfId="0" applyNumberFormat="1" applyFont="1" applyFill="1" applyBorder="1" applyAlignment="1" applyProtection="1">
      <alignment horizontal="right" vertical="center" wrapText="1"/>
      <protection locked="0"/>
    </xf>
    <xf numFmtId="164" fontId="4" fillId="2" borderId="12" xfId="0" applyNumberFormat="1" applyFont="1" applyFill="1" applyBorder="1" applyAlignment="1" applyProtection="1">
      <alignment horizontal="right" vertical="center" wrapText="1"/>
      <protection locked="0"/>
    </xf>
    <xf numFmtId="164" fontId="4" fillId="2" borderId="13" xfId="0" applyNumberFormat="1" applyFont="1" applyFill="1" applyBorder="1" applyAlignment="1" applyProtection="1">
      <alignment horizontal="right" vertical="center" wrapText="1"/>
      <protection locked="0"/>
    </xf>
    <xf numFmtId="164" fontId="4" fillId="2" borderId="0" xfId="0" applyNumberFormat="1" applyFont="1" applyFill="1" applyBorder="1" applyAlignment="1" applyProtection="1">
      <alignment horizontal="right" vertical="center" wrapText="1"/>
      <protection locked="0"/>
    </xf>
    <xf numFmtId="164" fontId="4" fillId="2" borderId="14" xfId="0" applyNumberFormat="1" applyFont="1" applyFill="1" applyBorder="1" applyAlignment="1" applyProtection="1">
      <alignment horizontal="right" vertical="center" wrapText="1"/>
      <protection locked="0"/>
    </xf>
    <xf numFmtId="164" fontId="4" fillId="2" borderId="15" xfId="0" applyNumberFormat="1" applyFont="1" applyFill="1" applyBorder="1" applyAlignment="1" applyProtection="1">
      <alignment horizontal="right" vertical="center" wrapText="1"/>
      <protection locked="0"/>
    </xf>
    <xf numFmtId="164" fontId="4" fillId="2" borderId="16" xfId="0" applyNumberFormat="1" applyFont="1" applyFill="1" applyBorder="1" applyAlignment="1" applyProtection="1">
      <alignment horizontal="right" vertical="center" wrapText="1"/>
      <protection locked="0"/>
    </xf>
    <xf numFmtId="164" fontId="4" fillId="2" borderId="17" xfId="0" applyNumberFormat="1" applyFont="1" applyFill="1" applyBorder="1" applyAlignment="1" applyProtection="1">
      <alignment horizontal="right" vertical="center" wrapText="1"/>
      <protection locked="0"/>
    </xf>
    <xf numFmtId="164" fontId="3" fillId="2" borderId="10" xfId="0" applyNumberFormat="1" applyFont="1" applyFill="1" applyBorder="1" applyAlignment="1" applyProtection="1">
      <alignment horizontal="left" vertical="center" wrapText="1"/>
      <protection locked="0"/>
    </xf>
    <xf numFmtId="164" fontId="3" fillId="2" borderId="11" xfId="0" applyNumberFormat="1" applyFont="1" applyFill="1" applyBorder="1" applyAlignment="1" applyProtection="1">
      <alignment horizontal="left" vertical="center" wrapText="1"/>
      <protection locked="0"/>
    </xf>
    <xf numFmtId="164" fontId="3" fillId="2" borderId="13" xfId="0" applyNumberFormat="1" applyFont="1" applyFill="1" applyBorder="1" applyAlignment="1" applyProtection="1">
      <alignment horizontal="left" vertical="center" wrapText="1"/>
      <protection locked="0"/>
    </xf>
    <xf numFmtId="164" fontId="3" fillId="2" borderId="0" xfId="0" applyNumberFormat="1" applyFont="1" applyFill="1" applyBorder="1" applyAlignment="1" applyProtection="1">
      <alignment horizontal="left" vertical="center" wrapText="1"/>
      <protection locked="0"/>
    </xf>
    <xf numFmtId="164" fontId="3" fillId="2" borderId="15" xfId="0" applyNumberFormat="1" applyFont="1" applyFill="1" applyBorder="1" applyAlignment="1" applyProtection="1">
      <alignment horizontal="left" vertical="center" wrapText="1"/>
      <protection locked="0"/>
    </xf>
    <xf numFmtId="164" fontId="3" fillId="2" borderId="16" xfId="0" applyNumberFormat="1" applyFont="1" applyFill="1" applyBorder="1" applyAlignment="1" applyProtection="1">
      <alignment horizontal="left" vertical="center" wrapText="1"/>
      <protection locked="0"/>
    </xf>
    <xf numFmtId="0" fontId="1" fillId="5" borderId="36" xfId="0" applyFont="1" applyFill="1" applyBorder="1" applyAlignment="1" applyProtection="1">
      <alignment horizontal="left" vertical="center"/>
      <protection locked="0"/>
    </xf>
    <xf numFmtId="0" fontId="1" fillId="5" borderId="3" xfId="0" applyFont="1" applyFill="1" applyBorder="1" applyAlignment="1" applyProtection="1">
      <alignment horizontal="left" vertical="center"/>
      <protection locked="0"/>
    </xf>
    <xf numFmtId="0" fontId="1" fillId="5" borderId="8" xfId="0" applyFont="1" applyFill="1" applyBorder="1" applyAlignment="1" applyProtection="1">
      <alignment horizontal="left" vertical="center"/>
      <protection locked="0"/>
    </xf>
    <xf numFmtId="0" fontId="1" fillId="6" borderId="36" xfId="0" applyFont="1" applyFill="1" applyBorder="1" applyAlignment="1" applyProtection="1">
      <alignment horizontal="left" vertical="center" wrapText="1"/>
      <protection locked="0"/>
    </xf>
    <xf numFmtId="0" fontId="1" fillId="6" borderId="3" xfId="0" applyFont="1" applyFill="1" applyBorder="1" applyAlignment="1" applyProtection="1">
      <alignment horizontal="left" vertical="center" wrapText="1"/>
      <protection locked="0"/>
    </xf>
    <xf numFmtId="0" fontId="1" fillId="6" borderId="8" xfId="0" applyFont="1" applyFill="1" applyBorder="1" applyAlignment="1" applyProtection="1">
      <alignment horizontal="left" vertical="center" wrapText="1"/>
      <protection locked="0"/>
    </xf>
    <xf numFmtId="0" fontId="1" fillId="7" borderId="36" xfId="0" applyFont="1" applyFill="1" applyBorder="1" applyAlignment="1" applyProtection="1">
      <alignment vertical="center"/>
      <protection locked="0"/>
    </xf>
    <xf numFmtId="0" fontId="1" fillId="7" borderId="3" xfId="0" applyFont="1" applyFill="1" applyBorder="1" applyAlignment="1" applyProtection="1">
      <alignment vertical="center"/>
      <protection locked="0"/>
    </xf>
    <xf numFmtId="0" fontId="1" fillId="7" borderId="8" xfId="0" applyFont="1" applyFill="1" applyBorder="1" applyAlignment="1" applyProtection="1">
      <alignment vertical="center"/>
      <protection locked="0"/>
    </xf>
    <xf numFmtId="0" fontId="1" fillId="8" borderId="26" xfId="0" applyFont="1" applyFill="1" applyBorder="1" applyAlignment="1" applyProtection="1">
      <alignment horizontal="left" vertical="center"/>
      <protection locked="0"/>
    </xf>
    <xf numFmtId="0" fontId="1" fillId="8" borderId="27" xfId="0" applyFont="1" applyFill="1" applyBorder="1" applyAlignment="1" applyProtection="1">
      <alignment horizontal="left" vertical="center"/>
      <protection locked="0"/>
    </xf>
    <xf numFmtId="0" fontId="1" fillId="8" borderId="37" xfId="0" applyFont="1" applyFill="1" applyBorder="1" applyAlignment="1" applyProtection="1">
      <alignment horizontal="left" vertical="center"/>
      <protection locked="0"/>
    </xf>
  </cellXfs>
  <cellStyles count="1">
    <cellStyle name="Normal" xfId="0" builtinId="0"/>
  </cellStyles>
  <dxfs count="92">
    <dxf>
      <font>
        <color theme="0"/>
      </font>
    </dxf>
    <dxf>
      <fill>
        <patternFill>
          <bgColor theme="6" tint="0.39994506668294322"/>
        </patternFill>
      </fill>
    </dxf>
    <dxf>
      <font>
        <color rgb="FFFF0000"/>
      </font>
      <fill>
        <patternFill>
          <bgColor theme="5" tint="0.59996337778862885"/>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ont>
        <color rgb="FFFF0000"/>
      </font>
      <fill>
        <patternFill>
          <bgColor theme="5" tint="0.59996337778862885"/>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ont>
        <color rgb="FFFF0000"/>
      </font>
      <fill>
        <patternFill>
          <bgColor theme="5" tint="0.59996337778862885"/>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ont>
        <color rgb="FFFF0000"/>
      </font>
      <fill>
        <patternFill>
          <bgColor theme="5" tint="0.59996337778862885"/>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ont>
        <color rgb="FFFF0000"/>
      </font>
      <fill>
        <patternFill>
          <bgColor theme="5" tint="0.59996337778862885"/>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ont>
        <color rgb="FFFF0000"/>
      </font>
      <fill>
        <patternFill>
          <bgColor theme="5" tint="0.59996337778862885"/>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ont>
        <color rgb="FFFF0000"/>
      </font>
      <fill>
        <patternFill>
          <bgColor theme="5" tint="0.59996337778862885"/>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ont>
        <color rgb="FFFF0000"/>
      </font>
      <fill>
        <patternFill>
          <bgColor theme="5" tint="0.59996337778862885"/>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ont>
        <color rgb="FFFF0000"/>
      </font>
      <fill>
        <patternFill>
          <bgColor theme="5" tint="0.59996337778862885"/>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ont>
        <color rgb="FFFF0000"/>
      </font>
      <fill>
        <patternFill>
          <bgColor theme="5" tint="0.59996337778862885"/>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ont>
        <color rgb="FFFF0000"/>
      </font>
      <fill>
        <patternFill>
          <bgColor theme="5" tint="0.59996337778862885"/>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ont>
        <color rgb="FFFF0000"/>
      </font>
      <fill>
        <patternFill>
          <bgColor theme="5" tint="0.59996337778862885"/>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110"/>
  <sheetViews>
    <sheetView tabSelected="1" view="pageBreakPreview" zoomScale="55" zoomScaleNormal="70" zoomScaleSheetLayoutView="55" workbookViewId="0">
      <selection activeCell="A4" sqref="A4:F8"/>
    </sheetView>
  </sheetViews>
  <sheetFormatPr defaultRowHeight="18.75" x14ac:dyDescent="0.3"/>
  <cols>
    <col min="2" max="3" width="20.28515625" customWidth="1"/>
    <col min="4" max="4" width="18.7109375" customWidth="1"/>
    <col min="5" max="5" width="28.28515625" style="37" customWidth="1"/>
    <col min="6" max="6" width="88.5703125" customWidth="1"/>
    <col min="7" max="8" width="12" customWidth="1"/>
    <col min="9" max="9" width="19" customWidth="1"/>
    <col min="10" max="10" width="20.7109375" customWidth="1"/>
    <col min="11" max="11" width="13.5703125" customWidth="1"/>
    <col min="12" max="12" width="11.7109375" style="66" customWidth="1"/>
    <col min="13" max="14" width="66.7109375" customWidth="1"/>
    <col min="15" max="15" width="19.85546875" customWidth="1"/>
    <col min="16" max="17" width="16.140625" customWidth="1"/>
    <col min="18" max="18" width="9.140625" style="20"/>
  </cols>
  <sheetData>
    <row r="1" spans="1:18" ht="18.75" customHeight="1" x14ac:dyDescent="0.3">
      <c r="A1" s="97" t="s">
        <v>336</v>
      </c>
      <c r="B1" s="98"/>
      <c r="C1" s="98"/>
      <c r="D1" s="98"/>
      <c r="E1" s="98"/>
      <c r="F1" s="98"/>
      <c r="G1" s="98"/>
      <c r="H1" s="98"/>
      <c r="I1" s="98"/>
      <c r="J1" s="98"/>
      <c r="K1" s="98"/>
      <c r="L1" s="98"/>
      <c r="M1" s="99"/>
      <c r="N1" s="81"/>
      <c r="O1" s="13"/>
      <c r="P1" s="2"/>
      <c r="Q1" s="3"/>
    </row>
    <row r="2" spans="1:18" ht="43.5" customHeight="1" x14ac:dyDescent="0.3">
      <c r="A2" s="100"/>
      <c r="B2" s="101"/>
      <c r="C2" s="101"/>
      <c r="D2" s="101"/>
      <c r="E2" s="101"/>
      <c r="F2" s="101"/>
      <c r="G2" s="101"/>
      <c r="H2" s="101"/>
      <c r="I2" s="101"/>
      <c r="J2" s="101"/>
      <c r="K2" s="101"/>
      <c r="L2" s="101"/>
      <c r="M2" s="102"/>
      <c r="N2" s="81"/>
      <c r="O2" s="14"/>
      <c r="P2" s="5"/>
      <c r="Q2" s="6"/>
    </row>
    <row r="3" spans="1:18" ht="18.75" customHeight="1" thickBot="1" x14ac:dyDescent="0.35">
      <c r="A3" s="103"/>
      <c r="B3" s="104"/>
      <c r="C3" s="104"/>
      <c r="D3" s="104"/>
      <c r="E3" s="104"/>
      <c r="F3" s="104"/>
      <c r="G3" s="104"/>
      <c r="H3" s="104"/>
      <c r="I3" s="104"/>
      <c r="J3" s="104"/>
      <c r="K3" s="104"/>
      <c r="L3" s="104"/>
      <c r="M3" s="105"/>
      <c r="N3" s="81"/>
      <c r="O3" s="15"/>
      <c r="P3" s="1"/>
      <c r="Q3" s="4"/>
    </row>
    <row r="4" spans="1:18" ht="22.5" customHeight="1" x14ac:dyDescent="0.3">
      <c r="A4" s="106" t="s">
        <v>110</v>
      </c>
      <c r="B4" s="107"/>
      <c r="C4" s="107"/>
      <c r="D4" s="107"/>
      <c r="E4" s="107"/>
      <c r="F4" s="107"/>
      <c r="G4" s="70" t="s">
        <v>35</v>
      </c>
      <c r="H4" s="68"/>
      <c r="I4" s="68"/>
      <c r="J4" s="68"/>
      <c r="K4" s="53"/>
      <c r="L4" s="69"/>
      <c r="M4" s="94" t="str">
        <f ca="1">"As of:-  " &amp; DAY(TODAY())&amp;"/"&amp;MONTH(TODAY())&amp;"/"&amp;YEAR(TODAY())</f>
        <v>As of:-  26/8/2019</v>
      </c>
      <c r="N4" s="94"/>
      <c r="O4" s="16"/>
      <c r="P4" s="4"/>
      <c r="Q4" s="7"/>
    </row>
    <row r="5" spans="1:18" ht="22.5" customHeight="1" x14ac:dyDescent="0.3">
      <c r="A5" s="108"/>
      <c r="B5" s="109"/>
      <c r="C5" s="109"/>
      <c r="D5" s="109"/>
      <c r="E5" s="109"/>
      <c r="F5" s="109"/>
      <c r="G5" s="112" t="s">
        <v>36</v>
      </c>
      <c r="H5" s="113"/>
      <c r="I5" s="113"/>
      <c r="J5" s="113"/>
      <c r="K5" s="113"/>
      <c r="L5" s="114"/>
      <c r="M5" s="95"/>
      <c r="N5" s="95"/>
      <c r="O5" s="16"/>
      <c r="P5" s="4"/>
      <c r="Q5" s="8"/>
    </row>
    <row r="6" spans="1:18" ht="22.5" customHeight="1" x14ac:dyDescent="0.3">
      <c r="A6" s="108"/>
      <c r="B6" s="109"/>
      <c r="C6" s="109"/>
      <c r="D6" s="109"/>
      <c r="E6" s="109"/>
      <c r="F6" s="109"/>
      <c r="G6" s="115" t="s">
        <v>37</v>
      </c>
      <c r="H6" s="116"/>
      <c r="I6" s="116"/>
      <c r="J6" s="116"/>
      <c r="K6" s="116"/>
      <c r="L6" s="117"/>
      <c r="M6" s="95"/>
      <c r="N6" s="95"/>
      <c r="O6" s="16"/>
      <c r="P6" s="4"/>
      <c r="Q6" s="8"/>
    </row>
    <row r="7" spans="1:18" ht="22.5" customHeight="1" x14ac:dyDescent="0.3">
      <c r="A7" s="108"/>
      <c r="B7" s="109"/>
      <c r="C7" s="109"/>
      <c r="D7" s="109"/>
      <c r="E7" s="109"/>
      <c r="F7" s="109"/>
      <c r="G7" s="118" t="s">
        <v>38</v>
      </c>
      <c r="H7" s="119"/>
      <c r="I7" s="119"/>
      <c r="J7" s="119"/>
      <c r="K7" s="119"/>
      <c r="L7" s="120"/>
      <c r="M7" s="95"/>
      <c r="N7" s="95"/>
      <c r="O7" s="16"/>
      <c r="P7" s="4"/>
      <c r="Q7" s="8"/>
    </row>
    <row r="8" spans="1:18" ht="22.5" customHeight="1" thickBot="1" x14ac:dyDescent="0.35">
      <c r="A8" s="110"/>
      <c r="B8" s="111"/>
      <c r="C8" s="111"/>
      <c r="D8" s="111"/>
      <c r="E8" s="111"/>
      <c r="F8" s="111"/>
      <c r="G8" s="121" t="s">
        <v>39</v>
      </c>
      <c r="H8" s="122"/>
      <c r="I8" s="122"/>
      <c r="J8" s="122"/>
      <c r="K8" s="122"/>
      <c r="L8" s="123"/>
      <c r="M8" s="96"/>
      <c r="N8" s="96"/>
      <c r="O8" s="16"/>
      <c r="P8" s="4"/>
      <c r="Q8" s="9"/>
    </row>
    <row r="9" spans="1:18" s="25" customFormat="1" ht="59.25" customHeight="1" thickBot="1" x14ac:dyDescent="0.4">
      <c r="A9" s="55" t="s">
        <v>5</v>
      </c>
      <c r="B9" s="56" t="s">
        <v>42</v>
      </c>
      <c r="C9" s="56" t="s">
        <v>272</v>
      </c>
      <c r="D9" s="56" t="s">
        <v>44</v>
      </c>
      <c r="E9" s="56" t="s">
        <v>33</v>
      </c>
      <c r="F9" s="57" t="s">
        <v>0</v>
      </c>
      <c r="G9" s="55" t="s">
        <v>3</v>
      </c>
      <c r="H9" s="58" t="s">
        <v>4</v>
      </c>
      <c r="I9" s="59" t="s">
        <v>40</v>
      </c>
      <c r="J9" s="60" t="s">
        <v>41</v>
      </c>
      <c r="K9" s="61" t="s">
        <v>34</v>
      </c>
      <c r="L9" s="61" t="s">
        <v>31</v>
      </c>
      <c r="M9" s="61" t="s">
        <v>32</v>
      </c>
      <c r="N9" s="86" t="s">
        <v>45</v>
      </c>
      <c r="O9" s="21" t="s">
        <v>6</v>
      </c>
      <c r="P9" s="22" t="s">
        <v>1</v>
      </c>
      <c r="Q9" s="23" t="s">
        <v>2</v>
      </c>
      <c r="R9" s="24" t="s">
        <v>7</v>
      </c>
    </row>
    <row r="10" spans="1:18" s="25" customFormat="1" ht="60.75" x14ac:dyDescent="0.35">
      <c r="A10" s="39">
        <f ca="1">OFFSET(A10,-2,0)+1</f>
        <v>1</v>
      </c>
      <c r="B10" s="78" t="s">
        <v>52</v>
      </c>
      <c r="C10" s="78"/>
      <c r="D10" s="82"/>
      <c r="E10" s="71" t="s">
        <v>46</v>
      </c>
      <c r="F10" s="72" t="s">
        <v>47</v>
      </c>
      <c r="G10" s="49" t="s">
        <v>43</v>
      </c>
      <c r="H10" s="50" t="s">
        <v>30</v>
      </c>
      <c r="I10" s="40">
        <v>42922</v>
      </c>
      <c r="J10" s="41">
        <v>42982</v>
      </c>
      <c r="K10" s="79">
        <f t="shared" ref="K10" ca="1" si="0">IF(J10="",TODAY()-I10,J10-I10)</f>
        <v>60</v>
      </c>
      <c r="L10" s="64" t="s">
        <v>73</v>
      </c>
      <c r="M10" s="83" t="s">
        <v>74</v>
      </c>
      <c r="N10" s="48"/>
      <c r="O10" s="26"/>
      <c r="P10" s="27"/>
      <c r="Q10" s="27"/>
      <c r="R10" s="24" t="s">
        <v>8</v>
      </c>
    </row>
    <row r="11" spans="1:18" s="25" customFormat="1" ht="101.25" x14ac:dyDescent="0.35">
      <c r="A11" s="45">
        <f ca="1">OFFSET(A11,-1,0)+1</f>
        <v>2</v>
      </c>
      <c r="B11" s="42" t="s">
        <v>53</v>
      </c>
      <c r="C11" s="42"/>
      <c r="D11" s="42"/>
      <c r="E11" s="74" t="s">
        <v>48</v>
      </c>
      <c r="F11" s="75" t="s">
        <v>49</v>
      </c>
      <c r="G11" s="76" t="s">
        <v>43</v>
      </c>
      <c r="H11" s="77" t="s">
        <v>30</v>
      </c>
      <c r="I11" s="52">
        <v>42922</v>
      </c>
      <c r="J11" s="47">
        <v>42982</v>
      </c>
      <c r="K11" s="62">
        <f t="shared" ref="K11" ca="1" si="1">IF(J11="",TODAY()-I11,J11-I11)</f>
        <v>60</v>
      </c>
      <c r="L11" s="80" t="s">
        <v>73</v>
      </c>
      <c r="M11" s="84" t="s">
        <v>75</v>
      </c>
      <c r="N11" s="48"/>
      <c r="O11" s="26"/>
      <c r="P11" s="27"/>
      <c r="Q11" s="27"/>
      <c r="R11" s="24"/>
    </row>
    <row r="12" spans="1:18" s="25" customFormat="1" ht="121.5" x14ac:dyDescent="0.35">
      <c r="A12" s="45">
        <f ca="1">OFFSET(A12,-1,0)+1</f>
        <v>3</v>
      </c>
      <c r="B12" s="42" t="s">
        <v>54</v>
      </c>
      <c r="C12" s="42"/>
      <c r="D12" s="42"/>
      <c r="E12" s="43" t="s">
        <v>50</v>
      </c>
      <c r="F12" s="73" t="s">
        <v>51</v>
      </c>
      <c r="G12" s="76" t="s">
        <v>43</v>
      </c>
      <c r="H12" s="77" t="s">
        <v>30</v>
      </c>
      <c r="I12" s="52">
        <v>42926</v>
      </c>
      <c r="J12" s="47">
        <v>42982</v>
      </c>
      <c r="K12" s="62">
        <f t="shared" ref="K12" ca="1" si="2">IF(J12="",TODAY()-I12,J12-I12)</f>
        <v>56</v>
      </c>
      <c r="L12" s="80" t="s">
        <v>73</v>
      </c>
      <c r="M12" s="84" t="s">
        <v>76</v>
      </c>
      <c r="N12" s="48"/>
      <c r="O12" s="26"/>
      <c r="P12" s="27"/>
      <c r="Q12" s="27"/>
      <c r="R12" s="24" t="s">
        <v>9</v>
      </c>
    </row>
    <row r="13" spans="1:18" s="25" customFormat="1" ht="36" customHeight="1" x14ac:dyDescent="0.35">
      <c r="A13" s="45">
        <f t="shared" ref="A13:A76" ca="1" si="3">OFFSET(A13,-1,0)+1</f>
        <v>4</v>
      </c>
      <c r="B13" s="42" t="s">
        <v>55</v>
      </c>
      <c r="C13" s="42"/>
      <c r="D13" s="42"/>
      <c r="E13" s="43" t="s">
        <v>57</v>
      </c>
      <c r="F13" s="73" t="s">
        <v>58</v>
      </c>
      <c r="G13" s="76" t="s">
        <v>43</v>
      </c>
      <c r="H13" s="77" t="s">
        <v>30</v>
      </c>
      <c r="I13" s="52">
        <v>42926</v>
      </c>
      <c r="J13" s="47">
        <v>42982</v>
      </c>
      <c r="K13" s="62">
        <f t="shared" ref="K13" ca="1" si="4">IF(J13="",TODAY()-I13,J13-I13)</f>
        <v>56</v>
      </c>
      <c r="L13" s="80" t="s">
        <v>73</v>
      </c>
      <c r="M13" s="84" t="s">
        <v>77</v>
      </c>
      <c r="N13" s="48"/>
      <c r="O13" s="26"/>
      <c r="P13" s="27"/>
      <c r="Q13" s="27"/>
      <c r="R13" s="24"/>
    </row>
    <row r="14" spans="1:18" s="25" customFormat="1" ht="81" x14ac:dyDescent="0.35">
      <c r="A14" s="45">
        <f t="shared" ca="1" si="3"/>
        <v>5</v>
      </c>
      <c r="B14" s="42" t="s">
        <v>56</v>
      </c>
      <c r="C14" s="42"/>
      <c r="D14" s="42"/>
      <c r="E14" s="43" t="s">
        <v>59</v>
      </c>
      <c r="F14" s="73" t="s">
        <v>60</v>
      </c>
      <c r="G14" s="76" t="s">
        <v>43</v>
      </c>
      <c r="H14" s="77" t="s">
        <v>30</v>
      </c>
      <c r="I14" s="52">
        <v>42927</v>
      </c>
      <c r="J14" s="47">
        <v>42982</v>
      </c>
      <c r="K14" s="62">
        <f t="shared" ref="K14:K15" ca="1" si="5">IF(J14="",TODAY()-I14,J14-I14)</f>
        <v>55</v>
      </c>
      <c r="L14" s="80" t="s">
        <v>73</v>
      </c>
      <c r="M14" s="84" t="s">
        <v>78</v>
      </c>
      <c r="N14" s="48"/>
      <c r="O14" s="26"/>
      <c r="P14" s="27"/>
      <c r="Q14" s="27"/>
      <c r="R14" s="24" t="s">
        <v>10</v>
      </c>
    </row>
    <row r="15" spans="1:18" s="25" customFormat="1" ht="81" x14ac:dyDescent="0.35">
      <c r="A15" s="45">
        <f t="shared" ca="1" si="3"/>
        <v>6</v>
      </c>
      <c r="B15" s="42" t="s">
        <v>61</v>
      </c>
      <c r="C15" s="42"/>
      <c r="D15" s="90" t="s">
        <v>190</v>
      </c>
      <c r="E15" s="43" t="s">
        <v>62</v>
      </c>
      <c r="F15" s="73" t="s">
        <v>63</v>
      </c>
      <c r="G15" s="76" t="s">
        <v>43</v>
      </c>
      <c r="H15" s="77" t="s">
        <v>30</v>
      </c>
      <c r="I15" s="46">
        <v>42942</v>
      </c>
      <c r="J15" s="47">
        <v>42982</v>
      </c>
      <c r="K15" s="62">
        <f t="shared" ca="1" si="5"/>
        <v>40</v>
      </c>
      <c r="L15" s="63" t="s">
        <v>73</v>
      </c>
      <c r="M15" s="84" t="s">
        <v>79</v>
      </c>
      <c r="N15" s="92" t="s">
        <v>191</v>
      </c>
      <c r="O15" s="26"/>
      <c r="P15" s="27"/>
      <c r="Q15" s="27"/>
      <c r="R15" s="24" t="s">
        <v>11</v>
      </c>
    </row>
    <row r="16" spans="1:18" s="25" customFormat="1" ht="141.75" x14ac:dyDescent="0.35">
      <c r="A16" s="45">
        <f t="shared" ca="1" si="3"/>
        <v>7</v>
      </c>
      <c r="B16" s="42" t="s">
        <v>64</v>
      </c>
      <c r="C16" s="42"/>
      <c r="D16" s="42"/>
      <c r="E16" s="43" t="s">
        <v>67</v>
      </c>
      <c r="F16" s="73" t="s">
        <v>66</v>
      </c>
      <c r="G16" s="76" t="s">
        <v>43</v>
      </c>
      <c r="H16" s="77" t="s">
        <v>30</v>
      </c>
      <c r="I16" s="46">
        <v>42945</v>
      </c>
      <c r="J16" s="47">
        <v>42982</v>
      </c>
      <c r="K16" s="62">
        <f t="shared" ref="K16" ca="1" si="6">IF(J16="",TODAY()-I16,J16-I16)</f>
        <v>37</v>
      </c>
      <c r="L16" s="63" t="s">
        <v>73</v>
      </c>
      <c r="M16" s="84" t="s">
        <v>80</v>
      </c>
      <c r="N16" s="34"/>
      <c r="O16" s="26"/>
      <c r="P16" s="27"/>
      <c r="Q16" s="27"/>
      <c r="R16" s="24" t="s">
        <v>11</v>
      </c>
    </row>
    <row r="17" spans="1:18" s="25" customFormat="1" ht="60.75" x14ac:dyDescent="0.35">
      <c r="A17" s="45">
        <f t="shared" ca="1" si="3"/>
        <v>8</v>
      </c>
      <c r="B17" s="42" t="s">
        <v>65</v>
      </c>
      <c r="C17" s="42"/>
      <c r="D17" s="42"/>
      <c r="E17" s="43" t="s">
        <v>69</v>
      </c>
      <c r="F17" s="73" t="s">
        <v>68</v>
      </c>
      <c r="G17" s="76" t="s">
        <v>43</v>
      </c>
      <c r="H17" s="77" t="s">
        <v>30</v>
      </c>
      <c r="I17" s="46">
        <v>42945</v>
      </c>
      <c r="J17" s="47">
        <v>42982</v>
      </c>
      <c r="K17" s="62">
        <f t="shared" ref="K17:K18" ca="1" si="7">IF(J17="",TODAY()-I17,J17-I17)</f>
        <v>37</v>
      </c>
      <c r="L17" s="63" t="s">
        <v>73</v>
      </c>
      <c r="M17" s="84" t="s">
        <v>81</v>
      </c>
      <c r="N17" s="48"/>
      <c r="O17" s="26"/>
      <c r="P17" s="27"/>
      <c r="Q17" s="27"/>
      <c r="R17" s="24" t="s">
        <v>12</v>
      </c>
    </row>
    <row r="18" spans="1:18" s="25" customFormat="1" ht="60.75" x14ac:dyDescent="0.35">
      <c r="A18" s="45">
        <f t="shared" ca="1" si="3"/>
        <v>9</v>
      </c>
      <c r="B18" s="42" t="s">
        <v>95</v>
      </c>
      <c r="C18" s="42"/>
      <c r="D18" s="42"/>
      <c r="E18" s="43" t="s">
        <v>69</v>
      </c>
      <c r="F18" s="73" t="s">
        <v>96</v>
      </c>
      <c r="G18" s="76" t="s">
        <v>43</v>
      </c>
      <c r="H18" s="77" t="s">
        <v>30</v>
      </c>
      <c r="I18" s="46">
        <v>42991</v>
      </c>
      <c r="J18" s="47"/>
      <c r="K18" s="62">
        <f t="shared" ca="1" si="7"/>
        <v>712</v>
      </c>
      <c r="L18" s="63" t="s">
        <v>160</v>
      </c>
      <c r="M18" s="84"/>
      <c r="N18" s="48"/>
      <c r="O18" s="26"/>
      <c r="P18" s="27"/>
      <c r="Q18" s="27"/>
      <c r="R18" s="24" t="s">
        <v>12</v>
      </c>
    </row>
    <row r="19" spans="1:18" s="25" customFormat="1" ht="141.75" x14ac:dyDescent="0.35">
      <c r="A19" s="45">
        <f t="shared" ca="1" si="3"/>
        <v>10</v>
      </c>
      <c r="B19" s="42" t="s">
        <v>70</v>
      </c>
      <c r="C19" s="42"/>
      <c r="D19" s="42"/>
      <c r="E19" s="43" t="s">
        <v>71</v>
      </c>
      <c r="F19" s="73" t="s">
        <v>72</v>
      </c>
      <c r="G19" s="76" t="s">
        <v>43</v>
      </c>
      <c r="H19" s="77" t="s">
        <v>30</v>
      </c>
      <c r="I19" s="46">
        <v>42954</v>
      </c>
      <c r="J19" s="47">
        <v>42982</v>
      </c>
      <c r="K19" s="62">
        <f t="shared" ref="K19:K24" ca="1" si="8">IF(J19="",TODAY()-I19,J19-I19)</f>
        <v>28</v>
      </c>
      <c r="L19" s="63" t="s">
        <v>73</v>
      </c>
      <c r="M19" s="84" t="s">
        <v>82</v>
      </c>
      <c r="N19" s="48"/>
      <c r="O19" s="26"/>
      <c r="P19" s="27"/>
      <c r="Q19" s="27"/>
      <c r="R19" s="24" t="s">
        <v>12</v>
      </c>
    </row>
    <row r="20" spans="1:18" s="25" customFormat="1" ht="202.5" x14ac:dyDescent="0.35">
      <c r="A20" s="45">
        <f t="shared" ca="1" si="3"/>
        <v>11</v>
      </c>
      <c r="B20" s="42" t="s">
        <v>83</v>
      </c>
      <c r="C20" s="42"/>
      <c r="D20" s="42"/>
      <c r="E20" s="43" t="s">
        <v>84</v>
      </c>
      <c r="F20" s="44" t="s">
        <v>85</v>
      </c>
      <c r="G20" s="76" t="s">
        <v>43</v>
      </c>
      <c r="H20" s="77" t="s">
        <v>30</v>
      </c>
      <c r="I20" s="46">
        <v>42984</v>
      </c>
      <c r="J20" s="47">
        <v>43006</v>
      </c>
      <c r="K20" s="62">
        <f t="shared" ca="1" si="8"/>
        <v>22</v>
      </c>
      <c r="L20" s="63" t="s">
        <v>73</v>
      </c>
      <c r="M20" s="84" t="s">
        <v>111</v>
      </c>
      <c r="N20" s="48"/>
      <c r="O20" s="26"/>
      <c r="P20" s="27"/>
      <c r="Q20" s="27"/>
      <c r="R20" s="24" t="s">
        <v>13</v>
      </c>
    </row>
    <row r="21" spans="1:18" s="25" customFormat="1" ht="81" x14ac:dyDescent="0.35">
      <c r="A21" s="45">
        <f t="shared" ca="1" si="3"/>
        <v>12</v>
      </c>
      <c r="B21" s="42" t="s">
        <v>115</v>
      </c>
      <c r="C21" s="42"/>
      <c r="D21" s="42"/>
      <c r="E21" s="43" t="s">
        <v>84</v>
      </c>
      <c r="F21" s="44" t="s">
        <v>116</v>
      </c>
      <c r="G21" s="76" t="s">
        <v>43</v>
      </c>
      <c r="H21" s="77" t="s">
        <v>30</v>
      </c>
      <c r="I21" s="46">
        <v>43009</v>
      </c>
      <c r="J21" s="47"/>
      <c r="K21" s="62">
        <f t="shared" ref="K21" ca="1" si="9">IF(J21="",TODAY()-I21,J21-I21)</f>
        <v>694</v>
      </c>
      <c r="L21" s="63" t="s">
        <v>160</v>
      </c>
      <c r="M21" s="84"/>
      <c r="N21" s="48"/>
      <c r="O21" s="26"/>
      <c r="P21" s="27"/>
      <c r="Q21" s="27"/>
      <c r="R21" s="24" t="s">
        <v>13</v>
      </c>
    </row>
    <row r="22" spans="1:18" s="25" customFormat="1" ht="101.25" x14ac:dyDescent="0.35">
      <c r="A22" s="45">
        <f t="shared" ca="1" si="3"/>
        <v>13</v>
      </c>
      <c r="B22" s="42" t="s">
        <v>86</v>
      </c>
      <c r="C22" s="42"/>
      <c r="D22" s="42"/>
      <c r="E22" s="43" t="s">
        <v>87</v>
      </c>
      <c r="F22" s="44" t="s">
        <v>88</v>
      </c>
      <c r="G22" s="76" t="s">
        <v>43</v>
      </c>
      <c r="H22" s="77" t="s">
        <v>30</v>
      </c>
      <c r="I22" s="46">
        <v>42987</v>
      </c>
      <c r="J22" s="47">
        <v>43065</v>
      </c>
      <c r="K22" s="62">
        <f t="shared" ca="1" si="8"/>
        <v>78</v>
      </c>
      <c r="L22" s="63" t="s">
        <v>73</v>
      </c>
      <c r="M22" s="84" t="s">
        <v>158</v>
      </c>
      <c r="N22" s="48"/>
      <c r="O22" s="26"/>
      <c r="P22" s="27"/>
      <c r="Q22" s="27"/>
      <c r="R22" s="24" t="s">
        <v>14</v>
      </c>
    </row>
    <row r="23" spans="1:18" s="25" customFormat="1" ht="162" x14ac:dyDescent="0.35">
      <c r="A23" s="45">
        <f t="shared" ca="1" si="3"/>
        <v>14</v>
      </c>
      <c r="B23" s="42" t="s">
        <v>89</v>
      </c>
      <c r="C23" s="42"/>
      <c r="D23" s="42"/>
      <c r="E23" s="43" t="s">
        <v>90</v>
      </c>
      <c r="F23" s="44" t="s">
        <v>91</v>
      </c>
      <c r="G23" s="76" t="s">
        <v>43</v>
      </c>
      <c r="H23" s="77" t="s">
        <v>30</v>
      </c>
      <c r="I23" s="46">
        <v>42988</v>
      </c>
      <c r="J23" s="47"/>
      <c r="K23" s="62">
        <f t="shared" ca="1" si="8"/>
        <v>715</v>
      </c>
      <c r="L23" s="63" t="s">
        <v>160</v>
      </c>
      <c r="M23" s="84"/>
      <c r="N23" s="48"/>
      <c r="O23" s="26"/>
      <c r="P23" s="27"/>
      <c r="Q23" s="27"/>
      <c r="R23" s="24" t="s">
        <v>15</v>
      </c>
    </row>
    <row r="24" spans="1:18" s="25" customFormat="1" ht="162" x14ac:dyDescent="0.35">
      <c r="A24" s="45">
        <f t="shared" ca="1" si="3"/>
        <v>15</v>
      </c>
      <c r="B24" s="42" t="s">
        <v>92</v>
      </c>
      <c r="C24" s="42"/>
      <c r="D24" s="42"/>
      <c r="E24" s="43" t="s">
        <v>93</v>
      </c>
      <c r="F24" s="44" t="s">
        <v>94</v>
      </c>
      <c r="G24" s="76" t="s">
        <v>43</v>
      </c>
      <c r="H24" s="77" t="s">
        <v>30</v>
      </c>
      <c r="I24" s="46">
        <v>42989</v>
      </c>
      <c r="J24" s="47">
        <v>43032</v>
      </c>
      <c r="K24" s="62">
        <f t="shared" ca="1" si="8"/>
        <v>43</v>
      </c>
      <c r="L24" s="63" t="s">
        <v>73</v>
      </c>
      <c r="M24" s="84" t="s">
        <v>136</v>
      </c>
      <c r="N24" s="48"/>
      <c r="O24" s="26"/>
      <c r="P24" s="27"/>
      <c r="Q24" s="27"/>
      <c r="R24" s="24" t="s">
        <v>16</v>
      </c>
    </row>
    <row r="25" spans="1:18" s="25" customFormat="1" ht="141.75" x14ac:dyDescent="0.35">
      <c r="A25" s="45">
        <f t="shared" ca="1" si="3"/>
        <v>16</v>
      </c>
      <c r="B25" s="42" t="s">
        <v>97</v>
      </c>
      <c r="C25" s="42"/>
      <c r="D25" s="42"/>
      <c r="E25" s="43" t="s">
        <v>98</v>
      </c>
      <c r="F25" s="44" t="s">
        <v>99</v>
      </c>
      <c r="G25" s="76" t="s">
        <v>43</v>
      </c>
      <c r="H25" s="77" t="s">
        <v>30</v>
      </c>
      <c r="I25" s="46">
        <v>42995</v>
      </c>
      <c r="J25" s="47"/>
      <c r="K25" s="62">
        <f t="shared" ref="K25" ca="1" si="10">IF(J25="",TODAY()-I25,J25-I25)</f>
        <v>708</v>
      </c>
      <c r="L25" s="63" t="s">
        <v>160</v>
      </c>
      <c r="M25" s="84"/>
      <c r="N25" s="48"/>
      <c r="O25" s="26"/>
      <c r="P25" s="27"/>
      <c r="Q25" s="27"/>
      <c r="R25" s="24" t="s">
        <v>16</v>
      </c>
    </row>
    <row r="26" spans="1:18" s="25" customFormat="1" ht="101.25" x14ac:dyDescent="0.35">
      <c r="A26" s="45">
        <f t="shared" ca="1" si="3"/>
        <v>17</v>
      </c>
      <c r="B26" s="42" t="s">
        <v>100</v>
      </c>
      <c r="C26" s="42"/>
      <c r="D26" s="42"/>
      <c r="E26" s="43" t="s">
        <v>101</v>
      </c>
      <c r="F26" s="44" t="s">
        <v>102</v>
      </c>
      <c r="G26" s="76" t="s">
        <v>43</v>
      </c>
      <c r="H26" s="77" t="s">
        <v>30</v>
      </c>
      <c r="I26" s="46">
        <v>42996</v>
      </c>
      <c r="J26" s="47">
        <v>43032</v>
      </c>
      <c r="K26" s="62">
        <f t="shared" ref="K26" ca="1" si="11">IF(J26="",TODAY()-I26,J26-I26)</f>
        <v>36</v>
      </c>
      <c r="L26" s="63" t="s">
        <v>73</v>
      </c>
      <c r="M26" s="84" t="s">
        <v>133</v>
      </c>
      <c r="N26" s="34"/>
      <c r="O26" s="26"/>
      <c r="P26" s="27"/>
      <c r="Q26" s="27"/>
      <c r="R26" s="24" t="s">
        <v>17</v>
      </c>
    </row>
    <row r="27" spans="1:18" s="25" customFormat="1" ht="162" x14ac:dyDescent="0.35">
      <c r="A27" s="45">
        <f t="shared" ca="1" si="3"/>
        <v>18</v>
      </c>
      <c r="B27" s="42" t="s">
        <v>103</v>
      </c>
      <c r="C27" s="42"/>
      <c r="D27" s="42"/>
      <c r="E27" s="51" t="s">
        <v>104</v>
      </c>
      <c r="F27" s="44" t="s">
        <v>105</v>
      </c>
      <c r="G27" s="76" t="s">
        <v>43</v>
      </c>
      <c r="H27" s="77" t="s">
        <v>30</v>
      </c>
      <c r="I27" s="46">
        <v>42998</v>
      </c>
      <c r="J27" s="47">
        <v>42998</v>
      </c>
      <c r="K27" s="62">
        <f t="shared" ref="K27:K29" ca="1" si="12">IF(J27="",TODAY()-I27,J27-I27)</f>
        <v>0</v>
      </c>
      <c r="L27" s="63" t="s">
        <v>73</v>
      </c>
      <c r="M27" s="84" t="s">
        <v>107</v>
      </c>
      <c r="N27" s="48"/>
      <c r="O27" s="26"/>
      <c r="P27" s="27"/>
      <c r="Q27" s="27"/>
      <c r="R27" s="24" t="s">
        <v>18</v>
      </c>
    </row>
    <row r="28" spans="1:18" s="25" customFormat="1" ht="101.25" x14ac:dyDescent="0.35">
      <c r="A28" s="45">
        <f t="shared" ca="1" si="3"/>
        <v>19</v>
      </c>
      <c r="B28" s="42" t="s">
        <v>134</v>
      </c>
      <c r="C28" s="42"/>
      <c r="D28" s="42"/>
      <c r="E28" s="51" t="s">
        <v>104</v>
      </c>
      <c r="F28" s="44" t="s">
        <v>105</v>
      </c>
      <c r="G28" s="76" t="s">
        <v>43</v>
      </c>
      <c r="H28" s="77" t="s">
        <v>30</v>
      </c>
      <c r="I28" s="46">
        <v>42998</v>
      </c>
      <c r="J28" s="47">
        <v>43032</v>
      </c>
      <c r="K28" s="62">
        <f t="shared" ref="K28" ca="1" si="13">IF(J28="",TODAY()-I28,J28-I28)</f>
        <v>34</v>
      </c>
      <c r="L28" s="63" t="s">
        <v>73</v>
      </c>
      <c r="M28" s="84" t="s">
        <v>135</v>
      </c>
      <c r="N28" s="48"/>
      <c r="O28" s="26"/>
      <c r="P28" s="27"/>
      <c r="Q28" s="27"/>
      <c r="R28" s="24" t="s">
        <v>18</v>
      </c>
    </row>
    <row r="29" spans="1:18" s="25" customFormat="1" ht="141.75" x14ac:dyDescent="0.35">
      <c r="A29" s="45">
        <f t="shared" ca="1" si="3"/>
        <v>20</v>
      </c>
      <c r="B29" s="42" t="s">
        <v>106</v>
      </c>
      <c r="C29" s="42"/>
      <c r="D29" s="42"/>
      <c r="E29" s="51" t="s">
        <v>108</v>
      </c>
      <c r="F29" s="44" t="s">
        <v>109</v>
      </c>
      <c r="G29" s="76" t="s">
        <v>43</v>
      </c>
      <c r="H29" s="77" t="s">
        <v>30</v>
      </c>
      <c r="I29" s="46">
        <v>43001</v>
      </c>
      <c r="J29" s="47"/>
      <c r="K29" s="62">
        <f t="shared" ca="1" si="12"/>
        <v>702</v>
      </c>
      <c r="L29" s="63" t="s">
        <v>160</v>
      </c>
      <c r="M29" s="84"/>
      <c r="N29" s="34"/>
      <c r="O29" s="26"/>
      <c r="P29" s="27"/>
      <c r="Q29" s="27"/>
      <c r="R29" s="24"/>
    </row>
    <row r="30" spans="1:18" s="25" customFormat="1" ht="182.25" x14ac:dyDescent="0.35">
      <c r="A30" s="45">
        <f t="shared" ca="1" si="3"/>
        <v>21</v>
      </c>
      <c r="B30" s="42" t="s">
        <v>112</v>
      </c>
      <c r="C30" s="42"/>
      <c r="D30" s="42"/>
      <c r="E30" s="43" t="s">
        <v>113</v>
      </c>
      <c r="F30" s="44" t="s">
        <v>114</v>
      </c>
      <c r="G30" s="76" t="s">
        <v>43</v>
      </c>
      <c r="H30" s="77" t="s">
        <v>30</v>
      </c>
      <c r="I30" s="46">
        <v>43009</v>
      </c>
      <c r="J30" s="47">
        <v>43032</v>
      </c>
      <c r="K30" s="62">
        <f t="shared" ref="K30" ca="1" si="14">IF(J30="",TODAY()-I30,J30-I30)</f>
        <v>23</v>
      </c>
      <c r="L30" s="63" t="s">
        <v>73</v>
      </c>
      <c r="M30" s="84" t="s">
        <v>132</v>
      </c>
      <c r="N30" s="34"/>
      <c r="O30" s="26"/>
      <c r="P30" s="27"/>
      <c r="Q30" s="27"/>
      <c r="R30" s="24" t="s">
        <v>19</v>
      </c>
    </row>
    <row r="31" spans="1:18" s="25" customFormat="1" ht="121.5" x14ac:dyDescent="0.35">
      <c r="A31" s="45">
        <f t="shared" ca="1" si="3"/>
        <v>22</v>
      </c>
      <c r="B31" s="42" t="s">
        <v>117</v>
      </c>
      <c r="C31" s="42"/>
      <c r="D31" s="42"/>
      <c r="E31" s="43" t="s">
        <v>121</v>
      </c>
      <c r="F31" s="44" t="s">
        <v>122</v>
      </c>
      <c r="G31" s="76" t="s">
        <v>43</v>
      </c>
      <c r="H31" s="77" t="s">
        <v>30</v>
      </c>
      <c r="I31" s="46">
        <v>43018</v>
      </c>
      <c r="J31" s="47">
        <v>43065</v>
      </c>
      <c r="K31" s="62">
        <f t="shared" ref="K31" ca="1" si="15">IF(J31="",TODAY()-I31,J31-I31)</f>
        <v>47</v>
      </c>
      <c r="L31" s="63" t="s">
        <v>73</v>
      </c>
      <c r="M31" s="89" t="s">
        <v>159</v>
      </c>
      <c r="N31" s="34"/>
      <c r="O31" s="26"/>
      <c r="P31" s="27"/>
      <c r="Q31" s="27"/>
      <c r="R31" s="24" t="s">
        <v>20</v>
      </c>
    </row>
    <row r="32" spans="1:18" s="25" customFormat="1" ht="141.75" x14ac:dyDescent="0.35">
      <c r="A32" s="45">
        <f t="shared" ca="1" si="3"/>
        <v>23</v>
      </c>
      <c r="B32" s="42" t="s">
        <v>118</v>
      </c>
      <c r="C32" s="42"/>
      <c r="D32" s="42"/>
      <c r="E32" s="35" t="s">
        <v>124</v>
      </c>
      <c r="F32" s="44" t="s">
        <v>123</v>
      </c>
      <c r="G32" s="76" t="s">
        <v>43</v>
      </c>
      <c r="H32" s="77" t="s">
        <v>30</v>
      </c>
      <c r="I32" s="46">
        <v>43018</v>
      </c>
      <c r="J32" s="47">
        <v>43054</v>
      </c>
      <c r="K32" s="62">
        <f t="shared" ref="K32" ca="1" si="16">IF(J32="",TODAY()-I32,J32-I32)</f>
        <v>36</v>
      </c>
      <c r="L32" s="63" t="s">
        <v>73</v>
      </c>
      <c r="M32" s="84" t="s">
        <v>151</v>
      </c>
      <c r="N32" s="48"/>
      <c r="O32" s="26"/>
      <c r="P32" s="33"/>
      <c r="Q32" s="27"/>
      <c r="R32" s="24" t="s">
        <v>21</v>
      </c>
    </row>
    <row r="33" spans="1:18" s="25" customFormat="1" ht="141.75" x14ac:dyDescent="0.35">
      <c r="A33" s="45">
        <f t="shared" ca="1" si="3"/>
        <v>24</v>
      </c>
      <c r="B33" s="42" t="s">
        <v>118</v>
      </c>
      <c r="C33" s="42"/>
      <c r="D33" s="42"/>
      <c r="E33" s="35" t="s">
        <v>124</v>
      </c>
      <c r="F33" s="44" t="s">
        <v>123</v>
      </c>
      <c r="G33" s="76" t="s">
        <v>43</v>
      </c>
      <c r="H33" s="77" t="s">
        <v>30</v>
      </c>
      <c r="I33" s="46">
        <v>43018</v>
      </c>
      <c r="J33" s="47">
        <v>43065</v>
      </c>
      <c r="K33" s="62">
        <f t="shared" ref="K33" ca="1" si="17">IF(J33="",TODAY()-I33,J33-I33)</f>
        <v>47</v>
      </c>
      <c r="L33" s="63" t="s">
        <v>73</v>
      </c>
      <c r="M33" s="84" t="s">
        <v>164</v>
      </c>
      <c r="N33" s="48"/>
      <c r="O33" s="26"/>
      <c r="P33" s="33"/>
      <c r="Q33" s="27"/>
      <c r="R33" s="24" t="s">
        <v>21</v>
      </c>
    </row>
    <row r="34" spans="1:18" s="25" customFormat="1" ht="101.25" x14ac:dyDescent="0.35">
      <c r="A34" s="45">
        <f t="shared" ca="1" si="3"/>
        <v>25</v>
      </c>
      <c r="B34" s="42" t="s">
        <v>119</v>
      </c>
      <c r="C34" s="42"/>
      <c r="D34" s="42"/>
      <c r="E34" s="35" t="s">
        <v>125</v>
      </c>
      <c r="F34" s="44" t="s">
        <v>126</v>
      </c>
      <c r="G34" s="76" t="s">
        <v>43</v>
      </c>
      <c r="H34" s="77" t="s">
        <v>30</v>
      </c>
      <c r="I34" s="46">
        <v>43018</v>
      </c>
      <c r="J34" s="47">
        <v>43065</v>
      </c>
      <c r="K34" s="62">
        <f t="shared" ref="K34" ca="1" si="18">IF(J34="",TODAY()-I34,J34-I34)</f>
        <v>47</v>
      </c>
      <c r="L34" s="63" t="s">
        <v>73</v>
      </c>
      <c r="M34" s="85" t="s">
        <v>163</v>
      </c>
      <c r="N34" s="48"/>
      <c r="O34" s="26"/>
      <c r="P34" s="33"/>
      <c r="Q34" s="27"/>
      <c r="R34" s="24" t="s">
        <v>21</v>
      </c>
    </row>
    <row r="35" spans="1:18" s="25" customFormat="1" ht="141.75" x14ac:dyDescent="0.35">
      <c r="A35" s="45">
        <f t="shared" ca="1" si="3"/>
        <v>26</v>
      </c>
      <c r="B35" s="42" t="s">
        <v>120</v>
      </c>
      <c r="C35" s="42"/>
      <c r="D35" s="42"/>
      <c r="E35" s="35" t="s">
        <v>128</v>
      </c>
      <c r="F35" s="44" t="s">
        <v>127</v>
      </c>
      <c r="G35" s="76" t="s">
        <v>43</v>
      </c>
      <c r="H35" s="77" t="s">
        <v>30</v>
      </c>
      <c r="I35" s="46">
        <v>43018</v>
      </c>
      <c r="J35" s="47">
        <v>43065</v>
      </c>
      <c r="K35" s="62">
        <f t="shared" ref="K35" ca="1" si="19">IF(J35="",TODAY()-I35,J35-I35)</f>
        <v>47</v>
      </c>
      <c r="L35" s="63" t="s">
        <v>73</v>
      </c>
      <c r="M35" s="85" t="s">
        <v>162</v>
      </c>
      <c r="N35" s="48"/>
      <c r="O35" s="26"/>
      <c r="P35" s="27"/>
      <c r="Q35" s="27"/>
      <c r="R35" s="24" t="s">
        <v>22</v>
      </c>
    </row>
    <row r="36" spans="1:18" s="25" customFormat="1" ht="121.5" x14ac:dyDescent="0.35">
      <c r="A36" s="45">
        <f t="shared" ca="1" si="3"/>
        <v>27</v>
      </c>
      <c r="B36" s="42" t="s">
        <v>129</v>
      </c>
      <c r="C36" s="42"/>
      <c r="D36" s="42"/>
      <c r="E36" s="35" t="s">
        <v>131</v>
      </c>
      <c r="F36" s="44" t="s">
        <v>130</v>
      </c>
      <c r="G36" s="76" t="s">
        <v>43</v>
      </c>
      <c r="H36" s="77" t="s">
        <v>30</v>
      </c>
      <c r="I36" s="46">
        <v>43019</v>
      </c>
      <c r="J36" s="47">
        <v>43054</v>
      </c>
      <c r="K36" s="62">
        <f t="shared" ref="K36" ca="1" si="20">IF(J36="",TODAY()-I36,J36-I36)</f>
        <v>35</v>
      </c>
      <c r="L36" s="63" t="s">
        <v>73</v>
      </c>
      <c r="M36" s="85" t="s">
        <v>152</v>
      </c>
      <c r="N36" s="48"/>
      <c r="O36" s="26"/>
      <c r="P36" s="27"/>
      <c r="Q36" s="27"/>
      <c r="R36" s="24" t="s">
        <v>22</v>
      </c>
    </row>
    <row r="37" spans="1:18" s="25" customFormat="1" ht="101.25" x14ac:dyDescent="0.35">
      <c r="A37" s="45">
        <f t="shared" ca="1" si="3"/>
        <v>28</v>
      </c>
      <c r="B37" s="42" t="s">
        <v>137</v>
      </c>
      <c r="C37" s="42"/>
      <c r="D37" s="42"/>
      <c r="E37" s="43" t="s">
        <v>138</v>
      </c>
      <c r="F37" s="44" t="s">
        <v>139</v>
      </c>
      <c r="G37" s="76" t="s">
        <v>43</v>
      </c>
      <c r="H37" s="77" t="s">
        <v>30</v>
      </c>
      <c r="I37" s="46">
        <v>43039</v>
      </c>
      <c r="J37" s="47">
        <v>43065</v>
      </c>
      <c r="K37" s="62">
        <f t="shared" ref="K37" ca="1" si="21">IF(J37="",TODAY()-I37,J37-I37)</f>
        <v>26</v>
      </c>
      <c r="L37" s="63" t="s">
        <v>73</v>
      </c>
      <c r="M37" s="85" t="s">
        <v>161</v>
      </c>
      <c r="N37" s="48"/>
      <c r="O37" s="26"/>
      <c r="P37" s="27"/>
      <c r="Q37" s="27"/>
      <c r="R37" s="24" t="s">
        <v>23</v>
      </c>
    </row>
    <row r="38" spans="1:18" s="25" customFormat="1" ht="141.75" x14ac:dyDescent="0.35">
      <c r="A38" s="45">
        <f t="shared" ca="1" si="3"/>
        <v>29</v>
      </c>
      <c r="B38" s="42" t="s">
        <v>140</v>
      </c>
      <c r="C38" s="42"/>
      <c r="D38" s="42"/>
      <c r="E38" s="43" t="s">
        <v>141</v>
      </c>
      <c r="F38" s="44" t="s">
        <v>142</v>
      </c>
      <c r="G38" s="76" t="s">
        <v>43</v>
      </c>
      <c r="H38" s="77" t="s">
        <v>30</v>
      </c>
      <c r="I38" s="46">
        <v>43046</v>
      </c>
      <c r="J38" s="47">
        <v>43065</v>
      </c>
      <c r="K38" s="62">
        <f t="shared" ref="K38" ca="1" si="22">IF(J38="",TODAY()-I38,J38-I38)</f>
        <v>19</v>
      </c>
      <c r="L38" s="63" t="s">
        <v>73</v>
      </c>
      <c r="M38" s="85" t="s">
        <v>165</v>
      </c>
      <c r="N38" s="48"/>
      <c r="O38" s="26"/>
      <c r="P38" s="27"/>
      <c r="Q38" s="27"/>
      <c r="R38" s="24" t="s">
        <v>23</v>
      </c>
    </row>
    <row r="39" spans="1:18" s="25" customFormat="1" ht="60.75" x14ac:dyDescent="0.35">
      <c r="A39" s="45">
        <f t="shared" ca="1" si="3"/>
        <v>30</v>
      </c>
      <c r="B39" s="42" t="s">
        <v>145</v>
      </c>
      <c r="C39" s="42"/>
      <c r="D39" s="42"/>
      <c r="E39" s="43" t="s">
        <v>144</v>
      </c>
      <c r="F39" s="44" t="s">
        <v>143</v>
      </c>
      <c r="G39" s="76" t="s">
        <v>43</v>
      </c>
      <c r="H39" s="77" t="s">
        <v>30</v>
      </c>
      <c r="I39" s="46">
        <v>43046</v>
      </c>
      <c r="J39" s="47"/>
      <c r="K39" s="62">
        <f t="shared" ref="K39" ca="1" si="23">IF(J39="",TODAY()-I39,J39-I39)</f>
        <v>657</v>
      </c>
      <c r="L39" s="63" t="s">
        <v>160</v>
      </c>
      <c r="M39" s="85"/>
      <c r="N39" s="48"/>
      <c r="O39" s="26"/>
      <c r="P39" s="27"/>
      <c r="Q39" s="27"/>
      <c r="R39" s="24" t="s">
        <v>24</v>
      </c>
    </row>
    <row r="40" spans="1:18" s="25" customFormat="1" ht="101.25" x14ac:dyDescent="0.35">
      <c r="A40" s="45">
        <f t="shared" ca="1" si="3"/>
        <v>31</v>
      </c>
      <c r="B40" s="42" t="s">
        <v>146</v>
      </c>
      <c r="C40" s="42"/>
      <c r="D40" s="42"/>
      <c r="E40" s="35" t="s">
        <v>147</v>
      </c>
      <c r="F40" s="38" t="s">
        <v>148</v>
      </c>
      <c r="G40" s="76" t="s">
        <v>43</v>
      </c>
      <c r="H40" s="77" t="s">
        <v>30</v>
      </c>
      <c r="I40" s="46">
        <v>43054</v>
      </c>
      <c r="J40" s="47">
        <v>43054</v>
      </c>
      <c r="K40" s="62">
        <f t="shared" ref="K40:K41" ca="1" si="24">IF(J40="",TODAY()-I40,J40-I40)</f>
        <v>0</v>
      </c>
      <c r="L40" s="63" t="s">
        <v>149</v>
      </c>
      <c r="M40" s="88" t="s">
        <v>150</v>
      </c>
      <c r="N40" s="34"/>
      <c r="O40" s="26"/>
      <c r="P40" s="33"/>
      <c r="Q40" s="27"/>
      <c r="R40" s="24" t="s">
        <v>25</v>
      </c>
    </row>
    <row r="41" spans="1:18" s="25" customFormat="1" ht="162" x14ac:dyDescent="0.35">
      <c r="A41" s="45">
        <f t="shared" ca="1" si="3"/>
        <v>32</v>
      </c>
      <c r="B41" s="42" t="s">
        <v>153</v>
      </c>
      <c r="C41" s="42"/>
      <c r="D41" s="90" t="s">
        <v>188</v>
      </c>
      <c r="E41" s="35" t="s">
        <v>147</v>
      </c>
      <c r="F41" s="38" t="s">
        <v>154</v>
      </c>
      <c r="G41" s="76" t="s">
        <v>43</v>
      </c>
      <c r="H41" s="77" t="s">
        <v>30</v>
      </c>
      <c r="I41" s="46">
        <v>43055</v>
      </c>
      <c r="J41" s="30">
        <v>43090</v>
      </c>
      <c r="K41" s="62">
        <f t="shared" ca="1" si="24"/>
        <v>35</v>
      </c>
      <c r="L41" s="63" t="s">
        <v>73</v>
      </c>
      <c r="M41" s="91" t="s">
        <v>189</v>
      </c>
      <c r="N41" s="48"/>
      <c r="O41" s="26"/>
      <c r="P41" s="27"/>
      <c r="Q41" s="27"/>
      <c r="R41" s="24" t="s">
        <v>26</v>
      </c>
    </row>
    <row r="42" spans="1:18" s="25" customFormat="1" ht="121.5" x14ac:dyDescent="0.35">
      <c r="A42" s="45">
        <f t="shared" ca="1" si="3"/>
        <v>33</v>
      </c>
      <c r="B42" s="42" t="s">
        <v>155</v>
      </c>
      <c r="C42" s="42"/>
      <c r="D42" s="90" t="s">
        <v>186</v>
      </c>
      <c r="E42" s="43" t="s">
        <v>156</v>
      </c>
      <c r="F42" s="44" t="s">
        <v>157</v>
      </c>
      <c r="G42" s="76" t="s">
        <v>43</v>
      </c>
      <c r="H42" s="77" t="s">
        <v>30</v>
      </c>
      <c r="I42" s="46">
        <v>43059</v>
      </c>
      <c r="J42" s="30">
        <v>43090</v>
      </c>
      <c r="K42" s="62">
        <f t="shared" ref="K42" ca="1" si="25">IF(J42="",TODAY()-I42,J42-I42)</f>
        <v>31</v>
      </c>
      <c r="L42" s="63" t="s">
        <v>73</v>
      </c>
      <c r="M42" s="85" t="s">
        <v>187</v>
      </c>
      <c r="N42" s="48"/>
      <c r="O42" s="26"/>
      <c r="P42" s="27"/>
      <c r="Q42" s="27"/>
      <c r="R42" s="24" t="s">
        <v>27</v>
      </c>
    </row>
    <row r="43" spans="1:18" s="25" customFormat="1" ht="81" x14ac:dyDescent="0.35">
      <c r="A43" s="45">
        <f t="shared" ca="1" si="3"/>
        <v>34</v>
      </c>
      <c r="B43" s="42" t="s">
        <v>155</v>
      </c>
      <c r="C43" s="42"/>
      <c r="D43" s="90" t="s">
        <v>205</v>
      </c>
      <c r="E43" s="43"/>
      <c r="F43" s="44"/>
      <c r="G43" s="76" t="s">
        <v>43</v>
      </c>
      <c r="H43" s="77" t="s">
        <v>30</v>
      </c>
      <c r="I43" s="46"/>
      <c r="J43" s="30">
        <v>43148</v>
      </c>
      <c r="K43" s="62"/>
      <c r="L43" s="63" t="s">
        <v>73</v>
      </c>
      <c r="M43" s="85" t="s">
        <v>206</v>
      </c>
      <c r="N43" s="48"/>
      <c r="O43" s="26"/>
      <c r="P43" s="27"/>
      <c r="Q43" s="27"/>
      <c r="R43" s="24" t="s">
        <v>27</v>
      </c>
    </row>
    <row r="44" spans="1:18" s="25" customFormat="1" ht="60.75" x14ac:dyDescent="0.35">
      <c r="A44" s="45">
        <f t="shared" ca="1" si="3"/>
        <v>35</v>
      </c>
      <c r="B44" s="42" t="s">
        <v>166</v>
      </c>
      <c r="C44" s="42"/>
      <c r="D44" s="42"/>
      <c r="E44" s="43" t="s">
        <v>167</v>
      </c>
      <c r="F44" s="44" t="s">
        <v>168</v>
      </c>
      <c r="G44" s="76" t="s">
        <v>43</v>
      </c>
      <c r="H44" s="77" t="s">
        <v>30</v>
      </c>
      <c r="I44" s="46">
        <v>43068</v>
      </c>
      <c r="J44" s="30"/>
      <c r="K44" s="62">
        <f t="shared" ref="K44" ca="1" si="26">IF(J44="",TODAY()-I44,J44-I44)</f>
        <v>635</v>
      </c>
      <c r="L44" s="63" t="s">
        <v>160</v>
      </c>
      <c r="M44" s="85"/>
      <c r="N44" s="48"/>
      <c r="O44" s="26"/>
      <c r="P44" s="27"/>
      <c r="Q44" s="27"/>
      <c r="R44" s="24" t="s">
        <v>28</v>
      </c>
    </row>
    <row r="45" spans="1:18" s="25" customFormat="1" ht="344.25" x14ac:dyDescent="0.35">
      <c r="A45" s="45">
        <f t="shared" ca="1" si="3"/>
        <v>36</v>
      </c>
      <c r="B45" s="42" t="s">
        <v>169</v>
      </c>
      <c r="C45" s="42"/>
      <c r="D45" s="42"/>
      <c r="E45" s="43" t="s">
        <v>170</v>
      </c>
      <c r="F45" s="44" t="s">
        <v>171</v>
      </c>
      <c r="G45" s="76" t="s">
        <v>43</v>
      </c>
      <c r="H45" s="77" t="s">
        <v>30</v>
      </c>
      <c r="I45" s="46">
        <v>43075</v>
      </c>
      <c r="J45" s="30"/>
      <c r="K45" s="62">
        <f t="shared" ref="K45" ca="1" si="27">IF(J45="",TODAY()-I45,J45-I45)</f>
        <v>628</v>
      </c>
      <c r="L45" s="63" t="s">
        <v>160</v>
      </c>
      <c r="M45" s="85"/>
      <c r="N45" s="48"/>
      <c r="O45" s="26"/>
      <c r="P45" s="27"/>
      <c r="Q45" s="27"/>
      <c r="R45" s="24" t="s">
        <v>28</v>
      </c>
    </row>
    <row r="46" spans="1:18" s="25" customFormat="1" ht="121.5" x14ac:dyDescent="0.35">
      <c r="A46" s="45">
        <f t="shared" ca="1" si="3"/>
        <v>37</v>
      </c>
      <c r="B46" s="42" t="s">
        <v>172</v>
      </c>
      <c r="C46" s="42"/>
      <c r="D46" s="42"/>
      <c r="E46" s="43" t="s">
        <v>174</v>
      </c>
      <c r="F46" s="44" t="s">
        <v>175</v>
      </c>
      <c r="G46" s="76" t="s">
        <v>43</v>
      </c>
      <c r="H46" s="77" t="s">
        <v>30</v>
      </c>
      <c r="I46" s="46">
        <v>43079</v>
      </c>
      <c r="J46" s="30"/>
      <c r="K46" s="62">
        <f t="shared" ref="K46" ca="1" si="28">IF(J46="",TODAY()-I46,J46-I46)</f>
        <v>624</v>
      </c>
      <c r="L46" s="63" t="s">
        <v>160</v>
      </c>
      <c r="M46" s="85"/>
      <c r="N46" s="48"/>
      <c r="O46" s="26"/>
      <c r="P46" s="27"/>
      <c r="Q46" s="27"/>
      <c r="R46" s="24"/>
    </row>
    <row r="47" spans="1:18" s="25" customFormat="1" ht="202.5" x14ac:dyDescent="0.35">
      <c r="A47" s="45">
        <f t="shared" ca="1" si="3"/>
        <v>38</v>
      </c>
      <c r="B47" s="42" t="s">
        <v>173</v>
      </c>
      <c r="C47" s="42"/>
      <c r="D47" s="90" t="s">
        <v>185</v>
      </c>
      <c r="E47" s="43" t="s">
        <v>176</v>
      </c>
      <c r="F47" s="44" t="s">
        <v>177</v>
      </c>
      <c r="G47" s="76" t="s">
        <v>43</v>
      </c>
      <c r="H47" s="77" t="s">
        <v>30</v>
      </c>
      <c r="I47" s="46">
        <v>43079</v>
      </c>
      <c r="J47" s="30">
        <v>43090</v>
      </c>
      <c r="K47" s="62">
        <f t="shared" ref="K47:K49" ca="1" si="29">IF(J47="",TODAY()-I47,J47-I47)</f>
        <v>11</v>
      </c>
      <c r="L47" s="63" t="s">
        <v>73</v>
      </c>
      <c r="M47" s="85" t="s">
        <v>184</v>
      </c>
      <c r="N47" s="48"/>
      <c r="O47" s="26"/>
      <c r="P47" s="27"/>
      <c r="Q47" s="27"/>
      <c r="R47" s="24"/>
    </row>
    <row r="48" spans="1:18" s="25" customFormat="1" ht="182.25" x14ac:dyDescent="0.35">
      <c r="A48" s="45">
        <f t="shared" ca="1" si="3"/>
        <v>39</v>
      </c>
      <c r="B48" s="42" t="s">
        <v>178</v>
      </c>
      <c r="C48" s="42"/>
      <c r="D48" s="42"/>
      <c r="E48" s="43" t="s">
        <v>180</v>
      </c>
      <c r="F48" s="44" t="s">
        <v>181</v>
      </c>
      <c r="G48" s="76" t="s">
        <v>43</v>
      </c>
      <c r="H48" s="77" t="s">
        <v>30</v>
      </c>
      <c r="I48" s="46">
        <v>43082</v>
      </c>
      <c r="J48" s="30"/>
      <c r="K48" s="62">
        <f t="shared" ca="1" si="29"/>
        <v>621</v>
      </c>
      <c r="L48" s="63" t="s">
        <v>160</v>
      </c>
      <c r="M48" s="85"/>
      <c r="N48" s="48"/>
      <c r="O48" s="26"/>
      <c r="P48" s="27"/>
      <c r="Q48" s="27"/>
      <c r="R48" s="24"/>
    </row>
    <row r="49" spans="1:18" s="25" customFormat="1" ht="182.25" x14ac:dyDescent="0.35">
      <c r="A49" s="45">
        <f t="shared" ca="1" si="3"/>
        <v>40</v>
      </c>
      <c r="B49" s="42" t="s">
        <v>179</v>
      </c>
      <c r="C49" s="42"/>
      <c r="D49" s="42"/>
      <c r="E49" s="43" t="s">
        <v>182</v>
      </c>
      <c r="F49" s="44" t="s">
        <v>183</v>
      </c>
      <c r="G49" s="76" t="s">
        <v>43</v>
      </c>
      <c r="H49" s="77" t="s">
        <v>30</v>
      </c>
      <c r="I49" s="46">
        <v>43082</v>
      </c>
      <c r="J49" s="30"/>
      <c r="K49" s="62">
        <f t="shared" ca="1" si="29"/>
        <v>621</v>
      </c>
      <c r="L49" s="63" t="s">
        <v>160</v>
      </c>
      <c r="M49" s="85"/>
      <c r="N49" s="48"/>
      <c r="O49" s="26"/>
      <c r="P49" s="27"/>
      <c r="Q49" s="27"/>
      <c r="R49" s="24"/>
    </row>
    <row r="50" spans="1:18" s="25" customFormat="1" ht="101.25" x14ac:dyDescent="0.35">
      <c r="A50" s="45">
        <f t="shared" ca="1" si="3"/>
        <v>41</v>
      </c>
      <c r="B50" s="42" t="s">
        <v>192</v>
      </c>
      <c r="C50" s="42"/>
      <c r="D50" s="42"/>
      <c r="E50" s="43" t="s">
        <v>193</v>
      </c>
      <c r="F50" s="44" t="s">
        <v>194</v>
      </c>
      <c r="G50" s="76" t="s">
        <v>43</v>
      </c>
      <c r="H50" s="77" t="s">
        <v>30</v>
      </c>
      <c r="I50" s="46">
        <v>43124</v>
      </c>
      <c r="J50" s="30">
        <v>43137</v>
      </c>
      <c r="K50" s="62">
        <f t="shared" ref="K50" ca="1" si="30">IF(J50="",TODAY()-I50,J50-I50)</f>
        <v>13</v>
      </c>
      <c r="L50" s="63" t="s">
        <v>73</v>
      </c>
      <c r="M50" s="88" t="s">
        <v>201</v>
      </c>
      <c r="N50" s="48"/>
      <c r="O50" s="26"/>
      <c r="P50" s="27"/>
      <c r="Q50" s="27"/>
      <c r="R50" s="24"/>
    </row>
    <row r="51" spans="1:18" s="25" customFormat="1" ht="121.5" x14ac:dyDescent="0.35">
      <c r="A51" s="45">
        <f t="shared" ca="1" si="3"/>
        <v>42</v>
      </c>
      <c r="B51" s="42" t="s">
        <v>195</v>
      </c>
      <c r="C51" s="42"/>
      <c r="D51" s="42"/>
      <c r="E51" s="43" t="s">
        <v>196</v>
      </c>
      <c r="F51" s="44" t="s">
        <v>197</v>
      </c>
      <c r="G51" s="76" t="s">
        <v>43</v>
      </c>
      <c r="H51" s="77" t="s">
        <v>30</v>
      </c>
      <c r="I51" s="46">
        <v>43125</v>
      </c>
      <c r="J51" s="30"/>
      <c r="K51" s="62">
        <f t="shared" ref="K51" ca="1" si="31">IF(J51="",TODAY()-I51,J51-I51)</f>
        <v>578</v>
      </c>
      <c r="L51" s="63" t="s">
        <v>160</v>
      </c>
      <c r="M51" s="85"/>
      <c r="N51" s="48"/>
      <c r="O51" s="26"/>
      <c r="P51" s="27"/>
      <c r="Q51" s="27"/>
      <c r="R51" s="24"/>
    </row>
    <row r="52" spans="1:18" s="25" customFormat="1" ht="81" x14ac:dyDescent="0.35">
      <c r="A52" s="45">
        <f t="shared" ca="1" si="3"/>
        <v>43</v>
      </c>
      <c r="B52" s="42" t="s">
        <v>198</v>
      </c>
      <c r="C52" s="42"/>
      <c r="D52" s="42"/>
      <c r="E52" s="43" t="s">
        <v>199</v>
      </c>
      <c r="F52" s="44" t="s">
        <v>200</v>
      </c>
      <c r="G52" s="76" t="s">
        <v>43</v>
      </c>
      <c r="H52" s="77" t="s">
        <v>30</v>
      </c>
      <c r="I52" s="46">
        <v>43125</v>
      </c>
      <c r="J52" s="30"/>
      <c r="K52" s="62">
        <f t="shared" ref="K52" ca="1" si="32">IF(J52="",TODAY()-I52,J52-I52)</f>
        <v>578</v>
      </c>
      <c r="L52" s="63" t="s">
        <v>160</v>
      </c>
      <c r="M52" s="85"/>
      <c r="N52" s="48"/>
      <c r="O52" s="26"/>
      <c r="P52" s="27"/>
      <c r="Q52" s="27"/>
      <c r="R52" s="24"/>
    </row>
    <row r="53" spans="1:18" s="25" customFormat="1" ht="141.75" x14ac:dyDescent="0.35">
      <c r="A53" s="45">
        <f t="shared" ca="1" si="3"/>
        <v>44</v>
      </c>
      <c r="B53" s="42" t="s">
        <v>202</v>
      </c>
      <c r="C53" s="42"/>
      <c r="D53" s="42"/>
      <c r="E53" s="43" t="s">
        <v>203</v>
      </c>
      <c r="F53" s="44" t="s">
        <v>204</v>
      </c>
      <c r="G53" s="76" t="s">
        <v>43</v>
      </c>
      <c r="H53" s="77" t="s">
        <v>30</v>
      </c>
      <c r="I53" s="46">
        <v>43148</v>
      </c>
      <c r="J53" s="30"/>
      <c r="K53" s="62">
        <f t="shared" ref="K53" ca="1" si="33">IF(J53="",TODAY()-I53,J53-I53)</f>
        <v>555</v>
      </c>
      <c r="L53" s="63" t="s">
        <v>160</v>
      </c>
      <c r="M53" s="85"/>
      <c r="N53" s="48"/>
      <c r="O53" s="26"/>
      <c r="P53" s="27"/>
      <c r="Q53" s="27"/>
      <c r="R53" s="24"/>
    </row>
    <row r="54" spans="1:18" s="25" customFormat="1" ht="81" x14ac:dyDescent="0.35">
      <c r="A54" s="45">
        <f t="shared" ca="1" si="3"/>
        <v>45</v>
      </c>
      <c r="B54" s="42" t="s">
        <v>209</v>
      </c>
      <c r="C54" s="42"/>
      <c r="D54" s="42"/>
      <c r="E54" s="43" t="s">
        <v>207</v>
      </c>
      <c r="F54" s="44" t="s">
        <v>208</v>
      </c>
      <c r="G54" s="76" t="s">
        <v>43</v>
      </c>
      <c r="H54" s="77" t="s">
        <v>30</v>
      </c>
      <c r="I54" s="46">
        <v>43148</v>
      </c>
      <c r="J54" s="30"/>
      <c r="K54" s="62">
        <f t="shared" ref="K54" ca="1" si="34">IF(J54="",TODAY()-I54,J54-I54)</f>
        <v>555</v>
      </c>
      <c r="L54" s="63" t="s">
        <v>160</v>
      </c>
      <c r="M54" s="85"/>
      <c r="N54" s="48"/>
      <c r="O54" s="26"/>
      <c r="P54" s="27"/>
      <c r="Q54" s="27"/>
      <c r="R54" s="24"/>
    </row>
    <row r="55" spans="1:18" s="25" customFormat="1" ht="101.25" x14ac:dyDescent="0.35">
      <c r="A55" s="45">
        <f t="shared" ca="1" si="3"/>
        <v>46</v>
      </c>
      <c r="B55" s="42" t="s">
        <v>210</v>
      </c>
      <c r="C55" s="42"/>
      <c r="D55" s="42"/>
      <c r="E55" s="43" t="s">
        <v>212</v>
      </c>
      <c r="F55" s="44" t="s">
        <v>211</v>
      </c>
      <c r="G55" s="76" t="s">
        <v>43</v>
      </c>
      <c r="H55" s="77" t="s">
        <v>30</v>
      </c>
      <c r="I55" s="46">
        <v>43208</v>
      </c>
      <c r="J55" s="30"/>
      <c r="K55" s="62">
        <f t="shared" ref="K55" ca="1" si="35">IF(J55="",TODAY()-I55,J55-I55)</f>
        <v>495</v>
      </c>
      <c r="L55" s="63" t="s">
        <v>160</v>
      </c>
      <c r="M55" s="85"/>
      <c r="N55" s="48"/>
      <c r="O55" s="26"/>
      <c r="P55" s="27"/>
      <c r="Q55" s="27"/>
      <c r="R55" s="24"/>
    </row>
    <row r="56" spans="1:18" s="25" customFormat="1" ht="141.75" x14ac:dyDescent="0.35">
      <c r="A56" s="45">
        <f t="shared" ca="1" si="3"/>
        <v>47</v>
      </c>
      <c r="B56" s="42" t="s">
        <v>213</v>
      </c>
      <c r="C56" s="42"/>
      <c r="D56" s="42"/>
      <c r="E56" s="43" t="s">
        <v>215</v>
      </c>
      <c r="F56" s="44" t="s">
        <v>216</v>
      </c>
      <c r="G56" s="76" t="s">
        <v>43</v>
      </c>
      <c r="H56" s="77" t="s">
        <v>30</v>
      </c>
      <c r="I56" s="46">
        <v>43277</v>
      </c>
      <c r="J56" s="30"/>
      <c r="K56" s="62">
        <f t="shared" ref="K56" ca="1" si="36">IF(J56="",TODAY()-I56,J56-I56)</f>
        <v>426</v>
      </c>
      <c r="L56" s="63" t="s">
        <v>160</v>
      </c>
      <c r="M56" s="85"/>
      <c r="N56" s="48"/>
      <c r="O56" s="26"/>
      <c r="P56" s="27"/>
      <c r="Q56" s="27"/>
      <c r="R56" s="24"/>
    </row>
    <row r="57" spans="1:18" s="25" customFormat="1" ht="101.25" x14ac:dyDescent="0.35">
      <c r="A57" s="45">
        <f t="shared" ca="1" si="3"/>
        <v>48</v>
      </c>
      <c r="B57" s="42" t="s">
        <v>214</v>
      </c>
      <c r="C57" s="42"/>
      <c r="D57" s="42"/>
      <c r="E57" s="43" t="s">
        <v>217</v>
      </c>
      <c r="F57" s="44" t="s">
        <v>218</v>
      </c>
      <c r="G57" s="76" t="s">
        <v>43</v>
      </c>
      <c r="H57" s="77" t="s">
        <v>30</v>
      </c>
      <c r="I57" s="46">
        <v>43277</v>
      </c>
      <c r="J57" s="30">
        <v>43284</v>
      </c>
      <c r="K57" s="62">
        <f t="shared" ref="K57" ca="1" si="37">IF(J57="",TODAY()-I57,J57-I57)</f>
        <v>7</v>
      </c>
      <c r="L57" s="63" t="s">
        <v>73</v>
      </c>
      <c r="M57" s="85" t="s">
        <v>231</v>
      </c>
      <c r="N57" s="48"/>
      <c r="O57" s="26"/>
      <c r="P57" s="27"/>
      <c r="Q57" s="27"/>
      <c r="R57" s="24"/>
    </row>
    <row r="58" spans="1:18" s="25" customFormat="1" ht="121.5" x14ac:dyDescent="0.35">
      <c r="A58" s="45">
        <f t="shared" ca="1" si="3"/>
        <v>49</v>
      </c>
      <c r="B58" s="42" t="s">
        <v>219</v>
      </c>
      <c r="C58" s="42"/>
      <c r="D58" s="42"/>
      <c r="E58" s="43" t="s">
        <v>220</v>
      </c>
      <c r="F58" s="44" t="s">
        <v>221</v>
      </c>
      <c r="G58" s="76" t="s">
        <v>43</v>
      </c>
      <c r="H58" s="77" t="s">
        <v>30</v>
      </c>
      <c r="I58" s="46">
        <v>43278</v>
      </c>
      <c r="J58" s="30"/>
      <c r="K58" s="62">
        <f t="shared" ref="K58:K59" ca="1" si="38">IF(J58="",TODAY()-I58,J58-I58)</f>
        <v>425</v>
      </c>
      <c r="L58" s="63" t="s">
        <v>160</v>
      </c>
      <c r="M58" s="85"/>
      <c r="N58" s="48"/>
      <c r="O58" s="26"/>
      <c r="P58" s="27"/>
      <c r="Q58" s="27"/>
      <c r="R58" s="24"/>
    </row>
    <row r="59" spans="1:18" s="25" customFormat="1" ht="162" x14ac:dyDescent="0.35">
      <c r="A59" s="45">
        <f t="shared" ca="1" si="3"/>
        <v>50</v>
      </c>
      <c r="B59" s="42" t="s">
        <v>222</v>
      </c>
      <c r="C59" s="42"/>
      <c r="D59" s="42"/>
      <c r="E59" s="43" t="s">
        <v>225</v>
      </c>
      <c r="F59" s="44" t="s">
        <v>226</v>
      </c>
      <c r="G59" s="76" t="s">
        <v>43</v>
      </c>
      <c r="H59" s="77" t="s">
        <v>30</v>
      </c>
      <c r="I59" s="46">
        <v>43281</v>
      </c>
      <c r="J59" s="30"/>
      <c r="K59" s="93">
        <f t="shared" ca="1" si="38"/>
        <v>422</v>
      </c>
      <c r="L59" s="63" t="s">
        <v>160</v>
      </c>
      <c r="M59" s="85"/>
      <c r="N59" s="48"/>
      <c r="O59" s="26"/>
      <c r="P59" s="27"/>
      <c r="Q59" s="27"/>
      <c r="R59" s="24"/>
    </row>
    <row r="60" spans="1:18" s="25" customFormat="1" ht="60.75" x14ac:dyDescent="0.35">
      <c r="A60" s="45">
        <f t="shared" ca="1" si="3"/>
        <v>51</v>
      </c>
      <c r="B60" s="42" t="s">
        <v>223</v>
      </c>
      <c r="C60" s="42"/>
      <c r="D60" s="42"/>
      <c r="E60" s="43" t="s">
        <v>227</v>
      </c>
      <c r="F60" s="44" t="s">
        <v>228</v>
      </c>
      <c r="G60" s="76" t="s">
        <v>43</v>
      </c>
      <c r="H60" s="77" t="s">
        <v>30</v>
      </c>
      <c r="I60" s="46">
        <v>43290</v>
      </c>
      <c r="J60" s="30"/>
      <c r="K60" s="93">
        <f t="shared" ref="K60" ca="1" si="39">IF(J60="",TODAY()-I60,J60-I60)</f>
        <v>413</v>
      </c>
      <c r="L60" s="63" t="s">
        <v>160</v>
      </c>
      <c r="M60" s="85"/>
      <c r="N60" s="48"/>
      <c r="O60" s="26"/>
      <c r="P60" s="27"/>
      <c r="Q60" s="27"/>
      <c r="R60" s="24"/>
    </row>
    <row r="61" spans="1:18" s="25" customFormat="1" ht="60.75" x14ac:dyDescent="0.35">
      <c r="A61" s="45">
        <f t="shared" ca="1" si="3"/>
        <v>52</v>
      </c>
      <c r="B61" s="42" t="s">
        <v>224</v>
      </c>
      <c r="C61" s="42"/>
      <c r="D61" s="42"/>
      <c r="E61" s="43" t="s">
        <v>229</v>
      </c>
      <c r="F61" s="44" t="s">
        <v>230</v>
      </c>
      <c r="G61" s="76" t="s">
        <v>43</v>
      </c>
      <c r="H61" s="77" t="s">
        <v>30</v>
      </c>
      <c r="I61" s="46">
        <v>43290</v>
      </c>
      <c r="J61" s="30"/>
      <c r="K61" s="93">
        <f t="shared" ref="K61" ca="1" si="40">IF(J61="",TODAY()-I61,J61-I61)</f>
        <v>413</v>
      </c>
      <c r="L61" s="63" t="s">
        <v>160</v>
      </c>
      <c r="M61" s="85"/>
      <c r="N61" s="48"/>
      <c r="O61" s="26"/>
      <c r="P61" s="27"/>
      <c r="Q61" s="27"/>
      <c r="R61" s="24"/>
    </row>
    <row r="62" spans="1:18" s="25" customFormat="1" ht="162" x14ac:dyDescent="0.35">
      <c r="A62" s="45">
        <f t="shared" ca="1" si="3"/>
        <v>53</v>
      </c>
      <c r="B62" s="42" t="s">
        <v>232</v>
      </c>
      <c r="C62" s="42"/>
      <c r="D62" s="29"/>
      <c r="E62" s="35" t="s">
        <v>233</v>
      </c>
      <c r="F62" s="38" t="s">
        <v>234</v>
      </c>
      <c r="G62" s="76" t="s">
        <v>43</v>
      </c>
      <c r="H62" s="77" t="s">
        <v>30</v>
      </c>
      <c r="I62" s="46">
        <v>43312</v>
      </c>
      <c r="J62" s="30">
        <v>43340</v>
      </c>
      <c r="K62" s="93">
        <f t="shared" ref="K62:K63" ca="1" si="41">IF(J62="",TODAY()-I62,J62-I62)</f>
        <v>28</v>
      </c>
      <c r="L62" s="63" t="s">
        <v>73</v>
      </c>
      <c r="M62" s="85" t="s">
        <v>259</v>
      </c>
      <c r="N62" s="34"/>
      <c r="O62" s="26"/>
      <c r="P62" s="33"/>
      <c r="Q62" s="27"/>
      <c r="R62" s="24"/>
    </row>
    <row r="63" spans="1:18" s="25" customFormat="1" ht="283.5" x14ac:dyDescent="0.35">
      <c r="A63" s="45">
        <f t="shared" ca="1" si="3"/>
        <v>54</v>
      </c>
      <c r="B63" s="42" t="s">
        <v>267</v>
      </c>
      <c r="C63" s="42"/>
      <c r="D63" s="29"/>
      <c r="E63" s="35" t="s">
        <v>268</v>
      </c>
      <c r="F63" s="38" t="s">
        <v>269</v>
      </c>
      <c r="G63" s="76" t="s">
        <v>43</v>
      </c>
      <c r="H63" s="77" t="s">
        <v>30</v>
      </c>
      <c r="I63" s="46">
        <v>43355</v>
      </c>
      <c r="J63" s="30">
        <v>43362</v>
      </c>
      <c r="K63" s="93">
        <f t="shared" ca="1" si="41"/>
        <v>7</v>
      </c>
      <c r="L63" s="63" t="s">
        <v>73</v>
      </c>
      <c r="M63" s="85" t="s">
        <v>270</v>
      </c>
      <c r="N63" s="34"/>
      <c r="O63" s="26"/>
      <c r="P63" s="33"/>
      <c r="Q63" s="27"/>
      <c r="R63" s="24"/>
    </row>
    <row r="64" spans="1:18" s="25" customFormat="1" ht="202.5" x14ac:dyDescent="0.35">
      <c r="A64" s="45">
        <f t="shared" ca="1" si="3"/>
        <v>55</v>
      </c>
      <c r="B64" s="42" t="s">
        <v>235</v>
      </c>
      <c r="C64" s="42"/>
      <c r="D64" s="29"/>
      <c r="E64" s="35" t="s">
        <v>236</v>
      </c>
      <c r="F64" s="38" t="s">
        <v>237</v>
      </c>
      <c r="G64" s="76" t="s">
        <v>43</v>
      </c>
      <c r="H64" s="77" t="s">
        <v>30</v>
      </c>
      <c r="I64" s="46">
        <v>43313</v>
      </c>
      <c r="J64" s="30"/>
      <c r="K64" s="93">
        <f t="shared" ref="K64:K65" ca="1" si="42">IF(J64="",TODAY()-I64,J64-I64)</f>
        <v>390</v>
      </c>
      <c r="L64" s="63" t="s">
        <v>160</v>
      </c>
      <c r="M64" s="85"/>
      <c r="N64" s="34"/>
      <c r="O64" s="26"/>
      <c r="P64" s="33"/>
      <c r="Q64" s="27"/>
      <c r="R64" s="24"/>
    </row>
    <row r="65" spans="1:18" s="25" customFormat="1" ht="202.5" x14ac:dyDescent="0.35">
      <c r="A65" s="45">
        <f t="shared" ca="1" si="3"/>
        <v>56</v>
      </c>
      <c r="B65" s="42" t="s">
        <v>238</v>
      </c>
      <c r="C65" s="42"/>
      <c r="D65" s="29" t="s">
        <v>254</v>
      </c>
      <c r="E65" s="35" t="s">
        <v>239</v>
      </c>
      <c r="F65" s="38" t="s">
        <v>240</v>
      </c>
      <c r="G65" s="76" t="s">
        <v>43</v>
      </c>
      <c r="H65" s="77" t="s">
        <v>30</v>
      </c>
      <c r="I65" s="46">
        <v>43318</v>
      </c>
      <c r="J65" s="30">
        <v>43325</v>
      </c>
      <c r="K65" s="93">
        <f t="shared" ca="1" si="42"/>
        <v>7</v>
      </c>
      <c r="L65" s="63" t="s">
        <v>73</v>
      </c>
      <c r="M65" s="85" t="s">
        <v>253</v>
      </c>
      <c r="N65" s="34"/>
      <c r="O65" s="26"/>
      <c r="P65" s="33"/>
      <c r="Q65" s="27"/>
      <c r="R65" s="24"/>
    </row>
    <row r="66" spans="1:18" s="25" customFormat="1" ht="21" x14ac:dyDescent="0.35">
      <c r="A66" s="45">
        <f t="shared" ca="1" si="3"/>
        <v>57</v>
      </c>
      <c r="B66" s="42" t="s">
        <v>241</v>
      </c>
      <c r="C66" s="42"/>
      <c r="D66" s="29"/>
      <c r="E66" s="35"/>
      <c r="F66" s="38"/>
      <c r="G66" s="76"/>
      <c r="H66" s="77"/>
      <c r="I66" s="46"/>
      <c r="J66" s="30"/>
      <c r="K66" s="93"/>
      <c r="L66" s="63"/>
      <c r="M66" s="85"/>
      <c r="N66" s="34"/>
      <c r="O66" s="26"/>
      <c r="P66" s="33"/>
      <c r="Q66" s="27"/>
      <c r="R66" s="24"/>
    </row>
    <row r="67" spans="1:18" s="25" customFormat="1" ht="121.5" x14ac:dyDescent="0.35">
      <c r="A67" s="45">
        <f t="shared" ca="1" si="3"/>
        <v>58</v>
      </c>
      <c r="B67" s="42" t="s">
        <v>242</v>
      </c>
      <c r="C67" s="42"/>
      <c r="D67" s="29"/>
      <c r="E67" s="35" t="s">
        <v>245</v>
      </c>
      <c r="F67" s="38" t="s">
        <v>246</v>
      </c>
      <c r="G67" s="76" t="s">
        <v>43</v>
      </c>
      <c r="H67" s="77" t="s">
        <v>30</v>
      </c>
      <c r="I67" s="46">
        <v>43320</v>
      </c>
      <c r="J67" s="30">
        <v>43325</v>
      </c>
      <c r="K67" s="93">
        <f t="shared" ref="K67" ca="1" si="43">IF(J67="",TODAY()-I67,J67-I67)</f>
        <v>5</v>
      </c>
      <c r="L67" s="63" t="s">
        <v>73</v>
      </c>
      <c r="M67" s="85" t="s">
        <v>255</v>
      </c>
      <c r="N67" s="34"/>
      <c r="O67" s="26"/>
      <c r="P67" s="33"/>
      <c r="Q67" s="27"/>
      <c r="R67" s="24"/>
    </row>
    <row r="68" spans="1:18" s="25" customFormat="1" ht="101.25" x14ac:dyDescent="0.35">
      <c r="A68" s="45">
        <f t="shared" ca="1" si="3"/>
        <v>59</v>
      </c>
      <c r="B68" s="42" t="s">
        <v>243</v>
      </c>
      <c r="C68" s="42"/>
      <c r="D68" s="29"/>
      <c r="E68" s="35" t="s">
        <v>247</v>
      </c>
      <c r="F68" s="38" t="s">
        <v>248</v>
      </c>
      <c r="G68" s="76" t="s">
        <v>43</v>
      </c>
      <c r="H68" s="77" t="s">
        <v>30</v>
      </c>
      <c r="I68" s="46">
        <v>43320</v>
      </c>
      <c r="J68" s="30"/>
      <c r="K68" s="93">
        <f t="shared" ref="K68" ca="1" si="44">IF(J68="",TODAY()-I68,J68-I68)</f>
        <v>383</v>
      </c>
      <c r="L68" s="63" t="s">
        <v>160</v>
      </c>
      <c r="M68" s="85"/>
      <c r="N68" s="34"/>
      <c r="O68" s="26"/>
      <c r="P68" s="33"/>
      <c r="Q68" s="27"/>
      <c r="R68" s="24"/>
    </row>
    <row r="69" spans="1:18" s="25" customFormat="1" ht="101.25" x14ac:dyDescent="0.35">
      <c r="A69" s="45">
        <f t="shared" ca="1" si="3"/>
        <v>60</v>
      </c>
      <c r="B69" s="42" t="s">
        <v>244</v>
      </c>
      <c r="C69" s="42"/>
      <c r="D69" s="29"/>
      <c r="E69" s="35" t="s">
        <v>249</v>
      </c>
      <c r="F69" s="38" t="s">
        <v>248</v>
      </c>
      <c r="G69" s="76" t="s">
        <v>43</v>
      </c>
      <c r="H69" s="77" t="s">
        <v>30</v>
      </c>
      <c r="I69" s="46">
        <v>43320</v>
      </c>
      <c r="J69" s="30"/>
      <c r="K69" s="93">
        <f t="shared" ref="K69" ca="1" si="45">IF(J69="",TODAY()-I69,J69-I69)</f>
        <v>383</v>
      </c>
      <c r="L69" s="63" t="s">
        <v>160</v>
      </c>
      <c r="M69" s="85"/>
      <c r="N69" s="34"/>
      <c r="O69" s="26"/>
      <c r="P69" s="33"/>
      <c r="Q69" s="27"/>
      <c r="R69" s="24"/>
    </row>
    <row r="70" spans="1:18" s="25" customFormat="1" ht="81" x14ac:dyDescent="0.35">
      <c r="A70" s="45">
        <f t="shared" ca="1" si="3"/>
        <v>61</v>
      </c>
      <c r="B70" s="42" t="s">
        <v>250</v>
      </c>
      <c r="C70" s="42"/>
      <c r="D70" s="29"/>
      <c r="E70" s="35" t="s">
        <v>252</v>
      </c>
      <c r="F70" s="38" t="s">
        <v>251</v>
      </c>
      <c r="G70" s="76" t="s">
        <v>43</v>
      </c>
      <c r="H70" s="77" t="s">
        <v>30</v>
      </c>
      <c r="I70" s="46">
        <v>43324</v>
      </c>
      <c r="J70" s="30"/>
      <c r="K70" s="93">
        <f t="shared" ref="K70" ca="1" si="46">IF(J70="",TODAY()-I70,J70-I70)</f>
        <v>379</v>
      </c>
      <c r="L70" s="63" t="s">
        <v>160</v>
      </c>
      <c r="M70" s="85"/>
      <c r="N70" s="34"/>
      <c r="O70" s="26"/>
      <c r="P70" s="33"/>
      <c r="Q70" s="27"/>
      <c r="R70" s="24"/>
    </row>
    <row r="71" spans="1:18" s="25" customFormat="1" ht="141.75" x14ac:dyDescent="0.35">
      <c r="A71" s="45">
        <f t="shared" ca="1" si="3"/>
        <v>62</v>
      </c>
      <c r="B71" s="42" t="s">
        <v>256</v>
      </c>
      <c r="C71" s="42"/>
      <c r="D71" s="29"/>
      <c r="E71" s="35" t="s">
        <v>257</v>
      </c>
      <c r="F71" s="38" t="s">
        <v>258</v>
      </c>
      <c r="G71" s="76" t="s">
        <v>43</v>
      </c>
      <c r="H71" s="77" t="s">
        <v>30</v>
      </c>
      <c r="I71" s="46">
        <v>43338</v>
      </c>
      <c r="J71" s="30"/>
      <c r="K71" s="93">
        <f t="shared" ref="K71" ca="1" si="47">IF(J71="",TODAY()-I71,J71-I71)</f>
        <v>365</v>
      </c>
      <c r="L71" s="63" t="s">
        <v>160</v>
      </c>
      <c r="M71" s="85"/>
      <c r="N71" s="34"/>
      <c r="O71" s="26"/>
      <c r="P71" s="33"/>
      <c r="Q71" s="27"/>
      <c r="R71" s="24"/>
    </row>
    <row r="72" spans="1:18" s="25" customFormat="1" ht="101.25" x14ac:dyDescent="0.35">
      <c r="A72" s="45">
        <f t="shared" ca="1" si="3"/>
        <v>63</v>
      </c>
      <c r="B72" s="42" t="s">
        <v>260</v>
      </c>
      <c r="C72" s="42"/>
      <c r="D72" s="29"/>
      <c r="E72" s="35" t="s">
        <v>262</v>
      </c>
      <c r="F72" s="38" t="s">
        <v>263</v>
      </c>
      <c r="G72" s="76" t="s">
        <v>43</v>
      </c>
      <c r="H72" s="77" t="s">
        <v>30</v>
      </c>
      <c r="I72" s="46">
        <v>43348</v>
      </c>
      <c r="J72" s="30"/>
      <c r="K72" s="93">
        <f t="shared" ref="K72:K86" ca="1" si="48">IF(J72="",TODAY()-I72,J72-I72)</f>
        <v>355</v>
      </c>
      <c r="L72" s="63" t="s">
        <v>160</v>
      </c>
      <c r="M72" s="85"/>
      <c r="N72" s="34"/>
      <c r="O72" s="26"/>
      <c r="P72" s="33"/>
      <c r="Q72" s="27"/>
      <c r="R72" s="24"/>
    </row>
    <row r="73" spans="1:18" s="25" customFormat="1" ht="101.25" x14ac:dyDescent="0.35">
      <c r="A73" s="45">
        <f t="shared" ca="1" si="3"/>
        <v>64</v>
      </c>
      <c r="B73" s="42" t="s">
        <v>261</v>
      </c>
      <c r="C73" s="42"/>
      <c r="D73" s="29"/>
      <c r="E73" s="35" t="s">
        <v>264</v>
      </c>
      <c r="F73" s="38" t="s">
        <v>265</v>
      </c>
      <c r="G73" s="76" t="s">
        <v>43</v>
      </c>
      <c r="H73" s="77" t="s">
        <v>30</v>
      </c>
      <c r="I73" s="46">
        <v>43348</v>
      </c>
      <c r="J73" s="30">
        <v>43352</v>
      </c>
      <c r="K73" s="93">
        <f t="shared" ca="1" si="48"/>
        <v>4</v>
      </c>
      <c r="L73" s="63" t="s">
        <v>73</v>
      </c>
      <c r="M73" s="85" t="s">
        <v>266</v>
      </c>
      <c r="N73" s="34"/>
      <c r="O73" s="26"/>
      <c r="P73" s="33"/>
      <c r="Q73" s="27"/>
      <c r="R73" s="24"/>
    </row>
    <row r="74" spans="1:18" s="25" customFormat="1" ht="121.5" x14ac:dyDescent="0.35">
      <c r="A74" s="45">
        <f t="shared" ca="1" si="3"/>
        <v>65</v>
      </c>
      <c r="B74" s="42" t="s">
        <v>271</v>
      </c>
      <c r="C74" s="90" t="s">
        <v>273</v>
      </c>
      <c r="D74" s="29"/>
      <c r="E74" s="35" t="s">
        <v>274</v>
      </c>
      <c r="F74" s="38" t="s">
        <v>275</v>
      </c>
      <c r="G74" s="76" t="s">
        <v>43</v>
      </c>
      <c r="H74" s="77" t="s">
        <v>276</v>
      </c>
      <c r="I74" s="46">
        <v>43348</v>
      </c>
      <c r="J74" s="30">
        <v>43375</v>
      </c>
      <c r="K74" s="93">
        <f t="shared" ca="1" si="48"/>
        <v>27</v>
      </c>
      <c r="L74" s="63" t="s">
        <v>73</v>
      </c>
      <c r="M74" s="85" t="s">
        <v>277</v>
      </c>
      <c r="N74" s="34"/>
      <c r="O74" s="26"/>
      <c r="P74" s="33"/>
      <c r="Q74" s="27"/>
      <c r="R74" s="24"/>
    </row>
    <row r="75" spans="1:18" s="25" customFormat="1" ht="222.75" x14ac:dyDescent="0.35">
      <c r="A75" s="45">
        <f t="shared" ca="1" si="3"/>
        <v>66</v>
      </c>
      <c r="B75" s="42" t="s">
        <v>278</v>
      </c>
      <c r="C75" s="90" t="s">
        <v>281</v>
      </c>
      <c r="D75" s="29"/>
      <c r="E75" s="35" t="s">
        <v>284</v>
      </c>
      <c r="F75" s="38" t="s">
        <v>285</v>
      </c>
      <c r="G75" s="76" t="s">
        <v>43</v>
      </c>
      <c r="H75" s="77" t="s">
        <v>276</v>
      </c>
      <c r="I75" s="46">
        <v>43383</v>
      </c>
      <c r="J75" s="30">
        <v>43394</v>
      </c>
      <c r="K75" s="93">
        <f t="shared" ca="1" si="48"/>
        <v>11</v>
      </c>
      <c r="L75" s="63" t="s">
        <v>73</v>
      </c>
      <c r="M75" s="85" t="s">
        <v>297</v>
      </c>
      <c r="N75" s="34"/>
      <c r="O75" s="26"/>
      <c r="P75" s="33"/>
      <c r="Q75" s="27"/>
      <c r="R75" s="24"/>
    </row>
    <row r="76" spans="1:18" s="25" customFormat="1" ht="182.25" x14ac:dyDescent="0.35">
      <c r="A76" s="45">
        <f t="shared" ca="1" si="3"/>
        <v>67</v>
      </c>
      <c r="B76" s="42" t="s">
        <v>279</v>
      </c>
      <c r="C76" s="90" t="s">
        <v>282</v>
      </c>
      <c r="D76" s="29"/>
      <c r="E76" s="35" t="s">
        <v>286</v>
      </c>
      <c r="F76" s="38" t="s">
        <v>287</v>
      </c>
      <c r="G76" s="76" t="s">
        <v>43</v>
      </c>
      <c r="H76" s="77" t="s">
        <v>276</v>
      </c>
      <c r="I76" s="46">
        <v>43383</v>
      </c>
      <c r="J76" s="30">
        <v>43394</v>
      </c>
      <c r="K76" s="93">
        <f t="shared" ca="1" si="48"/>
        <v>11</v>
      </c>
      <c r="L76" s="63" t="s">
        <v>149</v>
      </c>
      <c r="M76" s="85" t="s">
        <v>298</v>
      </c>
      <c r="N76" s="34"/>
      <c r="O76" s="26"/>
      <c r="P76" s="33"/>
      <c r="Q76" s="27"/>
      <c r="R76" s="24"/>
    </row>
    <row r="77" spans="1:18" s="25" customFormat="1" ht="222.75" x14ac:dyDescent="0.35">
      <c r="A77" s="45">
        <f t="shared" ref="A77:A86" ca="1" si="49">OFFSET(A77,-1,0)+1</f>
        <v>68</v>
      </c>
      <c r="B77" s="42" t="s">
        <v>280</v>
      </c>
      <c r="C77" s="90" t="s">
        <v>283</v>
      </c>
      <c r="D77" s="29"/>
      <c r="E77" s="35" t="s">
        <v>288</v>
      </c>
      <c r="F77" s="38" t="s">
        <v>289</v>
      </c>
      <c r="G77" s="76" t="s">
        <v>43</v>
      </c>
      <c r="H77" s="77" t="s">
        <v>276</v>
      </c>
      <c r="I77" s="46">
        <v>43383</v>
      </c>
      <c r="J77" s="30">
        <v>43394</v>
      </c>
      <c r="K77" s="93">
        <f t="shared" ca="1" si="48"/>
        <v>11</v>
      </c>
      <c r="L77" s="63" t="s">
        <v>73</v>
      </c>
      <c r="M77" s="85" t="s">
        <v>299</v>
      </c>
      <c r="N77" s="34"/>
      <c r="O77" s="26"/>
      <c r="P77" s="33"/>
      <c r="Q77" s="27"/>
      <c r="R77" s="24"/>
    </row>
    <row r="78" spans="1:18" s="25" customFormat="1" ht="222.75" x14ac:dyDescent="0.35">
      <c r="A78" s="45">
        <f t="shared" ca="1" si="49"/>
        <v>69</v>
      </c>
      <c r="B78" s="42" t="s">
        <v>290</v>
      </c>
      <c r="C78" s="90" t="s">
        <v>291</v>
      </c>
      <c r="D78" s="29"/>
      <c r="E78" s="35" t="s">
        <v>293</v>
      </c>
      <c r="F78" s="38" t="s">
        <v>292</v>
      </c>
      <c r="G78" s="76" t="s">
        <v>43</v>
      </c>
      <c r="H78" s="77" t="s">
        <v>276</v>
      </c>
      <c r="I78" s="46">
        <v>43384</v>
      </c>
      <c r="J78" s="30">
        <v>43394</v>
      </c>
      <c r="K78" s="93">
        <f t="shared" ca="1" si="48"/>
        <v>10</v>
      </c>
      <c r="L78" s="63" t="s">
        <v>73</v>
      </c>
      <c r="M78" s="85" t="s">
        <v>300</v>
      </c>
      <c r="N78" s="34"/>
      <c r="O78" s="26"/>
      <c r="P78" s="33"/>
      <c r="Q78" s="27"/>
      <c r="R78" s="24"/>
    </row>
    <row r="79" spans="1:18" s="25" customFormat="1" ht="263.25" x14ac:dyDescent="0.35">
      <c r="A79" s="45">
        <f t="shared" ca="1" si="49"/>
        <v>70</v>
      </c>
      <c r="B79" s="42" t="s">
        <v>294</v>
      </c>
      <c r="C79" s="90" t="s">
        <v>295</v>
      </c>
      <c r="D79" s="29"/>
      <c r="E79" s="35" t="s">
        <v>284</v>
      </c>
      <c r="F79" s="38" t="s">
        <v>296</v>
      </c>
      <c r="G79" s="76" t="s">
        <v>43</v>
      </c>
      <c r="H79" s="77" t="s">
        <v>276</v>
      </c>
      <c r="I79" s="46">
        <v>43386</v>
      </c>
      <c r="J79" s="30">
        <v>43394</v>
      </c>
      <c r="K79" s="93">
        <f t="shared" ca="1" si="48"/>
        <v>8</v>
      </c>
      <c r="L79" s="63" t="s">
        <v>73</v>
      </c>
      <c r="M79" s="85" t="s">
        <v>301</v>
      </c>
      <c r="N79" s="34"/>
      <c r="O79" s="26"/>
      <c r="P79" s="33"/>
      <c r="Q79" s="27"/>
      <c r="R79" s="24"/>
    </row>
    <row r="80" spans="1:18" s="25" customFormat="1" ht="202.5" x14ac:dyDescent="0.35">
      <c r="A80" s="45">
        <f t="shared" ca="1" si="49"/>
        <v>71</v>
      </c>
      <c r="B80" s="42" t="s">
        <v>241</v>
      </c>
      <c r="C80" s="90" t="s">
        <v>302</v>
      </c>
      <c r="D80" s="29"/>
      <c r="E80" s="35" t="s">
        <v>303</v>
      </c>
      <c r="F80" s="38" t="s">
        <v>304</v>
      </c>
      <c r="G80" s="76" t="s">
        <v>43</v>
      </c>
      <c r="H80" s="77" t="s">
        <v>276</v>
      </c>
      <c r="I80" s="46">
        <v>43404</v>
      </c>
      <c r="J80" s="30">
        <v>43411</v>
      </c>
      <c r="K80" s="93">
        <f t="shared" ca="1" si="48"/>
        <v>7</v>
      </c>
      <c r="L80" s="63" t="s">
        <v>73</v>
      </c>
      <c r="M80" s="85" t="s">
        <v>307</v>
      </c>
      <c r="N80" s="34"/>
      <c r="O80" s="26"/>
      <c r="P80" s="33"/>
      <c r="Q80" s="27"/>
      <c r="R80" s="24"/>
    </row>
    <row r="81" spans="1:18" s="25" customFormat="1" ht="141.75" x14ac:dyDescent="0.35">
      <c r="A81" s="45">
        <f t="shared" ca="1" si="49"/>
        <v>72</v>
      </c>
      <c r="B81" s="42" t="s">
        <v>242</v>
      </c>
      <c r="C81" s="90" t="s">
        <v>309</v>
      </c>
      <c r="D81" s="29"/>
      <c r="E81" s="35" t="s">
        <v>305</v>
      </c>
      <c r="F81" s="38" t="s">
        <v>306</v>
      </c>
      <c r="G81" s="76" t="s">
        <v>43</v>
      </c>
      <c r="H81" s="77" t="s">
        <v>276</v>
      </c>
      <c r="I81" s="46">
        <v>43408</v>
      </c>
      <c r="J81" s="30">
        <v>43411</v>
      </c>
      <c r="K81" s="93">
        <f t="shared" ca="1" si="48"/>
        <v>3</v>
      </c>
      <c r="L81" s="63" t="s">
        <v>73</v>
      </c>
      <c r="M81" s="85" t="s">
        <v>308</v>
      </c>
      <c r="N81" s="34"/>
      <c r="O81" s="26"/>
      <c r="P81" s="33"/>
      <c r="Q81" s="27"/>
      <c r="R81" s="24"/>
    </row>
    <row r="82" spans="1:18" s="25" customFormat="1" ht="162" x14ac:dyDescent="0.35">
      <c r="A82" s="45">
        <f t="shared" ca="1" si="49"/>
        <v>73</v>
      </c>
      <c r="B82" s="42" t="s">
        <v>310</v>
      </c>
      <c r="C82" s="90" t="s">
        <v>312</v>
      </c>
      <c r="D82" s="29"/>
      <c r="E82" s="35" t="s">
        <v>314</v>
      </c>
      <c r="F82" s="38" t="s">
        <v>315</v>
      </c>
      <c r="G82" s="76" t="s">
        <v>316</v>
      </c>
      <c r="H82" s="77" t="s">
        <v>276</v>
      </c>
      <c r="I82" s="46">
        <v>43428</v>
      </c>
      <c r="J82" s="30">
        <v>43432</v>
      </c>
      <c r="K82" s="93">
        <f t="shared" ca="1" si="48"/>
        <v>4</v>
      </c>
      <c r="L82" s="63" t="s">
        <v>73</v>
      </c>
      <c r="M82" s="85" t="s">
        <v>324</v>
      </c>
      <c r="N82" s="34"/>
      <c r="O82" s="26"/>
      <c r="P82" s="33"/>
      <c r="Q82" s="27"/>
      <c r="R82" s="24"/>
    </row>
    <row r="83" spans="1:18" s="25" customFormat="1" ht="162" x14ac:dyDescent="0.35">
      <c r="A83" s="45">
        <f t="shared" ca="1" si="49"/>
        <v>74</v>
      </c>
      <c r="B83" s="42" t="s">
        <v>311</v>
      </c>
      <c r="C83" s="90" t="s">
        <v>313</v>
      </c>
      <c r="D83" s="29"/>
      <c r="E83" s="35" t="s">
        <v>317</v>
      </c>
      <c r="F83" s="38" t="s">
        <v>318</v>
      </c>
      <c r="G83" s="76" t="s">
        <v>316</v>
      </c>
      <c r="H83" s="77" t="s">
        <v>276</v>
      </c>
      <c r="I83" s="46">
        <v>43428</v>
      </c>
      <c r="J83" s="30">
        <v>43432</v>
      </c>
      <c r="K83" s="93">
        <f t="shared" ca="1" si="48"/>
        <v>4</v>
      </c>
      <c r="L83" s="63" t="s">
        <v>73</v>
      </c>
      <c r="M83" s="85" t="s">
        <v>323</v>
      </c>
      <c r="N83" s="34"/>
      <c r="O83" s="26"/>
      <c r="P83" s="33"/>
      <c r="Q83" s="27"/>
      <c r="R83" s="24"/>
    </row>
    <row r="84" spans="1:18" s="25" customFormat="1" ht="182.25" x14ac:dyDescent="0.35">
      <c r="A84" s="45">
        <f t="shared" ca="1" si="49"/>
        <v>75</v>
      </c>
      <c r="B84" s="42" t="s">
        <v>319</v>
      </c>
      <c r="C84" s="90" t="s">
        <v>320</v>
      </c>
      <c r="D84" s="29"/>
      <c r="E84" s="35" t="s">
        <v>321</v>
      </c>
      <c r="F84" s="38" t="s">
        <v>322</v>
      </c>
      <c r="G84" s="76" t="s">
        <v>316</v>
      </c>
      <c r="H84" s="77" t="s">
        <v>276</v>
      </c>
      <c r="I84" s="46">
        <v>43430</v>
      </c>
      <c r="J84" s="30">
        <v>43442</v>
      </c>
      <c r="K84" s="93">
        <f t="shared" ca="1" si="48"/>
        <v>12</v>
      </c>
      <c r="L84" s="63" t="s">
        <v>73</v>
      </c>
      <c r="M84" s="85" t="s">
        <v>325</v>
      </c>
      <c r="N84" s="34"/>
      <c r="O84" s="26"/>
      <c r="P84" s="33"/>
      <c r="Q84" s="27"/>
      <c r="R84" s="24"/>
    </row>
    <row r="85" spans="1:18" s="25" customFormat="1" ht="141.75" x14ac:dyDescent="0.35">
      <c r="A85" s="45">
        <f t="shared" ca="1" si="49"/>
        <v>76</v>
      </c>
      <c r="B85" s="42" t="s">
        <v>326</v>
      </c>
      <c r="C85" s="90" t="s">
        <v>327</v>
      </c>
      <c r="D85" s="29"/>
      <c r="E85" s="35" t="s">
        <v>328</v>
      </c>
      <c r="F85" s="38" t="s">
        <v>329</v>
      </c>
      <c r="G85" s="76" t="s">
        <v>316</v>
      </c>
      <c r="H85" s="77" t="s">
        <v>276</v>
      </c>
      <c r="I85" s="46">
        <v>43444</v>
      </c>
      <c r="J85" s="30">
        <v>43449</v>
      </c>
      <c r="K85" s="93">
        <f t="shared" ca="1" si="48"/>
        <v>5</v>
      </c>
      <c r="L85" s="63" t="s">
        <v>73</v>
      </c>
      <c r="M85" s="85" t="s">
        <v>330</v>
      </c>
      <c r="N85" s="34"/>
      <c r="O85" s="26"/>
      <c r="P85" s="33"/>
      <c r="Q85" s="27"/>
      <c r="R85" s="24"/>
    </row>
    <row r="86" spans="1:18" s="25" customFormat="1" ht="384.75" x14ac:dyDescent="0.35">
      <c r="A86" s="45">
        <f t="shared" ca="1" si="49"/>
        <v>77</v>
      </c>
      <c r="B86" s="42" t="s">
        <v>331</v>
      </c>
      <c r="C86" s="90" t="s">
        <v>332</v>
      </c>
      <c r="D86" s="29"/>
      <c r="E86" s="35" t="s">
        <v>333</v>
      </c>
      <c r="F86" s="38" t="s">
        <v>334</v>
      </c>
      <c r="G86" s="76" t="s">
        <v>316</v>
      </c>
      <c r="H86" s="77" t="s">
        <v>276</v>
      </c>
      <c r="I86" s="46">
        <v>43453</v>
      </c>
      <c r="J86" s="30">
        <v>43470</v>
      </c>
      <c r="K86" s="93">
        <f t="shared" ca="1" si="48"/>
        <v>17</v>
      </c>
      <c r="L86" s="63" t="s">
        <v>73</v>
      </c>
      <c r="M86" s="85" t="s">
        <v>335</v>
      </c>
      <c r="N86" s="34"/>
      <c r="O86" s="26"/>
      <c r="P86" s="33"/>
      <c r="Q86" s="27"/>
      <c r="R86" s="24"/>
    </row>
    <row r="87" spans="1:18" s="25" customFormat="1" ht="48.75" customHeight="1" x14ac:dyDescent="0.35">
      <c r="A87" s="45"/>
      <c r="B87" s="42"/>
      <c r="C87" s="90"/>
      <c r="D87" s="29"/>
      <c r="E87" s="35"/>
      <c r="F87" s="38"/>
      <c r="G87" s="76"/>
      <c r="H87" s="77"/>
      <c r="I87" s="46"/>
      <c r="J87" s="30"/>
      <c r="K87" s="93"/>
      <c r="L87" s="63"/>
      <c r="M87" s="85"/>
      <c r="N87" s="34"/>
      <c r="O87" s="26"/>
      <c r="P87" s="33"/>
      <c r="Q87" s="27"/>
      <c r="R87" s="24"/>
    </row>
    <row r="88" spans="1:18" s="25" customFormat="1" ht="48.75" customHeight="1" x14ac:dyDescent="0.35">
      <c r="A88" s="45"/>
      <c r="B88" s="42"/>
      <c r="C88" s="90"/>
      <c r="D88" s="29"/>
      <c r="E88" s="35"/>
      <c r="F88" s="38"/>
      <c r="G88" s="76"/>
      <c r="H88" s="77"/>
      <c r="I88" s="46"/>
      <c r="J88" s="30"/>
      <c r="K88" s="93"/>
      <c r="L88" s="63"/>
      <c r="M88" s="85"/>
      <c r="N88" s="34"/>
      <c r="O88" s="26"/>
      <c r="P88" s="33"/>
      <c r="Q88" s="27"/>
      <c r="R88" s="24"/>
    </row>
    <row r="89" spans="1:18" s="25" customFormat="1" ht="48.75" customHeight="1" x14ac:dyDescent="0.35">
      <c r="A89" s="45"/>
      <c r="B89" s="42"/>
      <c r="C89" s="90"/>
      <c r="D89" s="29"/>
      <c r="E89" s="35"/>
      <c r="F89" s="38"/>
      <c r="G89" s="76"/>
      <c r="H89" s="77"/>
      <c r="I89" s="46"/>
      <c r="J89" s="30"/>
      <c r="K89" s="93"/>
      <c r="L89" s="63"/>
      <c r="M89" s="85"/>
      <c r="N89" s="34"/>
      <c r="O89" s="26"/>
      <c r="P89" s="33"/>
      <c r="Q89" s="27"/>
      <c r="R89" s="24"/>
    </row>
    <row r="90" spans="1:18" s="25" customFormat="1" ht="48.75" customHeight="1" x14ac:dyDescent="0.35">
      <c r="A90" s="45"/>
      <c r="B90" s="42"/>
      <c r="C90" s="90"/>
      <c r="D90" s="29"/>
      <c r="E90" s="35"/>
      <c r="F90" s="38"/>
      <c r="G90" s="76"/>
      <c r="H90" s="77"/>
      <c r="I90" s="46"/>
      <c r="J90" s="30"/>
      <c r="K90" s="93"/>
      <c r="L90" s="63"/>
      <c r="M90" s="85"/>
      <c r="N90" s="34"/>
      <c r="O90" s="26"/>
      <c r="P90" s="33"/>
      <c r="Q90" s="27"/>
      <c r="R90" s="24"/>
    </row>
    <row r="91" spans="1:18" s="25" customFormat="1" ht="48.75" customHeight="1" x14ac:dyDescent="0.35">
      <c r="A91" s="45"/>
      <c r="B91" s="42"/>
      <c r="C91" s="90"/>
      <c r="D91" s="29"/>
      <c r="E91" s="35"/>
      <c r="F91" s="38"/>
      <c r="G91" s="76"/>
      <c r="H91" s="77"/>
      <c r="I91" s="46"/>
      <c r="J91" s="30"/>
      <c r="K91" s="93"/>
      <c r="L91" s="63"/>
      <c r="M91" s="85"/>
      <c r="N91" s="34"/>
      <c r="O91" s="26"/>
      <c r="P91" s="33"/>
      <c r="Q91" s="27"/>
      <c r="R91" s="24"/>
    </row>
    <row r="92" spans="1:18" s="25" customFormat="1" ht="48.75" customHeight="1" x14ac:dyDescent="0.35">
      <c r="A92" s="45"/>
      <c r="B92" s="42"/>
      <c r="C92" s="90"/>
      <c r="D92" s="29"/>
      <c r="E92" s="35"/>
      <c r="F92" s="38"/>
      <c r="G92" s="76"/>
      <c r="H92" s="77"/>
      <c r="I92" s="46"/>
      <c r="J92" s="30"/>
      <c r="K92" s="93"/>
      <c r="L92" s="63"/>
      <c r="M92" s="85"/>
      <c r="N92" s="34"/>
      <c r="O92" s="26"/>
      <c r="P92" s="33"/>
      <c r="Q92" s="27"/>
      <c r="R92" s="24"/>
    </row>
    <row r="93" spans="1:18" s="25" customFormat="1" ht="48.75" customHeight="1" x14ac:dyDescent="0.35">
      <c r="A93" s="45"/>
      <c r="B93" s="42"/>
      <c r="C93" s="90"/>
      <c r="D93" s="29"/>
      <c r="E93" s="35"/>
      <c r="F93" s="38"/>
      <c r="G93" s="76"/>
      <c r="H93" s="77"/>
      <c r="I93" s="46"/>
      <c r="J93" s="30"/>
      <c r="K93" s="93"/>
      <c r="L93" s="63"/>
      <c r="M93" s="85"/>
      <c r="N93" s="34"/>
      <c r="O93" s="26"/>
      <c r="P93" s="33"/>
      <c r="Q93" s="27"/>
      <c r="R93" s="24"/>
    </row>
    <row r="94" spans="1:18" s="25" customFormat="1" ht="48.75" customHeight="1" x14ac:dyDescent="0.35">
      <c r="A94" s="45"/>
      <c r="B94" s="42"/>
      <c r="C94" s="90"/>
      <c r="D94" s="29"/>
      <c r="E94" s="35"/>
      <c r="F94" s="38"/>
      <c r="G94" s="76"/>
      <c r="H94" s="77"/>
      <c r="I94" s="46"/>
      <c r="J94" s="30"/>
      <c r="K94" s="93"/>
      <c r="L94" s="63"/>
      <c r="M94" s="85"/>
      <c r="N94" s="34"/>
      <c r="O94" s="26"/>
      <c r="P94" s="33"/>
      <c r="Q94" s="27"/>
      <c r="R94" s="24"/>
    </row>
    <row r="95" spans="1:18" s="25" customFormat="1" ht="48.75" customHeight="1" x14ac:dyDescent="0.35">
      <c r="A95" s="45"/>
      <c r="B95" s="42"/>
      <c r="C95" s="90"/>
      <c r="D95" s="29"/>
      <c r="E95" s="35"/>
      <c r="F95" s="38"/>
      <c r="G95" s="76"/>
      <c r="H95" s="77"/>
      <c r="I95" s="46"/>
      <c r="J95" s="30"/>
      <c r="K95" s="93"/>
      <c r="L95" s="63"/>
      <c r="M95" s="85"/>
      <c r="N95" s="34"/>
      <c r="O95" s="26"/>
      <c r="P95" s="33"/>
      <c r="Q95" s="27"/>
      <c r="R95" s="24"/>
    </row>
    <row r="96" spans="1:18" s="25" customFormat="1" ht="48.75" customHeight="1" x14ac:dyDescent="0.35">
      <c r="A96" s="45"/>
      <c r="B96" s="42"/>
      <c r="C96" s="90"/>
      <c r="D96" s="29"/>
      <c r="E96" s="35"/>
      <c r="F96" s="38"/>
      <c r="G96" s="76"/>
      <c r="H96" s="77"/>
      <c r="I96" s="46"/>
      <c r="J96" s="30"/>
      <c r="K96" s="93"/>
      <c r="L96" s="63"/>
      <c r="M96" s="85"/>
      <c r="N96" s="34"/>
      <c r="O96" s="26"/>
      <c r="P96" s="33"/>
      <c r="Q96" s="27"/>
      <c r="R96" s="24"/>
    </row>
    <row r="97" spans="1:18" s="25" customFormat="1" ht="48.75" customHeight="1" x14ac:dyDescent="0.35">
      <c r="A97" s="45"/>
      <c r="B97" s="42"/>
      <c r="C97" s="90"/>
      <c r="D97" s="29"/>
      <c r="E97" s="35"/>
      <c r="F97" s="38"/>
      <c r="G97" s="76"/>
      <c r="H97" s="77"/>
      <c r="I97" s="46"/>
      <c r="J97" s="30"/>
      <c r="K97" s="93"/>
      <c r="L97" s="63"/>
      <c r="M97" s="85"/>
      <c r="N97" s="34"/>
      <c r="O97" s="26"/>
      <c r="P97" s="33"/>
      <c r="Q97" s="27"/>
      <c r="R97" s="24"/>
    </row>
    <row r="98" spans="1:18" s="25" customFormat="1" ht="48.75" customHeight="1" x14ac:dyDescent="0.35">
      <c r="A98" s="45"/>
      <c r="B98" s="42"/>
      <c r="C98" s="90"/>
      <c r="D98" s="29"/>
      <c r="E98" s="35"/>
      <c r="F98" s="38"/>
      <c r="G98" s="76"/>
      <c r="H98" s="77"/>
      <c r="I98" s="46"/>
      <c r="J98" s="30"/>
      <c r="K98" s="93"/>
      <c r="L98" s="63"/>
      <c r="M98" s="85"/>
      <c r="N98" s="34"/>
      <c r="O98" s="26"/>
      <c r="P98" s="33"/>
      <c r="Q98" s="27"/>
      <c r="R98" s="24"/>
    </row>
    <row r="99" spans="1:18" s="25" customFormat="1" ht="48.75" customHeight="1" x14ac:dyDescent="0.35">
      <c r="A99" s="45"/>
      <c r="B99" s="42"/>
      <c r="C99" s="90"/>
      <c r="D99" s="29"/>
      <c r="E99" s="35"/>
      <c r="F99" s="38"/>
      <c r="G99" s="76"/>
      <c r="H99" s="77"/>
      <c r="I99" s="46"/>
      <c r="J99" s="30"/>
      <c r="K99" s="93"/>
      <c r="L99" s="63"/>
      <c r="M99" s="85"/>
      <c r="N99" s="34"/>
      <c r="O99" s="26"/>
      <c r="P99" s="33"/>
      <c r="Q99" s="27"/>
      <c r="R99" s="24"/>
    </row>
    <row r="100" spans="1:18" s="25" customFormat="1" ht="48.75" customHeight="1" x14ac:dyDescent="0.35">
      <c r="A100" s="45"/>
      <c r="B100" s="42"/>
      <c r="C100" s="90"/>
      <c r="D100" s="29"/>
      <c r="E100" s="35"/>
      <c r="F100" s="38"/>
      <c r="G100" s="76"/>
      <c r="H100" s="77"/>
      <c r="I100" s="46"/>
      <c r="J100" s="30"/>
      <c r="K100" s="93"/>
      <c r="L100" s="63"/>
      <c r="M100" s="85"/>
      <c r="N100" s="34"/>
      <c r="O100" s="26"/>
      <c r="P100" s="33"/>
      <c r="Q100" s="27"/>
      <c r="R100" s="24"/>
    </row>
    <row r="101" spans="1:18" s="25" customFormat="1" ht="48.75" customHeight="1" x14ac:dyDescent="0.35">
      <c r="A101" s="45"/>
      <c r="B101" s="42"/>
      <c r="C101" s="90"/>
      <c r="D101" s="29"/>
      <c r="E101" s="35"/>
      <c r="F101" s="38"/>
      <c r="G101" s="76"/>
      <c r="H101" s="77"/>
      <c r="I101" s="46"/>
      <c r="J101" s="30"/>
      <c r="K101" s="93"/>
      <c r="L101" s="63"/>
      <c r="M101" s="85"/>
      <c r="N101" s="34"/>
      <c r="O101" s="26"/>
      <c r="P101" s="33"/>
      <c r="Q101" s="27"/>
      <c r="R101" s="24"/>
    </row>
    <row r="102" spans="1:18" s="25" customFormat="1" ht="48.75" customHeight="1" x14ac:dyDescent="0.35">
      <c r="A102" s="45"/>
      <c r="B102" s="42"/>
      <c r="C102" s="90"/>
      <c r="D102" s="29"/>
      <c r="E102" s="35"/>
      <c r="F102" s="38"/>
      <c r="G102" s="76"/>
      <c r="H102" s="77"/>
      <c r="I102" s="46"/>
      <c r="J102" s="30"/>
      <c r="K102" s="93"/>
      <c r="L102" s="63"/>
      <c r="M102" s="85"/>
      <c r="N102" s="34"/>
      <c r="O102" s="26"/>
      <c r="P102" s="33"/>
      <c r="Q102" s="27"/>
      <c r="R102" s="24"/>
    </row>
    <row r="103" spans="1:18" s="25" customFormat="1" ht="48.75" customHeight="1" x14ac:dyDescent="0.35">
      <c r="A103" s="45"/>
      <c r="B103" s="42"/>
      <c r="C103" s="42"/>
      <c r="D103" s="29"/>
      <c r="E103" s="35"/>
      <c r="F103" s="38"/>
      <c r="G103" s="76"/>
      <c r="H103" s="77"/>
      <c r="I103" s="46"/>
      <c r="J103" s="30"/>
      <c r="K103" s="93"/>
      <c r="L103" s="63"/>
      <c r="M103" s="85"/>
      <c r="N103" s="34"/>
      <c r="O103" s="26"/>
      <c r="P103" s="33"/>
      <c r="Q103" s="27"/>
      <c r="R103" s="24"/>
    </row>
    <row r="104" spans="1:18" s="25" customFormat="1" ht="48.75" customHeight="1" x14ac:dyDescent="0.35">
      <c r="A104" s="28"/>
      <c r="B104" s="29"/>
      <c r="C104" s="29"/>
      <c r="D104" s="29"/>
      <c r="E104" s="35"/>
      <c r="F104" s="38"/>
      <c r="G104" s="28"/>
      <c r="H104" s="31"/>
      <c r="I104" s="32"/>
      <c r="J104" s="30"/>
      <c r="K104" s="54"/>
      <c r="L104" s="63"/>
      <c r="M104" s="85"/>
      <c r="N104" s="34"/>
      <c r="O104" s="26"/>
      <c r="P104" s="27"/>
      <c r="Q104" s="27"/>
      <c r="R104" s="24" t="s">
        <v>29</v>
      </c>
    </row>
    <row r="105" spans="1:18" ht="17.25" customHeight="1" thickBot="1" x14ac:dyDescent="0.35">
      <c r="A105" s="17"/>
      <c r="B105" s="18"/>
      <c r="C105" s="18"/>
      <c r="D105" s="18"/>
      <c r="E105" s="36"/>
      <c r="F105" s="19"/>
      <c r="G105" s="18"/>
      <c r="H105" s="18"/>
      <c r="I105" s="19"/>
      <c r="J105" s="19"/>
      <c r="K105" s="19"/>
      <c r="L105" s="65"/>
      <c r="M105" s="19"/>
      <c r="N105" s="87"/>
      <c r="O105" s="12"/>
      <c r="P105" s="10"/>
      <c r="Q105" s="11"/>
    </row>
    <row r="110" spans="1:18" ht="20.25" x14ac:dyDescent="0.25">
      <c r="E110"/>
      <c r="J110" s="67"/>
      <c r="K110" s="67">
        <f ca="1">IF(J110="",TODAY()-I106,J110-I106)</f>
        <v>43703</v>
      </c>
      <c r="L110" s="63">
        <f ca="1">IF(I110="",0,IF(((TODAY())-I110)&gt;200,"OD","P"))</f>
        <v>0</v>
      </c>
      <c r="R110"/>
    </row>
  </sheetData>
  <autoFilter ref="A9:Q104"/>
  <mergeCells count="8">
    <mergeCell ref="N4:N8"/>
    <mergeCell ref="M4:M8"/>
    <mergeCell ref="A1:M3"/>
    <mergeCell ref="A4:F8"/>
    <mergeCell ref="G5:L5"/>
    <mergeCell ref="G6:L6"/>
    <mergeCell ref="G7:L7"/>
    <mergeCell ref="G8:L8"/>
  </mergeCells>
  <conditionalFormatting sqref="L9:L28 L62:L85 L100:L105">
    <cfRule type="cellIs" dxfId="91" priority="265" operator="equal">
      <formula>0</formula>
    </cfRule>
  </conditionalFormatting>
  <conditionalFormatting sqref="A9:M9 G7:G8 L10:N14 B13:J14 B35:F37 M34:N37 B15:N28 M38 B34:C41 B29:F33 M39:N61 B39:F61 G34:L61 G32:N33 A10:J12 A13:A83 B62:N72 A83:J84 B73:J82 K73:N84 A85:N85 A100:N105 A86:C86 G86:H86">
    <cfRule type="expression" dxfId="90" priority="266">
      <formula>$L7="FI"</formula>
    </cfRule>
    <cfRule type="expression" dxfId="89" priority="267">
      <formula>$L7="X"</formula>
    </cfRule>
    <cfRule type="expression" dxfId="88" priority="268">
      <formula>$L7="SS"</formula>
    </cfRule>
    <cfRule type="expression" dxfId="87" priority="269">
      <formula>$L7="OD"</formula>
    </cfRule>
    <cfRule type="expression" dxfId="86" priority="270">
      <formula>$L7="P"</formula>
    </cfRule>
    <cfRule type="expression" dxfId="85" priority="273">
      <formula>$L7="C"</formula>
    </cfRule>
    <cfRule type="expression" dxfId="84" priority="276">
      <formula>$L7="A"</formula>
    </cfRule>
  </conditionalFormatting>
  <conditionalFormatting sqref="G4">
    <cfRule type="expression" dxfId="83" priority="242">
      <formula>$L4="FI"</formula>
    </cfRule>
    <cfRule type="expression" dxfId="82" priority="243">
      <formula>$L4="X"</formula>
    </cfRule>
    <cfRule type="expression" dxfId="81" priority="244">
      <formula>$L4="SS"</formula>
    </cfRule>
    <cfRule type="expression" dxfId="80" priority="245">
      <formula>$L4="OD"</formula>
    </cfRule>
    <cfRule type="expression" dxfId="79" priority="246">
      <formula>$L4="P"</formula>
    </cfRule>
    <cfRule type="expression" dxfId="78" priority="247">
      <formula>$L4="C"</formula>
    </cfRule>
    <cfRule type="expression" dxfId="77" priority="248">
      <formula>$L4="A"</formula>
    </cfRule>
  </conditionalFormatting>
  <conditionalFormatting sqref="G5:G6">
    <cfRule type="expression" dxfId="76" priority="235">
      <formula>$L5="FI"</formula>
    </cfRule>
    <cfRule type="expression" dxfId="75" priority="236">
      <formula>$L5="X"</formula>
    </cfRule>
    <cfRule type="expression" dxfId="74" priority="237">
      <formula>$L5="SS"</formula>
    </cfRule>
    <cfRule type="expression" dxfId="73" priority="238">
      <formula>$L5="OD"</formula>
    </cfRule>
    <cfRule type="expression" dxfId="72" priority="239">
      <formula>$L5="P"</formula>
    </cfRule>
    <cfRule type="expression" dxfId="71" priority="240">
      <formula>$L5="Refused"</formula>
    </cfRule>
    <cfRule type="expression" dxfId="70" priority="241">
      <formula>$L5="Confirmed"</formula>
    </cfRule>
  </conditionalFormatting>
  <conditionalFormatting sqref="L110">
    <cfRule type="cellIs" dxfId="69" priority="227" operator="equal">
      <formula>0</formula>
    </cfRule>
  </conditionalFormatting>
  <conditionalFormatting sqref="L110">
    <cfRule type="expression" dxfId="68" priority="228">
      <formula>$L110="FI"</formula>
    </cfRule>
    <cfRule type="expression" dxfId="67" priority="229">
      <formula>$L110="X"</formula>
    </cfRule>
    <cfRule type="expression" dxfId="66" priority="230">
      <formula>$L110="SS"</formula>
    </cfRule>
    <cfRule type="expression" dxfId="65" priority="231">
      <formula>$L110="OD"</formula>
    </cfRule>
    <cfRule type="expression" dxfId="64" priority="232">
      <formula>$L110="P"</formula>
    </cfRule>
    <cfRule type="expression" dxfId="63" priority="233">
      <formula>$L110="C"</formula>
    </cfRule>
    <cfRule type="expression" dxfId="62" priority="234">
      <formula>$L110="A"</formula>
    </cfRule>
  </conditionalFormatting>
  <conditionalFormatting sqref="K10:K14">
    <cfRule type="expression" dxfId="61" priority="220">
      <formula>$L10="FI"</formula>
    </cfRule>
    <cfRule type="expression" dxfId="60" priority="221">
      <formula>$L10="X"</formula>
    </cfRule>
    <cfRule type="expression" dxfId="59" priority="222">
      <formula>$L10="SS"</formula>
    </cfRule>
    <cfRule type="expression" dxfId="58" priority="223">
      <formula>$L10="OD"</formula>
    </cfRule>
    <cfRule type="expression" dxfId="57" priority="224">
      <formula>$L10="P"</formula>
    </cfRule>
    <cfRule type="expression" dxfId="56" priority="225">
      <formula>$L10="C"</formula>
    </cfRule>
    <cfRule type="expression" dxfId="55" priority="226">
      <formula>$L10="A"</formula>
    </cfRule>
  </conditionalFormatting>
  <conditionalFormatting sqref="D34:F34">
    <cfRule type="expression" dxfId="54" priority="198">
      <formula>$L34="FI"</formula>
    </cfRule>
    <cfRule type="expression" dxfId="53" priority="199">
      <formula>$L34="X"</formula>
    </cfRule>
    <cfRule type="expression" dxfId="52" priority="200">
      <formula>$L34="SS"</formula>
    </cfRule>
    <cfRule type="expression" dxfId="51" priority="201">
      <formula>$L34="OD"</formula>
    </cfRule>
    <cfRule type="expression" dxfId="50" priority="202">
      <formula>$L34="P"</formula>
    </cfRule>
    <cfRule type="expression" dxfId="49" priority="203">
      <formula>$L34="C"</formula>
    </cfRule>
    <cfRule type="expression" dxfId="48" priority="204">
      <formula>$L34="A"</formula>
    </cfRule>
  </conditionalFormatting>
  <conditionalFormatting sqref="D38:F38">
    <cfRule type="expression" dxfId="47" priority="168">
      <formula>$L38="FI"</formula>
    </cfRule>
    <cfRule type="expression" dxfId="46" priority="169">
      <formula>$L38="X"</formula>
    </cfRule>
    <cfRule type="expression" dxfId="45" priority="170">
      <formula>$L38="SS"</formula>
    </cfRule>
    <cfRule type="expression" dxfId="44" priority="171">
      <formula>$L38="OD"</formula>
    </cfRule>
    <cfRule type="expression" dxfId="43" priority="172">
      <formula>$L38="P"</formula>
    </cfRule>
    <cfRule type="expression" dxfId="42" priority="173">
      <formula>$L38="C"</formula>
    </cfRule>
    <cfRule type="expression" dxfId="41" priority="174">
      <formula>$L38="A"</formula>
    </cfRule>
  </conditionalFormatting>
  <conditionalFormatting sqref="N9">
    <cfRule type="expression" dxfId="40" priority="42">
      <formula>$L9="FI"</formula>
    </cfRule>
    <cfRule type="expression" dxfId="39" priority="43">
      <formula>$L9="X"</formula>
    </cfRule>
    <cfRule type="expression" dxfId="38" priority="44">
      <formula>$L9="SS"</formula>
    </cfRule>
    <cfRule type="expression" dxfId="37" priority="45">
      <formula>$L9="OD"</formula>
    </cfRule>
    <cfRule type="expression" dxfId="36" priority="46">
      <formula>$L9="P"</formula>
    </cfRule>
    <cfRule type="expression" dxfId="35" priority="47">
      <formula>$L9="C"</formula>
    </cfRule>
    <cfRule type="expression" dxfId="34" priority="48">
      <formula>$L9="A"</formula>
    </cfRule>
  </conditionalFormatting>
  <conditionalFormatting sqref="N38">
    <cfRule type="expression" dxfId="33" priority="35">
      <formula>$L38="FI"</formula>
    </cfRule>
    <cfRule type="expression" dxfId="32" priority="36">
      <formula>$L38="X"</formula>
    </cfRule>
    <cfRule type="expression" dxfId="31" priority="37">
      <formula>$L38="SS"</formula>
    </cfRule>
    <cfRule type="expression" dxfId="30" priority="38">
      <formula>$L38="OD"</formula>
    </cfRule>
    <cfRule type="expression" dxfId="29" priority="39">
      <formula>$L38="P"</formula>
    </cfRule>
    <cfRule type="expression" dxfId="28" priority="40">
      <formula>$L38="C"</formula>
    </cfRule>
    <cfRule type="expression" dxfId="27" priority="41">
      <formula>$L38="A"</formula>
    </cfRule>
  </conditionalFormatting>
  <conditionalFormatting sqref="L29:L40">
    <cfRule type="cellIs" dxfId="26" priority="27" operator="equal">
      <formula>0</formula>
    </cfRule>
  </conditionalFormatting>
  <conditionalFormatting sqref="G29:N31">
    <cfRule type="expression" dxfId="25" priority="28">
      <formula>$L29="FI"</formula>
    </cfRule>
    <cfRule type="expression" dxfId="24" priority="29">
      <formula>$L29="X"</formula>
    </cfRule>
    <cfRule type="expression" dxfId="23" priority="30">
      <formula>$L29="SS"</formula>
    </cfRule>
    <cfRule type="expression" dxfId="22" priority="31">
      <formula>$L29="OD"</formula>
    </cfRule>
    <cfRule type="expression" dxfId="21" priority="32">
      <formula>$L29="P"</formula>
    </cfRule>
    <cfRule type="expression" dxfId="20" priority="33">
      <formula>$L29="C"</formula>
    </cfRule>
    <cfRule type="expression" dxfId="19" priority="34">
      <formula>$L29="A"</formula>
    </cfRule>
  </conditionalFormatting>
  <conditionalFormatting sqref="L41:L85 L100:L103">
    <cfRule type="cellIs" dxfId="18" priority="19" operator="equal">
      <formula>0</formula>
    </cfRule>
  </conditionalFormatting>
  <conditionalFormatting sqref="L87:L99">
    <cfRule type="cellIs" dxfId="17" priority="11" operator="equal">
      <formula>0</formula>
    </cfRule>
  </conditionalFormatting>
  <conditionalFormatting sqref="A87:N99 D86:F86 I86:K86 M86:N86">
    <cfRule type="expression" dxfId="16" priority="12">
      <formula>$L86="FI"</formula>
    </cfRule>
    <cfRule type="expression" dxfId="15" priority="13">
      <formula>$L86="X"</formula>
    </cfRule>
    <cfRule type="expression" dxfId="14" priority="14">
      <formula>$L86="SS"</formula>
    </cfRule>
    <cfRule type="expression" dxfId="13" priority="15">
      <formula>$L86="OD"</formula>
    </cfRule>
    <cfRule type="expression" dxfId="12" priority="16">
      <formula>$L86="P"</formula>
    </cfRule>
    <cfRule type="expression" dxfId="11" priority="17">
      <formula>$L86="C"</formula>
    </cfRule>
    <cfRule type="expression" dxfId="10" priority="18">
      <formula>$L86="A"</formula>
    </cfRule>
  </conditionalFormatting>
  <conditionalFormatting sqref="L87:L99">
    <cfRule type="cellIs" dxfId="9" priority="10" operator="equal">
      <formula>0</formula>
    </cfRule>
  </conditionalFormatting>
  <conditionalFormatting sqref="L86">
    <cfRule type="cellIs" dxfId="8" priority="2" operator="equal">
      <formula>0</formula>
    </cfRule>
  </conditionalFormatting>
  <conditionalFormatting sqref="L86">
    <cfRule type="expression" dxfId="7" priority="3">
      <formula>$L86="FI"</formula>
    </cfRule>
    <cfRule type="expression" dxfId="6" priority="4">
      <formula>$L86="X"</formula>
    </cfRule>
    <cfRule type="expression" dxfId="5" priority="5">
      <formula>$L86="SS"</formula>
    </cfRule>
    <cfRule type="expression" dxfId="4" priority="6">
      <formula>$L86="OD"</formula>
    </cfRule>
    <cfRule type="expression" dxfId="3" priority="7">
      <formula>$L86="P"</formula>
    </cfRule>
    <cfRule type="expression" dxfId="2" priority="8">
      <formula>$L86="C"</formula>
    </cfRule>
    <cfRule type="expression" dxfId="1" priority="9">
      <formula>$L86="A"</formula>
    </cfRule>
  </conditionalFormatting>
  <conditionalFormatting sqref="L86">
    <cfRule type="cellIs" dxfId="0" priority="1" operator="equal">
      <formula>0</formula>
    </cfRule>
  </conditionalFormatting>
  <printOptions horizontalCentered="1"/>
  <pageMargins left="0.75" right="0.5" top="0.75" bottom="0.75" header="0.5" footer="0.5"/>
  <pageSetup paperSize="8" scale="32" fitToHeight="100" orientation="portrait" r:id="rId1"/>
  <headerFooter>
    <oddFooter>&amp;L&amp;"Arial,Regular"&amp;14Prepared By: JF&amp;C&amp;"Arial,Regular"&amp;14Page &amp;P of &amp;N&amp;R&amp;"Arial,Regular"&amp;14REV 00</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CI-IN</vt:lpstr>
      <vt:lpstr>'CI-IN'!Print_Area</vt:lpstr>
      <vt:lpstr>'CI-IN'!Print_Titles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Francis;Vinumon Vincent</dc:creator>
  <cp:lastModifiedBy>Greenline</cp:lastModifiedBy>
  <cp:lastPrinted>2018-04-24T07:16:14Z</cp:lastPrinted>
  <dcterms:created xsi:type="dcterms:W3CDTF">2012-11-07T12:46:39Z</dcterms:created>
  <dcterms:modified xsi:type="dcterms:W3CDTF">2019-08-26T10:53:13Z</dcterms:modified>
</cp:coreProperties>
</file>