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michaelshattan/Documents/Research/LIBS Melt Glass Production/"/>
    </mc:Choice>
  </mc:AlternateContent>
  <bookViews>
    <workbookView xWindow="0" yWindow="0" windowWidth="28800" windowHeight="180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9" i="1" l="1"/>
  <c r="I39" i="1"/>
  <c r="J39" i="1"/>
  <c r="K39" i="1"/>
  <c r="L39" i="1"/>
  <c r="M39" i="1"/>
  <c r="N39" i="1"/>
  <c r="O39" i="1"/>
  <c r="P39" i="1"/>
  <c r="Q39" i="1"/>
  <c r="R39" i="1"/>
  <c r="G39" i="1"/>
  <c r="H29" i="1"/>
  <c r="H28" i="1"/>
  <c r="I28" i="1"/>
  <c r="J28" i="1"/>
  <c r="K28" i="1"/>
  <c r="L28" i="1"/>
  <c r="M28" i="1"/>
  <c r="N28" i="1"/>
  <c r="O28" i="1"/>
  <c r="P28" i="1"/>
  <c r="Q28" i="1"/>
  <c r="R28" i="1"/>
  <c r="H27" i="1"/>
  <c r="I27" i="1"/>
  <c r="J27" i="1"/>
  <c r="K27" i="1"/>
  <c r="L27" i="1"/>
  <c r="M27" i="1"/>
  <c r="N27" i="1"/>
  <c r="O27" i="1"/>
  <c r="P27" i="1"/>
  <c r="Q27" i="1"/>
  <c r="R27" i="1"/>
  <c r="I26" i="1"/>
  <c r="J26" i="1"/>
  <c r="K26" i="1"/>
  <c r="L26" i="1"/>
  <c r="M26" i="1"/>
  <c r="N26" i="1"/>
  <c r="O26" i="1"/>
  <c r="P26" i="1"/>
  <c r="Q26" i="1"/>
  <c r="R26" i="1"/>
  <c r="H26" i="1"/>
  <c r="G27" i="1"/>
  <c r="G28" i="1"/>
  <c r="G26" i="1"/>
  <c r="F39" i="1"/>
  <c r="S16" i="1"/>
  <c r="L16" i="1"/>
  <c r="K16" i="1"/>
  <c r="J16" i="1"/>
  <c r="I16" i="1"/>
  <c r="G16" i="1"/>
  <c r="F16" i="1"/>
  <c r="H16" i="1"/>
  <c r="E16" i="1"/>
  <c r="B16" i="1"/>
  <c r="C15" i="1"/>
  <c r="C14" i="1"/>
  <c r="D14" i="1"/>
  <c r="C13" i="1"/>
  <c r="C12" i="1"/>
  <c r="C11" i="1"/>
  <c r="C10" i="1"/>
  <c r="D10" i="1"/>
  <c r="C9" i="1"/>
  <c r="D9" i="1"/>
  <c r="C8" i="1"/>
  <c r="C7" i="1"/>
  <c r="C6" i="1"/>
  <c r="D6" i="1"/>
  <c r="C5" i="1"/>
  <c r="C4" i="1"/>
  <c r="D4" i="1"/>
  <c r="C3" i="1"/>
  <c r="D13" i="1"/>
  <c r="D11" i="1"/>
  <c r="D5" i="1"/>
  <c r="D12" i="1"/>
  <c r="D7" i="1"/>
  <c r="D15" i="1"/>
  <c r="D8" i="1"/>
  <c r="C16" i="1"/>
  <c r="D3" i="1"/>
  <c r="D16" i="1"/>
  <c r="M16" i="1"/>
  <c r="N16" i="1"/>
  <c r="P16" i="1"/>
  <c r="R16" i="1"/>
  <c r="Q16" i="1"/>
  <c r="O16" i="1"/>
</calcChain>
</file>

<file path=xl/comments1.xml><?xml version="1.0" encoding="utf-8"?>
<comments xmlns="http://schemas.openxmlformats.org/spreadsheetml/2006/main">
  <authors>
    <author>Jason Matheny</author>
  </authors>
  <commentList>
    <comment ref="E3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F3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G3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H3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I3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J3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K3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L3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M3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N3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O3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P3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Q3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R3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S3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F4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I4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S4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E5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F5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G5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H5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I5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J5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K5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L5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M5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N5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O5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P5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Q5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R5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S5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G6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J6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S6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H7" authorId="0">
      <text>
        <r>
          <rPr>
            <b/>
            <sz val="9"/>
            <color indexed="81"/>
            <rFont val="Tahoma"/>
          </rPr>
          <t xml:space="preserve">+0.0002
-0.0006
Best guess </t>
        </r>
        <r>
          <rPr>
            <sz val="9"/>
            <color indexed="81"/>
            <rFont val="Tahoma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</rPr>
          <t xml:space="preserve">+0.0002
-0.0006
Best guess </t>
        </r>
        <r>
          <rPr>
            <sz val="9"/>
            <color indexed="81"/>
            <rFont val="Tahoma"/>
          </rPr>
          <t xml:space="preserve">
</t>
        </r>
      </text>
    </comment>
    <comment ref="J7" authorId="0">
      <text>
        <r>
          <rPr>
            <b/>
            <sz val="9"/>
            <color indexed="81"/>
            <rFont val="Tahoma"/>
          </rPr>
          <t xml:space="preserve">+0.0002
-0.0006
Best guess </t>
        </r>
        <r>
          <rPr>
            <sz val="9"/>
            <color indexed="81"/>
            <rFont val="Tahoma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</rPr>
          <t xml:space="preserve">+0.0002
-0.0006
Best guess </t>
        </r>
        <r>
          <rPr>
            <sz val="9"/>
            <color indexed="81"/>
            <rFont val="Tahoma"/>
          </rPr>
          <t xml:space="preserve">
</t>
        </r>
      </text>
    </comment>
    <comment ref="L7" authorId="0">
      <text>
        <r>
          <rPr>
            <b/>
            <sz val="9"/>
            <color indexed="81"/>
            <rFont val="Tahoma"/>
          </rPr>
          <t xml:space="preserve">+0.0002
-0.0006
Best guess </t>
        </r>
        <r>
          <rPr>
            <sz val="9"/>
            <color indexed="81"/>
            <rFont val="Tahoma"/>
          </rPr>
          <t xml:space="preserve">
</t>
        </r>
      </text>
    </comment>
    <comment ref="M7" authorId="0">
      <text>
        <r>
          <rPr>
            <b/>
            <sz val="9"/>
            <color indexed="81"/>
            <rFont val="Tahoma"/>
          </rPr>
          <t xml:space="preserve">+0.0002
-0.0006
Best guess </t>
        </r>
        <r>
          <rPr>
            <sz val="9"/>
            <color indexed="81"/>
            <rFont val="Tahoma"/>
          </rPr>
          <t xml:space="preserve">
</t>
        </r>
      </text>
    </comment>
    <comment ref="N7" authorId="0">
      <text>
        <r>
          <rPr>
            <b/>
            <sz val="9"/>
            <color indexed="81"/>
            <rFont val="Tahoma"/>
          </rPr>
          <t xml:space="preserve">+0.0002
-0.0006
Best guess </t>
        </r>
        <r>
          <rPr>
            <sz val="9"/>
            <color indexed="81"/>
            <rFont val="Tahoma"/>
          </rPr>
          <t xml:space="preserve">
</t>
        </r>
      </text>
    </comment>
    <comment ref="O7" authorId="0">
      <text>
        <r>
          <rPr>
            <b/>
            <sz val="9"/>
            <color indexed="81"/>
            <rFont val="Tahoma"/>
          </rPr>
          <t xml:space="preserve">+0.0002
-0.0006
Best guess </t>
        </r>
        <r>
          <rPr>
            <sz val="9"/>
            <color indexed="81"/>
            <rFont val="Tahoma"/>
          </rPr>
          <t xml:space="preserve">
</t>
        </r>
      </text>
    </comment>
    <comment ref="P7" authorId="0">
      <text>
        <r>
          <rPr>
            <b/>
            <sz val="9"/>
            <color indexed="81"/>
            <rFont val="Tahoma"/>
          </rPr>
          <t xml:space="preserve">+0.0002
-0.0006
Best guess </t>
        </r>
        <r>
          <rPr>
            <sz val="9"/>
            <color indexed="81"/>
            <rFont val="Tahoma"/>
          </rPr>
          <t xml:space="preserve">
</t>
        </r>
      </text>
    </comment>
    <comment ref="Q7" authorId="0">
      <text>
        <r>
          <rPr>
            <b/>
            <sz val="9"/>
            <color indexed="81"/>
            <rFont val="Tahoma"/>
          </rPr>
          <t xml:space="preserve">+0.0002
-0.0006
Best guess </t>
        </r>
        <r>
          <rPr>
            <sz val="9"/>
            <color indexed="81"/>
            <rFont val="Tahoma"/>
          </rPr>
          <t xml:space="preserve">
</t>
        </r>
      </text>
    </comment>
    <comment ref="R7" authorId="0">
      <text>
        <r>
          <rPr>
            <b/>
            <sz val="9"/>
            <color indexed="81"/>
            <rFont val="Tahoma"/>
          </rPr>
          <t xml:space="preserve">+0.0002
-0.0006
Best guess </t>
        </r>
        <r>
          <rPr>
            <sz val="9"/>
            <color indexed="81"/>
            <rFont val="Tahoma"/>
          </rPr>
          <t xml:space="preserve">
</t>
        </r>
      </text>
    </comment>
    <comment ref="S7" authorId="0">
      <text>
        <r>
          <rPr>
            <b/>
            <sz val="9"/>
            <color indexed="81"/>
            <rFont val="Tahoma"/>
          </rPr>
          <t xml:space="preserve">+0.0002
-0.0006
Best guess </t>
        </r>
        <r>
          <rPr>
            <sz val="9"/>
            <color indexed="81"/>
            <rFont val="Tahoma"/>
          </rPr>
          <t xml:space="preserve">
</t>
        </r>
      </text>
    </comment>
    <comment ref="K8" authorId="0">
      <text>
        <r>
          <rPr>
            <b/>
            <sz val="9"/>
            <color indexed="81"/>
            <rFont val="Tahoma"/>
          </rPr>
          <t xml:space="preserve">+0.0002
-0.0006
Best guess </t>
        </r>
        <r>
          <rPr>
            <sz val="9"/>
            <color indexed="81"/>
            <rFont val="Tahoma"/>
          </rPr>
          <t xml:space="preserve">
</t>
        </r>
      </text>
    </comment>
    <comment ref="S8" authorId="0">
      <text>
        <r>
          <rPr>
            <b/>
            <sz val="9"/>
            <color indexed="81"/>
            <rFont val="Tahoma"/>
          </rPr>
          <t xml:space="preserve">+0.0002
-0.0006
Best guess </t>
        </r>
        <r>
          <rPr>
            <sz val="9"/>
            <color indexed="81"/>
            <rFont val="Tahoma"/>
          </rPr>
          <t xml:space="preserve">
</t>
        </r>
      </text>
    </comment>
    <comment ref="L9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S9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M10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S10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N11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S11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O12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S12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P13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S13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Q14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S14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R15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S15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R29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I30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R30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J31" authorId="0">
      <text>
        <r>
          <rPr>
            <b/>
            <sz val="9"/>
            <color indexed="81"/>
            <rFont val="Tahoma"/>
          </rPr>
          <t xml:space="preserve">+0.0002
-0.0006
Best guess </t>
        </r>
        <r>
          <rPr>
            <sz val="9"/>
            <color indexed="81"/>
            <rFont val="Tahoma"/>
          </rPr>
          <t xml:space="preserve">
</t>
        </r>
      </text>
    </comment>
    <comment ref="R31" authorId="0">
      <text>
        <r>
          <rPr>
            <b/>
            <sz val="9"/>
            <color indexed="81"/>
            <rFont val="Tahoma"/>
          </rPr>
          <t xml:space="preserve">+0.0002
-0.0006
Best guess </t>
        </r>
        <r>
          <rPr>
            <sz val="9"/>
            <color indexed="81"/>
            <rFont val="Tahoma"/>
          </rPr>
          <t xml:space="preserve">
</t>
        </r>
      </text>
    </comment>
    <comment ref="K32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R32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L33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R33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M34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R34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N35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R35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O36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R36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P37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R37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Q38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  <comment ref="R38" authorId="0">
      <text>
        <r>
          <rPr>
            <b/>
            <sz val="9"/>
            <color indexed="81"/>
            <rFont val="Tahoma"/>
          </rPr>
          <t xml:space="preserve">±0.0002
Best guess </t>
        </r>
        <r>
          <rPr>
            <sz val="9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<sst xmlns="http://schemas.openxmlformats.org/spreadsheetml/2006/main" count="74" uniqueCount="37">
  <si>
    <t>NYC %</t>
  </si>
  <si>
    <t>NYC Fraction</t>
  </si>
  <si>
    <t>Full Recipe</t>
  </si>
  <si>
    <t>Base</t>
  </si>
  <si>
    <t>Base+Al2O3</t>
  </si>
  <si>
    <t>Base+CaO</t>
  </si>
  <si>
    <t>Base+KOH</t>
  </si>
  <si>
    <t>Base+MgO</t>
  </si>
  <si>
    <t>Base+S</t>
  </si>
  <si>
    <t>Base+BaO</t>
  </si>
  <si>
    <t>Base+MnO</t>
  </si>
  <si>
    <t>Base+Ca3(PO4)2</t>
  </si>
  <si>
    <t>Base+TiO</t>
  </si>
  <si>
    <t>Base+UNH</t>
  </si>
  <si>
    <t>SiO2</t>
  </si>
  <si>
    <t>Al2O3</t>
  </si>
  <si>
    <t>Fe2O3</t>
  </si>
  <si>
    <t>CaO</t>
  </si>
  <si>
    <t>NaO</t>
  </si>
  <si>
    <t>KOH</t>
  </si>
  <si>
    <t>MgO</t>
  </si>
  <si>
    <t>S</t>
  </si>
  <si>
    <t>BaO</t>
  </si>
  <si>
    <t>MnO</t>
  </si>
  <si>
    <t>Ca3(PO4)2</t>
  </si>
  <si>
    <t>TiO</t>
  </si>
  <si>
    <t>UNH</t>
  </si>
  <si>
    <t>Total</t>
  </si>
  <si>
    <t>X</t>
  </si>
  <si>
    <t>Quantity needed (g):</t>
  </si>
  <si>
    <t>Old Base</t>
  </si>
  <si>
    <t>Old Base+Al2O3</t>
  </si>
  <si>
    <t>Old Base+CaO</t>
  </si>
  <si>
    <t>Full</t>
  </si>
  <si>
    <t>NYC Recipe</t>
  </si>
  <si>
    <t>Nominal %</t>
  </si>
  <si>
    <t>Bead Ingredients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</si>
</sst>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</font>
    <font>
      <b/>
      <sz val="9"/>
      <color indexed="81"/>
      <name val="Tahoma"/>
    </font>
    <font>
      <b/>
      <sz val="10"/>
      <color rgb="FF000000"/>
      <name val="Arial"/>
    </font>
    <font>
      <b/>
      <sz val="14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/>
    <xf numFmtId="0" fontId="2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16" fontId="0" fillId="0" borderId="0" xfId="0" applyNumberFormat="1" applyFont="1" applyAlignment="1"/>
    <xf numFmtId="0" fontId="1" fillId="0" borderId="0" xfId="0" applyFont="1" applyFill="1" applyAlignment="1"/>
    <xf numFmtId="164" fontId="1" fillId="0" borderId="0" xfId="0" applyNumberFormat="1" applyFont="1" applyFill="1"/>
    <xf numFmtId="0" fontId="0" fillId="0" borderId="0" xfId="0" applyFont="1" applyFill="1" applyAlignment="1"/>
    <xf numFmtId="0" fontId="1" fillId="2" borderId="0" xfId="0" applyFont="1" applyFill="1" applyAlignment="1"/>
    <xf numFmtId="2" fontId="1" fillId="2" borderId="0" xfId="0" applyNumberFormat="1" applyFont="1" applyFill="1" applyAlignment="1"/>
    <xf numFmtId="164" fontId="1" fillId="2" borderId="0" xfId="0" applyNumberFormat="1" applyFont="1" applyFill="1"/>
    <xf numFmtId="0" fontId="0" fillId="2" borderId="0" xfId="0" applyFont="1" applyFill="1" applyAlignment="1"/>
    <xf numFmtId="2" fontId="1" fillId="2" borderId="0" xfId="0" applyNumberFormat="1" applyFont="1" applyFill="1"/>
    <xf numFmtId="0" fontId="1" fillId="3" borderId="0" xfId="0" applyFont="1" applyFill="1" applyAlignment="1"/>
    <xf numFmtId="2" fontId="1" fillId="3" borderId="0" xfId="0" applyNumberFormat="1" applyFont="1" applyFill="1" applyAlignment="1"/>
    <xf numFmtId="164" fontId="1" fillId="3" borderId="0" xfId="0" applyNumberFormat="1" applyFont="1" applyFill="1"/>
    <xf numFmtId="0" fontId="1" fillId="3" borderId="0" xfId="0" applyFont="1" applyFill="1"/>
    <xf numFmtId="0" fontId="0" fillId="3" borderId="0" xfId="0" applyFont="1" applyFill="1" applyAlignment="1"/>
    <xf numFmtId="0" fontId="5" fillId="0" borderId="2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1" fillId="0" borderId="6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1" fillId="0" borderId="0" xfId="0" applyFont="1" applyAlignment="1"/>
    <xf numFmtId="0" fontId="0" fillId="0" borderId="0" xfId="0" applyFont="1" applyAlignment="1"/>
    <xf numFmtId="0" fontId="6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9"/>
  <sheetViews>
    <sheetView tabSelected="1" zoomScale="85" zoomScaleNormal="85" zoomScalePageLayoutView="85" workbookViewId="0">
      <pane xSplit="1" topLeftCell="B1" activePane="topRight" state="frozen"/>
      <selection pane="topRight" activeCell="E24" sqref="E24:R39"/>
    </sheetView>
  </sheetViews>
  <sheetFormatPr baseColWidth="10" defaultColWidth="14.33203125" defaultRowHeight="15.75" customHeight="1" x14ac:dyDescent="0.15"/>
  <cols>
    <col min="1" max="1" width="11.83203125" customWidth="1"/>
    <col min="6" max="6" width="14.33203125" bestFit="1" customWidth="1"/>
    <col min="7" max="7" width="16.1640625" customWidth="1"/>
    <col min="8" max="8" width="14.33203125" style="5"/>
    <col min="9" max="9" width="14.33203125" style="5" customWidth="1"/>
    <col min="10" max="10" width="13" style="5" customWidth="1"/>
  </cols>
  <sheetData>
    <row r="1" spans="1:21" ht="15.75" customHeight="1" x14ac:dyDescent="0.15">
      <c r="E1" s="1"/>
      <c r="F1" s="1"/>
      <c r="G1" s="1"/>
      <c r="H1" s="4"/>
      <c r="I1" s="4"/>
      <c r="J1" s="4"/>
      <c r="K1" s="1"/>
      <c r="L1" s="1"/>
      <c r="M1" s="1"/>
      <c r="N1" s="1"/>
      <c r="O1" s="1"/>
      <c r="P1" s="1"/>
      <c r="Q1" s="1"/>
      <c r="R1" s="1"/>
    </row>
    <row r="2" spans="1:21" ht="15.75" customHeight="1" x14ac:dyDescent="0.15">
      <c r="B2" s="10" t="s">
        <v>0</v>
      </c>
      <c r="C2" s="10" t="s">
        <v>1</v>
      </c>
      <c r="D2" s="10" t="s">
        <v>2</v>
      </c>
      <c r="E2" s="1" t="s">
        <v>30</v>
      </c>
      <c r="F2" s="1" t="s">
        <v>31</v>
      </c>
      <c r="G2" s="1" t="s">
        <v>32</v>
      </c>
      <c r="H2" s="4" t="s">
        <v>3</v>
      </c>
      <c r="I2" s="4" t="s">
        <v>4</v>
      </c>
      <c r="J2" s="4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13</v>
      </c>
      <c r="S2" s="4" t="s">
        <v>33</v>
      </c>
    </row>
    <row r="3" spans="1:21" s="19" customFormat="1" ht="15.75" customHeight="1" x14ac:dyDescent="0.15">
      <c r="A3" s="15" t="s">
        <v>14</v>
      </c>
      <c r="B3" s="16">
        <v>60.49</v>
      </c>
      <c r="C3" s="17">
        <f t="shared" ref="C3:C15" si="0">B3/100</f>
        <v>0.60489999999999999</v>
      </c>
      <c r="D3" s="18">
        <f t="shared" ref="D3:D15" si="1">$C$18*C3</f>
        <v>3.0244999999999997</v>
      </c>
      <c r="E3" s="17">
        <v>4.4400000000000004</v>
      </c>
      <c r="F3" s="17">
        <v>3.6343000000000001</v>
      </c>
      <c r="G3" s="17">
        <v>4.0609999999999999</v>
      </c>
      <c r="H3" s="17">
        <v>4.2389999999999999</v>
      </c>
      <c r="I3" s="17">
        <v>4.1981999999999999</v>
      </c>
      <c r="J3" s="17">
        <v>4.6710000000000003</v>
      </c>
      <c r="K3" s="17">
        <v>4.2202999999999999</v>
      </c>
      <c r="L3" s="17">
        <v>4.2736999999999998</v>
      </c>
      <c r="M3" s="17">
        <v>4.4359000000000002</v>
      </c>
      <c r="N3" s="17">
        <v>4.4359999999999999</v>
      </c>
      <c r="O3" s="17">
        <v>4.4325999999999999</v>
      </c>
      <c r="P3" s="17">
        <v>4.4336000000000002</v>
      </c>
      <c r="Q3" s="17">
        <v>4.4010999999999996</v>
      </c>
      <c r="R3" s="17">
        <v>4.4356999999999998</v>
      </c>
      <c r="S3" s="17">
        <v>7.2588999999999997</v>
      </c>
    </row>
    <row r="4" spans="1:21" s="9" customFormat="1" ht="15.75" customHeight="1" x14ac:dyDescent="0.15">
      <c r="A4" s="7" t="s">
        <v>15</v>
      </c>
      <c r="B4" s="11">
        <v>15.1</v>
      </c>
      <c r="C4" s="12">
        <f t="shared" si="0"/>
        <v>0.151</v>
      </c>
      <c r="D4" s="13">
        <f t="shared" si="1"/>
        <v>0.755</v>
      </c>
      <c r="E4" s="8"/>
      <c r="F4" s="8">
        <v>0.90720000000000001</v>
      </c>
      <c r="G4" s="8"/>
      <c r="H4" s="8"/>
      <c r="I4" s="8">
        <v>1.0484</v>
      </c>
      <c r="J4" s="8"/>
      <c r="K4" s="8"/>
      <c r="L4" s="8"/>
      <c r="M4" s="8"/>
      <c r="N4" s="8"/>
      <c r="O4" s="8"/>
      <c r="P4" s="8"/>
      <c r="Q4" s="8"/>
      <c r="R4" s="8"/>
      <c r="S4" s="8">
        <v>1.8121</v>
      </c>
    </row>
    <row r="5" spans="1:21" s="19" customFormat="1" ht="15.75" customHeight="1" x14ac:dyDescent="0.15">
      <c r="A5" s="15" t="s">
        <v>16</v>
      </c>
      <c r="B5" s="16">
        <v>7.63</v>
      </c>
      <c r="C5" s="17">
        <f t="shared" si="0"/>
        <v>7.6299999999999993E-2</v>
      </c>
      <c r="D5" s="18">
        <f t="shared" si="1"/>
        <v>0.38149999999999995</v>
      </c>
      <c r="E5" s="17">
        <v>0.56079999999999997</v>
      </c>
      <c r="F5" s="17">
        <v>0.45839999999999997</v>
      </c>
      <c r="G5" s="17">
        <v>0.51239999999999997</v>
      </c>
      <c r="H5" s="17">
        <v>0.53439999999999999</v>
      </c>
      <c r="I5" s="17">
        <v>0.52959999999999996</v>
      </c>
      <c r="J5" s="17">
        <v>0.58960000000000001</v>
      </c>
      <c r="K5" s="17">
        <v>0.53220000000000001</v>
      </c>
      <c r="L5" s="17">
        <v>0.53910000000000002</v>
      </c>
      <c r="M5" s="17">
        <v>0.55930000000000002</v>
      </c>
      <c r="N5" s="17">
        <v>0.55930000000000002</v>
      </c>
      <c r="O5" s="17">
        <v>0.55930000000000002</v>
      </c>
      <c r="P5" s="17">
        <v>0.55930000000000002</v>
      </c>
      <c r="Q5" s="17">
        <v>0.55510000000000004</v>
      </c>
      <c r="R5" s="17">
        <v>0.55979999999999996</v>
      </c>
      <c r="S5" s="17">
        <v>0.91549999999999998</v>
      </c>
    </row>
    <row r="6" spans="1:21" ht="15.75" customHeight="1" x14ac:dyDescent="0.15">
      <c r="A6" s="1" t="s">
        <v>17</v>
      </c>
      <c r="B6" s="11">
        <v>6.35</v>
      </c>
      <c r="C6" s="12">
        <f t="shared" si="0"/>
        <v>6.3500000000000001E-2</v>
      </c>
      <c r="D6" s="13">
        <f t="shared" si="1"/>
        <v>0.3175</v>
      </c>
      <c r="E6" s="2"/>
      <c r="F6" s="2"/>
      <c r="G6" s="8">
        <v>0.42620000000000002</v>
      </c>
      <c r="H6" s="2"/>
      <c r="I6" s="2"/>
      <c r="J6" s="8">
        <v>0.49059999999999998</v>
      </c>
      <c r="K6" s="2"/>
      <c r="L6" s="2"/>
      <c r="M6" s="2"/>
      <c r="N6" s="2"/>
      <c r="O6" s="2"/>
      <c r="P6" s="2"/>
      <c r="Q6" s="2"/>
      <c r="R6" s="2"/>
      <c r="S6" s="8">
        <v>0.7621</v>
      </c>
    </row>
    <row r="7" spans="1:21" ht="15.75" customHeight="1" x14ac:dyDescent="0.15">
      <c r="A7" s="1" t="s">
        <v>18</v>
      </c>
      <c r="B7" s="11">
        <v>3.23</v>
      </c>
      <c r="C7" s="12">
        <f t="shared" si="0"/>
        <v>3.2300000000000002E-2</v>
      </c>
      <c r="D7" s="13">
        <f t="shared" si="1"/>
        <v>0.1615</v>
      </c>
      <c r="E7" s="2"/>
      <c r="F7" s="2"/>
      <c r="G7" s="2"/>
      <c r="H7" s="8">
        <v>0.2266</v>
      </c>
      <c r="I7" s="8">
        <v>0.22439999999999999</v>
      </c>
      <c r="J7" s="8">
        <v>0.24959999999999999</v>
      </c>
      <c r="K7" s="8">
        <v>0.22500000000000001</v>
      </c>
      <c r="L7" s="8">
        <v>0.22819999999999999</v>
      </c>
      <c r="M7" s="8">
        <v>0.23710000000000001</v>
      </c>
      <c r="N7" s="8">
        <v>0.2339</v>
      </c>
      <c r="O7" s="8">
        <v>0.2366</v>
      </c>
      <c r="P7" s="8">
        <v>0.23619999999999999</v>
      </c>
      <c r="Q7" s="8">
        <v>0.23469999999999999</v>
      </c>
      <c r="R7" s="8">
        <v>0.23649999999999999</v>
      </c>
      <c r="S7" s="8">
        <v>0.38769999999999999</v>
      </c>
    </row>
    <row r="8" spans="1:21" ht="15.75" customHeight="1" x14ac:dyDescent="0.15">
      <c r="A8" s="1" t="s">
        <v>19</v>
      </c>
      <c r="B8" s="11">
        <v>3.55</v>
      </c>
      <c r="C8" s="12">
        <f t="shared" si="0"/>
        <v>3.5499999999999997E-2</v>
      </c>
      <c r="D8" s="13">
        <f t="shared" si="1"/>
        <v>0.17749999999999999</v>
      </c>
      <c r="E8" s="2"/>
      <c r="F8" s="2"/>
      <c r="G8" s="2"/>
      <c r="H8" s="2"/>
      <c r="I8" s="2"/>
      <c r="J8" s="2"/>
      <c r="K8" s="8">
        <v>0.2475</v>
      </c>
      <c r="L8" s="2"/>
      <c r="M8" s="2"/>
      <c r="N8" s="2"/>
      <c r="O8" s="2"/>
      <c r="P8" s="2"/>
      <c r="Q8" s="2"/>
      <c r="R8" s="2"/>
      <c r="S8" s="8">
        <v>0.4259</v>
      </c>
    </row>
    <row r="9" spans="1:21" ht="15.75" customHeight="1" x14ac:dyDescent="0.15">
      <c r="A9" s="1" t="s">
        <v>20</v>
      </c>
      <c r="B9" s="11">
        <v>2.65</v>
      </c>
      <c r="C9" s="12">
        <f t="shared" si="0"/>
        <v>2.6499999999999999E-2</v>
      </c>
      <c r="D9" s="13">
        <f t="shared" si="1"/>
        <v>0.13250000000000001</v>
      </c>
      <c r="E9" s="2"/>
      <c r="F9" s="2"/>
      <c r="G9" s="2"/>
      <c r="H9" s="2"/>
      <c r="I9" s="2"/>
      <c r="J9" s="2"/>
      <c r="K9" s="2"/>
      <c r="L9" s="8">
        <v>0.1875</v>
      </c>
      <c r="M9" s="2"/>
      <c r="N9" s="2"/>
      <c r="O9" s="2"/>
      <c r="P9" s="2"/>
      <c r="Q9" s="2"/>
      <c r="R9" s="2"/>
      <c r="S9" s="8">
        <v>0.31809999999999999</v>
      </c>
      <c r="U9" s="6"/>
    </row>
    <row r="10" spans="1:21" ht="15.75" customHeight="1" x14ac:dyDescent="0.15">
      <c r="A10" s="1" t="s">
        <v>21</v>
      </c>
      <c r="B10" s="11">
        <v>0.06</v>
      </c>
      <c r="C10" s="12">
        <f t="shared" si="0"/>
        <v>5.9999999999999995E-4</v>
      </c>
      <c r="D10" s="13">
        <f t="shared" si="1"/>
        <v>2.9999999999999996E-3</v>
      </c>
      <c r="E10" s="2"/>
      <c r="F10" s="2"/>
      <c r="G10" s="2"/>
      <c r="H10" s="2"/>
      <c r="I10" s="2"/>
      <c r="J10" s="2"/>
      <c r="K10" s="2"/>
      <c r="L10" s="2"/>
      <c r="M10" s="8">
        <v>4.7999999999999996E-3</v>
      </c>
      <c r="N10" s="2"/>
      <c r="O10" s="2"/>
      <c r="P10" s="2"/>
      <c r="Q10" s="2"/>
      <c r="R10" s="2"/>
      <c r="S10" s="8">
        <v>7.1000000000000004E-3</v>
      </c>
    </row>
    <row r="11" spans="1:21" ht="15.75" customHeight="1" x14ac:dyDescent="0.15">
      <c r="A11" s="1" t="s">
        <v>22</v>
      </c>
      <c r="B11" s="11">
        <v>0.06</v>
      </c>
      <c r="C11" s="12">
        <f t="shared" si="0"/>
        <v>5.9999999999999995E-4</v>
      </c>
      <c r="D11" s="13">
        <f t="shared" si="1"/>
        <v>2.9999999999999996E-3</v>
      </c>
      <c r="E11" s="2"/>
      <c r="F11" s="2"/>
      <c r="G11" s="2"/>
      <c r="H11" s="2"/>
      <c r="I11" s="2"/>
      <c r="J11" s="2"/>
      <c r="K11" s="2"/>
      <c r="L11" s="2"/>
      <c r="M11" s="2"/>
      <c r="N11" s="8">
        <v>4.5999999999999999E-3</v>
      </c>
      <c r="O11" s="2"/>
      <c r="P11" s="2"/>
      <c r="Q11" s="2"/>
      <c r="R11" s="2"/>
      <c r="S11" s="8">
        <v>7.3000000000000001E-3</v>
      </c>
    </row>
    <row r="12" spans="1:21" ht="15.75" customHeight="1" x14ac:dyDescent="0.15">
      <c r="A12" s="1" t="s">
        <v>23</v>
      </c>
      <c r="B12" s="11">
        <v>0.12</v>
      </c>
      <c r="C12" s="12">
        <f t="shared" si="0"/>
        <v>1.1999999999999999E-3</v>
      </c>
      <c r="D12" s="13">
        <f t="shared" si="1"/>
        <v>5.9999999999999993E-3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8">
        <v>9.2999999999999992E-3</v>
      </c>
      <c r="P12" s="2"/>
      <c r="Q12" s="2"/>
      <c r="R12" s="2"/>
      <c r="S12" s="8">
        <v>1.4200000000000001E-2</v>
      </c>
    </row>
    <row r="13" spans="1:21" ht="15.75" customHeight="1" x14ac:dyDescent="0.15">
      <c r="A13" s="1" t="s">
        <v>24</v>
      </c>
      <c r="B13" s="11">
        <v>0.1</v>
      </c>
      <c r="C13" s="12">
        <f t="shared" si="0"/>
        <v>1E-3</v>
      </c>
      <c r="D13" s="13">
        <f t="shared" si="1"/>
        <v>5.0000000000000001E-3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8">
        <v>7.7000000000000002E-3</v>
      </c>
      <c r="Q13" s="2"/>
      <c r="R13" s="2"/>
      <c r="S13" s="8">
        <v>1.2200000000000001E-2</v>
      </c>
    </row>
    <row r="14" spans="1:21" ht="15.75" customHeight="1" x14ac:dyDescent="0.15">
      <c r="A14" s="1" t="s">
        <v>25</v>
      </c>
      <c r="B14" s="11">
        <v>0.61</v>
      </c>
      <c r="C14" s="12">
        <f t="shared" si="0"/>
        <v>6.0999999999999995E-3</v>
      </c>
      <c r="D14" s="13">
        <f t="shared" si="1"/>
        <v>3.0499999999999999E-2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8">
        <v>4.4600000000000001E-2</v>
      </c>
      <c r="R14" s="2"/>
      <c r="S14" s="8">
        <v>7.3400000000000007E-2</v>
      </c>
    </row>
    <row r="15" spans="1:21" ht="15.75" customHeight="1" x14ac:dyDescent="0.15">
      <c r="A15" s="1" t="s">
        <v>26</v>
      </c>
      <c r="B15" s="11">
        <v>0.06</v>
      </c>
      <c r="C15" s="12">
        <f t="shared" si="0"/>
        <v>5.9999999999999995E-4</v>
      </c>
      <c r="D15" s="13">
        <f t="shared" si="1"/>
        <v>2.9999999999999996E-3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8">
        <v>4.5999999999999999E-3</v>
      </c>
      <c r="S15" s="8">
        <v>7.1999999999999998E-3</v>
      </c>
    </row>
    <row r="16" spans="1:21" ht="15.75" customHeight="1" x14ac:dyDescent="0.15">
      <c r="A16" s="3" t="s">
        <v>27</v>
      </c>
      <c r="B16" s="14">
        <f t="shared" ref="B16:S16" si="2">SUM(B3:B15)</f>
        <v>100.01</v>
      </c>
      <c r="C16" s="12">
        <f t="shared" si="2"/>
        <v>1.0001</v>
      </c>
      <c r="D16" s="13">
        <f t="shared" si="2"/>
        <v>5.0005000000000006</v>
      </c>
      <c r="E16" s="2">
        <f t="shared" si="2"/>
        <v>5.0007999999999999</v>
      </c>
      <c r="F16" s="2">
        <f t="shared" si="2"/>
        <v>4.9999000000000002</v>
      </c>
      <c r="G16" s="2">
        <f t="shared" si="2"/>
        <v>4.9995999999999992</v>
      </c>
      <c r="H16" s="2">
        <f>SUM(H3:H15)</f>
        <v>5</v>
      </c>
      <c r="I16" s="2">
        <f t="shared" si="2"/>
        <v>6.0006000000000004</v>
      </c>
      <c r="J16" s="2">
        <f t="shared" si="2"/>
        <v>6.0007999999999999</v>
      </c>
      <c r="K16" s="2">
        <f t="shared" si="2"/>
        <v>5.2249999999999988</v>
      </c>
      <c r="L16" s="2">
        <f t="shared" si="2"/>
        <v>5.2285000000000004</v>
      </c>
      <c r="M16" s="2">
        <f t="shared" si="2"/>
        <v>5.2371000000000008</v>
      </c>
      <c r="N16" s="2">
        <f t="shared" si="2"/>
        <v>5.2338000000000005</v>
      </c>
      <c r="O16" s="2">
        <f t="shared" si="2"/>
        <v>5.2378</v>
      </c>
      <c r="P16" s="2">
        <f t="shared" si="2"/>
        <v>5.2368000000000006</v>
      </c>
      <c r="Q16" s="2">
        <f t="shared" si="2"/>
        <v>5.2355</v>
      </c>
      <c r="R16" s="2">
        <f t="shared" si="2"/>
        <v>5.2366000000000001</v>
      </c>
      <c r="S16" s="2">
        <f t="shared" si="2"/>
        <v>12.0017</v>
      </c>
    </row>
    <row r="17" spans="1:18" ht="15.75" customHeight="1" x14ac:dyDescent="0.15">
      <c r="E17" s="1" t="s">
        <v>28</v>
      </c>
      <c r="F17" s="1" t="s">
        <v>28</v>
      </c>
      <c r="G17" s="1" t="s">
        <v>28</v>
      </c>
      <c r="H17" s="4"/>
      <c r="I17" s="4" t="s">
        <v>28</v>
      </c>
      <c r="J17" s="4" t="s">
        <v>28</v>
      </c>
      <c r="K17" s="1" t="s">
        <v>28</v>
      </c>
      <c r="L17" s="1" t="s">
        <v>28</v>
      </c>
      <c r="M17" s="1" t="s">
        <v>28</v>
      </c>
      <c r="N17" s="1" t="s">
        <v>28</v>
      </c>
      <c r="O17" s="1" t="s">
        <v>28</v>
      </c>
      <c r="P17" s="1" t="s">
        <v>28</v>
      </c>
      <c r="Q17" s="1" t="s">
        <v>28</v>
      </c>
    </row>
    <row r="18" spans="1:18" ht="15.75" customHeight="1" x14ac:dyDescent="0.15">
      <c r="A18" s="39" t="s">
        <v>29</v>
      </c>
      <c r="B18" s="40"/>
      <c r="C18" s="1">
        <v>5</v>
      </c>
    </row>
    <row r="21" spans="1:18" ht="15.75" customHeight="1" x14ac:dyDescent="0.15">
      <c r="K21" s="5"/>
      <c r="L21" s="5"/>
      <c r="M21" s="5"/>
      <c r="N21" s="5"/>
      <c r="O21" s="5"/>
      <c r="P21" s="5"/>
      <c r="Q21" s="5"/>
      <c r="R21" s="5"/>
    </row>
    <row r="22" spans="1:18" ht="15.75" customHeight="1" thickBot="1" x14ac:dyDescent="0.2"/>
    <row r="23" spans="1:18" ht="6" hidden="1" customHeight="1" thickBot="1" x14ac:dyDescent="0.2">
      <c r="K23" s="5"/>
      <c r="L23" s="5"/>
      <c r="M23" s="5"/>
      <c r="N23" s="5"/>
      <c r="O23" s="5"/>
      <c r="P23" s="5"/>
      <c r="Q23" s="5"/>
      <c r="R23" s="5"/>
    </row>
    <row r="24" spans="1:18" ht="19" customHeight="1" thickBot="1" x14ac:dyDescent="0.25">
      <c r="E24" s="41" t="s">
        <v>36</v>
      </c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3"/>
    </row>
    <row r="25" spans="1:18" ht="15.75" customHeight="1" x14ac:dyDescent="0.15">
      <c r="E25" s="20" t="s">
        <v>34</v>
      </c>
      <c r="F25" s="21" t="s">
        <v>35</v>
      </c>
      <c r="G25" s="22" t="s">
        <v>3</v>
      </c>
      <c r="H25" s="22" t="s">
        <v>4</v>
      </c>
      <c r="I25" s="23" t="s">
        <v>5</v>
      </c>
      <c r="J25" s="23" t="s">
        <v>6</v>
      </c>
      <c r="K25" s="23" t="s">
        <v>7</v>
      </c>
      <c r="L25" s="23" t="s">
        <v>8</v>
      </c>
      <c r="M25" s="23" t="s">
        <v>9</v>
      </c>
      <c r="N25" s="23" t="s">
        <v>10</v>
      </c>
      <c r="O25" s="23" t="s">
        <v>11</v>
      </c>
      <c r="P25" s="23" t="s">
        <v>12</v>
      </c>
      <c r="Q25" s="23" t="s">
        <v>13</v>
      </c>
      <c r="R25" s="24" t="s">
        <v>33</v>
      </c>
    </row>
    <row r="26" spans="1:18" ht="15.75" customHeight="1" x14ac:dyDescent="0.15">
      <c r="E26" s="25" t="s">
        <v>14</v>
      </c>
      <c r="F26" s="26">
        <v>60.49</v>
      </c>
      <c r="G26" s="27">
        <f>H3</f>
        <v>4.2389999999999999</v>
      </c>
      <c r="H26" s="27">
        <f>I3</f>
        <v>4.1981999999999999</v>
      </c>
      <c r="I26" s="27">
        <f t="shared" ref="I26:R26" si="3">J3</f>
        <v>4.6710000000000003</v>
      </c>
      <c r="J26" s="27">
        <f t="shared" si="3"/>
        <v>4.2202999999999999</v>
      </c>
      <c r="K26" s="27">
        <f t="shared" si="3"/>
        <v>4.2736999999999998</v>
      </c>
      <c r="L26" s="27">
        <f t="shared" si="3"/>
        <v>4.4359000000000002</v>
      </c>
      <c r="M26" s="27">
        <f t="shared" si="3"/>
        <v>4.4359999999999999</v>
      </c>
      <c r="N26" s="27">
        <f t="shared" si="3"/>
        <v>4.4325999999999999</v>
      </c>
      <c r="O26" s="27">
        <f t="shared" si="3"/>
        <v>4.4336000000000002</v>
      </c>
      <c r="P26" s="27">
        <f t="shared" si="3"/>
        <v>4.4010999999999996</v>
      </c>
      <c r="Q26" s="27">
        <f t="shared" si="3"/>
        <v>4.4356999999999998</v>
      </c>
      <c r="R26" s="28">
        <f t="shared" si="3"/>
        <v>7.2588999999999997</v>
      </c>
    </row>
    <row r="27" spans="1:18" ht="15.75" customHeight="1" x14ac:dyDescent="0.15">
      <c r="E27" s="25" t="s">
        <v>18</v>
      </c>
      <c r="F27" s="26">
        <v>3.23</v>
      </c>
      <c r="G27" s="27">
        <f>H7</f>
        <v>0.2266</v>
      </c>
      <c r="H27" s="27">
        <f t="shared" ref="H27:R27" si="4">I7</f>
        <v>0.22439999999999999</v>
      </c>
      <c r="I27" s="27">
        <f t="shared" si="4"/>
        <v>0.24959999999999999</v>
      </c>
      <c r="J27" s="27">
        <f t="shared" si="4"/>
        <v>0.22500000000000001</v>
      </c>
      <c r="K27" s="27">
        <f t="shared" si="4"/>
        <v>0.22819999999999999</v>
      </c>
      <c r="L27" s="27">
        <f t="shared" si="4"/>
        <v>0.23710000000000001</v>
      </c>
      <c r="M27" s="27">
        <f t="shared" si="4"/>
        <v>0.2339</v>
      </c>
      <c r="N27" s="27">
        <f t="shared" si="4"/>
        <v>0.2366</v>
      </c>
      <c r="O27" s="27">
        <f t="shared" si="4"/>
        <v>0.23619999999999999</v>
      </c>
      <c r="P27" s="27">
        <f t="shared" si="4"/>
        <v>0.23469999999999999</v>
      </c>
      <c r="Q27" s="27">
        <f t="shared" si="4"/>
        <v>0.23649999999999999</v>
      </c>
      <c r="R27" s="28">
        <f t="shared" si="4"/>
        <v>0.38769999999999999</v>
      </c>
    </row>
    <row r="28" spans="1:18" ht="15.75" customHeight="1" x14ac:dyDescent="0.15">
      <c r="E28" s="25" t="s">
        <v>16</v>
      </c>
      <c r="F28" s="26">
        <v>7.63</v>
      </c>
      <c r="G28" s="27">
        <f>H5</f>
        <v>0.53439999999999999</v>
      </c>
      <c r="H28" s="27">
        <f t="shared" ref="H28:R28" si="5">I5</f>
        <v>0.52959999999999996</v>
      </c>
      <c r="I28" s="27">
        <f t="shared" si="5"/>
        <v>0.58960000000000001</v>
      </c>
      <c r="J28" s="27">
        <f t="shared" si="5"/>
        <v>0.53220000000000001</v>
      </c>
      <c r="K28" s="27">
        <f t="shared" si="5"/>
        <v>0.53910000000000002</v>
      </c>
      <c r="L28" s="27">
        <f t="shared" si="5"/>
        <v>0.55930000000000002</v>
      </c>
      <c r="M28" s="27">
        <f t="shared" si="5"/>
        <v>0.55930000000000002</v>
      </c>
      <c r="N28" s="27">
        <f t="shared" si="5"/>
        <v>0.55930000000000002</v>
      </c>
      <c r="O28" s="27">
        <f t="shared" si="5"/>
        <v>0.55930000000000002</v>
      </c>
      <c r="P28" s="27">
        <f t="shared" si="5"/>
        <v>0.55510000000000004</v>
      </c>
      <c r="Q28" s="27">
        <f t="shared" si="5"/>
        <v>0.55979999999999996</v>
      </c>
      <c r="R28" s="28">
        <f t="shared" si="5"/>
        <v>0.91549999999999998</v>
      </c>
    </row>
    <row r="29" spans="1:18" ht="15.75" customHeight="1" x14ac:dyDescent="0.15">
      <c r="E29" s="29" t="s">
        <v>15</v>
      </c>
      <c r="F29" s="30">
        <v>15.1</v>
      </c>
      <c r="G29" s="31"/>
      <c r="H29" s="27">
        <f>I4</f>
        <v>1.0484</v>
      </c>
      <c r="I29" s="31"/>
      <c r="J29" s="31"/>
      <c r="K29" s="31"/>
      <c r="L29" s="31"/>
      <c r="M29" s="31"/>
      <c r="N29" s="31"/>
      <c r="O29" s="31"/>
      <c r="P29" s="31"/>
      <c r="Q29" s="31"/>
      <c r="R29" s="32">
        <v>1.8121</v>
      </c>
    </row>
    <row r="30" spans="1:18" ht="15.75" customHeight="1" x14ac:dyDescent="0.15">
      <c r="E30" s="33" t="s">
        <v>17</v>
      </c>
      <c r="F30" s="30">
        <v>6.35</v>
      </c>
      <c r="G30" s="31"/>
      <c r="H30" s="31"/>
      <c r="I30" s="34">
        <v>0.49059999999999998</v>
      </c>
      <c r="J30" s="31"/>
      <c r="K30" s="31"/>
      <c r="L30" s="31"/>
      <c r="M30" s="31"/>
      <c r="N30" s="31"/>
      <c r="O30" s="31"/>
      <c r="P30" s="31"/>
      <c r="Q30" s="31"/>
      <c r="R30" s="32">
        <v>0.7621</v>
      </c>
    </row>
    <row r="31" spans="1:18" ht="15.75" customHeight="1" x14ac:dyDescent="0.15">
      <c r="E31" s="33" t="s">
        <v>19</v>
      </c>
      <c r="F31" s="30">
        <v>3.55</v>
      </c>
      <c r="G31" s="31"/>
      <c r="H31" s="31"/>
      <c r="I31" s="31"/>
      <c r="J31" s="34">
        <v>0.2475</v>
      </c>
      <c r="K31" s="31"/>
      <c r="L31" s="31"/>
      <c r="M31" s="31"/>
      <c r="N31" s="31"/>
      <c r="O31" s="31"/>
      <c r="P31" s="31"/>
      <c r="Q31" s="31"/>
      <c r="R31" s="32">
        <v>0.4259</v>
      </c>
    </row>
    <row r="32" spans="1:18" ht="15.75" customHeight="1" x14ac:dyDescent="0.15">
      <c r="E32" s="33" t="s">
        <v>20</v>
      </c>
      <c r="F32" s="30">
        <v>2.65</v>
      </c>
      <c r="G32" s="31"/>
      <c r="H32" s="31"/>
      <c r="I32" s="31"/>
      <c r="J32" s="31"/>
      <c r="K32" s="34">
        <v>0.1875</v>
      </c>
      <c r="L32" s="31"/>
      <c r="M32" s="31"/>
      <c r="N32" s="31"/>
      <c r="O32" s="31"/>
      <c r="P32" s="31"/>
      <c r="Q32" s="31"/>
      <c r="R32" s="32">
        <v>0.31809999999999999</v>
      </c>
    </row>
    <row r="33" spans="5:18" ht="15.75" customHeight="1" x14ac:dyDescent="0.15">
      <c r="E33" s="33" t="s">
        <v>21</v>
      </c>
      <c r="F33" s="30">
        <v>0.06</v>
      </c>
      <c r="G33" s="31"/>
      <c r="H33" s="31"/>
      <c r="I33" s="31"/>
      <c r="J33" s="31"/>
      <c r="K33" s="31"/>
      <c r="L33" s="34">
        <v>4.7999999999999996E-3</v>
      </c>
      <c r="M33" s="31"/>
      <c r="N33" s="31"/>
      <c r="O33" s="31"/>
      <c r="P33" s="31"/>
      <c r="Q33" s="31"/>
      <c r="R33" s="32">
        <v>7.1000000000000004E-3</v>
      </c>
    </row>
    <row r="34" spans="5:18" ht="15.75" customHeight="1" x14ac:dyDescent="0.15">
      <c r="E34" s="33" t="s">
        <v>22</v>
      </c>
      <c r="F34" s="30">
        <v>0.06</v>
      </c>
      <c r="G34" s="31"/>
      <c r="H34" s="31"/>
      <c r="I34" s="31"/>
      <c r="J34" s="31"/>
      <c r="K34" s="31"/>
      <c r="L34" s="31"/>
      <c r="M34" s="34">
        <v>4.5999999999999999E-3</v>
      </c>
      <c r="N34" s="31"/>
      <c r="O34" s="31"/>
      <c r="P34" s="31"/>
      <c r="Q34" s="31"/>
      <c r="R34" s="32">
        <v>7.3000000000000001E-3</v>
      </c>
    </row>
    <row r="35" spans="5:18" ht="15.75" customHeight="1" x14ac:dyDescent="0.15">
      <c r="E35" s="33" t="s">
        <v>23</v>
      </c>
      <c r="F35" s="30">
        <v>0.12</v>
      </c>
      <c r="G35" s="31"/>
      <c r="H35" s="31"/>
      <c r="I35" s="31"/>
      <c r="J35" s="31"/>
      <c r="K35" s="31"/>
      <c r="L35" s="31"/>
      <c r="M35" s="31"/>
      <c r="N35" s="34">
        <v>9.2999999999999992E-3</v>
      </c>
      <c r="O35" s="31"/>
      <c r="P35" s="31"/>
      <c r="Q35" s="31"/>
      <c r="R35" s="32">
        <v>1.4200000000000001E-2</v>
      </c>
    </row>
    <row r="36" spans="5:18" ht="15.75" customHeight="1" x14ac:dyDescent="0.15">
      <c r="E36" s="33" t="s">
        <v>24</v>
      </c>
      <c r="F36" s="30">
        <v>0.1</v>
      </c>
      <c r="G36" s="31"/>
      <c r="H36" s="31"/>
      <c r="I36" s="31"/>
      <c r="J36" s="31"/>
      <c r="K36" s="31"/>
      <c r="L36" s="31"/>
      <c r="M36" s="31"/>
      <c r="N36" s="31"/>
      <c r="O36" s="34">
        <v>7.7000000000000002E-3</v>
      </c>
      <c r="P36" s="31"/>
      <c r="Q36" s="31"/>
      <c r="R36" s="32">
        <v>1.2200000000000001E-2</v>
      </c>
    </row>
    <row r="37" spans="5:18" ht="15.75" customHeight="1" x14ac:dyDescent="0.15">
      <c r="E37" s="33" t="s">
        <v>25</v>
      </c>
      <c r="F37" s="30">
        <v>0.61</v>
      </c>
      <c r="G37" s="31"/>
      <c r="H37" s="31"/>
      <c r="I37" s="31"/>
      <c r="J37" s="31"/>
      <c r="K37" s="31"/>
      <c r="L37" s="31"/>
      <c r="M37" s="31"/>
      <c r="N37" s="31"/>
      <c r="O37" s="31"/>
      <c r="P37" s="34">
        <v>4.4600000000000001E-2</v>
      </c>
      <c r="Q37" s="31"/>
      <c r="R37" s="32">
        <v>7.3400000000000007E-2</v>
      </c>
    </row>
    <row r="38" spans="5:18" ht="15.75" customHeight="1" x14ac:dyDescent="0.15">
      <c r="E38" s="33" t="s">
        <v>26</v>
      </c>
      <c r="F38" s="30">
        <v>0.06</v>
      </c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4">
        <v>4.5999999999999999E-3</v>
      </c>
      <c r="R38" s="32">
        <v>7.1999999999999998E-3</v>
      </c>
    </row>
    <row r="39" spans="5:18" ht="15.75" customHeight="1" thickBot="1" x14ac:dyDescent="0.2">
      <c r="E39" s="35" t="s">
        <v>27</v>
      </c>
      <c r="F39" s="36">
        <f>SUM(F26:F38)</f>
        <v>100.00999999999999</v>
      </c>
      <c r="G39" s="37">
        <f>SUM(G26:G38)</f>
        <v>5</v>
      </c>
      <c r="H39" s="37">
        <f t="shared" ref="H39:R39" si="6">SUM(H26:H38)</f>
        <v>6.0006000000000004</v>
      </c>
      <c r="I39" s="37">
        <f t="shared" si="6"/>
        <v>6.0007999999999999</v>
      </c>
      <c r="J39" s="37">
        <f t="shared" si="6"/>
        <v>5.2249999999999988</v>
      </c>
      <c r="K39" s="37">
        <f t="shared" si="6"/>
        <v>5.2285000000000004</v>
      </c>
      <c r="L39" s="37">
        <f t="shared" si="6"/>
        <v>5.2371000000000008</v>
      </c>
      <c r="M39" s="37">
        <f t="shared" si="6"/>
        <v>5.2338000000000005</v>
      </c>
      <c r="N39" s="37">
        <f t="shared" si="6"/>
        <v>5.2378</v>
      </c>
      <c r="O39" s="37">
        <f t="shared" si="6"/>
        <v>5.2368000000000006</v>
      </c>
      <c r="P39" s="37">
        <f t="shared" si="6"/>
        <v>5.2355</v>
      </c>
      <c r="Q39" s="37">
        <f t="shared" si="6"/>
        <v>5.2366000000000001</v>
      </c>
      <c r="R39" s="38">
        <f t="shared" si="6"/>
        <v>12.001699999999998</v>
      </c>
    </row>
  </sheetData>
  <mergeCells count="2">
    <mergeCell ref="A18:B18"/>
    <mergeCell ref="E24:R24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Matheny</dc:creator>
  <cp:lastModifiedBy>Microsoft Office User</cp:lastModifiedBy>
  <dcterms:created xsi:type="dcterms:W3CDTF">2016-11-15T00:32:46Z</dcterms:created>
  <dcterms:modified xsi:type="dcterms:W3CDTF">2017-04-17T15:52:44Z</dcterms:modified>
</cp:coreProperties>
</file>