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0180" yWindow="460" windowWidth="17880" windowHeight="16440" tabRatio="500"/>
  </bookViews>
  <sheets>
    <sheet name="Hoja1" sheetId="1" r:id="rId1"/>
  </sheets>
  <definedNames>
    <definedName name="solver_adj" localSheetId="0" hidden="1">Hoja1!$F$14:$H$16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Hoja1!$B$27:$B$30</definedName>
    <definedName name="solver_lhs2" localSheetId="0" hidden="1">Hoja1!$B$34:$B$36</definedName>
    <definedName name="solver_lhs3" localSheetId="0" hidden="1">Hoja1!$B$40:$B$42</definedName>
    <definedName name="solver_lhs4" localSheetId="0" hidden="1">Hoja1!$B$46:$B$48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Hoja1!$G$6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Hoja1!$D$27:$D$30</definedName>
    <definedName name="solver_rhs2" localSheetId="0" hidden="1">Hoja1!$D$34:$D$36</definedName>
    <definedName name="solver_rhs3" localSheetId="0" hidden="1">Hoja1!$D$40:$D$42</definedName>
    <definedName name="solver_rhs4" localSheetId="0" hidden="1">Hoja1!$D$46:$D$48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1" l="1"/>
  <c r="J14" i="1"/>
  <c r="I15" i="1"/>
  <c r="J15" i="1"/>
  <c r="I16" i="1"/>
  <c r="J16" i="1"/>
  <c r="F17" i="1"/>
  <c r="F18" i="1"/>
  <c r="G17" i="1"/>
  <c r="G18" i="1"/>
  <c r="H17" i="1"/>
  <c r="H18" i="1"/>
  <c r="G6" i="1"/>
  <c r="I6" i="1"/>
  <c r="B47" i="1"/>
  <c r="B48" i="1"/>
  <c r="B46" i="1"/>
  <c r="D41" i="1"/>
  <c r="B41" i="1"/>
  <c r="G5" i="1"/>
  <c r="B42" i="1"/>
  <c r="B40" i="1"/>
  <c r="B36" i="1"/>
  <c r="B35" i="1"/>
  <c r="B34" i="1"/>
  <c r="D35" i="1"/>
  <c r="D42" i="1"/>
  <c r="D36" i="1"/>
  <c r="D40" i="1"/>
  <c r="D34" i="1"/>
  <c r="B30" i="1"/>
  <c r="B29" i="1"/>
  <c r="B28" i="1"/>
  <c r="B27" i="1"/>
</calcChain>
</file>

<file path=xl/sharedStrings.xml><?xml version="1.0" encoding="utf-8"?>
<sst xmlns="http://schemas.openxmlformats.org/spreadsheetml/2006/main" count="71" uniqueCount="31">
  <si>
    <t>Product or Oil</t>
  </si>
  <si>
    <t>Octane Rating</t>
  </si>
  <si>
    <t>Iron Content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</si>
  <si>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</si>
  <si>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</si>
  <si>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</si>
  <si>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</si>
  <si>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</si>
  <si>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</si>
  <si>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</si>
  <si>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</si>
  <si>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Crude 2</t>
  </si>
  <si>
    <t>Crude 3</t>
  </si>
  <si>
    <t>Super Gasoline</t>
  </si>
  <si>
    <t>Product</t>
  </si>
  <si>
    <t>Sales Price</t>
  </si>
  <si>
    <t>Oil</t>
  </si>
  <si>
    <t>Purchase Price</t>
  </si>
  <si>
    <t>&lt;=</t>
  </si>
  <si>
    <t>Total</t>
  </si>
  <si>
    <t>Objetive</t>
  </si>
  <si>
    <t>Buying cap</t>
  </si>
  <si>
    <t>Octane cap</t>
  </si>
  <si>
    <t>&gt;=</t>
  </si>
  <si>
    <t>Iron cap</t>
  </si>
  <si>
    <t>Decision Variables(Q)</t>
  </si>
  <si>
    <t>Income</t>
  </si>
  <si>
    <t>Costs</t>
  </si>
  <si>
    <t>TOTAL</t>
  </si>
  <si>
    <t>Demand cap</t>
  </si>
  <si>
    <t>Shadow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</si>
</sst>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222222"/>
      <name val="Verdana"/>
    </font>
    <font>
      <sz val="14"/>
      <color rgb="FF222222"/>
      <name val="Verdana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1" xfId="0" applyFont="1" applyFill="1" applyBorder="1" applyAlignment="1">
      <alignment horizontal="left" vertical="center"/>
    </xf>
    <xf numFmtId="0" fontId="3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5" xfId="0" applyNumberFormat="1" applyFont="1" applyBorder="1"/>
    <xf numFmtId="0" fontId="2" fillId="0" borderId="8" xfId="0" applyNumberFormat="1" applyFont="1" applyBorder="1"/>
    <xf numFmtId="0" fontId="0" fillId="0" borderId="0" xfId="0" applyFill="1" applyBorder="1"/>
    <xf numFmtId="0" fontId="6" fillId="0" borderId="0" xfId="0" applyFon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4"/>
  <sheetViews>
    <sheetView tabSelected="1" topLeftCell="A6" workbookViewId="0">
      <selection activeCell="D46" sqref="D46"/>
    </sheetView>
  </sheetViews>
  <sheetFormatPr baseColWidth="10" defaultRowHeight="16" x14ac:dyDescent="0.2"/>
  <cols>
    <col min="1" max="1" width="21.83203125" customWidth="1"/>
    <col min="2" max="2" width="20.1640625" customWidth="1"/>
    <col min="3" max="3" width="19.5" customWidth="1"/>
    <col min="5" max="5" width="21.1640625" customWidth="1"/>
    <col min="6" max="6" width="12.1640625" customWidth="1"/>
  </cols>
  <sheetData>
    <row r="5" spans="1:10" ht="18" x14ac:dyDescent="0.2">
      <c r="A5" s="12" t="s">
        <v>0</v>
      </c>
      <c r="B5" s="13" t="s">
        <v>1</v>
      </c>
      <c r="C5" s="14" t="s">
        <v>2</v>
      </c>
      <c r="F5" s="19" t="s">
        <v>20</v>
      </c>
      <c r="G5" s="30">
        <f>(F14+G14+H14)*B15+(F15+G15+H15)*B16+(F16+G16+H16)*B17-(F14+F15+F16)*B21-(G14+G15+G16)*B22-(H14+H15+H16)*B23</f>
        <v>192500</v>
      </c>
    </row>
    <row r="6" spans="1:10" ht="18" x14ac:dyDescent="0.2">
      <c r="A6" s="9" t="s">
        <v>13</v>
      </c>
      <c r="B6" s="15" t="s">
        <v>3</v>
      </c>
      <c r="C6" s="16" t="s">
        <v>4</v>
      </c>
      <c r="G6">
        <f>SUM(J14:J16)-SUM(F18:H18)</f>
        <v>192500</v>
      </c>
      <c r="H6">
        <v>150000</v>
      </c>
      <c r="I6">
        <f>G6-H6</f>
        <v>42500</v>
      </c>
    </row>
    <row r="7" spans="1:10" ht="18" x14ac:dyDescent="0.2">
      <c r="A7" s="9" t="s">
        <v>5</v>
      </c>
      <c r="B7" s="15" t="s">
        <v>6</v>
      </c>
      <c r="C7" s="16" t="s">
        <v>7</v>
      </c>
    </row>
    <row r="8" spans="1:10" ht="18" x14ac:dyDescent="0.2">
      <c r="A8" s="9" t="s">
        <v>8</v>
      </c>
      <c r="B8" s="15" t="s">
        <v>9</v>
      </c>
      <c r="C8" s="16" t="s">
        <v>4</v>
      </c>
    </row>
    <row r="9" spans="1:10" ht="18" x14ac:dyDescent="0.2">
      <c r="A9" s="9" t="s">
        <v>10</v>
      </c>
      <c r="B9" s="15">
        <v>12</v>
      </c>
      <c r="C9" s="16">
        <v>0.5</v>
      </c>
    </row>
    <row r="10" spans="1:10" ht="18" x14ac:dyDescent="0.2">
      <c r="A10" s="9" t="s">
        <v>11</v>
      </c>
      <c r="B10" s="15">
        <v>6</v>
      </c>
      <c r="C10" s="16">
        <v>2</v>
      </c>
      <c r="E10" t="s">
        <v>25</v>
      </c>
    </row>
    <row r="11" spans="1:10" ht="18" x14ac:dyDescent="0.2">
      <c r="A11" s="11" t="s">
        <v>12</v>
      </c>
      <c r="B11" s="17">
        <v>8</v>
      </c>
      <c r="C11" s="18">
        <v>3</v>
      </c>
    </row>
    <row r="12" spans="1:10" ht="18" x14ac:dyDescent="0.2">
      <c r="E12" s="10"/>
      <c r="F12" s="24"/>
      <c r="G12" s="24"/>
      <c r="H12" s="24"/>
    </row>
    <row r="13" spans="1:10" ht="18" x14ac:dyDescent="0.2">
      <c r="E13" s="31"/>
      <c r="F13" s="22" t="s">
        <v>10</v>
      </c>
      <c r="G13" s="22" t="s">
        <v>11</v>
      </c>
      <c r="H13" s="23" t="s">
        <v>12</v>
      </c>
      <c r="I13" s="34" t="s">
        <v>28</v>
      </c>
      <c r="J13" s="34" t="s">
        <v>26</v>
      </c>
    </row>
    <row r="14" spans="1:10" ht="18" x14ac:dyDescent="0.2">
      <c r="A14" s="1" t="s">
        <v>14</v>
      </c>
      <c r="B14" s="2" t="s">
        <v>15</v>
      </c>
      <c r="E14" s="9" t="s">
        <v>13</v>
      </c>
      <c r="F14" s="24">
        <v>3400</v>
      </c>
      <c r="G14" s="24">
        <v>500.00000000000011</v>
      </c>
      <c r="H14" s="25">
        <v>599.99999999999989</v>
      </c>
      <c r="I14">
        <f>SUM(F14:H14)</f>
        <v>4500</v>
      </c>
      <c r="J14">
        <f>B15*I14</f>
        <v>315000</v>
      </c>
    </row>
    <row r="15" spans="1:10" ht="18" x14ac:dyDescent="0.2">
      <c r="A15" s="3" t="s">
        <v>13</v>
      </c>
      <c r="B15" s="5">
        <v>70</v>
      </c>
      <c r="E15" s="9" t="s">
        <v>5</v>
      </c>
      <c r="F15" s="24">
        <v>800</v>
      </c>
      <c r="G15" s="24">
        <v>0</v>
      </c>
      <c r="H15" s="25">
        <v>1200</v>
      </c>
      <c r="I15">
        <f t="shared" ref="I15:I16" si="0">SUM(F15:H15)</f>
        <v>2000</v>
      </c>
      <c r="J15" s="35">
        <f>I15*B16</f>
        <v>120000</v>
      </c>
    </row>
    <row r="16" spans="1:10" ht="18" x14ac:dyDescent="0.2">
      <c r="A16" s="3" t="s">
        <v>5</v>
      </c>
      <c r="B16" s="5">
        <v>60</v>
      </c>
      <c r="E16" s="11" t="s">
        <v>8</v>
      </c>
      <c r="F16" s="26">
        <v>799.99999999999989</v>
      </c>
      <c r="G16" s="26">
        <v>0</v>
      </c>
      <c r="H16" s="27">
        <v>200</v>
      </c>
      <c r="I16">
        <f t="shared" si="0"/>
        <v>999.99999999999989</v>
      </c>
      <c r="J16">
        <f>I16*B17</f>
        <v>49999.999999999993</v>
      </c>
    </row>
    <row r="17" spans="1:8" ht="18" x14ac:dyDescent="0.2">
      <c r="A17" s="6" t="s">
        <v>8</v>
      </c>
      <c r="B17" s="8">
        <v>50</v>
      </c>
      <c r="E17" s="4" t="s">
        <v>28</v>
      </c>
      <c r="F17" s="24">
        <f>SUM(F14:F16)</f>
        <v>5000</v>
      </c>
      <c r="G17" s="24">
        <f t="shared" ref="G17:H17" si="1">SUM(G14:G16)</f>
        <v>500.00000000000011</v>
      </c>
      <c r="H17" s="24">
        <f t="shared" si="1"/>
        <v>2000</v>
      </c>
    </row>
    <row r="18" spans="1:8" ht="18" x14ac:dyDescent="0.2">
      <c r="E18" s="20" t="s">
        <v>27</v>
      </c>
      <c r="F18">
        <f>F17*B21</f>
        <v>225000</v>
      </c>
      <c r="G18">
        <f>G17*B22</f>
        <v>17500.000000000004</v>
      </c>
      <c r="H18">
        <f>H17*B23</f>
        <v>50000</v>
      </c>
    </row>
    <row r="20" spans="1:8" ht="18" x14ac:dyDescent="0.2">
      <c r="A20" s="1" t="s">
        <v>16</v>
      </c>
      <c r="B20" s="2" t="s">
        <v>17</v>
      </c>
    </row>
    <row r="21" spans="1:8" ht="18" x14ac:dyDescent="0.2">
      <c r="A21" s="3" t="s">
        <v>10</v>
      </c>
      <c r="B21" s="32">
        <v>45</v>
      </c>
    </row>
    <row r="22" spans="1:8" ht="18" x14ac:dyDescent="0.2">
      <c r="A22" s="3" t="s">
        <v>11</v>
      </c>
      <c r="B22" s="32">
        <v>35</v>
      </c>
    </row>
    <row r="23" spans="1:8" ht="18" x14ac:dyDescent="0.2">
      <c r="A23" s="6" t="s">
        <v>12</v>
      </c>
      <c r="B23" s="33">
        <v>25</v>
      </c>
    </row>
    <row r="25" spans="1:8" ht="18" x14ac:dyDescent="0.2">
      <c r="A25" s="21" t="s">
        <v>21</v>
      </c>
      <c r="B25" s="22"/>
      <c r="C25" s="22"/>
      <c r="D25" s="23"/>
    </row>
    <row r="26" spans="1:8" ht="18" x14ac:dyDescent="0.2">
      <c r="A26" s="3"/>
      <c r="B26" s="24"/>
      <c r="C26" s="24"/>
      <c r="D26" s="25"/>
    </row>
    <row r="27" spans="1:8" ht="18" x14ac:dyDescent="0.2">
      <c r="A27" s="3" t="s">
        <v>10</v>
      </c>
      <c r="B27" s="4">
        <f>SUM(F14:F16)</f>
        <v>5000</v>
      </c>
      <c r="C27" s="24" t="s">
        <v>18</v>
      </c>
      <c r="D27" s="25">
        <v>5000</v>
      </c>
    </row>
    <row r="28" spans="1:8" ht="18" x14ac:dyDescent="0.2">
      <c r="A28" s="3" t="s">
        <v>11</v>
      </c>
      <c r="B28" s="4">
        <f>SUM(G14:G16)</f>
        <v>500.00000000000011</v>
      </c>
      <c r="C28" s="24" t="s">
        <v>18</v>
      </c>
      <c r="D28" s="25">
        <v>5000</v>
      </c>
    </row>
    <row r="29" spans="1:8" ht="18" x14ac:dyDescent="0.2">
      <c r="A29" s="3" t="s">
        <v>12</v>
      </c>
      <c r="B29" s="4">
        <f>SUM(H14:H16)</f>
        <v>2000</v>
      </c>
      <c r="C29" s="24" t="s">
        <v>18</v>
      </c>
      <c r="D29" s="25">
        <v>5000</v>
      </c>
    </row>
    <row r="30" spans="1:8" ht="18" x14ac:dyDescent="0.2">
      <c r="A30" s="6" t="s">
        <v>19</v>
      </c>
      <c r="B30" s="7">
        <f>SUM(F14:H16)</f>
        <v>7500</v>
      </c>
      <c r="C30" s="26" t="s">
        <v>18</v>
      </c>
      <c r="D30" s="27">
        <v>14000</v>
      </c>
    </row>
    <row r="32" spans="1:8" ht="18" x14ac:dyDescent="0.2">
      <c r="A32" s="21" t="s">
        <v>22</v>
      </c>
      <c r="B32" s="22"/>
      <c r="C32" s="22"/>
      <c r="D32" s="23"/>
    </row>
    <row r="33" spans="1:4" x14ac:dyDescent="0.2">
      <c r="A33" s="28"/>
      <c r="B33" s="24"/>
      <c r="C33" s="24"/>
      <c r="D33" s="25"/>
    </row>
    <row r="34" spans="1:4" ht="18" x14ac:dyDescent="0.2">
      <c r="A34" s="9" t="s">
        <v>13</v>
      </c>
      <c r="B34" s="24">
        <f>(F14*B9)+(G14*B10)+(H14*B11)</f>
        <v>48600</v>
      </c>
      <c r="C34" s="24" t="s">
        <v>23</v>
      </c>
      <c r="D34" s="25">
        <f>10*(F14+G14+H14)</f>
        <v>45000</v>
      </c>
    </row>
    <row r="35" spans="1:4" ht="18" x14ac:dyDescent="0.2">
      <c r="A35" s="9" t="s">
        <v>5</v>
      </c>
      <c r="B35" s="24">
        <f>(F15*B9)+(G15*B10)+(H15*B11)</f>
        <v>19200</v>
      </c>
      <c r="C35" s="24" t="s">
        <v>23</v>
      </c>
      <c r="D35" s="25">
        <f>8*(F15+G15+H15)</f>
        <v>16000</v>
      </c>
    </row>
    <row r="36" spans="1:4" ht="18" x14ac:dyDescent="0.2">
      <c r="A36" s="11" t="s">
        <v>8</v>
      </c>
      <c r="B36" s="26">
        <f>(F16*B9)+(G16*B10)+(H16*B11)</f>
        <v>11199.999999999998</v>
      </c>
      <c r="C36" s="26" t="s">
        <v>23</v>
      </c>
      <c r="D36" s="27">
        <f>6*(F16+G16+H16)</f>
        <v>5999.9999999999991</v>
      </c>
    </row>
    <row r="38" spans="1:4" ht="18" x14ac:dyDescent="0.2">
      <c r="A38" s="29" t="s">
        <v>24</v>
      </c>
      <c r="B38" s="22"/>
      <c r="C38" s="22"/>
      <c r="D38" s="23"/>
    </row>
    <row r="39" spans="1:4" x14ac:dyDescent="0.2">
      <c r="A39" s="28"/>
      <c r="B39" s="24"/>
      <c r="C39" s="24"/>
      <c r="D39" s="25"/>
    </row>
    <row r="40" spans="1:4" ht="18" x14ac:dyDescent="0.2">
      <c r="A40" s="9" t="s">
        <v>13</v>
      </c>
      <c r="B40" s="24">
        <f>(F14*C9)+(G14*C10)+(H14*C11)</f>
        <v>4500</v>
      </c>
      <c r="C40" s="24" t="s">
        <v>18</v>
      </c>
      <c r="D40" s="25">
        <f>1*(F14+G14+H14)</f>
        <v>4500</v>
      </c>
    </row>
    <row r="41" spans="1:4" ht="18" x14ac:dyDescent="0.2">
      <c r="A41" s="9" t="s">
        <v>5</v>
      </c>
      <c r="B41" s="24">
        <f>F15*C9+G15*C10+H15*C11</f>
        <v>4000</v>
      </c>
      <c r="C41" s="24" t="s">
        <v>18</v>
      </c>
      <c r="D41" s="25">
        <f>2*(F15+G15+H15)</f>
        <v>4000</v>
      </c>
    </row>
    <row r="42" spans="1:4" ht="18" x14ac:dyDescent="0.2">
      <c r="A42" s="11" t="s">
        <v>8</v>
      </c>
      <c r="B42" s="26">
        <f>F16*C9+G16*C10+H16*C11</f>
        <v>1000</v>
      </c>
      <c r="C42" s="26" t="s">
        <v>18</v>
      </c>
      <c r="D42" s="27">
        <f>1*(F16+G16+H16)</f>
        <v>999.99999999999989</v>
      </c>
    </row>
    <row r="44" spans="1:4" ht="18" x14ac:dyDescent="0.2">
      <c r="A44" s="29" t="s">
        <v>29</v>
      </c>
      <c r="B44" s="22"/>
      <c r="C44" s="22"/>
      <c r="D44" s="23"/>
    </row>
    <row r="45" spans="1:4" x14ac:dyDescent="0.2">
      <c r="A45" s="28"/>
      <c r="B45" s="24"/>
      <c r="C45" s="24"/>
      <c r="D45" s="25"/>
    </row>
    <row r="46" spans="1:4" ht="18" x14ac:dyDescent="0.2">
      <c r="A46" s="9" t="s">
        <v>13</v>
      </c>
      <c r="B46" s="24">
        <f>SUM(F14:H14)</f>
        <v>4500</v>
      </c>
      <c r="C46" s="24" t="s">
        <v>18</v>
      </c>
      <c r="D46" s="25">
        <v>4500</v>
      </c>
    </row>
    <row r="47" spans="1:4" ht="18" x14ac:dyDescent="0.2">
      <c r="A47" s="9" t="s">
        <v>5</v>
      </c>
      <c r="B47" s="24">
        <f t="shared" ref="B47:B48" si="2">SUM(F15:H15)</f>
        <v>2000</v>
      </c>
      <c r="C47" s="24" t="s">
        <v>18</v>
      </c>
      <c r="D47" s="25">
        <v>2000</v>
      </c>
    </row>
    <row r="48" spans="1:4" ht="18" x14ac:dyDescent="0.2">
      <c r="A48" s="11" t="s">
        <v>8</v>
      </c>
      <c r="B48" s="26">
        <f t="shared" si="2"/>
        <v>999.99999999999989</v>
      </c>
      <c r="C48" s="26" t="s">
        <v>18</v>
      </c>
      <c r="D48" s="27">
        <v>1000</v>
      </c>
    </row>
    <row r="50" spans="1:3" ht="18" x14ac:dyDescent="0.2">
      <c r="A50" s="20" t="s">
        <v>30</v>
      </c>
    </row>
    <row r="52" spans="1:3" ht="18" x14ac:dyDescent="0.2">
      <c r="A52" s="9" t="s">
        <v>13</v>
      </c>
      <c r="B52">
        <v>29</v>
      </c>
      <c r="C52">
        <v>1250</v>
      </c>
    </row>
    <row r="53" spans="1:3" ht="18" x14ac:dyDescent="0.2">
      <c r="A53" s="9" t="s">
        <v>5</v>
      </c>
      <c r="B53">
        <v>27</v>
      </c>
      <c r="C53">
        <v>2500</v>
      </c>
    </row>
    <row r="54" spans="1:3" ht="18" x14ac:dyDescent="0.2">
      <c r="A54" s="11" t="s">
        <v>8</v>
      </c>
      <c r="B54">
        <v>9</v>
      </c>
      <c r="C54">
        <v>1250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2017-08-08T00:17:44Z</dcterms:created>
  <dcterms:modified xsi:type="dcterms:W3CDTF">2017-08-08T01:54:38Z</dcterms:modified>
</cp:coreProperties>
</file>