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/MITx The Analytics Edge/"/>
    </mc:Choice>
  </mc:AlternateContent>
  <bookViews>
    <workbookView xWindow="7560" yWindow="600" windowWidth="19620" windowHeight="13880" tabRatio="500"/>
  </bookViews>
  <sheets>
    <sheet name="Sheet1" sheetId="1" r:id="rId1"/>
  </sheets>
  <definedNames>
    <definedName name="solver_adj" localSheetId="0" hidden="1">Sheet1!$C$7:$C$13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itr" localSheetId="0" hidden="1">2147483647</definedName>
    <definedName name="solver_lhs1" localSheetId="0" hidden="1">Sheet1!$B$30</definedName>
    <definedName name="solver_lhs2" localSheetId="0" hidden="1">Sheet1!$B$32:$B$38</definedName>
    <definedName name="solver_lhs3" localSheetId="0" hidden="1">Sheet1!$B$40:$B$47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Sheet1!$A$25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hs1" localSheetId="0" hidden="1">Sheet1!$D$30</definedName>
    <definedName name="solver_rhs2" localSheetId="0" hidden="1">Sheet1!$D$32:$D$38</definedName>
    <definedName name="solver_rhs3" localSheetId="0" hidden="1">Sheet1!$D$40:$D$47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D18" i="1"/>
  <c r="J6" i="1"/>
  <c r="J7" i="1"/>
  <c r="J8" i="1"/>
  <c r="J9" i="1"/>
  <c r="J10" i="1"/>
  <c r="J11" i="1"/>
  <c r="J12" i="1"/>
  <c r="J13" i="1"/>
  <c r="J14" i="1"/>
  <c r="A25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I14" i="1"/>
  <c r="B30" i="1"/>
  <c r="B41" i="1"/>
  <c r="B42" i="1"/>
  <c r="B43" i="1"/>
  <c r="B44" i="1"/>
  <c r="B45" i="1"/>
  <c r="B46" i="1"/>
  <c r="B47" i="1"/>
  <c r="B40" i="1"/>
  <c r="B32" i="1"/>
  <c r="B33" i="1"/>
  <c r="B34" i="1"/>
  <c r="B35" i="1"/>
  <c r="B36" i="1"/>
  <c r="B37" i="1"/>
  <c r="B38" i="1"/>
  <c r="B31" i="1"/>
</calcChain>
</file>

<file path=xl/sharedStrings.xml><?xml version="1.0" encoding="utf-8"?>
<sst xmlns="http://schemas.openxmlformats.org/spreadsheetml/2006/main" count="58" uniqueCount="35">
  <si>
    <t>INVESTMENT MANAGEMENT UNDER TAXATION</t>
  </si>
  <si>
    <t>Stock Data</t>
  </si>
  <si>
    <t>Number</t>
  </si>
  <si>
    <t>Stock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</si>
  <si>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</si>
  <si>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</si>
  <si>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</si>
  <si>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</si>
  <si>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</si>
  <si>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</si>
  <si>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</si>
  <si>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</si>
  <si>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</si>
  <si>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</si>
  <si>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</si>
  <si>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Transaction cost</t>
  </si>
  <si>
    <t>0.01</t>
  </si>
  <si>
    <t>Capital Gains-Tax</t>
  </si>
  <si>
    <t>0.3</t>
  </si>
  <si>
    <t>Constraints</t>
  </si>
  <si>
    <t>LHS</t>
  </si>
  <si>
    <t>sign</t>
  </si>
  <si>
    <t>RHS</t>
  </si>
  <si>
    <t>&gt;=</t>
  </si>
  <si>
    <t>&lt;=</t>
  </si>
  <si>
    <t>Objective: Max</t>
  </si>
  <si>
    <t>Capacity:</t>
  </si>
  <si>
    <t>Maximum decision variables value</t>
  </si>
  <si>
    <t>Non-negativity</t>
  </si>
  <si>
    <t>capital-gains tax</t>
  </si>
  <si>
    <t>transaction cost</t>
  </si>
  <si>
    <t>Las que venda</t>
  </si>
  <si>
    <t>Value of your stock portfolio tomorrow</t>
  </si>
  <si>
    <t>Vende este stock portfolio today</t>
  </si>
  <si>
    <t>Shares selled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</si>
</sst>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222222"/>
      <name val="Verdana"/>
    </font>
  </fonts>
  <fills count="4">
    <fill>
      <patternFill patternType="none"/>
    </fill>
    <fill>
      <patternFill patternType="gray125"/>
    </fill>
    <fill>
      <patternFill patternType="solid">
        <fgColor rgb="FF5FDD50"/>
        <bgColor indexed="64"/>
      </patternFill>
    </fill>
    <fill>
      <patternFill patternType="solid">
        <fgColor rgb="FF89D3D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/>
    <xf numFmtId="0" fontId="0" fillId="2" borderId="9" xfId="0" applyFill="1" applyBorder="1"/>
    <xf numFmtId="0" fontId="0" fillId="3" borderId="10" xfId="0" applyFill="1" applyBorder="1"/>
    <xf numFmtId="0" fontId="0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/>
    <xf numFmtId="0" fontId="0" fillId="2" borderId="11" xfId="0" applyFill="1" applyBorder="1" applyAlignment="1"/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F30" sqref="F30"/>
    </sheetView>
  </sheetViews>
  <sheetFormatPr baseColWidth="10" defaultColWidth="26.33203125" defaultRowHeight="16" x14ac:dyDescent="0.2"/>
  <cols>
    <col min="1" max="1" width="30" style="3" customWidth="1"/>
    <col min="2" max="2" width="17" style="3" customWidth="1"/>
    <col min="3" max="3" width="20.6640625" style="3" customWidth="1"/>
    <col min="4" max="4" width="23.83203125" style="3" customWidth="1"/>
    <col min="5" max="5" width="13.1640625" style="3" customWidth="1"/>
    <col min="6" max="6" width="21.83203125" style="3" customWidth="1"/>
    <col min="7" max="16384" width="26.33203125" style="3"/>
  </cols>
  <sheetData>
    <row r="1" spans="1:13" x14ac:dyDescent="0.2">
      <c r="A1" s="1" t="s">
        <v>0</v>
      </c>
      <c r="B1" s="2"/>
      <c r="C1" s="2"/>
      <c r="D1" s="2"/>
      <c r="E1" s="2"/>
      <c r="F1" s="2"/>
    </row>
    <row r="2" spans="1:13" x14ac:dyDescent="0.2">
      <c r="A2" s="2"/>
      <c r="B2" s="2"/>
      <c r="C2" s="2"/>
      <c r="D2" s="2"/>
      <c r="E2" s="2"/>
      <c r="F2" s="2"/>
    </row>
    <row r="3" spans="1:13" x14ac:dyDescent="0.2">
      <c r="A3" s="1" t="s">
        <v>1</v>
      </c>
      <c r="B3" s="2"/>
      <c r="C3" s="2"/>
      <c r="D3" s="2"/>
      <c r="E3" s="2"/>
      <c r="F3" s="2"/>
    </row>
    <row r="4" spans="1:13" ht="17" thickBot="1" x14ac:dyDescent="0.25">
      <c r="A4" s="2"/>
      <c r="B4" s="2"/>
      <c r="C4" s="2"/>
      <c r="D4" s="2"/>
      <c r="E4" s="2"/>
      <c r="F4" s="2"/>
    </row>
    <row r="5" spans="1:13" ht="21" thickBot="1" x14ac:dyDescent="0.25">
      <c r="A5" s="4" t="s">
        <v>2</v>
      </c>
      <c r="B5" s="5" t="s">
        <v>3</v>
      </c>
      <c r="C5" s="6" t="s">
        <v>31</v>
      </c>
      <c r="D5" s="5" t="s">
        <v>4</v>
      </c>
      <c r="E5" s="5" t="s">
        <v>5</v>
      </c>
      <c r="F5" s="7" t="s">
        <v>6</v>
      </c>
      <c r="G5" s="23" t="s">
        <v>29</v>
      </c>
      <c r="H5" s="23" t="s">
        <v>30</v>
      </c>
      <c r="I5" s="22" t="s">
        <v>33</v>
      </c>
      <c r="J5" s="22" t="s">
        <v>32</v>
      </c>
      <c r="K5" s="22"/>
      <c r="L5" s="22"/>
      <c r="M5" s="22"/>
    </row>
    <row r="6" spans="1:13" x14ac:dyDescent="0.2">
      <c r="A6" s="8">
        <v>1</v>
      </c>
      <c r="B6" s="2" t="s">
        <v>7</v>
      </c>
      <c r="C6" s="9">
        <v>100</v>
      </c>
      <c r="D6" s="10">
        <v>15.68</v>
      </c>
      <c r="E6" s="10">
        <v>31.8</v>
      </c>
      <c r="F6" s="11">
        <v>29.5</v>
      </c>
      <c r="G6" s="3">
        <f>(C6)*(E6-D6)*0.3</f>
        <v>483.59999999999997</v>
      </c>
      <c r="H6" s="3">
        <f>E6*C6*0.01</f>
        <v>31.8</v>
      </c>
      <c r="I6" s="3">
        <f>C6*E6 -G6-H6</f>
        <v>2664.6</v>
      </c>
      <c r="J6" s="3">
        <f>F6*(150-C6)</f>
        <v>1475</v>
      </c>
    </row>
    <row r="7" spans="1:13" x14ac:dyDescent="0.2">
      <c r="A7" s="8">
        <v>2</v>
      </c>
      <c r="B7" s="2" t="s">
        <v>8</v>
      </c>
      <c r="C7" s="9">
        <v>75</v>
      </c>
      <c r="D7" s="10">
        <v>22.1</v>
      </c>
      <c r="E7" s="10">
        <v>24.28</v>
      </c>
      <c r="F7" s="11">
        <v>26.31</v>
      </c>
      <c r="G7" s="3">
        <f t="shared" ref="G7:G13" si="0">(C7)*(E7-D7)*0.3</f>
        <v>49.04999999999999</v>
      </c>
      <c r="H7" s="3">
        <f t="shared" ref="H7:H13" si="1">E7*C7*0.01</f>
        <v>18.21</v>
      </c>
      <c r="I7" s="3">
        <f t="shared" ref="I7:I13" si="2">C7*E7 -G7-H7</f>
        <v>1753.74</v>
      </c>
      <c r="J7" s="3">
        <f t="shared" ref="J7:J13" si="3">F7*(150-C7)</f>
        <v>1973.25</v>
      </c>
    </row>
    <row r="8" spans="1:13" x14ac:dyDescent="0.2">
      <c r="A8" s="8">
        <v>3</v>
      </c>
      <c r="B8" s="2" t="s">
        <v>9</v>
      </c>
      <c r="C8" s="9">
        <v>75</v>
      </c>
      <c r="D8" s="10">
        <v>30.39</v>
      </c>
      <c r="E8" s="10">
        <v>32.5</v>
      </c>
      <c r="F8" s="11">
        <v>34.549999999999997</v>
      </c>
      <c r="G8" s="3">
        <f t="shared" si="0"/>
        <v>47.47499999999998</v>
      </c>
      <c r="H8" s="3">
        <f t="shared" si="1"/>
        <v>24.375</v>
      </c>
      <c r="I8" s="3">
        <f t="shared" si="2"/>
        <v>2365.65</v>
      </c>
      <c r="J8" s="3">
        <f t="shared" si="3"/>
        <v>2591.25</v>
      </c>
    </row>
    <row r="9" spans="1:13" x14ac:dyDescent="0.2">
      <c r="A9" s="8">
        <v>4</v>
      </c>
      <c r="B9" s="2" t="s">
        <v>10</v>
      </c>
      <c r="C9" s="9">
        <v>0</v>
      </c>
      <c r="D9" s="10">
        <v>8.93</v>
      </c>
      <c r="E9" s="10">
        <v>14.16</v>
      </c>
      <c r="F9" s="11">
        <v>15.23</v>
      </c>
      <c r="G9" s="3">
        <f t="shared" si="0"/>
        <v>0</v>
      </c>
      <c r="H9" s="3">
        <f t="shared" si="1"/>
        <v>0</v>
      </c>
      <c r="I9" s="3">
        <f t="shared" si="2"/>
        <v>0</v>
      </c>
      <c r="J9" s="3">
        <f t="shared" si="3"/>
        <v>2284.5</v>
      </c>
    </row>
    <row r="10" spans="1:13" x14ac:dyDescent="0.2">
      <c r="A10" s="8">
        <v>5</v>
      </c>
      <c r="B10" s="2" t="s">
        <v>11</v>
      </c>
      <c r="C10" s="9">
        <v>0</v>
      </c>
      <c r="D10" s="10">
        <v>40.549999999999997</v>
      </c>
      <c r="E10" s="10">
        <v>50.99</v>
      </c>
      <c r="F10" s="11">
        <v>62.43</v>
      </c>
      <c r="G10" s="3">
        <f t="shared" si="0"/>
        <v>0</v>
      </c>
      <c r="H10" s="3">
        <f t="shared" si="1"/>
        <v>0</v>
      </c>
      <c r="I10" s="3">
        <f t="shared" si="2"/>
        <v>0</v>
      </c>
      <c r="J10" s="3">
        <f t="shared" si="3"/>
        <v>9364.5</v>
      </c>
    </row>
    <row r="11" spans="1:13" x14ac:dyDescent="0.2">
      <c r="A11" s="8">
        <v>6</v>
      </c>
      <c r="B11" s="2" t="s">
        <v>12</v>
      </c>
      <c r="C11" s="9">
        <v>0</v>
      </c>
      <c r="D11" s="10">
        <v>18.579999999999998</v>
      </c>
      <c r="E11" s="10">
        <v>24.17</v>
      </c>
      <c r="F11" s="11">
        <v>26.68</v>
      </c>
      <c r="G11" s="3">
        <f t="shared" si="0"/>
        <v>0</v>
      </c>
      <c r="H11" s="3">
        <f t="shared" si="1"/>
        <v>0</v>
      </c>
      <c r="I11" s="3">
        <f t="shared" si="2"/>
        <v>0</v>
      </c>
      <c r="J11" s="3">
        <f t="shared" si="3"/>
        <v>4002</v>
      </c>
    </row>
    <row r="12" spans="1:13" x14ac:dyDescent="0.2">
      <c r="A12" s="8">
        <v>7</v>
      </c>
      <c r="B12" s="2" t="s">
        <v>13</v>
      </c>
      <c r="C12" s="9">
        <v>75</v>
      </c>
      <c r="D12" s="10">
        <v>22.54</v>
      </c>
      <c r="E12" s="10">
        <v>23.67</v>
      </c>
      <c r="F12" s="11">
        <v>23.85</v>
      </c>
      <c r="G12" s="3">
        <f t="shared" si="0"/>
        <v>25.425000000000058</v>
      </c>
      <c r="H12" s="3">
        <f t="shared" si="1"/>
        <v>17.752500000000001</v>
      </c>
      <c r="I12" s="3">
        <f t="shared" si="2"/>
        <v>1732.0725000000002</v>
      </c>
      <c r="J12" s="3">
        <f t="shared" si="3"/>
        <v>1788.75</v>
      </c>
    </row>
    <row r="13" spans="1:13" ht="17" thickBot="1" x14ac:dyDescent="0.25">
      <c r="A13" s="12">
        <v>8</v>
      </c>
      <c r="B13" s="13" t="s">
        <v>14</v>
      </c>
      <c r="C13" s="14">
        <v>54.350115187540439</v>
      </c>
      <c r="D13" s="15">
        <v>24.84</v>
      </c>
      <c r="E13" s="15">
        <v>28.77</v>
      </c>
      <c r="F13" s="16">
        <v>31.66</v>
      </c>
      <c r="G13" s="3">
        <f t="shared" si="0"/>
        <v>64.078785806110162</v>
      </c>
      <c r="H13" s="3">
        <f t="shared" si="1"/>
        <v>15.636528139455384</v>
      </c>
      <c r="I13" s="3">
        <f t="shared" si="2"/>
        <v>1483.9374999999729</v>
      </c>
      <c r="J13" s="3">
        <f t="shared" si="3"/>
        <v>3028.2753531624699</v>
      </c>
    </row>
    <row r="14" spans="1:13" x14ac:dyDescent="0.2">
      <c r="I14" s="3">
        <f>SUM(I6:I13)</f>
        <v>9999.9999999999727</v>
      </c>
      <c r="J14" s="3">
        <f>SUM(J6:J13)</f>
        <v>26507.525353162469</v>
      </c>
    </row>
    <row r="15" spans="1:13" x14ac:dyDescent="0.2">
      <c r="A15" s="3" t="s">
        <v>15</v>
      </c>
      <c r="B15" s="17" t="s">
        <v>16</v>
      </c>
    </row>
    <row r="16" spans="1:13" x14ac:dyDescent="0.2">
      <c r="A16" s="3" t="s">
        <v>17</v>
      </c>
      <c r="B16" s="17" t="s">
        <v>18</v>
      </c>
    </row>
    <row r="17" spans="1:5" x14ac:dyDescent="0.2">
      <c r="A17" s="3" t="s">
        <v>27</v>
      </c>
      <c r="E17" s="2"/>
    </row>
    <row r="18" spans="1:5" x14ac:dyDescent="0.2">
      <c r="C18" s="3" t="s">
        <v>34</v>
      </c>
      <c r="D18" s="3">
        <f>SUM(C6,C8,C12)</f>
        <v>250</v>
      </c>
      <c r="E18" s="2"/>
    </row>
    <row r="19" spans="1:5" x14ac:dyDescent="0.2">
      <c r="E19" s="2"/>
    </row>
    <row r="20" spans="1:5" x14ac:dyDescent="0.2">
      <c r="E20" s="2"/>
    </row>
    <row r="21" spans="1:5" x14ac:dyDescent="0.2">
      <c r="E21" s="2"/>
    </row>
    <row r="22" spans="1:5" x14ac:dyDescent="0.2">
      <c r="E22" s="2"/>
    </row>
    <row r="23" spans="1:5" x14ac:dyDescent="0.2">
      <c r="E23" s="2"/>
    </row>
    <row r="24" spans="1:5" ht="17" thickBot="1" x14ac:dyDescent="0.25">
      <c r="A24" s="18" t="s">
        <v>25</v>
      </c>
      <c r="E24" s="13"/>
    </row>
    <row r="25" spans="1:5" ht="17" thickBot="1" x14ac:dyDescent="0.25">
      <c r="A25" s="20">
        <f>J14</f>
        <v>26507.525353162469</v>
      </c>
    </row>
    <row r="28" spans="1:5" x14ac:dyDescent="0.2">
      <c r="A28" s="18" t="s">
        <v>19</v>
      </c>
      <c r="B28" s="18" t="s">
        <v>20</v>
      </c>
      <c r="C28" s="18" t="s">
        <v>21</v>
      </c>
      <c r="D28" s="18" t="s">
        <v>22</v>
      </c>
    </row>
    <row r="29" spans="1:5" x14ac:dyDescent="0.2">
      <c r="A29" s="21"/>
      <c r="B29" s="19"/>
      <c r="C29" s="19"/>
      <c r="D29" s="19"/>
    </row>
    <row r="30" spans="1:5" x14ac:dyDescent="0.2">
      <c r="A30" s="21" t="s">
        <v>26</v>
      </c>
      <c r="B30" s="3">
        <f>I14</f>
        <v>9999.9999999999727</v>
      </c>
      <c r="C30" s="19" t="s">
        <v>23</v>
      </c>
      <c r="D30" s="19">
        <v>10000</v>
      </c>
      <c r="E30" s="19"/>
    </row>
    <row r="31" spans="1:5" x14ac:dyDescent="0.2">
      <c r="A31" s="2" t="s">
        <v>7</v>
      </c>
      <c r="B31" s="19">
        <f>C6</f>
        <v>100</v>
      </c>
      <c r="C31" s="19" t="s">
        <v>24</v>
      </c>
      <c r="D31" s="19">
        <v>75</v>
      </c>
      <c r="E31" s="19"/>
    </row>
    <row r="32" spans="1:5" x14ac:dyDescent="0.2">
      <c r="A32" s="2" t="s">
        <v>8</v>
      </c>
      <c r="B32" s="19">
        <f t="shared" ref="B32:B38" si="4">C7</f>
        <v>75</v>
      </c>
      <c r="C32" s="19" t="s">
        <v>24</v>
      </c>
      <c r="D32" s="19">
        <v>75</v>
      </c>
      <c r="E32" s="19"/>
    </row>
    <row r="33" spans="1:5" x14ac:dyDescent="0.2">
      <c r="A33" s="2" t="s">
        <v>9</v>
      </c>
      <c r="B33" s="19">
        <f t="shared" si="4"/>
        <v>75</v>
      </c>
      <c r="C33" s="19" t="s">
        <v>24</v>
      </c>
      <c r="D33" s="19">
        <v>75</v>
      </c>
      <c r="E33" s="19"/>
    </row>
    <row r="34" spans="1:5" x14ac:dyDescent="0.2">
      <c r="A34" s="2" t="s">
        <v>10</v>
      </c>
      <c r="B34" s="19">
        <f t="shared" si="4"/>
        <v>0</v>
      </c>
      <c r="C34" s="19" t="s">
        <v>24</v>
      </c>
      <c r="D34" s="19">
        <v>75</v>
      </c>
      <c r="E34" s="19"/>
    </row>
    <row r="35" spans="1:5" x14ac:dyDescent="0.2">
      <c r="A35" s="2" t="s">
        <v>11</v>
      </c>
      <c r="B35" s="19">
        <f t="shared" si="4"/>
        <v>0</v>
      </c>
      <c r="C35" s="19" t="s">
        <v>24</v>
      </c>
      <c r="D35" s="19">
        <v>75</v>
      </c>
      <c r="E35" s="19"/>
    </row>
    <row r="36" spans="1:5" x14ac:dyDescent="0.2">
      <c r="A36" s="2" t="s">
        <v>12</v>
      </c>
      <c r="B36" s="19">
        <f t="shared" si="4"/>
        <v>0</v>
      </c>
      <c r="C36" s="19" t="s">
        <v>24</v>
      </c>
      <c r="D36" s="19">
        <v>75</v>
      </c>
      <c r="E36" s="19"/>
    </row>
    <row r="37" spans="1:5" x14ac:dyDescent="0.2">
      <c r="A37" s="2" t="s">
        <v>13</v>
      </c>
      <c r="B37" s="19">
        <f t="shared" si="4"/>
        <v>75</v>
      </c>
      <c r="C37" s="19" t="s">
        <v>24</v>
      </c>
      <c r="D37" s="19">
        <v>75</v>
      </c>
      <c r="E37" s="19"/>
    </row>
    <row r="38" spans="1:5" ht="17" thickBot="1" x14ac:dyDescent="0.25">
      <c r="A38" s="13" t="s">
        <v>14</v>
      </c>
      <c r="B38" s="19">
        <f t="shared" si="4"/>
        <v>54.350115187540439</v>
      </c>
      <c r="C38" s="19" t="s">
        <v>24</v>
      </c>
      <c r="D38" s="19">
        <v>75</v>
      </c>
      <c r="E38" s="19"/>
    </row>
    <row r="39" spans="1:5" x14ac:dyDescent="0.2">
      <c r="A39" s="21" t="s">
        <v>28</v>
      </c>
      <c r="B39" s="19"/>
      <c r="C39" s="19"/>
      <c r="D39" s="19"/>
    </row>
    <row r="40" spans="1:5" x14ac:dyDescent="0.2">
      <c r="B40" s="19">
        <f>J6</f>
        <v>1475</v>
      </c>
      <c r="C40" s="19" t="s">
        <v>23</v>
      </c>
      <c r="D40" s="24">
        <v>0</v>
      </c>
    </row>
    <row r="41" spans="1:5" x14ac:dyDescent="0.2">
      <c r="B41" s="19">
        <f>J7</f>
        <v>1973.25</v>
      </c>
      <c r="C41" s="19" t="s">
        <v>23</v>
      </c>
      <c r="D41" s="24">
        <v>0</v>
      </c>
    </row>
    <row r="42" spans="1:5" x14ac:dyDescent="0.2">
      <c r="B42" s="19">
        <f>J8</f>
        <v>2591.25</v>
      </c>
      <c r="C42" s="19" t="s">
        <v>23</v>
      </c>
      <c r="D42" s="24">
        <v>0</v>
      </c>
    </row>
    <row r="43" spans="1:5" x14ac:dyDescent="0.2">
      <c r="B43" s="19">
        <f>J9</f>
        <v>2284.5</v>
      </c>
      <c r="C43" s="19" t="s">
        <v>23</v>
      </c>
      <c r="D43" s="24">
        <v>0</v>
      </c>
    </row>
    <row r="44" spans="1:5" x14ac:dyDescent="0.2">
      <c r="B44" s="19">
        <f>J10</f>
        <v>9364.5</v>
      </c>
      <c r="C44" s="19" t="s">
        <v>23</v>
      </c>
      <c r="D44" s="24">
        <v>0</v>
      </c>
    </row>
    <row r="45" spans="1:5" x14ac:dyDescent="0.2">
      <c r="B45" s="19">
        <f>J11</f>
        <v>4002</v>
      </c>
      <c r="C45" s="19" t="s">
        <v>23</v>
      </c>
      <c r="D45" s="24">
        <v>0</v>
      </c>
    </row>
    <row r="46" spans="1:5" x14ac:dyDescent="0.2">
      <c r="B46" s="19">
        <f>J12</f>
        <v>1788.75</v>
      </c>
      <c r="C46" s="19" t="s">
        <v>23</v>
      </c>
      <c r="D46" s="24">
        <v>0</v>
      </c>
    </row>
    <row r="47" spans="1:5" x14ac:dyDescent="0.2">
      <c r="B47" s="19">
        <f>J13</f>
        <v>3028.2753531624699</v>
      </c>
      <c r="C47" s="19" t="s">
        <v>23</v>
      </c>
      <c r="D47" s="24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Usuario de Microsoft Office</cp:lastModifiedBy>
  <dcterms:created xsi:type="dcterms:W3CDTF">2014-01-19T04:00:32Z</dcterms:created>
  <dcterms:modified xsi:type="dcterms:W3CDTF">2017-08-07T21:20:21Z</dcterms:modified>
</cp:coreProperties>
</file>