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TR" sheetId="1" r:id="rId4"/>
    <sheet state="visible" name="SDR" sheetId="2" r:id="rId5"/>
    <sheet state="visible" name="HTR" sheetId="3" r:id="rId6"/>
    <sheet state="visible" name="PTR" sheetId="4" r:id="rId7"/>
    <sheet state="visible" name="W200CF" sheetId="5" r:id="rId8"/>
    <sheet state="visible" name="PM620" sheetId="6" r:id="rId9"/>
  </sheets>
  <definedNames/>
  <calcPr/>
</workbook>
</file>

<file path=xl/sharedStrings.xml><?xml version="1.0" encoding="utf-8"?>
<sst xmlns="http://schemas.openxmlformats.org/spreadsheetml/2006/main" count="427" uniqueCount="311">
  <si>
    <t>BOMAG</t>
  </si>
  <si>
    <t>CATERPILLAR</t>
  </si>
  <si>
    <t xml:space="preserve">HAMM </t>
  </si>
  <si>
    <t>DYNAPAC</t>
  </si>
  <si>
    <t xml:space="preserve">AMMANN </t>
  </si>
  <si>
    <t>JCB</t>
  </si>
  <si>
    <t>WACKER NEUSON</t>
  </si>
  <si>
    <t>Máquina</t>
  </si>
  <si>
    <t>Modelo</t>
  </si>
  <si>
    <t>BW120 AD 5</t>
  </si>
  <si>
    <t>CB2.7GC</t>
  </si>
  <si>
    <t>HD12 VV</t>
  </si>
  <si>
    <t>CC1200</t>
  </si>
  <si>
    <t>ARX 26</t>
  </si>
  <si>
    <t>CT260</t>
  </si>
  <si>
    <t>RD27</t>
  </si>
  <si>
    <t>Peso (Kg)</t>
  </si>
  <si>
    <t>Motor</t>
  </si>
  <si>
    <t>Kubota D1703</t>
  </si>
  <si>
    <t>CAT C1.7T</t>
  </si>
  <si>
    <t>Kubota D1503</t>
  </si>
  <si>
    <t>Kubota D1703-M</t>
  </si>
  <si>
    <t xml:space="preserve"> Yanmar 3TNV88F</t>
  </si>
  <si>
    <t>Kubota D1903-M</t>
  </si>
  <si>
    <t>Potencia (HP)</t>
  </si>
  <si>
    <t>Ancho de compactación (m)</t>
  </si>
  <si>
    <t>Carga lineal estática (Kg/cm)</t>
  </si>
  <si>
    <t>Sistema de compactación</t>
  </si>
  <si>
    <t>Vibratory</t>
  </si>
  <si>
    <t>Amplitud (mm)</t>
  </si>
  <si>
    <t>Capacidad de tanque de agua (l)</t>
  </si>
  <si>
    <t>País de origen</t>
  </si>
  <si>
    <t>Germany/China</t>
  </si>
  <si>
    <t>China</t>
  </si>
  <si>
    <t>Czech</t>
  </si>
  <si>
    <t>Brasil</t>
  </si>
  <si>
    <t>Switzerland</t>
  </si>
  <si>
    <t>India</t>
  </si>
  <si>
    <t>Germany</t>
  </si>
  <si>
    <t>Asistentes de control de compactación</t>
  </si>
  <si>
    <t>Economizer (Opción)  Sensor de rigidez del suelo + LED progresivo</t>
  </si>
  <si>
    <t>CMV (Compaction Meter Value)</t>
  </si>
  <si>
    <t>HAMM Compaction Meter: Sensor de aceleración / frecuencia</t>
  </si>
  <si>
    <t>DCA-A Sensor de aceleración / amplitud</t>
  </si>
  <si>
    <t>ACEforce: 	Sensor de rigidez dinámica</t>
  </si>
  <si>
    <t>USP</t>
  </si>
  <si>
    <t>Bajos TCO (Servicio/Matenimiento/Reparación/confiabilidad)</t>
  </si>
  <si>
    <t>Rodillo de bajo costo operativo, ideal para flotas de alquiler o trabajos donde la simplicidad y confiabilidad mecánica son prioridad.</t>
  </si>
  <si>
    <t>Máxima maniobrabilidad con doble tambor vibratorio y opción de configuración para zonas urbanas estrechas</t>
  </si>
  <si>
    <t>Chasis compacto con diseño en tándem y opción de sistema DCA para trazabilidad por zonas (en modelos superiores).</t>
  </si>
  <si>
    <t>Tecnología de compactación activa que ajusta automáticamente la vibración según la rigidez del suelo para optimizar el número de pasadas.</t>
  </si>
  <si>
    <t>Diseño robusto, excelente acceso a mantenimiento y componentes estandarizados para máxima disponibilidad en campo.</t>
  </si>
  <si>
    <t>Fácil y seguro de operar</t>
  </si>
  <si>
    <t>Economizer (Opción) Incluye indicador de temperatura</t>
  </si>
  <si>
    <t>Productividad</t>
  </si>
  <si>
    <t>Consumo de combustible (L/h)</t>
  </si>
  <si>
    <t>Price CIF (USD)</t>
  </si>
  <si>
    <t>Preventive Maintenance (USD/h)</t>
  </si>
  <si>
    <t>Corrective Maintenance (USD/h)</t>
  </si>
  <si>
    <t>Operative time Input (h)</t>
  </si>
  <si>
    <t>TCO (USD)</t>
  </si>
  <si>
    <t>Tiempo</t>
  </si>
  <si>
    <t>HAMM</t>
  </si>
  <si>
    <t>NEW HOLLAND</t>
  </si>
  <si>
    <t>SANY</t>
  </si>
  <si>
    <t>XCMG</t>
  </si>
  <si>
    <t>AMMANN</t>
  </si>
  <si>
    <t>BW211 D5-SL</t>
  </si>
  <si>
    <t>HC110</t>
  </si>
  <si>
    <t>CA25 D-Rhino</t>
  </si>
  <si>
    <t>CS11GC</t>
  </si>
  <si>
    <t>V110</t>
  </si>
  <si>
    <t>SSR120C-10S</t>
  </si>
  <si>
    <t>XS123</t>
  </si>
  <si>
    <t>ASC110</t>
  </si>
  <si>
    <t>116D</t>
  </si>
  <si>
    <t>Cummins 4BT 3.9</t>
  </si>
  <si>
    <t>Cummins 4BTAA 3.9</t>
  </si>
  <si>
    <t>Deutz BF4M 2012 C</t>
  </si>
  <si>
    <t>JDPS 4045PTE</t>
  </si>
  <si>
    <t>Cummins QSF3.8</t>
  </si>
  <si>
    <t>Cat C4.4</t>
  </si>
  <si>
    <t>S8000 4-stroke</t>
  </si>
  <si>
    <t>DONGFENG CUMMINS QSB3.9-C150-3</t>
  </si>
  <si>
    <t>Cummins QSB 4.5-C160</t>
  </si>
  <si>
    <t>JCB DIESELMAX TCA-85</t>
  </si>
  <si>
    <t>1,80 / 0,95</t>
  </si>
  <si>
    <t>1,95/0,85</t>
  </si>
  <si>
    <t>1,8/0,9</t>
  </si>
  <si>
    <t>2,0/1,0</t>
  </si>
  <si>
    <t>1,8/0,8</t>
  </si>
  <si>
    <t>1,85/0,9</t>
  </si>
  <si>
    <t>Carga Lineal Estática (Kg/cm)</t>
  </si>
  <si>
    <t>Gradeabilidad (%)</t>
  </si>
  <si>
    <t>Sweden/ Brazil/ China</t>
  </si>
  <si>
    <t>China/Brazil</t>
  </si>
  <si>
    <t>Brazil</t>
  </si>
  <si>
    <t>Asistente de compactación</t>
  </si>
  <si>
    <r>
      <rPr>
        <rFont val="Arial"/>
        <b/>
        <color rgb="FF000000"/>
        <sz val="10.0"/>
      </rPr>
      <t xml:space="preserve"> BOMAG ECONOMIZER</t>
    </r>
    <r>
      <rPr>
        <rFont val="Arial"/>
        <color rgb="FF000000"/>
        <sz val="10.0"/>
      </rPr>
      <t xml:space="preserve">
Sistema visual que permite a los operadores medir el progreso de la compactación en tiempo real. Utiliza una escala LED en la cabina para mostrar el nivel de compactación alcanzado, ayudando a evitar sobrecompacción o subcompactación. </t>
    </r>
  </si>
  <si>
    <r>
      <rPr>
        <rFont val="Arial"/>
        <b/>
        <color rgb="FF000000"/>
        <sz val="10.0"/>
      </rPr>
      <t xml:space="preserve"> BOMAG ECONOMIZER</t>
    </r>
    <r>
      <rPr>
        <rFont val="Arial"/>
        <color rgb="FF000000"/>
        <sz val="10.0"/>
      </rPr>
      <t xml:space="preserve">
Sistema visual que permite a los operadores medir el progreso de la compactación en tiempo real. Utiliza una escala LED en la cabina para mostrar el nivel de compactación alcanzado, ayudando a evitar sobrecompacción o subcompactación.</t>
    </r>
  </si>
  <si>
    <r>
      <rPr>
        <rFont val="Arial"/>
        <b/>
        <color rgb="FF000000"/>
        <sz val="10.0"/>
      </rPr>
      <t xml:space="preserve"> BOMAG ECONOMIZER</t>
    </r>
    <r>
      <rPr>
        <rFont val="Arial"/>
        <color rgb="FF000000"/>
        <sz val="10.0"/>
      </rPr>
      <t xml:space="preserve">
Sistema visual que permite a los operadores medir el progreso de la compactación en tiempo real. Utiliza una escala LED en la cabina para mostrar el nivel de compactación alcanzado, ayudando a evitar sobrecompacción o subcompactación.</t>
    </r>
  </si>
  <si>
    <t>No aplica</t>
  </si>
  <si>
    <r>
      <rPr>
        <rFont val="Arial"/>
        <b/>
        <color rgb="FF000000"/>
        <sz val="10.0"/>
      </rPr>
      <t>CAT Machine Drive Power (MDP)</t>
    </r>
    <r>
      <rPr>
        <rFont val="Arial"/>
        <color rgb="FF000000"/>
        <sz val="10.0"/>
      </rPr>
      <t xml:space="preserve">
Este sistema mide la resistencia del terreno durante la compactación, proporcionando datos en tiempo real sobre la capacidad de trabajo del equipo y las condiciones del suelo. Permite ajustar la intensidad de la compactación para evitar sobrecarga en el motor y mejorar la eficiencia.</t>
    </r>
  </si>
  <si>
    <r>
      <rPr>
        <rFont val="Arial"/>
        <b/>
        <color rgb="FF000000"/>
        <sz val="11.0"/>
      </rPr>
      <t>AMMANN ACEforce</t>
    </r>
    <r>
      <rPr>
        <rFont val="Arial"/>
        <color rgb="FF000000"/>
        <sz val="11.0"/>
      </rPr>
      <t xml:space="preserve">
 Tecnología de ajuste activo de la vibración, que ajusta continuamente la amplitud y la frecuencia del tambor según las condiciones del terreno. Esto mejora la eficiencia y la uniformidad de la compactación.</t>
    </r>
  </si>
  <si>
    <r>
      <rPr>
        <rFont val="Arial"/>
        <b/>
        <color rgb="FF000000"/>
        <sz val="11.0"/>
      </rPr>
      <t>IntelliCompaction</t>
    </r>
    <r>
      <rPr>
        <rFont val="Arial"/>
        <color rgb="FF000000"/>
        <sz val="11.0"/>
      </rPr>
      <t xml:space="preserve">  Proporciona un valor de compactación relativa, lo que ayuda a lograr una compactación consistente y uniforme en todo el parche.</t>
    </r>
  </si>
  <si>
    <r>
      <rPr>
        <rFont val="Arial"/>
        <b/>
        <color rgb="FF000000"/>
        <sz val="10.0"/>
      </rPr>
      <t>BOMAG TERRAMETER</t>
    </r>
    <r>
      <rPr>
        <rFont val="Arial"/>
        <color rgb="FF000000"/>
        <sz val="10.0"/>
      </rPr>
      <t xml:space="preserve">
Sistema que mide la rigidez del suelo mediante la vibración del tambor. Ofrece una lectura en tiempo real del módulo de elasticidad del material compactado, lo que facilita el control preciso de la compactación y la trazabilidad de los trabajos. Evib - MN/m2</t>
    </r>
  </si>
  <si>
    <r>
      <rPr>
        <rFont val="Arial"/>
        <b/>
        <color rgb="FF000000"/>
        <sz val="10.0"/>
      </rPr>
      <t>BOMAG TERRAMETER</t>
    </r>
    <r>
      <rPr>
        <rFont val="Arial"/>
        <color rgb="FF000000"/>
        <sz val="10.0"/>
      </rPr>
      <t xml:space="preserve">
Sistema que mide la rigidez del suelo mediante la vibración del tambor. Ofrece una lectura en tiempo real del módulo de elasticidad del material compactado, lo que facilita el control preciso de la compactación y la trazabilidad de los trabajos. Evib - MN/m2</t>
    </r>
  </si>
  <si>
    <r>
      <rPr>
        <rFont val="Arial"/>
        <b/>
        <color rgb="FF000000"/>
        <sz val="10.0"/>
      </rPr>
      <t>BOMAG TERRAMETER</t>
    </r>
    <r>
      <rPr>
        <rFont val="Arial"/>
        <color rgb="FF000000"/>
        <sz val="10.0"/>
      </rPr>
      <t xml:space="preserve">
Sistema que mide la rigidez del suelo mediante la vibración del tambor. Ofrece una lectura en tiempo real del módulo de elasticidad del material compactado, lo que facilita el control preciso de la compactación y la trazabilidad de los trabajos. Evib - MN/m2</t>
    </r>
  </si>
  <si>
    <r>
      <rPr>
        <rFont val="Arial"/>
        <b/>
        <color rgb="FF000000"/>
        <sz val="10.0"/>
      </rPr>
      <t>HAMM SmartCompaction Value (Solo si es Serie VA)</t>
    </r>
    <r>
      <rPr>
        <rFont val="Arial"/>
        <color rgb="FF000000"/>
        <sz val="10.0"/>
      </rPr>
      <t xml:space="preserve">
El sistema determina el valor de capacidad de carga actual SCV (Smart Compaction Value) del suelo en MN/m². A continuación, el asistente de compactación coloca automáticamente el sistema de desequilibrio en el tambor VA especialmente desarrollado en todas las situaciones, de modo que siempre oscile con la amplitud óptima</t>
    </r>
  </si>
  <si>
    <r>
      <rPr>
        <rFont val="Arial"/>
        <b/>
        <color rgb="FF000000"/>
        <sz val="10.0"/>
      </rPr>
      <t xml:space="preserve">Dynapac Compaction Meter (DCM) </t>
    </r>
    <r>
      <rPr>
        <rFont val="Arial"/>
        <color rgb="FF000000"/>
        <sz val="10.0"/>
      </rPr>
      <t>utiliza un sensor acelerómetro montado en el tambor del compactador, que mide las vibraciones generadas durante la operación. Estas señales se procesan y se presentan como CMV  Cuando el CMV deja de aumentar, se considera que se ha alcanzado la compactación</t>
    </r>
  </si>
  <si>
    <r>
      <rPr>
        <rFont val="Arial"/>
        <b/>
        <color rgb="FF000000"/>
        <sz val="10.0"/>
      </rPr>
      <t>CAT Compaction Meter Value (CMV)</t>
    </r>
    <r>
      <rPr>
        <rFont val="Arial"/>
        <color rgb="FF000000"/>
        <sz val="10.0"/>
      </rPr>
      <t xml:space="preserve"> Sistema que mide en tiempo real la rigidez del suelo a medida que el tambor vibrante pasa sobre él. El valor se muestra en la cabina, permitiendo a los operadores monitorear el progreso de la compactación.</t>
    </r>
  </si>
  <si>
    <t>Telemetría</t>
  </si>
  <si>
    <t>Telematics</t>
  </si>
  <si>
    <t>Smart Doc</t>
  </si>
  <si>
    <t>Dyn@lizer</t>
  </si>
  <si>
    <t>Vision Link</t>
  </si>
  <si>
    <t>Tecnologías Innovadoras</t>
  </si>
  <si>
    <t>Economizer, TERRAMETER (Evib real), VARIOCONTROL, ECOMODE, TELEMATIC</t>
  </si>
  <si>
    <t>EcoStop, SmartCompaction, vibración adaptativa</t>
  </si>
  <si>
    <t>Dynapac Compaction meter (DCM), Dyn@lyzer</t>
  </si>
  <si>
    <t>MDP, CMV, AccuGrade Compaction, Eco-mode, Vision Link</t>
  </si>
  <si>
    <t xml:space="preserve">	ReadyKit básico (en algunas versiones), cabina optimizada</t>
  </si>
  <si>
    <t>Tracción automática, vibración doble, telematics-ready</t>
  </si>
  <si>
    <t xml:space="preserve">XCMG Telematics </t>
  </si>
  <si>
    <t>ECOdrop, telemetría, control automático de vibración</t>
  </si>
  <si>
    <t xml:space="preserve">	LiveLinks Telematics, CCOMPATRONIC (compaction measurement device)</t>
  </si>
  <si>
    <r>
      <rPr>
        <rFont val="Arial"/>
        <b/>
        <color theme="1"/>
        <sz val="10.0"/>
      </rPr>
      <t>Operación Intuitiva</t>
    </r>
    <r>
      <rPr>
        <rFont val="Arial"/>
        <color theme="1"/>
        <sz val="10.0"/>
      </rPr>
      <t xml:space="preserve">
* Un switch para cada función
* Símbolos intuitivos facilitan la operación
</t>
    </r>
  </si>
  <si>
    <r>
      <rPr>
        <rFont val="Arial"/>
        <b/>
        <color theme="1"/>
        <sz val="10.0"/>
      </rPr>
      <t>Operación Intuitiva</t>
    </r>
    <r>
      <rPr>
        <rFont val="Arial"/>
        <color theme="1"/>
        <sz val="10.0"/>
      </rPr>
      <t xml:space="preserve">
* Un switch para cada función
* Símbolos intuitivos facilitan la operación
</t>
    </r>
  </si>
  <si>
    <r>
      <rPr>
        <rFont val="Arial"/>
        <b/>
        <color theme="1"/>
        <sz val="10.0"/>
      </rPr>
      <t>Operación Intuitiva</t>
    </r>
    <r>
      <rPr>
        <rFont val="Arial"/>
        <color theme="1"/>
        <sz val="10.0"/>
      </rPr>
      <t xml:space="preserve">
* Un switch para cada función
* Símbolos intuitivos facilitan la operación
</t>
    </r>
  </si>
  <si>
    <r>
      <rPr>
        <rFont val="Arial"/>
        <b/>
        <color theme="1"/>
        <sz val="10.0"/>
      </rPr>
      <t>Conducción y maniobrabilidad</t>
    </r>
    <r>
      <rPr>
        <rFont val="Arial"/>
        <color theme="1"/>
        <sz val="10.0"/>
      </rPr>
      <t xml:space="preserve">
* Bloqueo integrado de la articulación pendular
* Control de tracción para una óptima transmisión de potencia</t>
    </r>
  </si>
  <si>
    <r>
      <rPr>
        <rFont val="Arial"/>
        <b/>
        <color theme="1"/>
        <sz val="10.0"/>
      </rPr>
      <t>Controles intuitivos:</t>
    </r>
    <r>
      <rPr>
        <rFont val="Arial"/>
        <color theme="1"/>
        <sz val="10.0"/>
      </rPr>
      <t xml:space="preserve"> Palancas simples y panel de instrumentos con indicadores claros, fáciles de operar incluso por personal con poca experiencia.</t>
    </r>
  </si>
  <si>
    <r>
      <rPr>
        <rFont val="Arial"/>
        <b/>
        <color theme="1"/>
        <sz val="10.0"/>
      </rPr>
      <t>Controles ergonómicos y simples:</t>
    </r>
    <r>
      <rPr>
        <rFont val="Arial"/>
        <color theme="1"/>
        <sz val="10.0"/>
      </rPr>
      <t xml:space="preserve">
* Palanca de control única para avance, vibración y dirección.
* Instrumentación digital fácil de leer.</t>
    </r>
  </si>
  <si>
    <r>
      <rPr>
        <rFont val="Arial"/>
        <b/>
        <color theme="1"/>
        <sz val="10.0"/>
      </rPr>
      <t>Controles básicos y mecánicos:</t>
    </r>
    <r>
      <rPr>
        <rFont val="Arial"/>
        <color theme="1"/>
        <sz val="10.0"/>
      </rPr>
      <t xml:space="preserve">
* Fáciles de usar, ideales para operadores con poca capacitación.
* Palanca de avance/reversa con control de vibración independiente.</t>
    </r>
  </si>
  <si>
    <r>
      <rPr>
        <rFont val="Arial"/>
        <b/>
        <color theme="1"/>
        <sz val="10.0"/>
      </rPr>
      <t>Controles fáciles de usar:</t>
    </r>
    <r>
      <rPr>
        <rFont val="Arial"/>
        <color theme="1"/>
        <sz val="10.0"/>
      </rPr>
      <t xml:space="preserve">
* Palanca tipo joystick para dirección, vibración y cambio de marcha.</t>
    </r>
  </si>
  <si>
    <r>
      <rPr>
        <rFont val="Arial"/>
        <b/>
        <color theme="1"/>
        <sz val="10.0"/>
      </rPr>
      <t>Estación del operador</t>
    </r>
    <r>
      <rPr>
        <rFont val="Arial"/>
        <color theme="1"/>
        <sz val="10.0"/>
      </rPr>
      <t xml:space="preserve">
El control intuitivo de la máquina facilita su uso. Las funciones avanzadas garantizan que incluso los principiantes sean productivos y de alto rendimiento.</t>
    </r>
  </si>
  <si>
    <r>
      <rPr>
        <rFont val="Arial"/>
        <b/>
        <color theme="1"/>
        <sz val="10.0"/>
      </rPr>
      <t>Rendimiento de compactación más alto</t>
    </r>
    <r>
      <rPr>
        <rFont val="Arial"/>
        <color theme="1"/>
        <sz val="10.0"/>
      </rPr>
      <t xml:space="preserve">
* Máximas amplitudes para un efecto de compactación más profundo (Larger amplitud 2,2 mm)
* Flexibilidad en el montaje del kit pata de cabra</t>
    </r>
  </si>
  <si>
    <r>
      <rPr>
        <rFont val="Arial"/>
        <b/>
        <color theme="1"/>
        <sz val="10.0"/>
      </rPr>
      <t>Rendimiento de compactación más alto</t>
    </r>
    <r>
      <rPr>
        <rFont val="Arial"/>
        <color theme="1"/>
        <sz val="10.0"/>
      </rPr>
      <t xml:space="preserve">
* Máximas amplitudes para un efecto de compactación más profundo (Larger amplitud 2,2 mm)
* Flexibilidad en el montaje del kit pata de cabra</t>
    </r>
  </si>
  <si>
    <r>
      <rPr>
        <rFont val="Arial"/>
        <b/>
        <color theme="1"/>
        <sz val="10.0"/>
      </rPr>
      <t>Rendimiento de compactación más alto</t>
    </r>
    <r>
      <rPr>
        <rFont val="Arial"/>
        <color theme="1"/>
        <sz val="10.0"/>
      </rPr>
      <t xml:space="preserve">
* Máximas amplitudes para un efecto de compactación más profundo (Larger amplitud 2,2 mm)
* Flexibilidad en el montaje del kit pata de cabra</t>
    </r>
  </si>
  <si>
    <r>
      <rPr>
        <rFont val="Arial"/>
        <b/>
        <color theme="1"/>
        <sz val="10.0"/>
      </rPr>
      <t>Calidad de compactación</t>
    </r>
    <r>
      <rPr>
        <rFont val="Arial"/>
        <color theme="1"/>
        <sz val="10.0"/>
      </rPr>
      <t xml:space="preserve">
* Asistente Smart Compact para el ajuste automático
de la potencia de compactación
*Alta carga lineal y fuerza centrífuga</t>
    </r>
  </si>
  <si>
    <r>
      <rPr>
        <rFont val="Arial"/>
        <b/>
        <color theme="1"/>
        <sz val="10.0"/>
      </rPr>
      <t>Compactación efectiva</t>
    </r>
    <r>
      <rPr>
        <rFont val="Arial"/>
        <color theme="1"/>
        <sz val="10.0"/>
      </rPr>
      <t xml:space="preserve">
* Gracias a su peso operativo y potencia, logra una compactación eficiente en menos pasadas.
* Amplitud dual: Permite seleccionar entre alta y baja amplitud para distintos materiales (granulares vs cohesivos), optimizando el rendimiento.</t>
    </r>
  </si>
  <si>
    <r>
      <rPr>
        <rFont val="Arial"/>
        <b/>
        <color theme="1"/>
        <sz val="10.0"/>
      </rPr>
      <t xml:space="preserve">Mayor carga lineal estática
</t>
    </r>
    <r>
      <rPr>
        <rFont val="Arial"/>
        <color theme="1"/>
        <sz val="10.0"/>
      </rPr>
      <t>Tambor de alto peso y excelente contacto con el suelo para lograr profundidad efectiva de compactación.</t>
    </r>
  </si>
  <si>
    <r>
      <rPr>
        <rFont val="Arial"/>
        <b/>
        <color theme="1"/>
        <sz val="10.0"/>
      </rPr>
      <t xml:space="preserve">Mayor tracción y maniobrabilidad
</t>
    </r>
    <r>
      <rPr>
        <rFont val="Arial"/>
        <color theme="1"/>
        <sz val="10.0"/>
      </rPr>
      <t>Gracias a su sistema de doble tracción (Drum Drive), el rodillo compactador New Holland domina fácilmente los terrenos más empinados, mientras que su ángulo de giro de 37 grados proporciona una maniobrabilidad excepcional, simplificando el trabajo en espacios reducidos.</t>
    </r>
  </si>
  <si>
    <r>
      <rPr>
        <rFont val="Arial"/>
        <b/>
        <color theme="1"/>
        <sz val="10.0"/>
      </rPr>
      <t>Calidad de compactación</t>
    </r>
    <r>
      <rPr>
        <rFont val="Arial"/>
        <color theme="1"/>
        <sz val="10.0"/>
      </rPr>
      <t xml:space="preserve">
* Fuerza centrífuga hasta 320 kN, una de las más altas del segmento.
* Sistema de vibración confiable con buena transferencia de energía.
* Distribución de peso balanceada para compactación uniforme.</t>
    </r>
  </si>
  <si>
    <r>
      <rPr>
        <rFont val="Arial"/>
        <b/>
        <color theme="1"/>
        <sz val="10.0"/>
      </rPr>
      <t>Calidad de Compactación</t>
    </r>
    <r>
      <rPr>
        <rFont val="Arial"/>
        <color theme="1"/>
        <sz val="10.0"/>
      </rPr>
      <t xml:space="preserve">
* Rendimiento adecuado para compactación de capas gruesas y materiales cohesivos.
* Diseño del tambor que reduce rebotes y mejora la uniformidad.</t>
    </r>
  </si>
  <si>
    <r>
      <rPr>
        <rFont val="Arial"/>
        <b/>
        <color theme="1"/>
        <sz val="10.0"/>
      </rPr>
      <t>Alto rendimiento de compactación</t>
    </r>
    <r>
      <rPr>
        <rFont val="Arial"/>
        <color theme="1"/>
        <sz val="10.0"/>
      </rPr>
      <t xml:space="preserve">
Compactación más rápida de capas más gruesas en menos pasadas.</t>
    </r>
  </si>
  <si>
    <r>
      <rPr>
        <rFont val="Arial"/>
        <b/>
        <color theme="1"/>
        <sz val="10.0"/>
      </rPr>
      <t>Calidad de Compactación</t>
    </r>
    <r>
      <rPr>
        <rFont val="Arial"/>
        <color theme="1"/>
        <sz val="10.0"/>
      </rPr>
      <t xml:space="preserve">
* Buen rendimiento para suelos compactables en obras viales, rurales o plataformas.
* Sistema de vibración robusto</t>
    </r>
  </si>
  <si>
    <r>
      <rPr>
        <rFont val="Arial"/>
        <b/>
        <color theme="1"/>
        <sz val="10.0"/>
      </rPr>
      <t>Junta</t>
    </r>
    <r>
      <rPr>
        <rFont val="Arial"/>
        <color theme="1"/>
        <sz val="10.0"/>
      </rPr>
      <t xml:space="preserve"> de articulación </t>
    </r>
    <r>
      <rPr>
        <rFont val="Arial"/>
        <b/>
        <color theme="1"/>
        <sz val="10.0"/>
      </rPr>
      <t>libre de mantenimiento</t>
    </r>
  </si>
  <si>
    <r>
      <rPr>
        <rFont val="Arial"/>
        <b/>
        <color theme="1"/>
        <sz val="10.0"/>
      </rPr>
      <t>Junta</t>
    </r>
    <r>
      <rPr>
        <rFont val="Arial"/>
        <color theme="1"/>
        <sz val="10.0"/>
      </rPr>
      <t xml:space="preserve"> de articulación </t>
    </r>
    <r>
      <rPr>
        <rFont val="Arial"/>
        <b/>
        <color theme="1"/>
        <sz val="10.0"/>
      </rPr>
      <t>libre de mantenimiento</t>
    </r>
  </si>
  <si>
    <r>
      <rPr>
        <rFont val="Arial"/>
        <b/>
        <color theme="1"/>
        <sz val="10.0"/>
      </rPr>
      <t>Junta</t>
    </r>
    <r>
      <rPr>
        <rFont val="Arial"/>
        <color theme="1"/>
        <sz val="10.0"/>
      </rPr>
      <t xml:space="preserve"> de articulación </t>
    </r>
    <r>
      <rPr>
        <rFont val="Arial"/>
        <b/>
        <color theme="1"/>
        <sz val="10.0"/>
      </rPr>
      <t>libre de mantenimiento</t>
    </r>
  </si>
  <si>
    <r>
      <rPr>
        <rFont val="Arial"/>
        <b/>
        <color theme="1"/>
        <sz val="10.0"/>
      </rPr>
      <t>Articulación pendular de 3 puntos</t>
    </r>
    <r>
      <rPr>
        <rFont val="Arial"/>
        <color theme="1"/>
        <sz val="10.0"/>
      </rPr>
      <t xml:space="preserve"> para una estabilidad direccional superior</t>
    </r>
  </si>
  <si>
    <r>
      <rPr>
        <rFont val="Arial"/>
        <b/>
        <color theme="1"/>
        <sz val="10.0"/>
      </rPr>
      <t>Junta de articulación</t>
    </r>
    <r>
      <rPr>
        <rFont val="Arial"/>
        <color theme="1"/>
        <sz val="10.0"/>
      </rPr>
      <t xml:space="preserve">
Ofrece un radio de giro estrecho y seguimiento preciso del terreno.</t>
    </r>
  </si>
  <si>
    <r>
      <rPr>
        <rFont val="Arial"/>
        <b/>
        <color theme="1"/>
        <sz val="10.0"/>
      </rPr>
      <t>Junta</t>
    </r>
    <r>
      <rPr>
        <rFont val="Arial"/>
        <color theme="1"/>
        <sz val="10.0"/>
      </rPr>
      <t xml:space="preserve"> de articulación </t>
    </r>
    <r>
      <rPr>
        <rFont val="Arial"/>
        <b/>
        <color theme="1"/>
        <sz val="10.0"/>
      </rPr>
      <t>libre de mantenimiento</t>
    </r>
  </si>
  <si>
    <r>
      <rPr>
        <rFont val="Arial"/>
        <b/>
        <color theme="1"/>
        <sz val="10.0"/>
      </rPr>
      <t>Junta de articulación</t>
    </r>
    <r>
      <rPr>
        <rFont val="Arial"/>
        <color theme="1"/>
        <sz val="10.0"/>
      </rPr>
      <t xml:space="preserve">
Ofrece un radio de giro 37° y seguimiento preciso del terreno.</t>
    </r>
  </si>
  <si>
    <r>
      <rPr>
        <rFont val="Arial"/>
        <b/>
        <color theme="1"/>
        <sz val="10.0"/>
      </rPr>
      <t>Articulación</t>
    </r>
    <r>
      <rPr>
        <rFont val="Arial"/>
        <color theme="1"/>
        <sz val="10.0"/>
      </rPr>
      <t xml:space="preserve"> con oscilación hidráulica y gran ángulo de giro.</t>
    </r>
  </si>
  <si>
    <r>
      <rPr>
        <rFont val="Arial"/>
        <b/>
        <color theme="1"/>
        <sz val="10.0"/>
      </rPr>
      <t xml:space="preserve"> Junta de Articulación</t>
    </r>
    <r>
      <rPr>
        <rFont val="Arial"/>
        <color theme="1"/>
        <sz val="10.0"/>
      </rPr>
      <t xml:space="preserve">
Articulación oscilante de diseño robusto.</t>
    </r>
  </si>
  <si>
    <r>
      <rPr>
        <rFont val="Arial"/>
        <b/>
        <color theme="1"/>
        <sz val="10.0"/>
      </rPr>
      <t>Articulación</t>
    </r>
    <r>
      <rPr>
        <rFont val="Arial"/>
        <color theme="1"/>
        <sz val="10.0"/>
      </rPr>
      <t xml:space="preserve"> central con bloqueo hidráulico y oscilación automática</t>
    </r>
  </si>
  <si>
    <r>
      <rPr>
        <rFont val="Arial"/>
        <b/>
        <color theme="1"/>
        <sz val="10.0"/>
      </rPr>
      <t>Trabajo comfortable y seguro</t>
    </r>
    <r>
      <rPr>
        <rFont val="Arial"/>
        <color theme="1"/>
        <sz val="10.0"/>
      </rPr>
      <t xml:space="preserve">
* Espacio de trabajo amplio y con excelente  visibilidad </t>
    </r>
  </si>
  <si>
    <r>
      <rPr>
        <rFont val="Arial"/>
        <b/>
        <color theme="1"/>
        <sz val="10.0"/>
      </rPr>
      <t>Trabajo comfortable y seguro</t>
    </r>
    <r>
      <rPr>
        <rFont val="Arial"/>
        <color theme="1"/>
        <sz val="10.0"/>
      </rPr>
      <t xml:space="preserve">
* Espacio de trabajo amplio y con excelente  visibilidad </t>
    </r>
  </si>
  <si>
    <r>
      <rPr>
        <rFont val="Arial"/>
        <b/>
        <color theme="1"/>
        <sz val="10.0"/>
      </rPr>
      <t>Trabajo comfortable y seguro</t>
    </r>
    <r>
      <rPr>
        <rFont val="Arial"/>
        <color theme="1"/>
        <sz val="10.0"/>
      </rPr>
      <t xml:space="preserve">
* Espacio de trabajo amplio y con excelente  visibilidad </t>
    </r>
  </si>
  <si>
    <r>
      <rPr>
        <rFont val="Arial"/>
        <b/>
        <color theme="1"/>
        <sz val="10.0"/>
      </rPr>
      <t>Control y confort</t>
    </r>
    <r>
      <rPr>
        <rFont val="Arial"/>
        <color theme="1"/>
        <sz val="10.0"/>
      </rPr>
      <t xml:space="preserve">
* Gran espacio y comodidad de uso
* Condiciones de trabajo ergonómicamente optimizadas
gracias a su concepto operativo Easy Drive</t>
    </r>
  </si>
  <si>
    <r>
      <rPr>
        <rFont val="Arial"/>
        <b/>
        <color theme="1"/>
        <sz val="10.0"/>
      </rPr>
      <t>Control y confort de operación</t>
    </r>
    <r>
      <rPr>
        <rFont val="Arial"/>
        <color theme="1"/>
        <sz val="10.0"/>
      </rPr>
      <t xml:space="preserve">
* Ofrece visibilidad total del tambor y área de trabajo.</t>
    </r>
  </si>
  <si>
    <r>
      <rPr>
        <rFont val="Arial"/>
        <b/>
        <color theme="1"/>
        <sz val="10.0"/>
      </rPr>
      <t>Plataforma con asiento ajustable</t>
    </r>
    <r>
      <rPr>
        <rFont val="Arial"/>
        <color theme="1"/>
        <sz val="10.0"/>
      </rPr>
      <t xml:space="preserve">, controles a mano, y excelente visibilidad de 360°.
</t>
    </r>
    <r>
      <rPr>
        <rFont val="Arial"/>
        <b/>
        <color theme="1"/>
        <sz val="10.0"/>
      </rPr>
      <t>Vibración automática (Auto Vibe):</t>
    </r>
    <r>
      <rPr>
        <rFont val="Arial"/>
        <color theme="1"/>
        <sz val="10.0"/>
      </rPr>
      <t xml:space="preserve"> El sistema puede activar/desactivar la vibración de forma automática según la velocidad del rodillo o si está detenido, mejorando el control del proces</t>
    </r>
  </si>
  <si>
    <r>
      <rPr>
        <rFont val="Arial"/>
        <b/>
        <color theme="1"/>
        <sz val="10.0"/>
      </rPr>
      <t>Cabina confortable</t>
    </r>
    <r>
      <rPr>
        <rFont val="Arial"/>
        <color theme="1"/>
        <sz val="10.0"/>
      </rPr>
      <t xml:space="preserve">
Una vez dentro, el ambiente está protegido por la estructura ROPS/FOPS, incluye aire acondicionado y está diseñado para absorber y minimizar las vibraciones generadas durante la operación, asegurando una experiencia de trabajo fluida y sin estrés.</t>
    </r>
  </si>
  <si>
    <r>
      <rPr>
        <rFont val="Arial"/>
        <b/>
        <color theme="1"/>
        <sz val="10.0"/>
      </rPr>
      <t>Control y Confort</t>
    </r>
    <r>
      <rPr>
        <rFont val="Arial"/>
        <color theme="1"/>
        <sz val="10.0"/>
      </rPr>
      <t xml:space="preserve">
* Cabina cerrada ROPS/FOPS opcional con aire acondicionado y asiento neumático.
* Palanca tipo joystick para dirección, vibración y cambio de marcha.
* Bajo nivel de vibración transmitida al operador.</t>
    </r>
  </si>
  <si>
    <r>
      <rPr>
        <rFont val="Arial"/>
        <b/>
        <color theme="1"/>
        <sz val="10.0"/>
      </rPr>
      <t xml:space="preserve"> Control y Confort</t>
    </r>
    <r>
      <rPr>
        <rFont val="Arial"/>
        <color theme="1"/>
        <sz val="10.0"/>
      </rPr>
      <t xml:space="preserve">
* Cabina opcional con buena visibilidad.
* Panel de instrumentos digital con indicadores de trabajo.
* Asiento ajustable, pero menor confort que modelos premium.</t>
    </r>
  </si>
  <si>
    <r>
      <rPr>
        <rFont val="Arial"/>
        <b/>
        <color theme="1"/>
        <sz val="10.0"/>
      </rPr>
      <t>Uso cómodo</t>
    </r>
    <r>
      <rPr>
        <rFont val="Arial"/>
        <color theme="1"/>
        <sz val="10.0"/>
      </rPr>
      <t xml:space="preserve">
• El diseño sencillo del panel de
instrumentos permite un control
fácil y seguro
• Para asegurar la máxima
comodidad la plataforma del
operario está montada en
alojamientos de goma que
amortigua las vibraciones</t>
    </r>
  </si>
  <si>
    <r>
      <rPr>
        <rFont val="Arial"/>
        <b/>
        <color theme="1"/>
        <sz val="10.0"/>
      </rPr>
      <t>Control y Confort</t>
    </r>
    <r>
      <rPr>
        <rFont val="Arial"/>
        <color theme="1"/>
        <sz val="10.0"/>
      </rPr>
      <t xml:space="preserve">
Cabina abierta o cerrada con controles simples.
Panel analógico, sin diagnóstico digital.
Ideal para operadores con poca experiencia.</t>
    </r>
  </si>
  <si>
    <r>
      <rPr>
        <rFont val="Arial"/>
        <b/>
        <color rgb="FF000000"/>
        <sz val="10.0"/>
      </rPr>
      <t>Compactación eficiente</t>
    </r>
    <r>
      <rPr>
        <rFont val="Arial"/>
        <color rgb="FF000000"/>
        <sz val="10.0"/>
      </rPr>
      <t xml:space="preserve">
Medición y documentación en tiempo real usando: ECONOMIZER, TERRAMETER y BOMAP</t>
    </r>
  </si>
  <si>
    <r>
      <rPr>
        <rFont val="Arial"/>
        <b/>
        <color rgb="FF000000"/>
        <sz val="10.0"/>
      </rPr>
      <t>Compactación eficiente</t>
    </r>
    <r>
      <rPr>
        <rFont val="Arial"/>
        <color rgb="FF000000"/>
        <sz val="10.0"/>
      </rPr>
      <t xml:space="preserve">
Medición y documentación en tiempo real usando: ECONOMIZER, TERRAMETER y BOMAP</t>
    </r>
  </si>
  <si>
    <r>
      <rPr>
        <rFont val="Arial"/>
        <b/>
        <color rgb="FF000000"/>
        <sz val="10.0"/>
      </rPr>
      <t>Compactación eficiente</t>
    </r>
    <r>
      <rPr>
        <rFont val="Arial"/>
        <color rgb="FF000000"/>
        <sz val="10.0"/>
      </rPr>
      <t xml:space="preserve">
Medición y documentación en tiempo real usando: ECONOMIZER, TERRAMETER y BOMAP</t>
    </r>
  </si>
  <si>
    <r>
      <rPr>
        <rFont val="Arial"/>
        <b/>
        <color theme="1"/>
        <sz val="10.0"/>
      </rPr>
      <t xml:space="preserve">Sistema de asistencia de compactación </t>
    </r>
    <r>
      <rPr>
        <rFont val="Arial"/>
        <color theme="1"/>
        <sz val="10.0"/>
      </rPr>
      <t xml:space="preserve">
Interfaces digitales
* John Deere Operations CenterTM
* Track Assist &amp; WPT Compacting
* Smart Compact</t>
    </r>
  </si>
  <si>
    <r>
      <rPr>
        <rFont val="Arial"/>
        <color theme="1"/>
        <sz val="10.0"/>
      </rPr>
      <t xml:space="preserve">El DCM utiliza un </t>
    </r>
    <r>
      <rPr>
        <rFont val="Arial"/>
        <b/>
        <color theme="1"/>
        <sz val="10.0"/>
      </rPr>
      <t>sensor acelerómetro</t>
    </r>
    <r>
      <rPr>
        <rFont val="Arial"/>
        <color theme="1"/>
        <sz val="10.0"/>
      </rPr>
      <t xml:space="preserve"> montado en el tambor del compactador, que mide las vibraciones generadas durante la operación</t>
    </r>
  </si>
  <si>
    <r>
      <rPr>
        <rFont val="Arial"/>
        <b/>
        <color theme="1"/>
        <sz val="10.0"/>
      </rPr>
      <t xml:space="preserve">* Amplitud más alta </t>
    </r>
    <r>
      <rPr>
        <rFont val="Arial"/>
        <color theme="1"/>
        <sz val="10.0"/>
      </rPr>
      <t>del mercado</t>
    </r>
    <r>
      <rPr>
        <rFont val="Arial"/>
        <b/>
        <color theme="1"/>
        <sz val="10.0"/>
      </rPr>
      <t xml:space="preserve">
* MDP exclusivo de CAT:</t>
    </r>
    <r>
      <rPr>
        <rFont val="Arial"/>
        <color theme="1"/>
        <sz val="10.0"/>
      </rPr>
      <t xml:space="preserve"> Mide la resistencia al avance del tambor como un indicador directo del nivel de compactación (ventaja clave frente a modelos tradicionales).</t>
    </r>
  </si>
  <si>
    <r>
      <rPr>
        <rFont val="Arial"/>
        <b/>
        <color theme="1"/>
        <sz val="10.0"/>
      </rPr>
      <t>Compactación eficiente</t>
    </r>
    <r>
      <rPr>
        <rFont val="Arial"/>
        <color theme="1"/>
        <sz val="10.0"/>
      </rPr>
      <t xml:space="preserve">
Equipado con dos etapas de vibración para adaptarse a diferentes tipos de suelo, y además con un kit de pata de cabra, garantiza resultados impecables en cualquier tarea.</t>
    </r>
  </si>
  <si>
    <r>
      <rPr>
        <rFont val="Arial"/>
        <b/>
        <color theme="1"/>
        <sz val="10.0"/>
      </rPr>
      <t>Sistema inteligente de control de vibración</t>
    </r>
    <r>
      <rPr>
        <rFont val="Arial"/>
        <color theme="1"/>
        <sz val="10.0"/>
      </rPr>
      <t xml:space="preserve"> que ajusta la potencia según la resistencia del suelo, evitando sobrecompactación.</t>
    </r>
  </si>
  <si>
    <r>
      <rPr>
        <rFont val="Arial"/>
        <color theme="1"/>
        <sz val="10.0"/>
      </rPr>
      <t xml:space="preserve">
</t>
    </r>
    <r>
      <rPr>
        <rFont val="Arial"/>
        <b/>
        <color theme="1"/>
        <sz val="10.0"/>
      </rPr>
      <t>Tecnología ACE</t>
    </r>
    <r>
      <rPr>
        <rFont val="Arial"/>
        <color theme="1"/>
        <sz val="10.0"/>
      </rPr>
      <t xml:space="preserve">
* ACEpro ajusta continuamente la frecuencia y amplitud según los valores obtenidos:
• ACEpro elimina los saltos de los tambores
y por eso minimiza el riesgo de excesiva
compactación o deterioro del material
• ACEforce muestra el proceso de compactación mediante la función de
guiado del operario</t>
    </r>
  </si>
  <si>
    <r>
      <rPr>
        <rFont val="Arial"/>
        <b/>
        <color rgb="FF000000"/>
        <sz val="10.0"/>
      </rPr>
      <t>Fácil mantenimiento</t>
    </r>
    <r>
      <rPr>
        <rFont val="Arial"/>
        <color rgb="FF000000"/>
        <sz val="10.0"/>
      </rPr>
      <t xml:space="preserve">
* Todos los componentes dispuestos para un fácil acceso 
* Menos mantenimiento en el sistema de refrigeración debido al el punto alto de entrada de aire, menos propenso a contaminación</t>
    </r>
  </si>
  <si>
    <r>
      <rPr>
        <rFont val="Arial"/>
        <b/>
        <color rgb="FF000000"/>
        <sz val="10.0"/>
      </rPr>
      <t>Fácil mantenimiento</t>
    </r>
    <r>
      <rPr>
        <rFont val="Arial"/>
        <color rgb="FF000000"/>
        <sz val="10.0"/>
      </rPr>
      <t xml:space="preserve">
* Todos los componentes dispuestos para un fácil acceso 
* Menos mantenimiento en el sistema de refrigeración debido al el punto alto de entrada de aire, menos propenso a contaminación</t>
    </r>
  </si>
  <si>
    <r>
      <rPr>
        <rFont val="Arial"/>
        <b/>
        <color rgb="FF000000"/>
        <sz val="10.0"/>
      </rPr>
      <t>Fácil mantenimiento</t>
    </r>
    <r>
      <rPr>
        <rFont val="Arial"/>
        <color rgb="FF000000"/>
        <sz val="10.0"/>
      </rPr>
      <t xml:space="preserve">
* Todos los componentes dispuestos para un fácil acceso 
* Menos mantenimiento en el sistema de refrigeración debido al el punto alto de entrada de aire, menos propenso a contaminación</t>
    </r>
  </si>
  <si>
    <r>
      <rPr>
        <rFont val="Arial"/>
        <b/>
        <color theme="1"/>
        <sz val="10.0"/>
      </rPr>
      <t>Mantenimiento eficiente</t>
    </r>
    <r>
      <rPr>
        <rFont val="Arial"/>
        <color theme="1"/>
        <sz val="10.0"/>
      </rPr>
      <t xml:space="preserve">
Todos los puntos de mantenimiento, la refrigeración de aceite y de agua y la batería son cómodamente accesibles y están concentrados
en un lado de la máquina</t>
    </r>
  </si>
  <si>
    <r>
      <rPr>
        <rFont val="Arial"/>
        <b/>
        <color theme="1"/>
        <sz val="10.0"/>
      </rPr>
      <t xml:space="preserve"> Mantenimiento y Servicio</t>
    </r>
    <r>
      <rPr>
        <rFont val="Arial"/>
        <color theme="1"/>
        <sz val="10.0"/>
      </rPr>
      <t xml:space="preserve">
Diseño de fácil acceso: El capó del motor se abre completamente, permitiendo un acceso rápido a los puntos de mantenimiento diario (filtros, niveles, correas).</t>
    </r>
  </si>
  <si>
    <r>
      <rPr>
        <rFont val="Arial"/>
        <b/>
        <color theme="1"/>
        <sz val="10.0"/>
      </rPr>
      <t>Mantenimiento y Servicio</t>
    </r>
    <r>
      <rPr>
        <rFont val="Arial"/>
        <color theme="1"/>
        <sz val="10.0"/>
      </rPr>
      <t xml:space="preserve">
Diseño orientado a bajo mantenimiento:
* Intervalos de mantenimiento extendidos.
* Reducción de puntos de lubricación gracias al uso de componentes sellados.</t>
    </r>
  </si>
  <si>
    <r>
      <rPr>
        <rFont val="Arial"/>
        <b/>
        <color theme="1"/>
        <sz val="10.0"/>
      </rPr>
      <t>Fácil mantenimiento</t>
    </r>
    <r>
      <rPr>
        <rFont val="Arial"/>
        <color theme="1"/>
        <sz val="10.0"/>
      </rPr>
      <t xml:space="preserve">
Con un diseño de capó y compartimiento del motor de una sola pieza, el acceso al rodillo compactador New Holland es fácil para verificar los componentes esenciales, lo que facilita el trabajo del operador y proporciona mayor seguridad y disponibilidad operativa.</t>
    </r>
  </si>
  <si>
    <r>
      <rPr>
        <rFont val="Arial"/>
        <b/>
        <color theme="1"/>
        <sz val="10.0"/>
      </rPr>
      <t>Mantenimiento y Servicio</t>
    </r>
    <r>
      <rPr>
        <rFont val="Arial"/>
        <color theme="1"/>
        <sz val="10.0"/>
      </rPr>
      <t xml:space="preserve">
* Capó de apertura total con acceso a 3 lados del motor.
* Sistema de diagnóstico electrónico desde la pantalla de control.
* Componentes hidráulicos y eléctricos dispuestos para fácil inspección.</t>
    </r>
  </si>
  <si>
    <r>
      <rPr>
        <rFont val="Arial"/>
        <b/>
        <color theme="1"/>
        <sz val="10.0"/>
      </rPr>
      <t>Mantenimiento y Servicio</t>
    </r>
    <r>
      <rPr>
        <rFont val="Arial"/>
        <color theme="1"/>
        <sz val="10.0"/>
      </rPr>
      <t xml:space="preserve">
Capó lateral basculante, acceso rápido a motor y componentes hidráulicos.
Módulos eléctricos centralizados.
Motores Weichai o Cummins con buena cobertura de repuestos.</t>
    </r>
  </si>
  <si>
    <r>
      <rPr>
        <rFont val="Arial"/>
        <b/>
        <color theme="1"/>
        <sz val="10.0"/>
      </rPr>
      <t>Diseño de fácil mantenimiento</t>
    </r>
    <r>
      <rPr>
        <rFont val="Arial"/>
        <color theme="1"/>
        <sz val="10.0"/>
      </rPr>
      <t xml:space="preserve">
Tiempo de inactividad minimizado
gracias a procesos de mantenimiento sencillos y un diseño robusto de la máquina y sus componentes.</t>
    </r>
  </si>
  <si>
    <r>
      <rPr>
        <rFont val="Arial"/>
        <b/>
        <color theme="1"/>
        <sz val="10.0"/>
      </rPr>
      <t>Mantenimiento y Servicio</t>
    </r>
    <r>
      <rPr>
        <rFont val="Arial"/>
        <color theme="1"/>
        <sz val="10.0"/>
      </rPr>
      <t xml:space="preserve">
* Motor JCB DieselMax altamente confiable, sin electrónica compleja.
* Capó con apertura completa para acceso rápido.
* Menor necesidad de técnicos especializados.</t>
    </r>
  </si>
  <si>
    <t>Profundidad de compactación máx (cm) Grava/Arena</t>
  </si>
  <si>
    <t>Rendimiento en compactación (m3/h)</t>
  </si>
  <si>
    <t>270 - 540</t>
  </si>
  <si>
    <t>250 - 400</t>
  </si>
  <si>
    <t>220 - 350</t>
  </si>
  <si>
    <t>200 - 300</t>
  </si>
  <si>
    <t>300 - 500</t>
  </si>
  <si>
    <t>280 - 450</t>
  </si>
  <si>
    <t>200 - 350</t>
  </si>
  <si>
    <t>Consumo de combustible (L/h) Carga 70%</t>
  </si>
  <si>
    <t>Precio CIF (USD)</t>
  </si>
  <si>
    <t>Mantenimiento preventivo (USD/h)</t>
  </si>
  <si>
    <t>Mantenimiento correctivo (USD/h)</t>
  </si>
  <si>
    <t>Tiempo de uso (h)</t>
  </si>
  <si>
    <t>BW161-AD-4</t>
  </si>
  <si>
    <t>AV110</t>
  </si>
  <si>
    <t>CB10</t>
  </si>
  <si>
    <t>CC4200</t>
  </si>
  <si>
    <t>HD90 VV</t>
  </si>
  <si>
    <t>1.68</t>
  </si>
  <si>
    <t>1.7</t>
  </si>
  <si>
    <t>1.73</t>
  </si>
  <si>
    <t>Deutz TCD L04 2V</t>
  </si>
  <si>
    <t>Cummins QSB3.3-C99</t>
  </si>
  <si>
    <t>CAT C4.4</t>
  </si>
  <si>
    <t xml:space="preserve">Cummins QSB4.5 </t>
  </si>
  <si>
    <t xml:space="preserve">Deutz TCD L04 2V </t>
  </si>
  <si>
    <t>0,94/0,42</t>
  </si>
  <si>
    <t>0,7/0,35</t>
  </si>
  <si>
    <t>0,84/0,18</t>
  </si>
  <si>
    <t>0,8/0,3</t>
  </si>
  <si>
    <t>0,66/0,37</t>
  </si>
  <si>
    <r>
      <rPr>
        <rFont val="Arial"/>
        <b/>
        <color rgb="FF000000"/>
        <sz val="10.0"/>
      </rPr>
      <t xml:space="preserve"> BOMAG ECONOMIZER</t>
    </r>
    <r>
      <rPr>
        <rFont val="Arial"/>
        <color rgb="FF000000"/>
        <sz val="10.0"/>
      </rPr>
      <t xml:space="preserve">
Sistema visual que permite a los operadores medir el progreso de la compactación en tiempo real. Utiliza una escala LED en la cabina para mostrar el nivel de compactación alcanzado, ayudando a evitar sobrecompacción o subcompactación.</t>
    </r>
  </si>
  <si>
    <r>
      <rPr>
        <rFont val="Arial"/>
        <b/>
        <color rgb="FF000000"/>
        <sz val="10.0"/>
      </rPr>
      <t xml:space="preserve"> BOMAG ECONOMIZER</t>
    </r>
    <r>
      <rPr>
        <rFont val="Arial"/>
        <color rgb="FF000000"/>
        <sz val="10.0"/>
      </rPr>
      <t xml:space="preserve">
Sistema visual que permite a los operadores medir el progreso de la compactación en tiempo real. Utiliza una escala LED en la cabina para mostrar el nivel de compactación alcanzado, ayudando a evitar sobrecompacción o subcompactación.</t>
    </r>
  </si>
  <si>
    <r>
      <rPr>
        <rFont val="Arial"/>
        <b/>
        <color rgb="FF000000"/>
        <sz val="10.0"/>
      </rPr>
      <t xml:space="preserve"> BOMAG ECONOMIZER</t>
    </r>
    <r>
      <rPr>
        <rFont val="Arial"/>
        <color rgb="FF000000"/>
        <sz val="10.0"/>
      </rPr>
      <t xml:space="preserve">
Sistema visual que permite a los operadores medir el progreso de la compactación en tiempo real. Utiliza una escala LED en la cabina para mostrar el nivel de compactación alcanzado, ayudando a evitar sobrecompacción o subcompactación.</t>
    </r>
  </si>
  <si>
    <r>
      <rPr>
        <rFont val="Arial"/>
        <b/>
        <color rgb="FF000000"/>
        <sz val="10.0"/>
      </rPr>
      <t xml:space="preserve"> BOMAG ECONOMIZER</t>
    </r>
    <r>
      <rPr>
        <rFont val="Arial"/>
        <color rgb="FF000000"/>
        <sz val="10.0"/>
      </rPr>
      <t xml:space="preserve">
Sistema visual que permite a los operadores medir el progreso de la compactación en tiempo real. Utiliza una escala LED en la cabina para mostrar el nivel de compactación alcanzado, ayudando a evitar sobrecompacción o subcompactación.</t>
    </r>
  </si>
  <si>
    <r>
      <rPr>
        <rFont val="Arial"/>
        <b/>
        <color rgb="FF000000"/>
        <sz val="10.0"/>
      </rPr>
      <t xml:space="preserve"> BOMAG ECONOMIZER</t>
    </r>
    <r>
      <rPr>
        <rFont val="Arial"/>
        <color rgb="FF000000"/>
        <sz val="10.0"/>
      </rPr>
      <t xml:space="preserve">
Sistema visual que permite a los operadores medir el progreso de la compactación en tiempo real. Utiliza una escala LED en la cabina para mostrar el nivel de compactación alcanzado, ayudando a evitar sobrecompacción o subcompactación.</t>
    </r>
  </si>
  <si>
    <r>
      <rPr>
        <rFont val="Arial"/>
        <b/>
        <color rgb="FF000000"/>
        <sz val="10.0"/>
      </rPr>
      <t>BOMAG ASPHALT MANAGER</t>
    </r>
    <r>
      <rPr>
        <rFont val="Arial"/>
        <color rgb="FF000000"/>
        <sz val="10.0"/>
      </rPr>
      <t xml:space="preserve">
Ningún otro sistema es tan flexible como la AM: con la amplitud de salida variable, puede ser potente o sensible. Se aplica el nivel de fuerza adecuado en la dirección correcta en cualquier aplicación: con la mayor potencia posible o con el cuidado necesario. Se logra un rápido avance de compactación incluso en materiales difíciles de compactar.</t>
    </r>
  </si>
  <si>
    <r>
      <rPr>
        <rFont val="Arial"/>
        <b/>
        <color rgb="FF000000"/>
        <sz val="10.0"/>
      </rPr>
      <t>BOMAG TERRAMETER</t>
    </r>
    <r>
      <rPr>
        <rFont val="Arial"/>
        <color rgb="FF000000"/>
        <sz val="10.0"/>
      </rPr>
      <t xml:space="preserve">
Sistema que mide la rigidez del suelo mediante la vibración del tambor. Ofrece una lectura en tiempo real del módulo de elasticidad del material compactado, lo que facilita el control preciso de la compactación y la trazabilidad de los trabajos.</t>
    </r>
  </si>
  <si>
    <r>
      <rPr>
        <rFont val="Arial"/>
        <b/>
        <color rgb="FF000000"/>
        <sz val="10.0"/>
      </rPr>
      <t>BOMAG TERRAMETER</t>
    </r>
    <r>
      <rPr>
        <rFont val="Arial"/>
        <color rgb="FF000000"/>
        <sz val="10.0"/>
      </rPr>
      <t xml:space="preserve">
Sistema que mide la rigidez del suelo mediante la vibración del tambor. Ofrece una lectura en tiempo real del módulo de elasticidad del material compactado, lo que facilita el control preciso de la compactación y la trazabilidad de los trabajos.</t>
    </r>
  </si>
  <si>
    <r>
      <rPr>
        <rFont val="Arial"/>
        <b/>
        <color rgb="FF000000"/>
        <sz val="10.0"/>
      </rPr>
      <t>BOMAG TERRAMETER</t>
    </r>
    <r>
      <rPr>
        <rFont val="Arial"/>
        <color rgb="FF000000"/>
        <sz val="10.0"/>
      </rPr>
      <t xml:space="preserve">
Sistema que mide la rigidez del suelo mediante la vibración del tambor. Ofrece una lectura en tiempo real del módulo de elasticidad del material compactado, lo que facilita el control preciso de la compactación y la trazabilidad de los trabajos.</t>
    </r>
  </si>
  <si>
    <r>
      <rPr>
        <rFont val="Arial"/>
        <b/>
        <color rgb="FF000000"/>
        <sz val="10.0"/>
      </rPr>
      <t>BOMAG TERRAMETER</t>
    </r>
    <r>
      <rPr>
        <rFont val="Arial"/>
        <color rgb="FF000000"/>
        <sz val="10.0"/>
      </rPr>
      <t xml:space="preserve">
Sistema que mide la rigidez del suelo mediante la vibración del tambor. Ofrece una lectura en tiempo real del módulo de elasticidad del material compactado, lo que facilita el control preciso de la compactación y la trazabilidad de los trabajos.</t>
    </r>
  </si>
  <si>
    <t>TANGO, ASPHALT MANAGER, ECONOMIZER ECOMODE, TELEMATIC</t>
  </si>
  <si>
    <t>TERRAMETER (Evib real), VARIOCONTROL, ECOMODE, TELEMATIC</t>
  </si>
  <si>
    <r>
      <rPr>
        <rFont val="Arial"/>
        <b/>
        <color theme="1"/>
        <sz val="10.0"/>
      </rPr>
      <t>Mantenimiento Fácil</t>
    </r>
    <r>
      <rPr>
        <rFont val="Arial"/>
        <color theme="1"/>
        <sz val="10.0"/>
      </rPr>
      <t xml:space="preserve">
El mantenimiento diario es esencial y con EasyService, todos los puntos de mantenimiento son fácilmente accesibles desde el suelo. Y sin engrasadores.</t>
    </r>
  </si>
  <si>
    <r>
      <rPr>
        <rFont val="Arial"/>
        <b/>
        <color theme="1"/>
        <sz val="10.0"/>
      </rPr>
      <t>Operación Intuitiva</t>
    </r>
    <r>
      <rPr>
        <rFont val="Arial"/>
        <color theme="1"/>
        <sz val="10.0"/>
      </rPr>
      <t xml:space="preserve">
* Un switch para cada función
* Símbolos intuitivos facilitan la operación
</t>
    </r>
  </si>
  <si>
    <r>
      <rPr>
        <rFont val="Arial"/>
        <b/>
        <color theme="1"/>
        <sz val="10.0"/>
      </rPr>
      <t>Operación Intuitiva</t>
    </r>
    <r>
      <rPr>
        <rFont val="Arial"/>
        <color theme="1"/>
        <sz val="10.0"/>
      </rPr>
      <t xml:space="preserve">
* Un switch para cada función
* Símbolos intuitivos facilitan la operación
</t>
    </r>
  </si>
  <si>
    <r>
      <rPr>
        <rFont val="Arial"/>
        <b/>
        <color theme="1"/>
        <sz val="10.0"/>
      </rPr>
      <t>Operación Intuitiva</t>
    </r>
    <r>
      <rPr>
        <rFont val="Arial"/>
        <color theme="1"/>
        <sz val="10.0"/>
      </rPr>
      <t xml:space="preserve">
* Un switch para cada función
* Símbolos intuitivos facilitan la operación
</t>
    </r>
  </si>
  <si>
    <r>
      <rPr>
        <rFont val="Arial"/>
        <b/>
        <color theme="1"/>
        <sz val="10.0"/>
      </rPr>
      <t>Operación Intuitiva</t>
    </r>
    <r>
      <rPr>
        <rFont val="Arial"/>
        <color theme="1"/>
        <sz val="10.0"/>
      </rPr>
      <t xml:space="preserve">
* Un switch para cada función
* Símbolos intuitivos facilitan la operación
</t>
    </r>
  </si>
  <si>
    <r>
      <rPr>
        <rFont val="Arial"/>
        <b/>
        <color theme="1"/>
        <sz val="10.0"/>
      </rPr>
      <t>3 sistemas de vibración</t>
    </r>
    <r>
      <rPr>
        <rFont val="Arial"/>
        <color theme="1"/>
        <sz val="10.0"/>
      </rPr>
      <t xml:space="preserve">
Solo los rodillos tándem BOMAG le ofrecen tres sistemas de vibración. Con doble vibración, TanGO y ASPHALT MANAGER, tiene tres tecnologías para elegir.</t>
    </r>
  </si>
  <si>
    <r>
      <rPr>
        <rFont val="Arial"/>
        <color theme="1"/>
        <sz val="10.0"/>
      </rPr>
      <t xml:space="preserve">El </t>
    </r>
    <r>
      <rPr>
        <rFont val="Arial"/>
        <b/>
        <color theme="1"/>
        <sz val="10.0"/>
      </rPr>
      <t>sistema vibratorio</t>
    </r>
    <r>
      <rPr>
        <rFont val="Arial"/>
        <color theme="1"/>
        <sz val="10.0"/>
      </rPr>
      <t xml:space="preserve"> proporciona un </t>
    </r>
    <r>
      <rPr>
        <rFont val="Arial"/>
        <b/>
        <color theme="1"/>
        <sz val="10.0"/>
      </rPr>
      <t>alto rendimiento</t>
    </r>
    <r>
      <rPr>
        <rFont val="Arial"/>
        <color theme="1"/>
        <sz val="10.0"/>
      </rPr>
      <t xml:space="preserve"> para una compactación rápida y completa.
La filtración de tres etapas del sistema de aspersión evita la obstrucción de las boquillas y otros componentes, y garantiza una distribución uniforme del agua en el tambor. Un amplio tanque de agua amplía los intervalos entre llenados.</t>
    </r>
  </si>
  <si>
    <r>
      <rPr>
        <rFont val="Arial"/>
        <b/>
        <color theme="1"/>
        <sz val="10.0"/>
      </rPr>
      <t>Rendimiento de compactación más alto</t>
    </r>
    <r>
      <rPr>
        <rFont val="Arial"/>
        <color theme="1"/>
        <sz val="10.0"/>
      </rPr>
      <t xml:space="preserve">
* Máximas amplitudes para un efecto de compactación más profundo (Larger amplitud 2,2 mm)
* Flexibilidad en el montaje del kit pata de cabra</t>
    </r>
  </si>
  <si>
    <r>
      <rPr>
        <rFont val="Arial"/>
        <b/>
        <color theme="1"/>
        <sz val="10.0"/>
      </rPr>
      <t>Rendimiento de compactación más alto</t>
    </r>
    <r>
      <rPr>
        <rFont val="Arial"/>
        <color theme="1"/>
        <sz val="10.0"/>
      </rPr>
      <t xml:space="preserve">
* Máximas amplitudes para un efecto de compactación más profundo (Larger amplitud 2,2 mm)
* Flexibilidad en el montaje del kit pata de cabra</t>
    </r>
  </si>
  <si>
    <r>
      <rPr>
        <rFont val="Arial"/>
        <b/>
        <color theme="1"/>
        <sz val="10.0"/>
      </rPr>
      <t>Rendimiento de compactación más alto</t>
    </r>
    <r>
      <rPr>
        <rFont val="Arial"/>
        <color theme="1"/>
        <sz val="10.0"/>
      </rPr>
      <t xml:space="preserve">
* Máximas amplitudes para un efecto de compactación más profundo (Larger amplitud 2,2 mm)
* Flexibilidad en el montaje del kit pata de cabra</t>
    </r>
  </si>
  <si>
    <r>
      <rPr>
        <rFont val="Arial"/>
        <b/>
        <color theme="1"/>
        <sz val="10.0"/>
      </rPr>
      <t>Junta</t>
    </r>
    <r>
      <rPr>
        <rFont val="Arial"/>
        <color theme="1"/>
        <sz val="10.0"/>
      </rPr>
      <t xml:space="preserve"> de articulación </t>
    </r>
    <r>
      <rPr>
        <rFont val="Arial"/>
        <b/>
        <color theme="1"/>
        <sz val="10.0"/>
      </rPr>
      <t>libre de mantenimiento</t>
    </r>
  </si>
  <si>
    <r>
      <rPr>
        <rFont val="Arial"/>
        <color theme="1"/>
        <sz val="10.0"/>
      </rPr>
      <t>La</t>
    </r>
    <r>
      <rPr>
        <rFont val="Arial"/>
        <b/>
        <color theme="1"/>
        <sz val="10.0"/>
      </rPr>
      <t xml:space="preserve"> articulación ajustable</t>
    </r>
    <r>
      <rPr>
        <rFont val="Arial"/>
        <color theme="1"/>
        <sz val="10.0"/>
      </rPr>
      <t xml:space="preserve"> oscila para garantizar un contacto constante entre los tambores y la superficie</t>
    </r>
  </si>
  <si>
    <r>
      <rPr>
        <rFont val="Arial"/>
        <b/>
        <color theme="1"/>
        <sz val="10.0"/>
      </rPr>
      <t>Junta</t>
    </r>
    <r>
      <rPr>
        <rFont val="Arial"/>
        <color theme="1"/>
        <sz val="10.0"/>
      </rPr>
      <t xml:space="preserve"> de articulación </t>
    </r>
    <r>
      <rPr>
        <rFont val="Arial"/>
        <b/>
        <color theme="1"/>
        <sz val="10.0"/>
      </rPr>
      <t>libre de mantenimiento</t>
    </r>
  </si>
  <si>
    <r>
      <rPr>
        <rFont val="Arial"/>
        <b/>
        <color theme="1"/>
        <sz val="10.0"/>
      </rPr>
      <t>Junta</t>
    </r>
    <r>
      <rPr>
        <rFont val="Arial"/>
        <color theme="1"/>
        <sz val="10.0"/>
      </rPr>
      <t xml:space="preserve"> de articulación </t>
    </r>
    <r>
      <rPr>
        <rFont val="Arial"/>
        <b/>
        <color theme="1"/>
        <sz val="10.0"/>
      </rPr>
      <t>libre de mantenimiento</t>
    </r>
  </si>
  <si>
    <r>
      <rPr>
        <rFont val="Arial"/>
        <b/>
        <color theme="1"/>
        <sz val="10.0"/>
      </rPr>
      <t>Junta</t>
    </r>
    <r>
      <rPr>
        <rFont val="Arial"/>
        <color theme="1"/>
        <sz val="10.0"/>
      </rPr>
      <t xml:space="preserve"> de articulación </t>
    </r>
    <r>
      <rPr>
        <rFont val="Arial"/>
        <b/>
        <color theme="1"/>
        <sz val="10.0"/>
      </rPr>
      <t>libre de mantenimiento</t>
    </r>
  </si>
  <si>
    <r>
      <rPr>
        <rFont val="Arial"/>
        <b/>
        <color theme="1"/>
        <sz val="10.0"/>
      </rPr>
      <t>Economía y Sostenibilidad</t>
    </r>
    <r>
      <rPr>
        <rFont val="Arial"/>
        <color theme="1"/>
        <sz val="10.0"/>
      </rPr>
      <t xml:space="preserve">
ECOMODE permite un funcionamiento económico y dependiente de la carga, sin altas revoluciones del motor. Ofrece un excelente ahorro de combustible y la máxima eficiencia en todo tipo de proyectos de construcción de carreteras. </t>
    </r>
  </si>
  <si>
    <r>
      <rPr>
        <rFont val="Arial"/>
        <color theme="1"/>
        <sz val="10.0"/>
      </rPr>
      <t>El</t>
    </r>
    <r>
      <rPr>
        <rFont val="Arial"/>
        <b/>
        <color theme="1"/>
        <sz val="10.0"/>
      </rPr>
      <t xml:space="preserve"> amplio entorno </t>
    </r>
    <r>
      <rPr>
        <rFont val="Arial"/>
        <color theme="1"/>
        <sz val="10.0"/>
      </rPr>
      <t xml:space="preserve">ofrece al operador comodidad y espacio para operar la máquina con seguridad.
El </t>
    </r>
    <r>
      <rPr>
        <rFont val="Arial"/>
        <b/>
        <color theme="1"/>
        <sz val="10.0"/>
      </rPr>
      <t>diseño seguro</t>
    </r>
    <r>
      <rPr>
        <rFont val="Arial"/>
        <color theme="1"/>
        <sz val="10.0"/>
      </rPr>
      <t xml:space="preserve"> permite centrarse en la productividad, reduciendo el tiempo y el esfuerzo dedicados a cada tarea. </t>
    </r>
  </si>
  <si>
    <r>
      <rPr>
        <rFont val="Arial"/>
        <b/>
        <color theme="1"/>
        <sz val="10.0"/>
      </rPr>
      <t>Trabajo comfortable y seguro</t>
    </r>
    <r>
      <rPr>
        <rFont val="Arial"/>
        <color theme="1"/>
        <sz val="10.0"/>
      </rPr>
      <t xml:space="preserve">
* Espacio de trabajo amplio y con excelente  visibilidad </t>
    </r>
  </si>
  <si>
    <r>
      <rPr>
        <rFont val="Arial"/>
        <b/>
        <color theme="1"/>
        <sz val="10.0"/>
      </rPr>
      <t>Trabajo comfortable y seguro</t>
    </r>
    <r>
      <rPr>
        <rFont val="Arial"/>
        <color theme="1"/>
        <sz val="10.0"/>
      </rPr>
      <t xml:space="preserve">
* Espacio de trabajo amplio y con excelente  visibilidad </t>
    </r>
  </si>
  <si>
    <r>
      <rPr>
        <rFont val="Arial"/>
        <b/>
        <color theme="1"/>
        <sz val="10.0"/>
      </rPr>
      <t>Trabajo comfortable y seguro</t>
    </r>
    <r>
      <rPr>
        <rFont val="Arial"/>
        <color theme="1"/>
        <sz val="10.0"/>
      </rPr>
      <t xml:space="preserve">
* Espacio de trabajo amplio y con excelente  visibilidad </t>
    </r>
  </si>
  <si>
    <r>
      <rPr>
        <rFont val="Arial"/>
        <b/>
        <color rgb="FF000000"/>
        <sz val="10.0"/>
      </rPr>
      <t>Estación de operación optimizada</t>
    </r>
    <r>
      <rPr>
        <rFont val="Arial"/>
        <color rgb="FF000000"/>
        <sz val="10.0"/>
      </rPr>
      <t xml:space="preserve">
BOMAG siempre tiene en cuenta al conductor del rodillo. Su puesto de trabajo ofrece la mejor visibilidad, espacio y comodidad de manejo al máximo nivel. Esto garantiza un trabajo impecable y eficiencia.</t>
    </r>
  </si>
  <si>
    <r>
      <rPr>
        <rFont val="Arial"/>
        <color rgb="FF000000"/>
        <sz val="10.0"/>
      </rPr>
      <t xml:space="preserve">El </t>
    </r>
    <r>
      <rPr>
        <rFont val="Arial"/>
        <b/>
        <color rgb="FF000000"/>
        <sz val="10.0"/>
      </rPr>
      <t>control intuitivo</t>
    </r>
    <r>
      <rPr>
        <rFont val="Arial"/>
        <color rgb="FF000000"/>
        <sz val="10.0"/>
      </rPr>
      <t xml:space="preserve"> de la máquina facilita su manejo.
Las funciones avanzadas ayudan a los principiantes a ser productivos y alcanzar un alto rendimiento.</t>
    </r>
  </si>
  <si>
    <r>
      <rPr>
        <rFont val="Arial"/>
        <b/>
        <color rgb="FF000000"/>
        <sz val="10.0"/>
      </rPr>
      <t>Compactación eficiente</t>
    </r>
    <r>
      <rPr>
        <rFont val="Arial"/>
        <color rgb="FF000000"/>
        <sz val="10.0"/>
      </rPr>
      <t xml:space="preserve">
Medición y documentación en tiempo real usando: ECONOMIZER, TERRAMETER y BOMAP</t>
    </r>
  </si>
  <si>
    <r>
      <rPr>
        <rFont val="Arial"/>
        <b/>
        <color rgb="FF000000"/>
        <sz val="10.0"/>
      </rPr>
      <t>Compactación eficiente</t>
    </r>
    <r>
      <rPr>
        <rFont val="Arial"/>
        <color rgb="FF000000"/>
        <sz val="10.0"/>
      </rPr>
      <t xml:space="preserve">
Medición y documentación en tiempo real usando: ECONOMIZER, TERRAMETER y BOMAP</t>
    </r>
  </si>
  <si>
    <r>
      <rPr>
        <rFont val="Arial"/>
        <b/>
        <color rgb="FF000000"/>
        <sz val="10.0"/>
      </rPr>
      <t>Compactación eficiente</t>
    </r>
    <r>
      <rPr>
        <rFont val="Arial"/>
        <color rgb="FF000000"/>
        <sz val="10.0"/>
      </rPr>
      <t xml:space="preserve">
Medición y documentación en tiempo real usando: ECONOMIZER, TERRAMETER y BOMAP</t>
    </r>
  </si>
  <si>
    <r>
      <rPr>
        <rFont val="Arial"/>
        <b/>
        <color rgb="FF000000"/>
        <sz val="10.0"/>
      </rPr>
      <t>Asistente de compactación</t>
    </r>
    <r>
      <rPr>
        <rFont val="Arial"/>
        <color rgb="FF000000"/>
        <sz val="10.0"/>
      </rPr>
      <t xml:space="preserve">
Compactación sencilla y fiable gracias a ECONOMIZER y BCM. Se evitan pasadas innecesarias y la compactación se documenta con precisión. Optimizar la compactación es facilísimo.</t>
    </r>
  </si>
  <si>
    <r>
      <rPr>
        <rFont val="Arial"/>
        <b/>
        <color rgb="FF000000"/>
        <sz val="10.0"/>
      </rPr>
      <t>Fácil mantenimiento</t>
    </r>
    <r>
      <rPr>
        <rFont val="Arial"/>
        <color rgb="FF000000"/>
        <sz val="10.0"/>
      </rPr>
      <t xml:space="preserve">
* Todos los componentes dispuestos para un fácil acceso 
* Menos mantenimiento en el sistema de refrigeración debido al el punto alto de entrada de aire, menos propenso a contaminación</t>
    </r>
  </si>
  <si>
    <r>
      <rPr>
        <rFont val="Arial"/>
        <b/>
        <color rgb="FF000000"/>
        <sz val="10.0"/>
      </rPr>
      <t>Fácil mantenimiento</t>
    </r>
    <r>
      <rPr>
        <rFont val="Arial"/>
        <color rgb="FF000000"/>
        <sz val="10.0"/>
      </rPr>
      <t xml:space="preserve">
* Todos los componentes dispuestos para un fácil acceso 
* Menos mantenimiento en el sistema de refrigeración debido al el punto alto de entrada de aire, menos propenso a contaminación</t>
    </r>
  </si>
  <si>
    <r>
      <rPr>
        <rFont val="Arial"/>
        <b/>
        <color rgb="FF000000"/>
        <sz val="10.0"/>
      </rPr>
      <t>Fácil mantenimiento</t>
    </r>
    <r>
      <rPr>
        <rFont val="Arial"/>
        <color rgb="FF000000"/>
        <sz val="10.0"/>
      </rPr>
      <t xml:space="preserve">
* Todos los componentes dispuestos para un fácil acceso 
* Menos mantenimiento en el sistema de refrigeración debido al el punto alto de entrada de aire, menos propenso a contaminación</t>
    </r>
  </si>
  <si>
    <r>
      <rPr>
        <rFont val="Arial"/>
        <b/>
        <color rgb="FF000000"/>
        <sz val="10.0"/>
      </rPr>
      <t>Fácil mantenimiento</t>
    </r>
    <r>
      <rPr>
        <rFont val="Arial"/>
        <color rgb="FF000000"/>
        <sz val="10.0"/>
      </rPr>
      <t xml:space="preserve">
* Todos los componentes dispuestos para un fácil acceso 
* Menos mantenimiento en el sistema de refrigeración debido al el punto alto de entrada de aire, menos propenso a contaminación</t>
    </r>
  </si>
  <si>
    <t>Placeholder</t>
  </si>
  <si>
    <t>Machine</t>
  </si>
  <si>
    <t>Model</t>
  </si>
  <si>
    <t>AP240</t>
  </si>
  <si>
    <t xml:space="preserve">BW 24 RH </t>
  </si>
  <si>
    <t>CW34</t>
  </si>
  <si>
    <t>CP2700</t>
  </si>
  <si>
    <t>HP280</t>
  </si>
  <si>
    <t>Weight (Kg)</t>
  </si>
  <si>
    <t>9590 - 24000</t>
  </si>
  <si>
    <t>8800 - 24000</t>
  </si>
  <si>
    <t>10000 - 27000</t>
  </si>
  <si>
    <t>12400 - 27000</t>
  </si>
  <si>
    <t>9480 - 26950</t>
  </si>
  <si>
    <t>Engine</t>
  </si>
  <si>
    <t>Cummins QSB 3,3-C99</t>
  </si>
  <si>
    <t>Deutz TCD 2012 L04 2V</t>
  </si>
  <si>
    <t>C4.4</t>
  </si>
  <si>
    <t>Cummins QSF 3.8</t>
  </si>
  <si>
    <t>Compaction Width (m)</t>
  </si>
  <si>
    <t>Power (HP)</t>
  </si>
  <si>
    <t xml:space="preserve">Number of wheels </t>
  </si>
  <si>
    <t>Tyre Overlap (mm)</t>
  </si>
  <si>
    <t>Origin country</t>
  </si>
  <si>
    <t xml:space="preserve">USP </t>
  </si>
  <si>
    <t>Cutting/working width (m)</t>
  </si>
  <si>
    <t>Milling depth (cm)</t>
  </si>
  <si>
    <t>Picks (#)</t>
  </si>
  <si>
    <t>Fuel consumption (l/h)</t>
  </si>
  <si>
    <t>Theorical capacity of discharge conveyor (m3/h)</t>
  </si>
  <si>
    <t>Water tank capacity (l)</t>
  </si>
  <si>
    <t>W200CF</t>
  </si>
  <si>
    <t>EU Stage 3a / US EPA Tier 3</t>
  </si>
  <si>
    <r>
      <rPr>
        <rFont val="Arial"/>
        <b/>
        <color rgb="FF000000"/>
        <sz val="11.0"/>
      </rPr>
      <t>Fully Equipped Operator's Platform</t>
    </r>
    <r>
      <rPr>
        <rFont val="Arial"/>
        <color rgb="FF000000"/>
        <sz val="11.0"/>
      </rPr>
      <t xml:space="preserve">
1.Intelligent visibility: The operator’s platform of the large milling machine extends to the edges, enhancing visibility of the milling area and material loading process. Its slender design provides a clear view of the crawler unit and milling edge.
2.Powerful LED lighting system: The W 200 F features high-performance LED lights in various positions, platform lighting, convenient "Welcome" and "Go home" functions, auxiliary lights for the milling drum and pick replacement, ensuring optimal visibility even in low-light conditions.</t>
    </r>
  </si>
  <si>
    <r>
      <rPr>
        <rFont val="Arial"/>
        <b/>
        <color rgb="FF000000"/>
        <sz val="11.0"/>
      </rPr>
      <t>Intuitive MMI – Man-Machine Interface:</t>
    </r>
    <r>
      <rPr>
        <rFont val="Arial"/>
        <color rgb="FF000000"/>
        <sz val="11.0"/>
      </rPr>
      <t xml:space="preserve">
1. Customizable Panels: Intuitive design with 5" control panels for LEVEL PRO ACTIVE leveling, optional for ground crew on both sides of the machine.
2. 7" Control Panel: Displays critical parameters like machine load, temperatures, hydraulic pressures, fuel levels, and diagnostic reports, ensuring easy monitoring from various positions.
3. Robust Camera System: Optional systems with 2, 4, or 8 cameras. The 7" control panel displays camera feeds, while the 10" control panel (for 4+ cameras) shows split-screen views, enhancing visibility of key areas like the loading process and milled surface.
</t>
    </r>
  </si>
  <si>
    <r>
      <rPr>
        <rFont val="Arial"/>
        <b/>
        <color rgb="FF000000"/>
        <sz val="11.0"/>
      </rPr>
      <t xml:space="preserve">Versatile, High-Precision LEVEL PRO ACTIVE Leveling System:
</t>
    </r>
    <r>
      <rPr>
        <rFont val="Arial"/>
        <color rgb="FF000000"/>
        <sz val="11.0"/>
      </rPr>
      <t>The LEVEL PRO ACTIVE leveling system offers intuitive operation, full integration with machine controls, and precise milling results. It includes a 3D interface, a Multiplex system with ultrasonic sensors for versatile leveling, and automated features to reduce operator workload, such as quick machine adjustments. The system supports laser sensors for 3D leveling and features telescopic Sonic Ski leveling booms, enabling non-contact scanning and extended reach for accurate surface milling.</t>
    </r>
  </si>
  <si>
    <r>
      <rPr>
        <rFont val="Arial"/>
        <b/>
        <color rgb="FF000000"/>
        <sz val="11.0"/>
      </rPr>
      <t xml:space="preserve">High Reliability:
</t>
    </r>
    <r>
      <rPr>
        <rFont val="Arial"/>
        <color rgb="FF000000"/>
        <sz val="11.0"/>
      </rPr>
      <t>The W 200 F features an advanced diagnostic system that simplifies troubleshooting with clear fault descriptions and intuitive color graphs. Its redundant control system includes three interchangeable computers and dual 7" control panels to ensure uninterrupted operation. The dual CAN network provides redundant signal transmission, maintaining functionality even if a signal fails. Innovative vandalism protection secures control panels against damage or theft, while efficient maintenance design offers easy access to all servicing points, including filters and key components, for quick and convenient upkeep.</t>
    </r>
  </si>
  <si>
    <r>
      <rPr>
        <rFont val="Arial"/>
        <b/>
        <color rgb="FF000000"/>
        <sz val="11.0"/>
      </rPr>
      <t xml:space="preserve">Unmatched Cutting Technology:
</t>
    </r>
    <r>
      <rPr>
        <rFont val="Arial"/>
        <color rgb="FF000000"/>
        <sz val="11.0"/>
      </rPr>
      <t>The W 200 F features a streamlined milling drum exchange process, where a single bolt can be loosened with the push of a button, allowing for quick drum removal. The hydraulic side door simplifies access. The machine supports rapid, application-specific drum swaps, increasing productivity and reducing wear costs. The quick-change system also allows for easy milling unit swaps with widths of 2.0 m or 2.2 m, and enhanced height adjustment. The HT22 quick-change toolholder system offers durability, while the HT22 PLUS upper toolholder part improves tool lifespan by reducing wear by up to 25%. Optional rollers protect the asphalt and minimize wear during operation.</t>
    </r>
  </si>
  <si>
    <r>
      <rPr>
        <rFont val="Arial"/>
        <b/>
        <color rgb="FF000000"/>
        <sz val="11.0"/>
      </rPr>
      <t xml:space="preserve">INNOVATIVE MILL ASSIST:
</t>
    </r>
    <r>
      <rPr>
        <rFont val="Arial"/>
        <color rgb="FF000000"/>
        <sz val="11.0"/>
      </rPr>
      <t>The MILL ASSIST Automatic Mode optimizes machine performance by adjusting key parameters like engine speed, milling drum speed, and traction, reducing operator workload and minimizing diesel consumption, CO2 emissions, and tool wear. Operators can pre-select from three strategies (ECO, performance, or quality), and the machine adjusts settings accordingly. An efficiency display shows real-time job status and optimization suggestions, significantly reducing CO2 emissions per cubic meter of milled material.</t>
    </r>
  </si>
  <si>
    <r>
      <rPr>
        <rFont val="Arial"/>
        <b/>
        <color rgb="FF000000"/>
        <sz val="11.0"/>
      </rPr>
      <t xml:space="preserve">MAXIMUM MILLING PERFORMANCE:
</t>
    </r>
    <r>
      <rPr>
        <rFont val="Arial"/>
        <color rgb="FF000000"/>
        <sz val="11.0"/>
      </rPr>
      <t>The MILL ASSIST Automatic Mode optimizes machine performance by adjusting key parameters like engine speed, milling drum speed, and traction, reducing operator workload and minimizing diesel consumption, CO2 emissions, and tool wear. Operators can pre-select from three strategies (ECO, performance, or quality), and the machine adjusts settings accordingly. An efficiency display shows real-time job status and optimization suggestions, significantly reducing CO2 emissions per cubic meter of milled material.</t>
    </r>
  </si>
  <si>
    <r>
      <rPr>
        <rFont val="Arial"/>
        <b/>
        <color rgb="FF000000"/>
        <sz val="11.0"/>
      </rPr>
      <t xml:space="preserve">Reduced Diesel Consumption –Active Minimization of CO2:
</t>
    </r>
    <r>
      <rPr>
        <rFont val="Arial"/>
        <color rgb="FF000000"/>
        <sz val="11.0"/>
      </rPr>
      <t>The W 200 F features a broad range of milling drum speeds, with a focus on low engine speeds that maximize diesel savings while maintaining high milling performance. The MILL ASSIST system ensures the engine operates efficiently in this low-speed range. A start-stop engine function, controlled by the ground crew via an exterior panel, further reduces diesel consumption and noise. The intelligent dual fan system provides cooling based on demand, contributing to both engine and hydraulic system efficiency, further lowering fuel use and emissions.</t>
    </r>
  </si>
  <si>
    <r>
      <rPr>
        <rFont val="Arial"/>
        <b/>
        <color rgb="FF000000"/>
        <sz val="11.0"/>
      </rPr>
      <t>ENVIRONMENTALLY SUSTAINABLE MACHINE TECHNOLOGY
1. The ECO operating strategy</t>
    </r>
    <r>
      <rPr>
        <rFont val="Arial"/>
        <color rgb="FF000000"/>
        <sz val="11.0"/>
      </rPr>
      <t xml:space="preserve"> in the W 200 F optimizes fuel consumption, reduces pick wear, and lowers noise emissions.
</t>
    </r>
    <r>
      <rPr>
        <rFont val="Arial"/>
        <b/>
        <color rgb="FF000000"/>
        <sz val="11.0"/>
      </rPr>
      <t>2</t>
    </r>
    <r>
      <rPr>
        <rFont val="Arial"/>
        <color rgb="FF000000"/>
        <sz val="11.0"/>
      </rPr>
      <t xml:space="preserve">.  The </t>
    </r>
    <r>
      <rPr>
        <rFont val="Arial"/>
        <b/>
        <color rgb="FF000000"/>
        <sz val="11.0"/>
      </rPr>
      <t>efficient water management</t>
    </r>
    <r>
      <rPr>
        <rFont val="Arial"/>
        <color rgb="FF000000"/>
        <sz val="11.0"/>
      </rPr>
      <t xml:space="preserve"> system features four electrically switchable water spray segments, reducing water use by adjusting spray based on milling performance.
</t>
    </r>
    <r>
      <rPr>
        <rFont val="Arial"/>
        <b/>
        <color rgb="FF000000"/>
        <sz val="11.0"/>
      </rPr>
      <t xml:space="preserve">3. </t>
    </r>
    <r>
      <rPr>
        <rFont val="Arial"/>
        <color rgb="FF000000"/>
        <sz val="11.0"/>
      </rPr>
      <t xml:space="preserve"> The </t>
    </r>
    <r>
      <rPr>
        <rFont val="Arial"/>
        <b/>
        <color rgb="FF000000"/>
        <sz val="11.0"/>
      </rPr>
      <t>optimized VCS extraction system</t>
    </r>
    <r>
      <rPr>
        <rFont val="Arial"/>
        <color rgb="FF000000"/>
        <sz val="11.0"/>
      </rPr>
      <t xml:space="preserve"> improves air quality and reduces cleaning efforts.
</t>
    </r>
    <r>
      <rPr>
        <rFont val="Arial"/>
        <b/>
        <color rgb="FF000000"/>
        <sz val="11.0"/>
      </rPr>
      <t xml:space="preserve">4. </t>
    </r>
    <r>
      <rPr>
        <rFont val="Arial"/>
        <color rgb="FF000000"/>
        <sz val="11.0"/>
      </rPr>
      <t xml:space="preserve">The diesel engine meets </t>
    </r>
    <r>
      <rPr>
        <rFont val="Arial"/>
        <b/>
        <color rgb="FF000000"/>
        <sz val="11.0"/>
      </rPr>
      <t>EU Stage 3a / US EPA Tier 3</t>
    </r>
    <r>
      <rPr>
        <rFont val="Arial"/>
        <color rgb="FF000000"/>
        <sz val="11.0"/>
      </rPr>
      <t xml:space="preserve"> emission standards, ensuring low exhaust emissions.
</t>
    </r>
    <r>
      <rPr>
        <rFont val="Arial"/>
        <b/>
        <color rgb="FF000000"/>
        <sz val="11.0"/>
      </rPr>
      <t>5.</t>
    </r>
    <r>
      <rPr>
        <rFont val="Arial"/>
        <color rgb="FF000000"/>
        <sz val="11.0"/>
      </rPr>
      <t xml:space="preserve"> Additionally, </t>
    </r>
    <r>
      <rPr>
        <rFont val="Arial"/>
        <b/>
        <color rgb="FF000000"/>
        <sz val="11.0"/>
      </rPr>
      <t>reduced noise emissions</t>
    </r>
    <r>
      <rPr>
        <rFont val="Arial"/>
        <color rgb="FF000000"/>
        <sz val="11.0"/>
      </rPr>
      <t xml:space="preserve"> are achieved during repositioning with low engine speeds, further lowering fuel consumption and noise.</t>
    </r>
  </si>
  <si>
    <t>PM620</t>
  </si>
  <si>
    <t>Cat C18</t>
  </si>
  <si>
    <t>-</t>
  </si>
  <si>
    <r>
      <rPr>
        <rFont val="Arial"/>
        <b/>
        <color rgb="FF000000"/>
        <sz val="11.0"/>
      </rPr>
      <t>Fuel-Efficient Power:</t>
    </r>
    <r>
      <rPr>
        <rFont val="Arial"/>
        <color rgb="FF000000"/>
        <sz val="11.0"/>
      </rPr>
      <t xml:space="preserve">
The PM620 features a powerful Cat® C18 engine that meets regional emission standards. It offers smooth operation with Automatic Idle Control and multiple rotor speeds to optimize engine output and fuel demand. A high-capacity cooling system maintains ideal engine temperatures, enhancing fuel efficiency and reducing emissions. Additionally, automatic load sensing on the rotor adjusts milling speed to prevent stalls and optimize production.</t>
    </r>
  </si>
  <si>
    <r>
      <rPr>
        <rFont val="Arial"/>
        <b/>
        <color rgb="FF000000"/>
        <sz val="11.0"/>
      </rPr>
      <t>Optimal Maneuverability and Control:</t>
    </r>
    <r>
      <rPr>
        <rFont val="Arial"/>
        <color rgb="FF000000"/>
        <sz val="11.0"/>
      </rPr>
      <t xml:space="preserve">
The PM620 features a reliable track undercarriage with proven designs from Cat dozers and an automatic tensioning system for consistent performance and longer track life. Its robust propel system uses two independent propel pumps to drive the crawler tracks in a high-traction, cross-drive pattern. Automatic traction control ensures consistent speed in challenging applications. With four steering modes and advanced alignment, the machine offers precise steering geometry and reduces track pad wear. It also allows the operator to electronically switch between rotor speeds during operation.</t>
    </r>
  </si>
  <si>
    <r>
      <rPr>
        <rFont val="Arial"/>
        <b/>
        <color rgb="FF000000"/>
        <sz val="11.0"/>
      </rPr>
      <t>Efficient Material Removal:</t>
    </r>
    <r>
      <rPr>
        <rFont val="Arial"/>
        <color rgb="FF000000"/>
        <sz val="11.0"/>
      </rPr>
      <t xml:space="preserve">
The PM620 features high-capacity conveyors for efficient material removal and precise discharge control. A wide opening and seamless belt effectively clear the rotor chamber. The belt speed can be adjusted to match material type and production rate, with a “boost” feature for a temporary surge in speed to eject material faster and farther. The belt can also reverse for faster clean-up, and magnetic vinyl covers provide quick access to inspect the rollers for wear.</t>
    </r>
  </si>
  <si>
    <r>
      <rPr>
        <rFont val="Arial"/>
        <b/>
        <color rgb="FF000000"/>
        <sz val="11.0"/>
      </rPr>
      <t>Comfortable Work Environment:</t>
    </r>
    <r>
      <rPr>
        <rFont val="Arial"/>
        <color rgb="FF000000"/>
        <sz val="11.0"/>
      </rPr>
      <t xml:space="preserve">
The PM620 offers ergonomic controls, adjustable consoles, and optional suspension seats for comfort. It features retractable handrails, LED lighting for day/night work, and remote cameras for enhanced visibility. The powered canopy adjusts easily for obstacles, and an optional dust abatement system improves air quality.</t>
    </r>
  </si>
  <si>
    <r>
      <rPr>
        <rFont val="Arial"/>
        <b/>
        <color rgb="FF000000"/>
        <sz val="11.0"/>
      </rPr>
      <t>Durable and Dependable Cutting System</t>
    </r>
    <r>
      <rPr>
        <rFont val="Arial"/>
        <color rgb="FF000000"/>
        <sz val="11.0"/>
      </rPr>
      <t xml:space="preserve">
The PM620 features a heavy-duty dry clutch and automatic belt-tensioning to drive the rotor, along with two high-tensile belts. It has a reinforced cutting chamber for enhanced durability and improved access for easier rotor changes. Hardened side plate skis, inboard ski shoes, and anti-slab shoes reduce wear and maintenance.</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</si>
</sst>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quot;$&quot;\ * #,##0.00_-;\-&quot;$&quot;\ * #,##0.00_-;_-&quot;$&quot;\ * &quot;-&quot;??_-;_-@"/>
  </numFmts>
  <fonts count="11">
    <font>
      <sz val="11.0"/>
      <color theme="1"/>
      <name val="Arial"/>
      <scheme val="minor"/>
    </font>
    <font>
      <b/>
      <sz val="12.0"/>
      <color rgb="FF000000"/>
      <name val="Arial"/>
    </font>
    <font>
      <b/>
      <sz val="10.0"/>
      <color rgb="FF000000"/>
      <name val="Arial"/>
    </font>
    <font>
      <b/>
      <sz val="11.0"/>
      <color rgb="FF000000"/>
      <name val="Arial"/>
    </font>
    <font>
      <sz val="11.0"/>
      <color theme="1"/>
      <name val="Arial"/>
    </font>
    <font>
      <sz val="11.0"/>
      <color rgb="FF000000"/>
      <name val="Arial"/>
    </font>
    <font>
      <sz val="10.0"/>
      <color rgb="FF000000"/>
      <name val="Arial"/>
    </font>
    <font/>
    <font>
      <b/>
      <sz val="11.0"/>
      <color theme="1"/>
      <name val="Arial"/>
    </font>
    <font>
      <u/>
      <sz val="11.0"/>
      <color theme="10"/>
      <name val="Arial"/>
    </font>
    <font>
      <sz val="10.0"/>
      <color theme="1"/>
      <name val="Arial"/>
    </font>
  </fonts>
  <fills count="9">
    <fill>
      <patternFill patternType="none"/>
    </fill>
    <fill>
      <patternFill patternType="lightGray"/>
    </fill>
    <fill>
      <patternFill patternType="solid">
        <fgColor rgb="FFFFDC43"/>
        <bgColor rgb="FFFFDC43"/>
      </patternFill>
    </fill>
    <fill>
      <patternFill patternType="solid">
        <fgColor rgb="FFE7E7E7"/>
        <bgColor rgb="FFE7E7E7"/>
      </patternFill>
    </fill>
    <fill>
      <patternFill patternType="solid">
        <fgColor rgb="FFFFEA8E"/>
        <bgColor rgb="FFFFEA8E"/>
      </patternFill>
    </fill>
    <fill>
      <patternFill patternType="solid">
        <fgColor rgb="FFFFF1B4"/>
        <bgColor rgb="FFFFF1B4"/>
      </patternFill>
    </fill>
    <fill>
      <patternFill patternType="solid">
        <fgColor rgb="FFD8D8D8"/>
        <bgColor rgb="FFD8D8D8"/>
      </patternFill>
    </fill>
    <fill>
      <patternFill patternType="solid">
        <fgColor rgb="FFBABABA"/>
        <bgColor rgb="FFBABABA"/>
      </patternFill>
    </fill>
    <fill>
      <patternFill patternType="solid">
        <fgColor rgb="FFFFF0AF"/>
        <bgColor rgb="FFFFF0AF"/>
      </patternFill>
    </fill>
  </fills>
  <borders count="4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right/>
      <top style="thin">
        <color rgb="FF000000"/>
      </top>
      <bottom style="thin">
        <color rgb="FF000000"/>
      </bottom>
    </border>
    <border>
      <left style="thin">
        <color rgb="FF000000"/>
      </left>
      <right/>
      <top style="thin">
        <color rgb="FF000000"/>
      </top>
      <bottom style="thin">
        <color rgb="FF000000"/>
      </bottom>
    </border>
    <border>
      <left style="medium">
        <color rgb="FFFFFFFF"/>
      </left>
      <right style="medium">
        <color rgb="FFFFFFFF"/>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thick">
        <color theme="0"/>
      </right>
      <top style="medium">
        <color rgb="FFFFFFFF"/>
      </top>
      <bottom style="medium">
        <color rgb="FFFFFFFF"/>
      </bottom>
    </border>
    <border>
      <left/>
      <right style="thick">
        <color theme="0"/>
      </right>
      <top style="medium">
        <color rgb="FFFFFFFF"/>
      </top>
      <bottom style="medium">
        <color rgb="FFFFFFFF"/>
      </bottom>
    </border>
    <border>
      <left style="thick">
        <color theme="0"/>
      </left>
      <right style="thick">
        <color theme="0"/>
      </right>
      <top style="medium">
        <color rgb="FFFFFFFF"/>
      </top>
      <bottom style="medium">
        <color rgb="FFFFFFFF"/>
      </bottom>
    </border>
    <border>
      <left/>
      <right/>
      <top style="medium">
        <color rgb="FFFFFFFF"/>
      </top>
      <bottom/>
    </border>
    <border>
      <left/>
      <right/>
      <top style="thick">
        <color theme="0"/>
      </top>
      <bottom style="thick">
        <color theme="0"/>
      </bottom>
    </border>
    <border>
      <left/>
      <right/>
      <top/>
      <bottom style="medium">
        <color rgb="FFFFFFFF"/>
      </bottom>
    </border>
    <border>
      <left/>
      <right/>
      <top style="medium">
        <color rgb="FFFFFFFF"/>
      </top>
      <bottom style="thick">
        <color theme="0"/>
      </bottom>
    </border>
    <border>
      <left style="medium">
        <color rgb="FFFFFFFF"/>
      </left>
      <right style="medium">
        <color rgb="FFFFFFFF"/>
      </right>
      <top/>
      <bottom/>
    </border>
    <border>
      <left/>
      <right/>
      <top style="medium">
        <color rgb="FFFFFFFF"/>
      </top>
      <bottom style="medium">
        <color rgb="FFFFFFFF"/>
      </bottom>
    </border>
    <border>
      <right style="thick">
        <color theme="0"/>
      </right>
    </border>
    <border>
      <left style="thick">
        <color theme="0"/>
      </left>
      <right style="thick">
        <color theme="0"/>
      </right>
    </border>
    <border>
      <left style="medium">
        <color rgb="FFFFFFFF"/>
      </left>
      <right style="medium">
        <color rgb="FFFFFFFF"/>
      </right>
      <top style="medium">
        <color rgb="FFFFFFFF"/>
      </top>
      <bottom/>
    </border>
    <border>
      <left/>
      <top style="thick">
        <color theme="0"/>
      </top>
      <bottom style="thick">
        <color theme="0"/>
      </bottom>
    </border>
    <border>
      <top style="thick">
        <color theme="0"/>
      </top>
      <bottom style="thick">
        <color theme="0"/>
      </bottom>
    </border>
    <border>
      <right/>
      <top style="thick">
        <color theme="0"/>
      </top>
      <bottom style="thick">
        <color theme="0"/>
      </bottom>
    </border>
    <border>
      <top style="medium">
        <color rgb="FFFFFFFF"/>
      </top>
    </border>
    <border>
      <left/>
      <top/>
      <bottom/>
    </border>
    <border>
      <top/>
      <bottom/>
    </border>
    <border>
      <right/>
      <top/>
      <bottom/>
    </border>
    <border>
      <left style="thick">
        <color theme="0"/>
      </left>
      <top style="thick">
        <color theme="0"/>
      </top>
      <bottom/>
    </border>
    <border>
      <top style="thick">
        <color theme="0"/>
      </top>
      <bottom/>
    </border>
    <border>
      <right/>
      <top style="thick">
        <color theme="0"/>
      </top>
      <bottom/>
    </border>
    <border>
      <left style="thick">
        <color theme="0"/>
      </left>
      <top/>
      <bottom/>
    </border>
    <border>
      <left/>
      <right style="thick">
        <color theme="0"/>
      </right>
      <top style="medium">
        <color rgb="FFFFFFFF"/>
      </top>
    </border>
    <border>
      <left/>
      <right style="thick">
        <color theme="0"/>
      </right>
    </border>
    <border>
      <left/>
      <right style="thick">
        <color theme="0"/>
      </right>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1" fillId="2" fontId="1" numFmtId="0" xfId="0" applyAlignment="1" applyBorder="1" applyFill="1" applyFont="1">
      <alignment horizontal="center" readingOrder="1" shrinkToFit="0" vertical="center" wrapText="1"/>
    </xf>
    <xf borderId="1" fillId="2" fontId="2" numFmtId="0" xfId="0" applyAlignment="1" applyBorder="1" applyFont="1">
      <alignment horizontal="center" readingOrder="1" shrinkToFit="0" vertical="center" wrapText="1"/>
    </xf>
    <xf borderId="1" fillId="3" fontId="3" numFmtId="0" xfId="0" applyAlignment="1" applyBorder="1" applyFill="1" applyFont="1">
      <alignment horizontal="center" readingOrder="1" shrinkToFit="0" vertical="center" wrapText="1"/>
    </xf>
    <xf borderId="1" fillId="0" fontId="4" numFmtId="0" xfId="0" applyBorder="1" applyFont="1"/>
    <xf borderId="1" fillId="4" fontId="2" numFmtId="0" xfId="0" applyAlignment="1" applyBorder="1" applyFill="1" applyFont="1">
      <alignment horizontal="center" readingOrder="1" shrinkToFit="0" vertical="center" wrapText="1"/>
    </xf>
    <xf borderId="1" fillId="5" fontId="3" numFmtId="0" xfId="0" applyAlignment="1" applyBorder="1" applyFill="1" applyFont="1">
      <alignment horizontal="center" readingOrder="1" shrinkToFit="0" vertical="center" wrapText="1"/>
    </xf>
    <xf borderId="1" fillId="4" fontId="3" numFmtId="0" xfId="0" applyAlignment="1" applyBorder="1" applyFont="1">
      <alignment horizontal="center" readingOrder="1" shrinkToFit="0" vertical="center" wrapText="1"/>
    </xf>
    <xf borderId="1" fillId="0" fontId="5" numFmtId="3" xfId="0" applyAlignment="1" applyBorder="1" applyFont="1" applyNumberFormat="1">
      <alignment horizontal="center" readingOrder="1" shrinkToFit="0" vertical="center" wrapText="1"/>
    </xf>
    <xf borderId="1" fillId="0" fontId="5" numFmtId="0" xfId="0" applyAlignment="1" applyBorder="1" applyFont="1">
      <alignment horizontal="center" readingOrder="1" shrinkToFit="0" vertical="center" wrapText="1"/>
    </xf>
    <xf borderId="1" fillId="0" fontId="6" numFmtId="0" xfId="0" applyAlignment="1" applyBorder="1" applyFont="1">
      <alignment horizontal="center" readingOrder="1" shrinkToFit="0" vertical="center" wrapText="1"/>
    </xf>
    <xf borderId="1" fillId="0" fontId="3" numFmtId="0" xfId="0" applyAlignment="1" applyBorder="1" applyFont="1">
      <alignment horizontal="center" readingOrder="1" shrinkToFit="0" vertical="center" wrapText="1"/>
    </xf>
    <xf borderId="1" fillId="0" fontId="5" numFmtId="1" xfId="0" applyAlignment="1" applyBorder="1" applyFont="1" applyNumberFormat="1">
      <alignment horizontal="center" readingOrder="1" shrinkToFit="0" vertical="center" wrapText="1"/>
    </xf>
    <xf borderId="2" fillId="3" fontId="3" numFmtId="0" xfId="0" applyAlignment="1" applyBorder="1" applyFont="1">
      <alignment horizontal="center" readingOrder="1" shrinkToFit="0" vertical="center" wrapText="1"/>
    </xf>
    <xf borderId="1" fillId="0" fontId="4" numFmtId="0" xfId="0" applyAlignment="1" applyBorder="1" applyFont="1">
      <alignment horizontal="center" shrinkToFit="0" vertical="center" wrapText="1"/>
    </xf>
    <xf borderId="2" fillId="0" fontId="4" numFmtId="0" xfId="0" applyAlignment="1" applyBorder="1" applyFont="1">
      <alignment horizontal="center" shrinkToFit="0" vertical="center" wrapText="1"/>
    </xf>
    <xf borderId="2" fillId="0" fontId="4" numFmtId="0" xfId="0" applyAlignment="1" applyBorder="1" applyFont="1">
      <alignment horizontal="center" shrinkToFit="0" wrapText="1"/>
    </xf>
    <xf borderId="3" fillId="0" fontId="7" numFmtId="0" xfId="0" applyBorder="1" applyFont="1"/>
    <xf borderId="4" fillId="0" fontId="7" numFmtId="0" xfId="0" applyBorder="1" applyFont="1"/>
    <xf borderId="1" fillId="0" fontId="4" numFmtId="0" xfId="0" applyAlignment="1" applyBorder="1" applyFont="1">
      <alignment horizontal="center" shrinkToFit="0" wrapText="1"/>
    </xf>
    <xf borderId="1" fillId="0" fontId="4" numFmtId="0" xfId="0" applyAlignment="1" applyBorder="1" applyFont="1">
      <alignment horizontal="center" vertical="center"/>
    </xf>
    <xf borderId="1" fillId="3" fontId="3" numFmtId="0" xfId="0" applyAlignment="1" applyBorder="1" applyFont="1">
      <alignment horizontal="left" readingOrder="1" shrinkToFit="0" vertical="center" wrapText="1"/>
    </xf>
    <xf borderId="1" fillId="0" fontId="4" numFmtId="164" xfId="0" applyAlignment="1" applyBorder="1" applyFont="1" applyNumberFormat="1">
      <alignment horizontal="center" vertical="center"/>
    </xf>
    <xf borderId="5" fillId="3" fontId="3" numFmtId="0" xfId="0" applyAlignment="1" applyBorder="1" applyFont="1">
      <alignment horizontal="left" readingOrder="1" shrinkToFit="0" vertical="center" wrapText="1"/>
    </xf>
    <xf borderId="6" fillId="6" fontId="8" numFmtId="0" xfId="0" applyAlignment="1" applyBorder="1" applyFill="1" applyFont="1">
      <alignment horizontal="center" vertical="center"/>
    </xf>
    <xf borderId="7" fillId="0" fontId="7" numFmtId="0" xfId="0" applyBorder="1" applyFont="1"/>
    <xf borderId="8" fillId="0" fontId="7" numFmtId="0" xfId="0" applyBorder="1" applyFont="1"/>
    <xf borderId="9" fillId="3" fontId="3" numFmtId="0" xfId="0" applyAlignment="1" applyBorder="1" applyFont="1">
      <alignment horizontal="center" readingOrder="1" shrinkToFit="0" vertical="center" wrapText="1"/>
    </xf>
    <xf borderId="1" fillId="0" fontId="4" numFmtId="0" xfId="0" applyAlignment="1" applyBorder="1" applyFont="1">
      <alignment horizontal="center"/>
    </xf>
    <xf borderId="1" fillId="2" fontId="3" numFmtId="0" xfId="0" applyAlignment="1" applyBorder="1" applyFont="1">
      <alignment horizontal="center" readingOrder="1" shrinkToFit="0" vertical="center" wrapText="1"/>
    </xf>
    <xf borderId="3" fillId="0" fontId="6" numFmtId="0" xfId="0" applyAlignment="1" applyBorder="1" applyFont="1">
      <alignment horizontal="center" readingOrder="1" shrinkToFit="0" vertical="center" wrapText="1"/>
    </xf>
    <xf borderId="1" fillId="0" fontId="6" numFmtId="0" xfId="0" applyAlignment="1" applyBorder="1" applyFont="1">
      <alignment horizontal="left" readingOrder="1" shrinkToFit="0" vertical="center" wrapText="1"/>
    </xf>
    <xf borderId="1" fillId="0" fontId="9" numFmtId="0" xfId="0" applyAlignment="1" applyBorder="1" applyFont="1">
      <alignment horizontal="center" readingOrder="1" shrinkToFit="0" vertical="center" wrapText="1"/>
    </xf>
    <xf borderId="2" fillId="3" fontId="2" numFmtId="0" xfId="0" applyAlignment="1" applyBorder="1" applyFont="1">
      <alignment horizontal="center" readingOrder="1" shrinkToFit="0" vertical="center" wrapText="1"/>
    </xf>
    <xf borderId="1" fillId="0" fontId="10" numFmtId="0" xfId="0" applyAlignment="1" applyBorder="1" applyFont="1">
      <alignment horizontal="left" shrinkToFit="0" vertical="center" wrapText="1"/>
    </xf>
    <xf borderId="1" fillId="0" fontId="10" numFmtId="0" xfId="0" applyAlignment="1" applyBorder="1" applyFont="1">
      <alignment shrinkToFit="0" vertical="center" wrapText="1"/>
    </xf>
    <xf borderId="1" fillId="0" fontId="10" numFmtId="0" xfId="0" applyAlignment="1" applyBorder="1" applyFont="1">
      <alignment shrinkToFit="0" wrapText="1"/>
    </xf>
    <xf borderId="0" fillId="0" fontId="10" numFmtId="0" xfId="0" applyFont="1"/>
    <xf borderId="0" fillId="0" fontId="10" numFmtId="0" xfId="0" applyAlignment="1" applyFont="1">
      <alignment shrinkToFit="0" wrapText="1"/>
    </xf>
    <xf borderId="1" fillId="0" fontId="6" numFmtId="0" xfId="0" applyAlignment="1" applyBorder="1" applyFont="1">
      <alignment horizontal="left" readingOrder="1" shrinkToFit="0" vertical="center" wrapText="1"/>
    </xf>
    <xf borderId="0" fillId="0" fontId="10" numFmtId="0" xfId="0" applyAlignment="1" applyFont="1">
      <alignment shrinkToFit="0" vertical="center" wrapText="1"/>
    </xf>
    <xf borderId="1" fillId="3" fontId="2" numFmtId="0" xfId="0" applyAlignment="1" applyBorder="1" applyFont="1">
      <alignment horizontal="center" readingOrder="1" shrinkToFit="0" vertical="center" wrapText="1"/>
    </xf>
    <xf borderId="1" fillId="0" fontId="10" numFmtId="0" xfId="0" applyAlignment="1" applyBorder="1" applyFont="1">
      <alignment horizontal="center" shrinkToFit="0" vertical="center" wrapText="1"/>
    </xf>
    <xf borderId="10" fillId="0" fontId="7" numFmtId="0" xfId="0" applyBorder="1" applyFont="1"/>
    <xf borderId="11" fillId="3" fontId="3" numFmtId="0" xfId="0" applyAlignment="1" applyBorder="1" applyFont="1">
      <alignment horizontal="center" readingOrder="1" shrinkToFit="0" vertical="center" wrapText="1"/>
    </xf>
    <xf borderId="4" fillId="0" fontId="6" numFmtId="0" xfId="0" applyAlignment="1" applyBorder="1" applyFont="1">
      <alignment horizontal="center" readingOrder="1" shrinkToFit="0" vertical="center" wrapText="1"/>
    </xf>
    <xf borderId="12" fillId="7" fontId="1" numFmtId="0" xfId="0" applyAlignment="1" applyBorder="1" applyFill="1" applyFont="1">
      <alignment horizontal="center" readingOrder="1" shrinkToFit="0" vertical="center" wrapText="1"/>
    </xf>
    <xf borderId="12" fillId="2" fontId="1" numFmtId="0" xfId="0" applyAlignment="1" applyBorder="1" applyFont="1">
      <alignment horizontal="center" readingOrder="1" shrinkToFit="0" vertical="center" wrapText="1"/>
    </xf>
    <xf borderId="13" fillId="2" fontId="1" numFmtId="0" xfId="0" applyAlignment="1" applyBorder="1" applyFont="1">
      <alignment horizontal="center" readingOrder="1" shrinkToFit="0" vertical="center" wrapText="1"/>
    </xf>
    <xf borderId="12" fillId="3" fontId="3" numFmtId="0" xfId="0" applyAlignment="1" applyBorder="1" applyFont="1">
      <alignment horizontal="center" readingOrder="1" shrinkToFit="0" vertical="center" wrapText="1"/>
    </xf>
    <xf borderId="12" fillId="4" fontId="6" numFmtId="0" xfId="0" applyAlignment="1" applyBorder="1" applyFont="1">
      <alignment horizontal="center" readingOrder="1" shrinkToFit="0" vertical="center" wrapText="1"/>
    </xf>
    <xf borderId="14" fillId="5" fontId="5" numFmtId="0" xfId="0" applyAlignment="1" applyBorder="1" applyFont="1">
      <alignment horizontal="center" readingOrder="1" shrinkToFit="0" vertical="center" wrapText="1"/>
    </xf>
    <xf borderId="15" fillId="4" fontId="5" numFmtId="0" xfId="0" applyAlignment="1" applyBorder="1" applyFont="1">
      <alignment horizontal="center" readingOrder="1" shrinkToFit="0" vertical="center" wrapText="1"/>
    </xf>
    <xf borderId="16" fillId="4" fontId="5" numFmtId="0" xfId="0" applyAlignment="1" applyBorder="1" applyFont="1">
      <alignment horizontal="center" readingOrder="1" shrinkToFit="0" vertical="center" wrapText="1"/>
    </xf>
    <xf borderId="17" fillId="4" fontId="5" numFmtId="0" xfId="0" applyAlignment="1" applyBorder="1" applyFont="1">
      <alignment horizontal="center" readingOrder="1" shrinkToFit="0" vertical="center" wrapText="1"/>
    </xf>
    <xf borderId="12" fillId="4" fontId="5" numFmtId="3" xfId="0" applyAlignment="1" applyBorder="1" applyFont="1" applyNumberFormat="1">
      <alignment horizontal="center" readingOrder="1" shrinkToFit="0" vertical="center" wrapText="1"/>
    </xf>
    <xf borderId="14" fillId="5" fontId="5" numFmtId="3" xfId="0" applyAlignment="1" applyBorder="1" applyFont="1" applyNumberFormat="1">
      <alignment horizontal="center" readingOrder="1" shrinkToFit="0" vertical="center" wrapText="1"/>
    </xf>
    <xf borderId="15" fillId="4" fontId="5" numFmtId="3" xfId="0" applyAlignment="1" applyBorder="1" applyFont="1" applyNumberFormat="1">
      <alignment horizontal="center" readingOrder="1" shrinkToFit="0" vertical="center" wrapText="1"/>
    </xf>
    <xf borderId="16" fillId="4" fontId="5" numFmtId="3" xfId="0" applyAlignment="1" applyBorder="1" applyFont="1" applyNumberFormat="1">
      <alignment horizontal="center" readingOrder="1" shrinkToFit="0" vertical="center" wrapText="1"/>
    </xf>
    <xf borderId="18" fillId="4" fontId="5" numFmtId="3" xfId="0" applyAlignment="1" applyBorder="1" applyFont="1" applyNumberFormat="1">
      <alignment horizontal="center" readingOrder="1" shrinkToFit="0" vertical="center" wrapText="1"/>
    </xf>
    <xf borderId="12" fillId="4" fontId="5" numFmtId="0" xfId="0" applyAlignment="1" applyBorder="1" applyFont="1">
      <alignment horizontal="center" readingOrder="1" shrinkToFit="0" vertical="center" wrapText="1"/>
    </xf>
    <xf borderId="15" fillId="4" fontId="6" numFmtId="0" xfId="0" applyAlignment="1" applyBorder="1" applyFont="1">
      <alignment horizontal="center" readingOrder="1" shrinkToFit="0" vertical="center" wrapText="1"/>
    </xf>
    <xf borderId="9" fillId="4" fontId="5" numFmtId="0" xfId="0" applyAlignment="1" applyBorder="1" applyFont="1">
      <alignment horizontal="center" readingOrder="1" shrinkToFit="0" vertical="center" wrapText="1"/>
    </xf>
    <xf borderId="18" fillId="4" fontId="5" numFmtId="0" xfId="0" applyAlignment="1" applyBorder="1" applyFont="1">
      <alignment horizontal="center" readingOrder="1" shrinkToFit="0" vertical="center" wrapText="1"/>
    </xf>
    <xf borderId="19" fillId="4" fontId="5" numFmtId="0" xfId="0" applyAlignment="1" applyBorder="1" applyFont="1">
      <alignment horizontal="center" readingOrder="1" shrinkToFit="0" vertical="center" wrapText="1"/>
    </xf>
    <xf borderId="20" fillId="4" fontId="5" numFmtId="0" xfId="0" applyAlignment="1" applyBorder="1" applyFont="1">
      <alignment horizontal="center" readingOrder="1" shrinkToFit="0" vertical="center" wrapText="1"/>
    </xf>
    <xf borderId="14" fillId="4" fontId="3" numFmtId="0" xfId="0" applyAlignment="1" applyBorder="1" applyFont="1">
      <alignment horizontal="center" readingOrder="1" shrinkToFit="0" vertical="center" wrapText="1"/>
    </xf>
    <xf borderId="13" fillId="5" fontId="5" numFmtId="0" xfId="0" applyAlignment="1" applyBorder="1" applyFont="1">
      <alignment horizontal="center" readingOrder="1" shrinkToFit="0" vertical="center" wrapText="1"/>
    </xf>
    <xf borderId="14" fillId="4" fontId="5" numFmtId="0" xfId="0" applyAlignment="1" applyBorder="1" applyFont="1">
      <alignment horizontal="center" readingOrder="1" shrinkToFit="0" vertical="center" wrapText="1"/>
    </xf>
    <xf borderId="12" fillId="5" fontId="5" numFmtId="0" xfId="0" applyAlignment="1" applyBorder="1" applyFont="1">
      <alignment horizontal="center" readingOrder="1" shrinkToFit="0" vertical="center" wrapText="1"/>
    </xf>
    <xf borderId="21" fillId="3" fontId="3" numFmtId="0" xfId="0" applyAlignment="1" applyBorder="1" applyFont="1">
      <alignment horizontal="center" readingOrder="1" shrinkToFit="0" vertical="center" wrapText="1"/>
    </xf>
    <xf borderId="22" fillId="4" fontId="5" numFmtId="0" xfId="0" applyAlignment="1" applyBorder="1" applyFont="1">
      <alignment horizontal="center" readingOrder="1" shrinkToFit="0" vertical="center" wrapText="1"/>
    </xf>
    <xf borderId="23" fillId="0" fontId="4" numFmtId="0" xfId="0" applyBorder="1" applyFont="1"/>
    <xf borderId="24" fillId="0" fontId="4" numFmtId="0" xfId="0" applyBorder="1" applyFont="1"/>
    <xf borderId="25" fillId="4" fontId="5" numFmtId="0" xfId="0" applyAlignment="1" applyBorder="1" applyFont="1">
      <alignment horizontal="center" readingOrder="1" shrinkToFit="0" vertical="center" wrapText="1"/>
    </xf>
    <xf borderId="26" fillId="4" fontId="5" numFmtId="0" xfId="0" applyAlignment="1" applyBorder="1" applyFont="1">
      <alignment horizontal="left" readingOrder="1" shrinkToFit="0" vertical="center" wrapText="1"/>
    </xf>
    <xf borderId="27" fillId="0" fontId="7" numFmtId="0" xfId="0" applyBorder="1" applyFont="1"/>
    <xf borderId="28" fillId="0" fontId="7" numFmtId="0" xfId="0" applyBorder="1" applyFont="1"/>
    <xf borderId="29" fillId="0" fontId="4" numFmtId="0" xfId="0" applyAlignment="1" applyBorder="1" applyFont="1">
      <alignment horizontal="center"/>
    </xf>
    <xf borderId="29" fillId="0" fontId="7" numFmtId="0" xfId="0" applyBorder="1" applyFont="1"/>
    <xf borderId="26" fillId="8" fontId="5" numFmtId="0" xfId="0" applyAlignment="1" applyBorder="1" applyFill="1" applyFont="1">
      <alignment horizontal="left" readingOrder="1" shrinkToFit="0" vertical="center" wrapText="1"/>
    </xf>
    <xf borderId="0" fillId="0" fontId="4" numFmtId="0" xfId="0" applyAlignment="1" applyFont="1">
      <alignment horizontal="center"/>
    </xf>
    <xf borderId="30" fillId="4" fontId="5" numFmtId="0" xfId="0" applyAlignment="1" applyBorder="1" applyFont="1">
      <alignment horizontal="left" readingOrder="1" shrinkToFit="0" vertical="center" wrapText="1"/>
    </xf>
    <xf borderId="31" fillId="0" fontId="7" numFmtId="0" xfId="0" applyBorder="1" applyFont="1"/>
    <xf borderId="32" fillId="0" fontId="7" numFmtId="0" xfId="0" applyBorder="1" applyFont="1"/>
    <xf borderId="33" fillId="8" fontId="5" numFmtId="0" xfId="0" applyAlignment="1" applyBorder="1" applyFont="1">
      <alignment horizontal="left" readingOrder="1" shrinkToFit="0" vertical="center" wrapText="1"/>
    </xf>
    <xf borderId="34" fillId="0" fontId="7" numFmtId="0" xfId="0" applyBorder="1" applyFont="1"/>
    <xf borderId="35" fillId="0" fontId="7" numFmtId="0" xfId="0" applyBorder="1" applyFont="1"/>
    <xf borderId="0" fillId="0" fontId="8" numFmtId="0" xfId="0" applyAlignment="1" applyFont="1">
      <alignment horizontal="center"/>
    </xf>
    <xf borderId="33" fillId="4" fontId="5" numFmtId="0" xfId="0" applyAlignment="1" applyBorder="1" applyFont="1">
      <alignment horizontal="left" readingOrder="1" shrinkToFit="0" vertical="center" wrapText="1"/>
    </xf>
    <xf borderId="36" fillId="8" fontId="5" numFmtId="0" xfId="0" applyAlignment="1" applyBorder="1" applyFont="1">
      <alignment horizontal="left" readingOrder="1" shrinkToFit="0" vertical="center" wrapText="1"/>
    </xf>
    <xf borderId="12" fillId="5" fontId="3" numFmtId="0" xfId="0" applyAlignment="1" applyBorder="1" applyFont="1">
      <alignment horizontal="center" readingOrder="1" shrinkToFit="0" vertical="center" wrapText="1"/>
    </xf>
    <xf borderId="37" fillId="3" fontId="3" numFmtId="0" xfId="0" applyAlignment="1" applyBorder="1" applyFont="1">
      <alignment horizontal="center" readingOrder="1" shrinkToFit="0" vertical="center" wrapText="1"/>
    </xf>
    <xf borderId="38" fillId="0" fontId="7" numFmtId="0" xfId="0" applyBorder="1" applyFont="1"/>
    <xf borderId="26" fillId="8" fontId="5" numFmtId="0" xfId="0" applyAlignment="1" applyBorder="1" applyFont="1">
      <alignment horizontal="left" readingOrder="1" shrinkToFit="0" vertical="center" wrapText="1"/>
    </xf>
    <xf borderId="26" fillId="4" fontId="5" numFmtId="0" xfId="0" applyAlignment="1" applyBorder="1" applyFont="1">
      <alignment horizontal="left" readingOrder="1" shrinkToFit="0" vertical="center" wrapText="1"/>
    </xf>
    <xf borderId="39" fillId="0" fontId="7"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jpg"/><Relationship Id="rId3" Type="http://schemas.openxmlformats.org/officeDocument/2006/relationships/image" Target="../media/image4.png"/><Relationship Id="rId4" Type="http://schemas.openxmlformats.org/officeDocument/2006/relationships/image" Target="../media/image22.jpg"/><Relationship Id="rId5" Type="http://schemas.openxmlformats.org/officeDocument/2006/relationships/image" Target="../media/image15.jpg"/><Relationship Id="rId6" Type="http://schemas.openxmlformats.org/officeDocument/2006/relationships/image" Target="../media/image2.jpg"/><Relationship Id="rId7"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image" Target="../media/image10.jpg"/><Relationship Id="rId2" Type="http://schemas.openxmlformats.org/officeDocument/2006/relationships/image" Target="../media/image5.png"/><Relationship Id="rId3" Type="http://schemas.openxmlformats.org/officeDocument/2006/relationships/image" Target="../media/image11.jpg"/><Relationship Id="rId4" Type="http://schemas.openxmlformats.org/officeDocument/2006/relationships/image" Target="../media/image42.jpg"/><Relationship Id="rId9" Type="http://schemas.openxmlformats.org/officeDocument/2006/relationships/image" Target="../media/image9.jpg"/><Relationship Id="rId5" Type="http://schemas.openxmlformats.org/officeDocument/2006/relationships/image" Target="../media/image19.jpg"/><Relationship Id="rId6" Type="http://schemas.openxmlformats.org/officeDocument/2006/relationships/image" Target="../media/image6.jpg"/><Relationship Id="rId7" Type="http://schemas.openxmlformats.org/officeDocument/2006/relationships/image" Target="../media/image8.jpg"/><Relationship Id="rId8" Type="http://schemas.openxmlformats.org/officeDocument/2006/relationships/image" Target="../media/image26.jpg"/></Relationships>
</file>

<file path=xl/drawings/_rels/drawing3.xml.rels><?xml version="1.0" encoding="UTF-8" standalone="yes"?><Relationships xmlns="http://schemas.openxmlformats.org/package/2006/relationships"><Relationship Id="rId1" Type="http://schemas.openxmlformats.org/officeDocument/2006/relationships/image" Target="../media/image28.jpg"/><Relationship Id="rId2" Type="http://schemas.openxmlformats.org/officeDocument/2006/relationships/image" Target="../media/image20.jpg"/><Relationship Id="rId3" Type="http://schemas.openxmlformats.org/officeDocument/2006/relationships/image" Target="../media/image14.jpg"/><Relationship Id="rId4" Type="http://schemas.openxmlformats.org/officeDocument/2006/relationships/image" Target="../media/image30.jpg"/><Relationship Id="rId5" Type="http://schemas.openxmlformats.org/officeDocument/2006/relationships/image" Target="../media/image13.jpg"/></Relationships>
</file>

<file path=xl/drawings/_rels/drawing4.xml.rels><?xml version="1.0" encoding="UTF-8" standalone="yes"?><Relationships xmlns="http://schemas.openxmlformats.org/package/2006/relationships"><Relationship Id="rId1" Type="http://schemas.openxmlformats.org/officeDocument/2006/relationships/image" Target="../media/image12.jpg"/><Relationship Id="rId2" Type="http://schemas.openxmlformats.org/officeDocument/2006/relationships/image" Target="../media/image16.jpg"/><Relationship Id="rId3" Type="http://schemas.openxmlformats.org/officeDocument/2006/relationships/image" Target="../media/image27.jpg"/><Relationship Id="rId4" Type="http://schemas.openxmlformats.org/officeDocument/2006/relationships/image" Target="../media/image36.jpg"/><Relationship Id="rId5" Type="http://schemas.openxmlformats.org/officeDocument/2006/relationships/image" Target="../media/image23.jpg"/></Relationships>
</file>

<file path=xl/drawings/_rels/drawing5.xml.rels><?xml version="1.0" encoding="UTF-8" standalone="yes"?><Relationships xmlns="http://schemas.openxmlformats.org/package/2006/relationships"><Relationship Id="rId11" Type="http://schemas.openxmlformats.org/officeDocument/2006/relationships/image" Target="../media/image29.png"/><Relationship Id="rId10" Type="http://schemas.openxmlformats.org/officeDocument/2006/relationships/image" Target="../media/image40.png"/><Relationship Id="rId13" Type="http://schemas.openxmlformats.org/officeDocument/2006/relationships/image" Target="../media/image41.png"/><Relationship Id="rId12" Type="http://schemas.openxmlformats.org/officeDocument/2006/relationships/image" Target="../media/image32.png"/><Relationship Id="rId1" Type="http://schemas.openxmlformats.org/officeDocument/2006/relationships/image" Target="../media/image35.png"/><Relationship Id="rId2" Type="http://schemas.openxmlformats.org/officeDocument/2006/relationships/image" Target="../media/image39.png"/><Relationship Id="rId3" Type="http://schemas.openxmlformats.org/officeDocument/2006/relationships/image" Target="../media/image37.png"/><Relationship Id="rId4" Type="http://schemas.openxmlformats.org/officeDocument/2006/relationships/image" Target="../media/image17.png"/><Relationship Id="rId9" Type="http://schemas.openxmlformats.org/officeDocument/2006/relationships/image" Target="../media/image18.png"/><Relationship Id="rId15" Type="http://schemas.openxmlformats.org/officeDocument/2006/relationships/image" Target="../media/image38.png"/><Relationship Id="rId14" Type="http://schemas.openxmlformats.org/officeDocument/2006/relationships/image" Target="../media/image44.png"/><Relationship Id="rId17" Type="http://schemas.openxmlformats.org/officeDocument/2006/relationships/image" Target="../media/image43.png"/><Relationship Id="rId16" Type="http://schemas.openxmlformats.org/officeDocument/2006/relationships/image" Target="../media/image33.png"/><Relationship Id="rId5" Type="http://schemas.openxmlformats.org/officeDocument/2006/relationships/image" Target="../media/image34.png"/><Relationship Id="rId6" Type="http://schemas.openxmlformats.org/officeDocument/2006/relationships/image" Target="../media/image24.png"/><Relationship Id="rId18" Type="http://schemas.openxmlformats.org/officeDocument/2006/relationships/image" Target="../media/image31.png"/><Relationship Id="rId7" Type="http://schemas.openxmlformats.org/officeDocument/2006/relationships/image" Target="../media/image25.png"/><Relationship Id="rId8"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247650</xdr:colOff>
      <xdr:row>1</xdr:row>
      <xdr:rowOff>66675</xdr:rowOff>
    </xdr:from>
    <xdr:ext cx="1295400" cy="876300"/>
    <xdr:pic>
      <xdr:nvPicPr>
        <xdr:cNvPr descr="Rodillo tándem articulado ligero BW 120 AD-5 para compactar asfalto | BOMAG"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28575</xdr:colOff>
      <xdr:row>1</xdr:row>
      <xdr:rowOff>19050</xdr:rowOff>
    </xdr:from>
    <xdr:ext cx="1171575" cy="876300"/>
    <xdr:pic>
      <xdr:nvPicPr>
        <xdr:cNvPr descr="Caterpillar CB2.7 Ficha tecnica &amp; Especificaciones (2017-2021) | LECTURA  Specs" id="0" name="image3.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1143000</xdr:colOff>
      <xdr:row>1</xdr:row>
      <xdr:rowOff>47625</xdr:rowOff>
    </xdr:from>
    <xdr:ext cx="1295400" cy="971550"/>
    <xdr:pic>
      <xdr:nvPicPr>
        <xdr:cNvPr descr="HD 12 VV | Rodillos tándem | HAMM"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161925</xdr:colOff>
      <xdr:row>1</xdr:row>
      <xdr:rowOff>114300</xdr:rowOff>
    </xdr:from>
    <xdr:ext cx="971550" cy="742950"/>
    <xdr:pic>
      <xdr:nvPicPr>
        <xdr:cNvPr descr="Dynapac CC1200 • Dynapac - Fayat Group" id="0" name="image22.jp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133350</xdr:colOff>
      <xdr:row>1</xdr:row>
      <xdr:rowOff>66675</xdr:rowOff>
    </xdr:from>
    <xdr:ext cx="1438275" cy="809625"/>
    <xdr:pic>
      <xdr:nvPicPr>
        <xdr:cNvPr descr="Ammann ARX 26 Ficha tecnica &amp; Especificaciones (2013-2021) | LECTURA Specs" id="0" name="image15.jpg"/>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57150</xdr:colOff>
      <xdr:row>1</xdr:row>
      <xdr:rowOff>85725</xdr:rowOff>
    </xdr:from>
    <xdr:ext cx="962025" cy="685800"/>
    <xdr:pic>
      <xdr:nvPicPr>
        <xdr:cNvPr descr="JCB CT260-120 Ficha tecnica &amp; Especificaciones (2019-2024) | LECTURA Specs" id="0" name="image2.jpg"/>
        <xdr:cNvPicPr preferRelativeResize="0"/>
      </xdr:nvPicPr>
      <xdr:blipFill>
        <a:blip cstate="print" r:embed="rId6"/>
        <a:stretch>
          <a:fillRect/>
        </a:stretch>
      </xdr:blipFill>
      <xdr:spPr>
        <a:prstGeom prst="rect">
          <a:avLst/>
        </a:prstGeom>
        <a:noFill/>
      </xdr:spPr>
    </xdr:pic>
    <xdr:clientData fLocksWithSheet="0"/>
  </xdr:oneCellAnchor>
  <xdr:oneCellAnchor>
    <xdr:from>
      <xdr:col>7</xdr:col>
      <xdr:colOff>247650</xdr:colOff>
      <xdr:row>1</xdr:row>
      <xdr:rowOff>133350</xdr:rowOff>
    </xdr:from>
    <xdr:ext cx="762000" cy="704850"/>
    <xdr:pic>
      <xdr:nvPicPr>
        <xdr:cNvPr id="0" name="image7.png"/>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1</xdr:row>
      <xdr:rowOff>0</xdr:rowOff>
    </xdr:from>
    <xdr:ext cx="304800" cy="304800"/>
    <xdr:sp>
      <xdr:nvSpPr>
        <xdr:cNvPr id="3" name="Shape 3"/>
        <xdr:cNvSpPr/>
      </xdr:nvSpPr>
      <xdr:spPr>
        <a:xfrm>
          <a:off x="5193600" y="3627600"/>
          <a:ext cx="3048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266700</xdr:colOff>
      <xdr:row>1</xdr:row>
      <xdr:rowOff>419100</xdr:rowOff>
    </xdr:from>
    <xdr:ext cx="1200150" cy="790575"/>
    <xdr:pic>
      <xdr:nvPicPr>
        <xdr:cNvPr descr="Single drum roller BW 211 D-5 for soil compaction | BOMAG" id="0" name="image10.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228600</xdr:colOff>
      <xdr:row>1</xdr:row>
      <xdr:rowOff>304800</xdr:rowOff>
    </xdr:from>
    <xdr:ext cx="1200150" cy="1009650"/>
    <xdr:pic>
      <xdr:nvPicPr>
        <xdr:cNvPr descr="Compactador de tambor liso HC 110"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66675</xdr:colOff>
      <xdr:row>1</xdr:row>
      <xdr:rowOff>428625</xdr:rowOff>
    </xdr:from>
    <xdr:ext cx="1095375" cy="885825"/>
    <xdr:pic>
      <xdr:nvPicPr>
        <xdr:cNvPr descr="Compactador de suelos vibratorio CS11 GC | Mustang Cat" id="0" name="image11.jpg"/>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104775</xdr:colOff>
      <xdr:row>1</xdr:row>
      <xdr:rowOff>400050</xdr:rowOff>
    </xdr:from>
    <xdr:ext cx="1085850" cy="885825"/>
    <xdr:pic>
      <xdr:nvPicPr>
        <xdr:cNvPr descr="SSR120C-10S (Euro Ⅲ) | Single Drum Roller | Roller | SANY Group" id="0" name="image42.jpg"/>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104775</xdr:colOff>
      <xdr:row>1</xdr:row>
      <xdr:rowOff>447675</xdr:rowOff>
    </xdr:from>
    <xdr:ext cx="1352550" cy="914400"/>
    <xdr:pic>
      <xdr:nvPicPr>
        <xdr:cNvPr descr="XCMG XS123 vibratory road roller 12 tons road roller machine price, MACHMALL" id="0" name="image19.jpg"/>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219075</xdr:colOff>
      <xdr:row>1</xdr:row>
      <xdr:rowOff>485775</xdr:rowOff>
    </xdr:from>
    <xdr:ext cx="1171575" cy="895350"/>
    <xdr:pic>
      <xdr:nvPicPr>
        <xdr:cNvPr descr="Ammann ASC 110 SINGLE DRUM ROLLERS" id="0" name="image6.jpg"/>
        <xdr:cNvPicPr preferRelativeResize="0"/>
      </xdr:nvPicPr>
      <xdr:blipFill>
        <a:blip cstate="print" r:embed="rId6"/>
        <a:stretch>
          <a:fillRect/>
        </a:stretch>
      </xdr:blipFill>
      <xdr:spPr>
        <a:prstGeom prst="rect">
          <a:avLst/>
        </a:prstGeom>
        <a:noFill/>
      </xdr:spPr>
    </xdr:pic>
    <xdr:clientData fLocksWithSheet="0"/>
  </xdr:oneCellAnchor>
  <xdr:oneCellAnchor>
    <xdr:from>
      <xdr:col>7</xdr:col>
      <xdr:colOff>104775</xdr:colOff>
      <xdr:row>1</xdr:row>
      <xdr:rowOff>323850</xdr:rowOff>
    </xdr:from>
    <xdr:ext cx="1133475" cy="1066800"/>
    <xdr:pic>
      <xdr:nvPicPr>
        <xdr:cNvPr descr="New Holland Loaders -" id="0" name="image8.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180975</xdr:colOff>
      <xdr:row>1</xdr:row>
      <xdr:rowOff>400050</xdr:rowOff>
    </xdr:from>
    <xdr:ext cx="1200150" cy="781050"/>
    <xdr:pic>
      <xdr:nvPicPr>
        <xdr:cNvPr descr="Single drum roller BW 211 D-5 for soil compaction | BOMAG" id="0" name="image10.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257175</xdr:colOff>
      <xdr:row>1</xdr:row>
      <xdr:rowOff>438150</xdr:rowOff>
    </xdr:from>
    <xdr:ext cx="1200150" cy="781050"/>
    <xdr:pic>
      <xdr:nvPicPr>
        <xdr:cNvPr descr="Single drum roller BW 211 D-5 for soil compaction | BOMAG" id="0" name="image10.jp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1</xdr:row>
      <xdr:rowOff>0</xdr:rowOff>
    </xdr:from>
    <xdr:ext cx="1381125" cy="971550"/>
    <xdr:pic>
      <xdr:nvPicPr>
        <xdr:cNvPr id="0" name="image26.jp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1</xdr:row>
      <xdr:rowOff>0</xdr:rowOff>
    </xdr:from>
    <xdr:ext cx="1228725" cy="914400"/>
    <xdr:pic>
      <xdr:nvPicPr>
        <xdr:cNvPr id="0" name="image9.jpg"/>
        <xdr:cNvPicPr preferRelativeResize="0"/>
      </xdr:nvPicPr>
      <xdr:blipFill>
        <a:blip cstate="print" r:embed="rId9"/>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104775</xdr:colOff>
      <xdr:row>1</xdr:row>
      <xdr:rowOff>76200</xdr:rowOff>
    </xdr:from>
    <xdr:ext cx="971550" cy="914400"/>
    <xdr:pic>
      <xdr:nvPicPr>
        <xdr:cNvPr descr="Ammann AV 110 X TIER 3 Tandem Asphalt Rollers | Heavy Equipment Guide" id="0" name="image28.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190500</xdr:colOff>
      <xdr:row>1</xdr:row>
      <xdr:rowOff>133350</xdr:rowOff>
    </xdr:from>
    <xdr:ext cx="1009650" cy="847725"/>
    <xdr:pic>
      <xdr:nvPicPr>
        <xdr:cNvPr descr="Rodillo tándem articulado BW 161 AD-50 AM para compactar asfalto | BOMAG" id="0" name="image20.jp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95250</xdr:colOff>
      <xdr:row>1</xdr:row>
      <xdr:rowOff>142875</xdr:rowOff>
    </xdr:from>
    <xdr:ext cx="923925" cy="962025"/>
    <xdr:pic>
      <xdr:nvPicPr>
        <xdr:cNvPr descr="Rodillo Vibratorio Tandem CB10 | Mustang Cat" id="0" name="image14.jp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95250</xdr:colOff>
      <xdr:row>1</xdr:row>
      <xdr:rowOff>190500</xdr:rowOff>
    </xdr:from>
    <xdr:ext cx="962025" cy="847725"/>
    <xdr:pic>
      <xdr:nvPicPr>
        <xdr:cNvPr descr="Dynapac CC4200 VI • Dynapac - Fayat Group" id="0" name="image30.jp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47625</xdr:colOff>
      <xdr:row>1</xdr:row>
      <xdr:rowOff>247650</xdr:rowOff>
    </xdr:from>
    <xdr:ext cx="895350" cy="742950"/>
    <xdr:pic>
      <xdr:nvPicPr>
        <xdr:cNvPr descr="HD 90 | Rodillos tándem | HAMM" id="0" name="image13.jp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161925</xdr:colOff>
      <xdr:row>1</xdr:row>
      <xdr:rowOff>47625</xdr:rowOff>
    </xdr:from>
    <xdr:ext cx="1171575" cy="1171575"/>
    <xdr:pic>
      <xdr:nvPicPr>
        <xdr:cNvPr descr="Ammann AP 240 Ficha tecnica &amp; Especificaciones (2006-2012) | LECTURA Specs" id="0" name="image12.jp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57150</xdr:colOff>
      <xdr:row>1</xdr:row>
      <xdr:rowOff>152400</xdr:rowOff>
    </xdr:from>
    <xdr:ext cx="1285875" cy="981075"/>
    <xdr:pic>
      <xdr:nvPicPr>
        <xdr:cNvPr descr="Rodillo de neumáticos BW 24 RH para compactar asfalto | BOMAG" id="0" name="image16.jp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47625</xdr:colOff>
      <xdr:row>1</xdr:row>
      <xdr:rowOff>266700</xdr:rowOff>
    </xdr:from>
    <xdr:ext cx="1209675" cy="895350"/>
    <xdr:pic>
      <xdr:nvPicPr>
        <xdr:cNvPr descr="CW34 Roletes Pneumáticos | Cat | Caterpillar" id="0" name="image27.jp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142875</xdr:colOff>
      <xdr:row>1</xdr:row>
      <xdr:rowOff>123825</xdr:rowOff>
    </xdr:from>
    <xdr:ext cx="1228725" cy="1038225"/>
    <xdr:pic>
      <xdr:nvPicPr>
        <xdr:cNvPr descr="Dynapac CP 2700 Ficha tecnica &amp; Especificaciones (2017-2024) | LECTURA Specs" id="0" name="image36.jp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47625</xdr:colOff>
      <xdr:row>1</xdr:row>
      <xdr:rowOff>285750</xdr:rowOff>
    </xdr:from>
    <xdr:ext cx="1143000" cy="923925"/>
    <xdr:pic>
      <xdr:nvPicPr>
        <xdr:cNvPr descr="HP 280 | Rodillos de neumáticos | HAMM" id="0" name="image23.jp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123825</xdr:colOff>
      <xdr:row>2</xdr:row>
      <xdr:rowOff>85725</xdr:rowOff>
    </xdr:from>
    <xdr:ext cx="1724025" cy="1657350"/>
    <xdr:pic>
      <xdr:nvPicPr>
        <xdr:cNvPr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228600</xdr:colOff>
      <xdr:row>2</xdr:row>
      <xdr:rowOff>95250</xdr:rowOff>
    </xdr:from>
    <xdr:ext cx="1143000" cy="1685925"/>
    <xdr:pic>
      <xdr:nvPicPr>
        <xdr:cNvPr id="0" name="image39.pn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28575</xdr:colOff>
      <xdr:row>3</xdr:row>
      <xdr:rowOff>228600</xdr:rowOff>
    </xdr:from>
    <xdr:ext cx="1847850" cy="1304925"/>
    <xdr:pic>
      <xdr:nvPicPr>
        <xdr:cNvPr id="0" name="image37.png"/>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47625</xdr:colOff>
      <xdr:row>3</xdr:row>
      <xdr:rowOff>104775</xdr:rowOff>
    </xdr:from>
    <xdr:ext cx="1552575" cy="447675"/>
    <xdr:pic>
      <xdr:nvPicPr>
        <xdr:cNvPr id="0" name="image17.png"/>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76200</xdr:colOff>
      <xdr:row>3</xdr:row>
      <xdr:rowOff>695325</xdr:rowOff>
    </xdr:from>
    <xdr:ext cx="1524000" cy="885825"/>
    <xdr:pic>
      <xdr:nvPicPr>
        <xdr:cNvPr id="0" name="image34.png"/>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104775</xdr:colOff>
      <xdr:row>4</xdr:row>
      <xdr:rowOff>47625</xdr:rowOff>
    </xdr:from>
    <xdr:ext cx="1714500" cy="1200150"/>
    <xdr:pic>
      <xdr:nvPicPr>
        <xdr:cNvPr id="0" name="image24.png"/>
        <xdr:cNvPicPr preferRelativeResize="0"/>
      </xdr:nvPicPr>
      <xdr:blipFill>
        <a:blip cstate="print" r:embed="rId6"/>
        <a:stretch>
          <a:fillRect/>
        </a:stretch>
      </xdr:blipFill>
      <xdr:spPr>
        <a:prstGeom prst="rect">
          <a:avLst/>
        </a:prstGeom>
        <a:noFill/>
      </xdr:spPr>
    </xdr:pic>
    <xdr:clientData fLocksWithSheet="0"/>
  </xdr:oneCellAnchor>
  <xdr:oneCellAnchor>
    <xdr:from>
      <xdr:col>9</xdr:col>
      <xdr:colOff>38100</xdr:colOff>
      <xdr:row>4</xdr:row>
      <xdr:rowOff>76200</xdr:rowOff>
    </xdr:from>
    <xdr:ext cx="1571625" cy="1066800"/>
    <xdr:pic>
      <xdr:nvPicPr>
        <xdr:cNvPr id="0" name="image25.png"/>
        <xdr:cNvPicPr preferRelativeResize="0"/>
      </xdr:nvPicPr>
      <xdr:blipFill>
        <a:blip cstate="print" r:embed="rId7"/>
        <a:stretch>
          <a:fillRect/>
        </a:stretch>
      </xdr:blipFill>
      <xdr:spPr>
        <a:prstGeom prst="rect">
          <a:avLst/>
        </a:prstGeom>
        <a:noFill/>
      </xdr:spPr>
    </xdr:pic>
    <xdr:clientData fLocksWithSheet="0"/>
  </xdr:oneCellAnchor>
  <xdr:oneCellAnchor>
    <xdr:from>
      <xdr:col>7</xdr:col>
      <xdr:colOff>171450</xdr:colOff>
      <xdr:row>5</xdr:row>
      <xdr:rowOff>28575</xdr:rowOff>
    </xdr:from>
    <xdr:ext cx="1524000" cy="1609725"/>
    <xdr:pic>
      <xdr:nvPicPr>
        <xdr:cNvPr id="0" name="image21.png"/>
        <xdr:cNvPicPr preferRelativeResize="0"/>
      </xdr:nvPicPr>
      <xdr:blipFill>
        <a:blip cstate="print" r:embed="rId8"/>
        <a:stretch>
          <a:fillRect/>
        </a:stretch>
      </xdr:blipFill>
      <xdr:spPr>
        <a:prstGeom prst="rect">
          <a:avLst/>
        </a:prstGeom>
        <a:noFill/>
      </xdr:spPr>
    </xdr:pic>
    <xdr:clientData fLocksWithSheet="0"/>
  </xdr:oneCellAnchor>
  <xdr:oneCellAnchor>
    <xdr:from>
      <xdr:col>9</xdr:col>
      <xdr:colOff>95250</xdr:colOff>
      <xdr:row>5</xdr:row>
      <xdr:rowOff>47625</xdr:rowOff>
    </xdr:from>
    <xdr:ext cx="1457325" cy="1571625"/>
    <xdr:pic>
      <xdr:nvPicPr>
        <xdr:cNvPr id="0" name="image18.png"/>
        <xdr:cNvPicPr preferRelativeResize="0"/>
      </xdr:nvPicPr>
      <xdr:blipFill>
        <a:blip cstate="print" r:embed="rId9"/>
        <a:stretch>
          <a:fillRect/>
        </a:stretch>
      </xdr:blipFill>
      <xdr:spPr>
        <a:prstGeom prst="rect">
          <a:avLst/>
        </a:prstGeom>
        <a:noFill/>
      </xdr:spPr>
    </xdr:pic>
    <xdr:clientData fLocksWithSheet="0"/>
  </xdr:oneCellAnchor>
  <xdr:oneCellAnchor>
    <xdr:from>
      <xdr:col>7</xdr:col>
      <xdr:colOff>142875</xdr:colOff>
      <xdr:row>6</xdr:row>
      <xdr:rowOff>28575</xdr:rowOff>
    </xdr:from>
    <xdr:ext cx="1524000" cy="1571625"/>
    <xdr:pic>
      <xdr:nvPicPr>
        <xdr:cNvPr id="0" name="image40.png"/>
        <xdr:cNvPicPr preferRelativeResize="0"/>
      </xdr:nvPicPr>
      <xdr:blipFill>
        <a:blip cstate="print" r:embed="rId10"/>
        <a:stretch>
          <a:fillRect/>
        </a:stretch>
      </xdr:blipFill>
      <xdr:spPr>
        <a:prstGeom prst="rect">
          <a:avLst/>
        </a:prstGeom>
        <a:noFill/>
      </xdr:spPr>
    </xdr:pic>
    <xdr:clientData fLocksWithSheet="0"/>
  </xdr:oneCellAnchor>
  <xdr:oneCellAnchor>
    <xdr:from>
      <xdr:col>9</xdr:col>
      <xdr:colOff>123825</xdr:colOff>
      <xdr:row>6</xdr:row>
      <xdr:rowOff>76200</xdr:rowOff>
    </xdr:from>
    <xdr:ext cx="1390650" cy="1524000"/>
    <xdr:pic>
      <xdr:nvPicPr>
        <xdr:cNvPr id="0" name="image29.png"/>
        <xdr:cNvPicPr preferRelativeResize="0"/>
      </xdr:nvPicPr>
      <xdr:blipFill>
        <a:blip cstate="print" r:embed="rId11"/>
        <a:stretch>
          <a:fillRect/>
        </a:stretch>
      </xdr:blipFill>
      <xdr:spPr>
        <a:prstGeom prst="rect">
          <a:avLst/>
        </a:prstGeom>
        <a:noFill/>
      </xdr:spPr>
    </xdr:pic>
    <xdr:clientData fLocksWithSheet="0"/>
  </xdr:oneCellAnchor>
  <xdr:oneCellAnchor>
    <xdr:from>
      <xdr:col>7</xdr:col>
      <xdr:colOff>247650</xdr:colOff>
      <xdr:row>7</xdr:row>
      <xdr:rowOff>190500</xdr:rowOff>
    </xdr:from>
    <xdr:ext cx="1647825" cy="1352550"/>
    <xdr:pic>
      <xdr:nvPicPr>
        <xdr:cNvPr id="0" name="image32.png"/>
        <xdr:cNvPicPr preferRelativeResize="0"/>
      </xdr:nvPicPr>
      <xdr:blipFill>
        <a:blip cstate="print" r:embed="rId12"/>
        <a:stretch>
          <a:fillRect/>
        </a:stretch>
      </xdr:blipFill>
      <xdr:spPr>
        <a:prstGeom prst="rect">
          <a:avLst/>
        </a:prstGeom>
        <a:noFill/>
      </xdr:spPr>
    </xdr:pic>
    <xdr:clientData fLocksWithSheet="0"/>
  </xdr:oneCellAnchor>
  <xdr:oneCellAnchor>
    <xdr:from>
      <xdr:col>7</xdr:col>
      <xdr:colOff>66675</xdr:colOff>
      <xdr:row>8</xdr:row>
      <xdr:rowOff>104775</xdr:rowOff>
    </xdr:from>
    <xdr:ext cx="1790700" cy="1266825"/>
    <xdr:pic>
      <xdr:nvPicPr>
        <xdr:cNvPr id="0" name="image41.png"/>
        <xdr:cNvPicPr preferRelativeResize="0"/>
      </xdr:nvPicPr>
      <xdr:blipFill>
        <a:blip cstate="print" r:embed="rId13"/>
        <a:stretch>
          <a:fillRect/>
        </a:stretch>
      </xdr:blipFill>
      <xdr:spPr>
        <a:prstGeom prst="rect">
          <a:avLst/>
        </a:prstGeom>
        <a:noFill/>
      </xdr:spPr>
    </xdr:pic>
    <xdr:clientData fLocksWithSheet="0"/>
  </xdr:oneCellAnchor>
  <xdr:oneCellAnchor>
    <xdr:from>
      <xdr:col>9</xdr:col>
      <xdr:colOff>19050</xdr:colOff>
      <xdr:row>8</xdr:row>
      <xdr:rowOff>209550</xdr:rowOff>
    </xdr:from>
    <xdr:ext cx="1724025" cy="1076325"/>
    <xdr:pic>
      <xdr:nvPicPr>
        <xdr:cNvPr id="0" name="image44.png"/>
        <xdr:cNvPicPr preferRelativeResize="0"/>
      </xdr:nvPicPr>
      <xdr:blipFill>
        <a:blip cstate="print" r:embed="rId14"/>
        <a:stretch>
          <a:fillRect/>
        </a:stretch>
      </xdr:blipFill>
      <xdr:spPr>
        <a:prstGeom prst="rect">
          <a:avLst/>
        </a:prstGeom>
        <a:noFill/>
      </xdr:spPr>
    </xdr:pic>
    <xdr:clientData fLocksWithSheet="0"/>
  </xdr:oneCellAnchor>
  <xdr:oneCellAnchor>
    <xdr:from>
      <xdr:col>7</xdr:col>
      <xdr:colOff>47625</xdr:colOff>
      <xdr:row>9</xdr:row>
      <xdr:rowOff>19050</xdr:rowOff>
    </xdr:from>
    <xdr:ext cx="1866900" cy="1438275"/>
    <xdr:pic>
      <xdr:nvPicPr>
        <xdr:cNvPr id="0" name="image38.png"/>
        <xdr:cNvPicPr preferRelativeResize="0"/>
      </xdr:nvPicPr>
      <xdr:blipFill>
        <a:blip cstate="print" r:embed="rId15"/>
        <a:stretch>
          <a:fillRect/>
        </a:stretch>
      </xdr:blipFill>
      <xdr:spPr>
        <a:prstGeom prst="rect">
          <a:avLst/>
        </a:prstGeom>
        <a:noFill/>
      </xdr:spPr>
    </xdr:pic>
    <xdr:clientData fLocksWithSheet="0"/>
  </xdr:oneCellAnchor>
  <xdr:oneCellAnchor>
    <xdr:from>
      <xdr:col>9</xdr:col>
      <xdr:colOff>57150</xdr:colOff>
      <xdr:row>9</xdr:row>
      <xdr:rowOff>304800</xdr:rowOff>
    </xdr:from>
    <xdr:ext cx="1438275" cy="219075"/>
    <xdr:pic>
      <xdr:nvPicPr>
        <xdr:cNvPr id="0" name="image33.png"/>
        <xdr:cNvPicPr preferRelativeResize="0"/>
      </xdr:nvPicPr>
      <xdr:blipFill>
        <a:blip cstate="print" r:embed="rId16"/>
        <a:stretch>
          <a:fillRect/>
        </a:stretch>
      </xdr:blipFill>
      <xdr:spPr>
        <a:prstGeom prst="rect">
          <a:avLst/>
        </a:prstGeom>
        <a:noFill/>
      </xdr:spPr>
    </xdr:pic>
    <xdr:clientData fLocksWithSheet="0"/>
  </xdr:oneCellAnchor>
  <xdr:oneCellAnchor>
    <xdr:from>
      <xdr:col>9</xdr:col>
      <xdr:colOff>123825</xdr:colOff>
      <xdr:row>9</xdr:row>
      <xdr:rowOff>714375</xdr:rowOff>
    </xdr:from>
    <xdr:ext cx="962025" cy="171450"/>
    <xdr:pic>
      <xdr:nvPicPr>
        <xdr:cNvPr id="0" name="image43.png"/>
        <xdr:cNvPicPr preferRelativeResize="0"/>
      </xdr:nvPicPr>
      <xdr:blipFill>
        <a:blip cstate="print" r:embed="rId17"/>
        <a:stretch>
          <a:fillRect/>
        </a:stretch>
      </xdr:blipFill>
      <xdr:spPr>
        <a:prstGeom prst="rect">
          <a:avLst/>
        </a:prstGeom>
        <a:noFill/>
      </xdr:spPr>
    </xdr:pic>
    <xdr:clientData fLocksWithSheet="0"/>
  </xdr:oneCellAnchor>
  <xdr:oneCellAnchor>
    <xdr:from>
      <xdr:col>9</xdr:col>
      <xdr:colOff>19050</xdr:colOff>
      <xdr:row>9</xdr:row>
      <xdr:rowOff>1076325</xdr:rowOff>
    </xdr:from>
    <xdr:ext cx="1685925" cy="161925"/>
    <xdr:pic>
      <xdr:nvPicPr>
        <xdr:cNvPr id="0" name="image31.png"/>
        <xdr:cNvPicPr preferRelativeResize="0"/>
      </xdr:nvPicPr>
      <xdr:blipFill>
        <a:blip cstate="print" r:embed="rId18"/>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F3F3F"/>
    <pageSetUpPr/>
  </sheetPr>
  <sheetViews>
    <sheetView showGridLines="0" workbookViewId="0"/>
  </sheetViews>
  <sheetFormatPr customHeight="1" defaultColWidth="12.63" defaultRowHeight="15.0"/>
  <cols>
    <col customWidth="1" min="1" max="1" width="23.75"/>
    <col customWidth="1" min="2" max="2" width="24.63"/>
    <col customWidth="1" min="3" max="3" width="16.88"/>
    <col customWidth="1" min="4" max="5" width="16.38"/>
    <col customWidth="1" min="6" max="6" width="21.88"/>
    <col customWidth="1" min="7" max="7" width="15.0"/>
    <col customWidth="1" min="8" max="8" width="16.88"/>
    <col customWidth="1" min="9" max="24" width="9.0"/>
  </cols>
  <sheetData>
    <row r="1" ht="13.5" customHeight="1">
      <c r="B1" s="1" t="s">
        <v>0</v>
      </c>
      <c r="C1" s="2" t="s">
        <v>1</v>
      </c>
      <c r="D1" s="1" t="s">
        <v>2</v>
      </c>
      <c r="E1" s="1" t="s">
        <v>3</v>
      </c>
      <c r="F1" s="1" t="s">
        <v>4</v>
      </c>
      <c r="G1" s="1" t="s">
        <v>5</v>
      </c>
      <c r="H1" s="1" t="s">
        <v>6</v>
      </c>
    </row>
    <row r="2" ht="76.5" customHeight="1">
      <c r="A2" s="3" t="s">
        <v>7</v>
      </c>
      <c r="B2" s="4"/>
      <c r="C2" s="4"/>
      <c r="D2" s="4"/>
      <c r="E2" s="4"/>
      <c r="F2" s="4"/>
      <c r="G2" s="4"/>
      <c r="H2" s="4"/>
    </row>
    <row r="3" ht="13.5" customHeight="1">
      <c r="A3" s="3" t="s">
        <v>8</v>
      </c>
      <c r="B3" s="5" t="s">
        <v>9</v>
      </c>
      <c r="C3" s="6" t="s">
        <v>10</v>
      </c>
      <c r="D3" s="7" t="s">
        <v>11</v>
      </c>
      <c r="E3" s="7" t="s">
        <v>12</v>
      </c>
      <c r="F3" s="7" t="s">
        <v>13</v>
      </c>
      <c r="G3" s="7" t="s">
        <v>14</v>
      </c>
      <c r="H3" s="7" t="s">
        <v>15</v>
      </c>
    </row>
    <row r="4" ht="13.5" customHeight="1">
      <c r="A4" s="3" t="s">
        <v>16</v>
      </c>
      <c r="B4" s="8">
        <v>2700.0</v>
      </c>
      <c r="C4" s="8">
        <v>2698.0</v>
      </c>
      <c r="D4" s="9">
        <v>2695.0</v>
      </c>
      <c r="E4" s="9">
        <v>2600.0</v>
      </c>
      <c r="F4" s="10">
        <v>2460.0</v>
      </c>
      <c r="G4" s="10">
        <v>2740.0</v>
      </c>
      <c r="H4" s="10">
        <v>2695.0</v>
      </c>
    </row>
    <row r="5" ht="13.5" customHeight="1">
      <c r="A5" s="3" t="s">
        <v>17</v>
      </c>
      <c r="B5" s="9" t="s">
        <v>18</v>
      </c>
      <c r="C5" s="9" t="s">
        <v>19</v>
      </c>
      <c r="D5" s="9" t="s">
        <v>20</v>
      </c>
      <c r="E5" s="9" t="s">
        <v>21</v>
      </c>
      <c r="F5" s="8" t="s">
        <v>22</v>
      </c>
      <c r="G5" s="9" t="s">
        <v>21</v>
      </c>
      <c r="H5" s="9" t="s">
        <v>23</v>
      </c>
    </row>
    <row r="6" ht="13.5" customHeight="1">
      <c r="A6" s="3" t="s">
        <v>24</v>
      </c>
      <c r="B6" s="9">
        <v>32.6</v>
      </c>
      <c r="C6" s="9">
        <v>24.6</v>
      </c>
      <c r="D6" s="9">
        <v>30.7</v>
      </c>
      <c r="E6" s="9">
        <v>35.0</v>
      </c>
      <c r="F6" s="10">
        <v>27.3</v>
      </c>
      <c r="G6" s="10">
        <v>24.4</v>
      </c>
      <c r="H6" s="10">
        <v>30.7</v>
      </c>
    </row>
    <row r="7" ht="13.5" customHeight="1">
      <c r="A7" s="3" t="s">
        <v>25</v>
      </c>
      <c r="B7" s="11">
        <v>1.2</v>
      </c>
      <c r="C7" s="9">
        <v>1.3</v>
      </c>
      <c r="D7" s="9">
        <v>1.25</v>
      </c>
      <c r="E7" s="9">
        <v>1.2</v>
      </c>
      <c r="F7" s="9">
        <v>1.2</v>
      </c>
      <c r="G7" s="10">
        <v>1.2</v>
      </c>
      <c r="H7" s="10">
        <v>1.2</v>
      </c>
    </row>
    <row r="8" ht="13.5" customHeight="1">
      <c r="A8" s="3" t="s">
        <v>26</v>
      </c>
      <c r="B8" s="11">
        <v>11.3</v>
      </c>
      <c r="C8" s="9">
        <v>13.7</v>
      </c>
      <c r="D8" s="9">
        <v>11.2</v>
      </c>
      <c r="E8" s="9">
        <v>10.5</v>
      </c>
      <c r="F8" s="9">
        <v>10.3</v>
      </c>
      <c r="G8" s="10">
        <v>10.5</v>
      </c>
      <c r="H8" s="10">
        <v>10.5</v>
      </c>
    </row>
    <row r="9" ht="13.5" customHeight="1">
      <c r="A9" s="3" t="s">
        <v>27</v>
      </c>
      <c r="B9" s="9" t="s">
        <v>28</v>
      </c>
      <c r="C9" s="9" t="s">
        <v>28</v>
      </c>
      <c r="D9" s="9" t="s">
        <v>28</v>
      </c>
      <c r="E9" s="9" t="s">
        <v>28</v>
      </c>
      <c r="F9" s="9" t="s">
        <v>28</v>
      </c>
      <c r="G9" s="9" t="s">
        <v>28</v>
      </c>
      <c r="H9" s="9" t="s">
        <v>28</v>
      </c>
    </row>
    <row r="10" ht="13.5" customHeight="1">
      <c r="A10" s="3" t="s">
        <v>29</v>
      </c>
      <c r="B10" s="9">
        <v>0.5</v>
      </c>
      <c r="C10" s="9">
        <v>0.52</v>
      </c>
      <c r="D10" s="9">
        <v>0.52</v>
      </c>
      <c r="E10" s="9">
        <f>0.02*25.4</f>
        <v>0.508</v>
      </c>
      <c r="F10" s="9">
        <v>0.6</v>
      </c>
      <c r="G10" s="10">
        <v>0.51</v>
      </c>
      <c r="H10" s="10">
        <v>0.51</v>
      </c>
    </row>
    <row r="11" ht="13.5" customHeight="1">
      <c r="A11" s="3" t="s">
        <v>30</v>
      </c>
      <c r="B11" s="9">
        <v>205.0</v>
      </c>
      <c r="C11" s="9">
        <v>200.0</v>
      </c>
      <c r="D11" s="9">
        <v>180.0</v>
      </c>
      <c r="E11" s="12">
        <f>42*3.785</f>
        <v>158.97</v>
      </c>
      <c r="F11" s="9">
        <v>110.0</v>
      </c>
      <c r="G11" s="10">
        <v>197.0</v>
      </c>
      <c r="H11" s="10">
        <v>197.0</v>
      </c>
    </row>
    <row r="12" ht="13.5" customHeight="1">
      <c r="A12" s="3" t="s">
        <v>31</v>
      </c>
      <c r="B12" s="9" t="s">
        <v>32</v>
      </c>
      <c r="C12" s="9" t="s">
        <v>33</v>
      </c>
      <c r="D12" s="9" t="s">
        <v>34</v>
      </c>
      <c r="E12" s="9" t="s">
        <v>35</v>
      </c>
      <c r="F12" s="9" t="s">
        <v>36</v>
      </c>
      <c r="G12" s="10" t="s">
        <v>37</v>
      </c>
      <c r="H12" s="10" t="s">
        <v>38</v>
      </c>
    </row>
    <row r="13" ht="13.5" customHeight="1">
      <c r="A13" s="3" t="s">
        <v>39</v>
      </c>
      <c r="B13" s="9" t="s">
        <v>40</v>
      </c>
      <c r="C13" s="9" t="s">
        <v>41</v>
      </c>
      <c r="D13" s="9" t="s">
        <v>42</v>
      </c>
      <c r="E13" s="9" t="s">
        <v>43</v>
      </c>
      <c r="F13" s="9" t="s">
        <v>44</v>
      </c>
      <c r="G13" s="10"/>
      <c r="H13" s="10"/>
    </row>
    <row r="14" ht="57.0" customHeight="1">
      <c r="A14" s="13" t="s">
        <v>45</v>
      </c>
      <c r="B14" s="14" t="s">
        <v>46</v>
      </c>
      <c r="C14" s="15" t="s">
        <v>47</v>
      </c>
      <c r="D14" s="15" t="s">
        <v>48</v>
      </c>
      <c r="E14" s="15" t="s">
        <v>49</v>
      </c>
      <c r="F14" s="15" t="s">
        <v>50</v>
      </c>
      <c r="G14" s="16" t="s">
        <v>51</v>
      </c>
      <c r="H14" s="16" t="s">
        <v>51</v>
      </c>
    </row>
    <row r="15" ht="30.0" customHeight="1">
      <c r="A15" s="17"/>
      <c r="B15" s="9" t="s">
        <v>52</v>
      </c>
      <c r="C15" s="17"/>
      <c r="D15" s="17"/>
      <c r="E15" s="17"/>
      <c r="F15" s="17"/>
      <c r="G15" s="17"/>
      <c r="H15" s="17"/>
    </row>
    <row r="16" ht="59.25" customHeight="1">
      <c r="A16" s="18"/>
      <c r="B16" s="9" t="s">
        <v>53</v>
      </c>
      <c r="C16" s="18"/>
      <c r="D16" s="18"/>
      <c r="E16" s="18"/>
      <c r="F16" s="18"/>
      <c r="G16" s="18"/>
      <c r="H16" s="18"/>
    </row>
    <row r="17" ht="13.5" customHeight="1">
      <c r="A17" s="3" t="s">
        <v>54</v>
      </c>
      <c r="B17" s="9"/>
      <c r="C17" s="14"/>
      <c r="D17" s="14"/>
      <c r="E17" s="14"/>
      <c r="F17" s="14"/>
      <c r="G17" s="19"/>
      <c r="H17" s="19"/>
    </row>
    <row r="18" ht="13.5" customHeight="1">
      <c r="A18" s="3" t="s">
        <v>55</v>
      </c>
      <c r="B18" s="20">
        <v>2.6</v>
      </c>
      <c r="C18" s="20">
        <v>2.3</v>
      </c>
      <c r="D18" s="20">
        <v>2.8</v>
      </c>
      <c r="E18" s="20">
        <v>2.7</v>
      </c>
      <c r="F18" s="20">
        <v>3.2</v>
      </c>
      <c r="G18" s="20">
        <v>2.7</v>
      </c>
      <c r="H18" s="20">
        <v>2.7</v>
      </c>
    </row>
    <row r="19" ht="13.5" customHeight="1">
      <c r="A19" s="21" t="s">
        <v>56</v>
      </c>
      <c r="B19" s="22">
        <v>28000.0</v>
      </c>
      <c r="C19" s="22">
        <v>29630.0</v>
      </c>
      <c r="D19" s="22">
        <v>29580.0</v>
      </c>
      <c r="E19" s="22">
        <v>26783.0</v>
      </c>
      <c r="F19" s="22">
        <v>25500.0</v>
      </c>
      <c r="G19" s="22">
        <v>23500.0</v>
      </c>
      <c r="H19" s="22">
        <v>23500.0</v>
      </c>
    </row>
    <row r="20" ht="13.5" customHeight="1">
      <c r="A20" s="21" t="s">
        <v>57</v>
      </c>
      <c r="B20" s="20">
        <v>1.0</v>
      </c>
      <c r="C20" s="20">
        <v>1.0</v>
      </c>
      <c r="D20" s="20">
        <v>1.5</v>
      </c>
      <c r="E20" s="20">
        <v>1.0</v>
      </c>
      <c r="F20" s="20">
        <v>1.0</v>
      </c>
      <c r="G20" s="20">
        <v>1.5</v>
      </c>
      <c r="H20" s="20">
        <v>1.5</v>
      </c>
    </row>
    <row r="21" ht="13.5" customHeight="1">
      <c r="A21" s="21" t="s">
        <v>58</v>
      </c>
      <c r="B21" s="20">
        <v>1.3</v>
      </c>
      <c r="C21" s="20">
        <v>2.0</v>
      </c>
      <c r="D21" s="20">
        <v>1.0</v>
      </c>
      <c r="E21" s="20">
        <v>1.4</v>
      </c>
      <c r="F21" s="20">
        <v>1.3</v>
      </c>
      <c r="G21" s="20">
        <v>2.0</v>
      </c>
      <c r="H21" s="20">
        <v>2.0</v>
      </c>
    </row>
    <row r="22" ht="13.5" customHeight="1">
      <c r="A22" s="23" t="s">
        <v>59</v>
      </c>
      <c r="B22" s="24">
        <v>3500.0</v>
      </c>
      <c r="C22" s="25"/>
      <c r="D22" s="25"/>
      <c r="E22" s="25"/>
      <c r="F22" s="25"/>
      <c r="G22" s="26"/>
    </row>
    <row r="23" ht="13.5" customHeight="1">
      <c r="A23" s="21" t="s">
        <v>60</v>
      </c>
      <c r="B23" s="22">
        <f t="shared" ref="B23:H23" si="1">B19+(B20+B21)*$B$22+B18*$B$22*1.5</f>
        <v>49700</v>
      </c>
      <c r="C23" s="22">
        <f t="shared" si="1"/>
        <v>52205</v>
      </c>
      <c r="D23" s="22">
        <f t="shared" si="1"/>
        <v>53030</v>
      </c>
      <c r="E23" s="22">
        <f t="shared" si="1"/>
        <v>49358</v>
      </c>
      <c r="F23" s="22">
        <f t="shared" si="1"/>
        <v>50350</v>
      </c>
      <c r="G23" s="22">
        <f t="shared" si="1"/>
        <v>49925</v>
      </c>
      <c r="H23" s="22">
        <f t="shared" si="1"/>
        <v>49925</v>
      </c>
    </row>
    <row r="24" ht="13.5" customHeight="1">
      <c r="A24" s="27" t="s">
        <v>61</v>
      </c>
      <c r="B24" s="7" t="str">
        <f t="shared" ref="B24:H24" si="2">B3</f>
        <v>BW120 AD 5</v>
      </c>
      <c r="C24" s="7" t="str">
        <f t="shared" si="2"/>
        <v>CB2.7GC</v>
      </c>
      <c r="D24" s="7" t="str">
        <f t="shared" si="2"/>
        <v>HD12 VV</v>
      </c>
      <c r="E24" s="7" t="str">
        <f t="shared" si="2"/>
        <v>CC1200</v>
      </c>
      <c r="F24" s="7" t="str">
        <f t="shared" si="2"/>
        <v>ARX 26</v>
      </c>
      <c r="G24" s="7" t="str">
        <f t="shared" si="2"/>
        <v>CT260</v>
      </c>
      <c r="H24" s="7" t="str">
        <f t="shared" si="2"/>
        <v>RD27</v>
      </c>
    </row>
    <row r="25" ht="13.5" customHeight="1">
      <c r="A25" s="28">
        <v>0.0</v>
      </c>
      <c r="B25" s="22">
        <v>28000.0</v>
      </c>
      <c r="C25" s="22">
        <v>29630.0</v>
      </c>
      <c r="D25" s="22">
        <v>29580.0</v>
      </c>
      <c r="E25" s="22">
        <v>26783.0</v>
      </c>
      <c r="F25" s="22">
        <v>25500.0</v>
      </c>
      <c r="G25" s="22">
        <v>23500.0</v>
      </c>
      <c r="H25" s="22">
        <v>23500.0</v>
      </c>
    </row>
    <row r="26" ht="13.5" customHeight="1">
      <c r="A26" s="28">
        <v>1000.0</v>
      </c>
      <c r="B26" s="22">
        <f t="shared" ref="B26:B30" si="3">$B$25+($B$18*A26)+($B$20*A26)+($B$21*A26)</f>
        <v>32900</v>
      </c>
      <c r="C26" s="22">
        <f t="shared" ref="C26:C30" si="4">$C$25+($C$18*A26)+($C$20*A26)+($C$21*A26)</f>
        <v>34930</v>
      </c>
      <c r="D26" s="22">
        <f t="shared" ref="D26:D30" si="5">$D$25+($D$18*A26)+($D$20*A26)+($D$21*A26)</f>
        <v>34880</v>
      </c>
      <c r="E26" s="22">
        <f t="shared" ref="E26:E30" si="6">$E$25+($E$18*A26)+($E$20*A26)+($E$21*A26)</f>
        <v>31883</v>
      </c>
      <c r="F26" s="22">
        <f t="shared" ref="F26:F30" si="7">$F$25+($F$18*A26)+($F$20*A26)+($F$21*A26)</f>
        <v>31000</v>
      </c>
      <c r="G26" s="22">
        <f t="shared" ref="G26:G30" si="8">$G$25+($G$18*A26)+($G$20*A26)+($G$21*A26)</f>
        <v>29700</v>
      </c>
      <c r="H26" s="22">
        <f t="shared" ref="H26:H30" si="9">$H$25+($H$18+$H$20+$H$21)*A26</f>
        <v>29700</v>
      </c>
    </row>
    <row r="27" ht="13.5" customHeight="1">
      <c r="A27" s="28">
        <v>1500.0</v>
      </c>
      <c r="B27" s="22">
        <f t="shared" si="3"/>
        <v>35350</v>
      </c>
      <c r="C27" s="22">
        <f t="shared" si="4"/>
        <v>37580</v>
      </c>
      <c r="D27" s="22">
        <f t="shared" si="5"/>
        <v>37530</v>
      </c>
      <c r="E27" s="22">
        <f t="shared" si="6"/>
        <v>34433</v>
      </c>
      <c r="F27" s="22">
        <f t="shared" si="7"/>
        <v>33750</v>
      </c>
      <c r="G27" s="22">
        <f t="shared" si="8"/>
        <v>32800</v>
      </c>
      <c r="H27" s="22">
        <f t="shared" si="9"/>
        <v>32800</v>
      </c>
    </row>
    <row r="28" ht="13.5" customHeight="1">
      <c r="A28" s="28">
        <v>2000.0</v>
      </c>
      <c r="B28" s="22">
        <f t="shared" si="3"/>
        <v>37800</v>
      </c>
      <c r="C28" s="22">
        <f t="shared" si="4"/>
        <v>40230</v>
      </c>
      <c r="D28" s="22">
        <f t="shared" si="5"/>
        <v>40180</v>
      </c>
      <c r="E28" s="22">
        <f t="shared" si="6"/>
        <v>36983</v>
      </c>
      <c r="F28" s="22">
        <f t="shared" si="7"/>
        <v>36500</v>
      </c>
      <c r="G28" s="22">
        <f t="shared" si="8"/>
        <v>35900</v>
      </c>
      <c r="H28" s="22">
        <f t="shared" si="9"/>
        <v>35900</v>
      </c>
    </row>
    <row r="29" ht="13.5" customHeight="1">
      <c r="A29" s="28">
        <v>2500.0</v>
      </c>
      <c r="B29" s="22">
        <f t="shared" si="3"/>
        <v>40250</v>
      </c>
      <c r="C29" s="22">
        <f t="shared" si="4"/>
        <v>42880</v>
      </c>
      <c r="D29" s="22">
        <f t="shared" si="5"/>
        <v>42830</v>
      </c>
      <c r="E29" s="22">
        <f t="shared" si="6"/>
        <v>39533</v>
      </c>
      <c r="F29" s="22">
        <f t="shared" si="7"/>
        <v>39250</v>
      </c>
      <c r="G29" s="22">
        <f t="shared" si="8"/>
        <v>39000</v>
      </c>
      <c r="H29" s="22">
        <f t="shared" si="9"/>
        <v>39000</v>
      </c>
    </row>
    <row r="30" ht="13.5" customHeight="1">
      <c r="A30" s="28">
        <v>3000.0</v>
      </c>
      <c r="B30" s="22">
        <f t="shared" si="3"/>
        <v>42700</v>
      </c>
      <c r="C30" s="22">
        <f t="shared" si="4"/>
        <v>45530</v>
      </c>
      <c r="D30" s="22">
        <f t="shared" si="5"/>
        <v>45480</v>
      </c>
      <c r="E30" s="22">
        <f t="shared" si="6"/>
        <v>42083</v>
      </c>
      <c r="F30" s="22">
        <f t="shared" si="7"/>
        <v>42000</v>
      </c>
      <c r="G30" s="22">
        <f t="shared" si="8"/>
        <v>42100</v>
      </c>
      <c r="H30" s="22">
        <f t="shared" si="9"/>
        <v>42100</v>
      </c>
    </row>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sheetData>
  <mergeCells count="8">
    <mergeCell ref="A14:A16"/>
    <mergeCell ref="C14:C16"/>
    <mergeCell ref="D14:D16"/>
    <mergeCell ref="E14:E16"/>
    <mergeCell ref="F14:F16"/>
    <mergeCell ref="G14:G16"/>
    <mergeCell ref="H14:H16"/>
    <mergeCell ref="B22:G22"/>
  </mergeCells>
  <conditionalFormatting sqref="B19:H19">
    <cfRule type="colorScale" priority="1">
      <colorScale>
        <cfvo type="min"/>
        <cfvo type="percentile" val="50"/>
        <cfvo type="max"/>
        <color rgb="FF63BE7B"/>
        <color rgb="FFFFEB84"/>
        <color rgb="FFF8696B"/>
      </colorScale>
    </cfRule>
  </conditionalFormatting>
  <conditionalFormatting sqref="B23:H23">
    <cfRule type="colorScale" priority="2">
      <colorScale>
        <cfvo type="min"/>
        <cfvo type="percentile" val="50"/>
        <cfvo type="max"/>
        <color rgb="FF63BE7B"/>
        <color rgb="FFFFEB84"/>
        <color rgb="FFF8696B"/>
      </colorScale>
    </cfRule>
  </conditionalFormatting>
  <conditionalFormatting sqref="B25:H25">
    <cfRule type="colorScale" priority="3">
      <colorScale>
        <cfvo type="min"/>
        <cfvo type="percentile" val="50"/>
        <cfvo type="max"/>
        <color rgb="FF63BE7B"/>
        <color rgb="FFFFEB84"/>
        <color rgb="FFF8696B"/>
      </colorScale>
    </cfRule>
  </conditionalFormatting>
  <conditionalFormatting sqref="B26:G26 H26:H30">
    <cfRule type="colorScale" priority="4">
      <colorScale>
        <cfvo type="min"/>
        <cfvo type="percentile" val="50"/>
        <cfvo type="max"/>
        <color rgb="FF63BE7B"/>
        <color rgb="FFFFEB84"/>
        <color rgb="FFF8696B"/>
      </colorScale>
    </cfRule>
  </conditionalFormatting>
  <conditionalFormatting sqref="B26:G30">
    <cfRule type="colorScale" priority="5">
      <colorScale>
        <cfvo type="min"/>
        <cfvo type="percentile" val="50"/>
        <cfvo type="max"/>
        <color rgb="FF63BE7B"/>
        <color rgb="FFFFEB84"/>
        <color rgb="FFF8696B"/>
      </colorScale>
    </cfRule>
  </conditionalFormatting>
  <conditionalFormatting sqref="B27:H27">
    <cfRule type="colorScale" priority="6">
      <colorScale>
        <cfvo type="min"/>
        <cfvo type="percentile" val="50"/>
        <cfvo type="max"/>
        <color rgb="FF63BE7B"/>
        <color rgb="FFFFEB84"/>
        <color rgb="FFF8696B"/>
      </colorScale>
    </cfRule>
  </conditionalFormatting>
  <conditionalFormatting sqref="B28:H28">
    <cfRule type="colorScale" priority="7">
      <colorScale>
        <cfvo type="min"/>
        <cfvo type="percentile" val="50"/>
        <cfvo type="max"/>
        <color rgb="FF63BE7B"/>
        <color rgb="FFFFEB84"/>
        <color rgb="FFF8696B"/>
      </colorScale>
    </cfRule>
  </conditionalFormatting>
  <conditionalFormatting sqref="B29:H29">
    <cfRule type="colorScale" priority="8">
      <colorScale>
        <cfvo type="min"/>
        <cfvo type="percentile" val="50"/>
        <cfvo type="max"/>
        <color rgb="FF63BE7B"/>
        <color rgb="FFFFEB84"/>
        <color rgb="FFF8696B"/>
      </colorScale>
    </cfRule>
  </conditionalFormatting>
  <conditionalFormatting sqref="B30:H30">
    <cfRule type="colorScale" priority="9">
      <colorScale>
        <cfvo type="min"/>
        <cfvo type="percentile" val="50"/>
        <cfvo type="max"/>
        <color rgb="FF63BE7B"/>
        <color rgb="FFFFEB84"/>
        <color rgb="FFF8696B"/>
      </colorScale>
    </cfRule>
  </conditionalFormatting>
  <conditionalFormatting sqref="H26:H30">
    <cfRule type="colorScale" priority="10">
      <colorScale>
        <cfvo type="min"/>
        <cfvo type="percentile" val="50"/>
        <cfvo type="max"/>
        <color rgb="FF63BE7B"/>
        <color rgb="FFFFEB84"/>
        <color rgb="FFF8696B"/>
      </colorScale>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F3F3F"/>
    <pageSetUpPr/>
  </sheetPr>
  <sheetViews>
    <sheetView showGridLines="0" workbookViewId="0"/>
  </sheetViews>
  <sheetFormatPr customHeight="1" defaultColWidth="12.63" defaultRowHeight="15.0"/>
  <cols>
    <col customWidth="1" min="1" max="1" width="20.38"/>
    <col customWidth="1" min="2" max="2" width="22.0"/>
    <col customWidth="1" min="3" max="3" width="20.63"/>
    <col customWidth="1" min="4" max="5" width="22.75"/>
    <col customWidth="1" min="6" max="6" width="18.13"/>
    <col customWidth="1" min="7" max="7" width="19.5"/>
    <col customWidth="1" min="8" max="8" width="18.88"/>
    <col customWidth="1" min="9" max="9" width="17.13"/>
    <col customWidth="1" min="10" max="10" width="20.63"/>
    <col customWidth="1" min="11" max="11" width="20.0"/>
    <col customWidth="1" min="12" max="12" width="16.13"/>
    <col customWidth="1" min="13" max="24" width="9.0"/>
  </cols>
  <sheetData>
    <row r="1" ht="13.5" customHeight="1">
      <c r="B1" s="1" t="s">
        <v>0</v>
      </c>
      <c r="C1" s="1" t="s">
        <v>0</v>
      </c>
      <c r="D1" s="1" t="s">
        <v>0</v>
      </c>
      <c r="E1" s="1" t="s">
        <v>62</v>
      </c>
      <c r="F1" s="1" t="s">
        <v>3</v>
      </c>
      <c r="G1" s="1" t="s">
        <v>1</v>
      </c>
      <c r="H1" s="1" t="s">
        <v>63</v>
      </c>
      <c r="I1" s="1" t="s">
        <v>64</v>
      </c>
      <c r="J1" s="1" t="s">
        <v>65</v>
      </c>
      <c r="K1" s="29" t="s">
        <v>66</v>
      </c>
      <c r="L1" s="1" t="s">
        <v>5</v>
      </c>
    </row>
    <row r="2" ht="132.0" customHeight="1">
      <c r="A2" s="3" t="s">
        <v>7</v>
      </c>
      <c r="B2" s="4"/>
      <c r="C2" s="4"/>
      <c r="D2" s="4"/>
      <c r="E2" s="4"/>
      <c r="F2" s="4"/>
      <c r="G2" s="4"/>
      <c r="H2" s="4"/>
      <c r="I2" s="4"/>
      <c r="J2" s="4"/>
      <c r="K2" s="4"/>
      <c r="L2" s="4"/>
    </row>
    <row r="3" ht="13.5" customHeight="1">
      <c r="A3" s="3" t="s">
        <v>8</v>
      </c>
      <c r="B3" s="10" t="s">
        <v>67</v>
      </c>
      <c r="C3" s="10" t="s">
        <v>67</v>
      </c>
      <c r="D3" s="10" t="s">
        <v>67</v>
      </c>
      <c r="E3" s="9" t="s">
        <v>68</v>
      </c>
      <c r="F3" s="9" t="s">
        <v>69</v>
      </c>
      <c r="G3" s="9" t="s">
        <v>70</v>
      </c>
      <c r="H3" s="9" t="s">
        <v>71</v>
      </c>
      <c r="I3" s="10" t="s">
        <v>72</v>
      </c>
      <c r="J3" s="9" t="s">
        <v>73</v>
      </c>
      <c r="K3" s="9" t="s">
        <v>74</v>
      </c>
      <c r="L3" s="9" t="s">
        <v>75</v>
      </c>
    </row>
    <row r="4" ht="13.5" customHeight="1">
      <c r="A4" s="3" t="s">
        <v>16</v>
      </c>
      <c r="B4" s="8">
        <v>10630.0</v>
      </c>
      <c r="C4" s="8">
        <v>10630.0</v>
      </c>
      <c r="D4" s="8">
        <v>10630.0</v>
      </c>
      <c r="E4" s="8">
        <v>11765.0</v>
      </c>
      <c r="F4" s="8">
        <v>10500.0</v>
      </c>
      <c r="G4" s="8">
        <v>11235.0</v>
      </c>
      <c r="H4" s="8">
        <v>11380.0</v>
      </c>
      <c r="I4" s="8">
        <v>12400.0</v>
      </c>
      <c r="J4" s="8">
        <v>12000.0</v>
      </c>
      <c r="K4" s="8">
        <v>11490.0</v>
      </c>
      <c r="L4" s="8">
        <v>11560.0</v>
      </c>
    </row>
    <row r="5" ht="13.5" customHeight="1">
      <c r="A5" s="3" t="s">
        <v>17</v>
      </c>
      <c r="B5" s="9" t="s">
        <v>76</v>
      </c>
      <c r="C5" s="9" t="s">
        <v>77</v>
      </c>
      <c r="D5" s="9" t="s">
        <v>78</v>
      </c>
      <c r="E5" s="9" t="s">
        <v>79</v>
      </c>
      <c r="F5" s="10" t="s">
        <v>80</v>
      </c>
      <c r="G5" s="9" t="s">
        <v>81</v>
      </c>
      <c r="H5" s="9" t="s">
        <v>82</v>
      </c>
      <c r="I5" s="10" t="s">
        <v>83</v>
      </c>
      <c r="J5" s="9" t="s">
        <v>80</v>
      </c>
      <c r="K5" s="9" t="s">
        <v>84</v>
      </c>
      <c r="L5" s="9" t="s">
        <v>85</v>
      </c>
    </row>
    <row r="6" ht="13.5" customHeight="1">
      <c r="A6" s="3" t="s">
        <v>25</v>
      </c>
      <c r="B6" s="9">
        <v>2.1</v>
      </c>
      <c r="C6" s="9">
        <v>2.1</v>
      </c>
      <c r="D6" s="9">
        <v>2.1</v>
      </c>
      <c r="E6" s="9">
        <v>2.14</v>
      </c>
      <c r="F6" s="10">
        <v>2.13</v>
      </c>
      <c r="G6" s="9">
        <v>2.13</v>
      </c>
      <c r="H6" s="9">
        <v>2.16</v>
      </c>
      <c r="I6" s="10">
        <v>2.13</v>
      </c>
      <c r="J6" s="9">
        <v>2.13</v>
      </c>
      <c r="K6" s="9">
        <v>2.13</v>
      </c>
      <c r="L6" s="9">
        <v>2.1</v>
      </c>
    </row>
    <row r="7" ht="13.5" customHeight="1">
      <c r="A7" s="3" t="s">
        <v>24</v>
      </c>
      <c r="B7" s="9">
        <v>100.0</v>
      </c>
      <c r="C7" s="9">
        <v>110.0</v>
      </c>
      <c r="D7" s="9">
        <v>132.0</v>
      </c>
      <c r="E7" s="9">
        <v>135.4</v>
      </c>
      <c r="F7" s="9">
        <v>130.0</v>
      </c>
      <c r="G7" s="9">
        <v>83.4</v>
      </c>
      <c r="H7" s="9">
        <v>110.0</v>
      </c>
      <c r="I7" s="9">
        <v>110.0</v>
      </c>
      <c r="J7" s="9">
        <v>139.0</v>
      </c>
      <c r="K7" s="9">
        <v>160.0</v>
      </c>
      <c r="L7" s="9">
        <v>114.0</v>
      </c>
    </row>
    <row r="8" ht="13.5" customHeight="1">
      <c r="A8" s="3" t="s">
        <v>29</v>
      </c>
      <c r="B8" s="9" t="s">
        <v>86</v>
      </c>
      <c r="C8" s="9" t="s">
        <v>86</v>
      </c>
      <c r="D8" s="9" t="s">
        <v>86</v>
      </c>
      <c r="E8" s="9" t="s">
        <v>87</v>
      </c>
      <c r="F8" s="9" t="s">
        <v>88</v>
      </c>
      <c r="G8" s="9" t="s">
        <v>89</v>
      </c>
      <c r="H8" s="9" t="s">
        <v>90</v>
      </c>
      <c r="I8" s="9" t="s">
        <v>88</v>
      </c>
      <c r="J8" s="9" t="s">
        <v>88</v>
      </c>
      <c r="K8" s="9" t="s">
        <v>91</v>
      </c>
      <c r="L8" s="9" t="s">
        <v>90</v>
      </c>
    </row>
    <row r="9" ht="13.5" customHeight="1">
      <c r="A9" s="3" t="s">
        <v>92</v>
      </c>
      <c r="B9" s="9">
        <v>28.4</v>
      </c>
      <c r="C9" s="9">
        <v>28.4</v>
      </c>
      <c r="D9" s="9">
        <v>28.4</v>
      </c>
      <c r="E9" s="9">
        <v>29.81</v>
      </c>
      <c r="F9" s="9">
        <v>26.0</v>
      </c>
      <c r="G9" s="9">
        <v>28.9</v>
      </c>
      <c r="H9" s="9">
        <v>31.0</v>
      </c>
      <c r="I9" s="9">
        <v>33.2</v>
      </c>
      <c r="J9" s="9">
        <v>31.5</v>
      </c>
      <c r="K9" s="9">
        <v>34.5</v>
      </c>
      <c r="L9" s="9">
        <v>31.8</v>
      </c>
    </row>
    <row r="10" ht="13.5" customHeight="1">
      <c r="A10" s="3" t="s">
        <v>93</v>
      </c>
      <c r="B10" s="9">
        <v>45.0</v>
      </c>
      <c r="C10" s="9">
        <v>45.0</v>
      </c>
      <c r="D10" s="9">
        <v>45.0</v>
      </c>
      <c r="E10" s="9">
        <v>58.0</v>
      </c>
      <c r="F10" s="9">
        <v>65.0</v>
      </c>
      <c r="G10" s="9">
        <v>55.0</v>
      </c>
      <c r="H10" s="9">
        <v>40.0</v>
      </c>
      <c r="I10" s="9">
        <v>65.0</v>
      </c>
      <c r="J10" s="9">
        <v>45.0</v>
      </c>
      <c r="K10" s="9">
        <v>60.0</v>
      </c>
      <c r="L10" s="9">
        <v>55.0</v>
      </c>
    </row>
    <row r="11" ht="13.5" customHeight="1">
      <c r="A11" s="3" t="s">
        <v>31</v>
      </c>
      <c r="B11" s="9" t="s">
        <v>37</v>
      </c>
      <c r="C11" s="9" t="s">
        <v>37</v>
      </c>
      <c r="D11" s="9" t="s">
        <v>33</v>
      </c>
      <c r="E11" s="9" t="s">
        <v>38</v>
      </c>
      <c r="F11" s="9" t="s">
        <v>94</v>
      </c>
      <c r="G11" s="9" t="s">
        <v>33</v>
      </c>
      <c r="H11" s="9" t="s">
        <v>37</v>
      </c>
      <c r="I11" s="9" t="s">
        <v>95</v>
      </c>
      <c r="J11" s="9" t="s">
        <v>96</v>
      </c>
      <c r="K11" s="9" t="s">
        <v>96</v>
      </c>
      <c r="L11" s="9" t="s">
        <v>37</v>
      </c>
    </row>
    <row r="12" ht="234.0" customHeight="1">
      <c r="A12" s="13" t="s">
        <v>97</v>
      </c>
      <c r="B12" s="10" t="s">
        <v>98</v>
      </c>
      <c r="C12" s="10" t="s">
        <v>99</v>
      </c>
      <c r="D12" s="10" t="s">
        <v>100</v>
      </c>
      <c r="E12" s="10" t="s">
        <v>101</v>
      </c>
      <c r="F12" s="10" t="s">
        <v>101</v>
      </c>
      <c r="G12" s="10" t="s">
        <v>102</v>
      </c>
      <c r="H12" s="9" t="s">
        <v>101</v>
      </c>
      <c r="I12" s="30" t="s">
        <v>101</v>
      </c>
      <c r="J12" s="9" t="s">
        <v>101</v>
      </c>
      <c r="K12" s="9" t="s">
        <v>103</v>
      </c>
      <c r="L12" s="9" t="s">
        <v>104</v>
      </c>
    </row>
    <row r="13" ht="13.5" customHeight="1">
      <c r="A13" s="18"/>
      <c r="B13" s="10" t="s">
        <v>105</v>
      </c>
      <c r="C13" s="10" t="s">
        <v>106</v>
      </c>
      <c r="D13" s="10" t="s">
        <v>107</v>
      </c>
      <c r="E13" s="31" t="s">
        <v>108</v>
      </c>
      <c r="F13" s="10" t="s">
        <v>109</v>
      </c>
      <c r="G13" s="10" t="s">
        <v>110</v>
      </c>
      <c r="H13" s="9" t="s">
        <v>101</v>
      </c>
      <c r="I13" s="9" t="s">
        <v>101</v>
      </c>
      <c r="J13" s="9" t="s">
        <v>101</v>
      </c>
      <c r="K13" s="9" t="s">
        <v>101</v>
      </c>
      <c r="L13" s="9" t="s">
        <v>101</v>
      </c>
    </row>
    <row r="14" ht="13.5" customHeight="1">
      <c r="A14" s="3" t="s">
        <v>111</v>
      </c>
      <c r="B14" s="10" t="s">
        <v>112</v>
      </c>
      <c r="C14" s="10" t="s">
        <v>112</v>
      </c>
      <c r="D14" s="10" t="s">
        <v>112</v>
      </c>
      <c r="E14" s="31" t="s">
        <v>113</v>
      </c>
      <c r="F14" s="32" t="s">
        <v>114</v>
      </c>
      <c r="G14" s="10" t="s">
        <v>115</v>
      </c>
      <c r="H14" s="9"/>
      <c r="I14" s="9"/>
      <c r="J14" s="9"/>
      <c r="K14" s="9"/>
      <c r="L14" s="9"/>
    </row>
    <row r="15" ht="13.5" customHeight="1">
      <c r="A15" s="3" t="s">
        <v>116</v>
      </c>
      <c r="B15" s="9" t="s">
        <v>117</v>
      </c>
      <c r="C15" s="9" t="s">
        <v>117</v>
      </c>
      <c r="D15" s="9" t="s">
        <v>117</v>
      </c>
      <c r="E15" s="9" t="s">
        <v>118</v>
      </c>
      <c r="F15" s="9" t="s">
        <v>119</v>
      </c>
      <c r="G15" s="9" t="s">
        <v>120</v>
      </c>
      <c r="H15" s="9" t="s">
        <v>121</v>
      </c>
      <c r="I15" s="9" t="s">
        <v>122</v>
      </c>
      <c r="J15" s="9" t="s">
        <v>123</v>
      </c>
      <c r="K15" s="9" t="s">
        <v>124</v>
      </c>
      <c r="L15" s="9" t="s">
        <v>125</v>
      </c>
    </row>
    <row r="16" ht="126.0" customHeight="1">
      <c r="A16" s="33" t="s">
        <v>45</v>
      </c>
      <c r="B16" s="34" t="s">
        <v>126</v>
      </c>
      <c r="C16" s="34" t="s">
        <v>127</v>
      </c>
      <c r="D16" s="34" t="s">
        <v>128</v>
      </c>
      <c r="E16" s="35" t="s">
        <v>129</v>
      </c>
      <c r="F16" s="35" t="s">
        <v>130</v>
      </c>
      <c r="G16" s="35" t="s">
        <v>131</v>
      </c>
      <c r="H16" s="35" t="s">
        <v>132</v>
      </c>
      <c r="I16" s="35" t="s">
        <v>133</v>
      </c>
      <c r="J16" s="36" t="s">
        <v>51</v>
      </c>
      <c r="K16" s="36" t="s">
        <v>134</v>
      </c>
      <c r="L16" s="36" t="s">
        <v>51</v>
      </c>
      <c r="M16" s="37"/>
      <c r="N16" s="37"/>
      <c r="O16" s="37"/>
      <c r="P16" s="37"/>
      <c r="Q16" s="37"/>
      <c r="R16" s="37"/>
      <c r="S16" s="37"/>
      <c r="T16" s="37"/>
      <c r="U16" s="37"/>
      <c r="V16" s="37"/>
      <c r="W16" s="37"/>
      <c r="X16" s="37"/>
    </row>
    <row r="17" ht="180.75" customHeight="1">
      <c r="A17" s="17"/>
      <c r="B17" s="34" t="s">
        <v>135</v>
      </c>
      <c r="C17" s="34" t="s">
        <v>136</v>
      </c>
      <c r="D17" s="34" t="s">
        <v>137</v>
      </c>
      <c r="E17" s="35" t="s">
        <v>138</v>
      </c>
      <c r="F17" s="35" t="s">
        <v>139</v>
      </c>
      <c r="G17" s="35" t="s">
        <v>140</v>
      </c>
      <c r="H17" s="35" t="s">
        <v>141</v>
      </c>
      <c r="I17" s="36" t="s">
        <v>142</v>
      </c>
      <c r="J17" s="35" t="s">
        <v>143</v>
      </c>
      <c r="K17" s="35" t="s">
        <v>144</v>
      </c>
      <c r="L17" s="35" t="s">
        <v>145</v>
      </c>
      <c r="M17" s="37"/>
      <c r="N17" s="37"/>
      <c r="O17" s="37"/>
      <c r="P17" s="37"/>
      <c r="Q17" s="37"/>
      <c r="R17" s="37"/>
      <c r="S17" s="37"/>
      <c r="T17" s="37"/>
      <c r="U17" s="37"/>
      <c r="V17" s="37"/>
      <c r="W17" s="37"/>
      <c r="X17" s="37"/>
    </row>
    <row r="18" ht="13.5" customHeight="1">
      <c r="A18" s="17"/>
      <c r="B18" s="34" t="s">
        <v>146</v>
      </c>
      <c r="C18" s="34" t="s">
        <v>147</v>
      </c>
      <c r="D18" s="34" t="s">
        <v>148</v>
      </c>
      <c r="E18" s="38" t="s">
        <v>149</v>
      </c>
      <c r="F18" s="35" t="s">
        <v>150</v>
      </c>
      <c r="G18" s="34" t="s">
        <v>151</v>
      </c>
      <c r="H18" s="35" t="s">
        <v>152</v>
      </c>
      <c r="I18" s="36" t="s">
        <v>153</v>
      </c>
      <c r="J18" s="36" t="s">
        <v>154</v>
      </c>
      <c r="K18" s="36" t="s">
        <v>155</v>
      </c>
      <c r="L18" s="36"/>
      <c r="M18" s="37"/>
      <c r="N18" s="37"/>
      <c r="O18" s="37"/>
      <c r="P18" s="37"/>
      <c r="Q18" s="37"/>
      <c r="R18" s="37"/>
      <c r="S18" s="37"/>
      <c r="T18" s="37"/>
      <c r="U18" s="37"/>
      <c r="V18" s="37"/>
      <c r="W18" s="37"/>
      <c r="X18" s="37"/>
    </row>
    <row r="19" ht="13.5" customHeight="1">
      <c r="A19" s="17"/>
      <c r="B19" s="34" t="s">
        <v>156</v>
      </c>
      <c r="C19" s="34" t="s">
        <v>157</v>
      </c>
      <c r="D19" s="34" t="s">
        <v>158</v>
      </c>
      <c r="E19" s="35" t="s">
        <v>159</v>
      </c>
      <c r="F19" s="35" t="s">
        <v>160</v>
      </c>
      <c r="G19" s="35" t="s">
        <v>161</v>
      </c>
      <c r="H19" s="35" t="s">
        <v>162</v>
      </c>
      <c r="I19" s="36" t="s">
        <v>163</v>
      </c>
      <c r="J19" s="35" t="s">
        <v>164</v>
      </c>
      <c r="K19" s="36" t="s">
        <v>165</v>
      </c>
      <c r="L19" s="35" t="s">
        <v>166</v>
      </c>
      <c r="M19" s="37"/>
      <c r="N19" s="37"/>
      <c r="O19" s="37"/>
      <c r="P19" s="37"/>
      <c r="Q19" s="37"/>
      <c r="R19" s="37"/>
      <c r="S19" s="37"/>
      <c r="T19" s="37"/>
      <c r="U19" s="37"/>
      <c r="V19" s="37"/>
      <c r="W19" s="37"/>
      <c r="X19" s="37"/>
    </row>
    <row r="20" ht="195.0" customHeight="1">
      <c r="A20" s="17"/>
      <c r="B20" s="39" t="s">
        <v>167</v>
      </c>
      <c r="C20" s="39" t="s">
        <v>168</v>
      </c>
      <c r="D20" s="39" t="s">
        <v>169</v>
      </c>
      <c r="E20" s="35" t="s">
        <v>170</v>
      </c>
      <c r="F20" s="40" t="s">
        <v>171</v>
      </c>
      <c r="G20" s="35" t="s">
        <v>172</v>
      </c>
      <c r="H20" s="35" t="s">
        <v>173</v>
      </c>
      <c r="I20" s="34" t="s">
        <v>174</v>
      </c>
      <c r="J20" s="36"/>
      <c r="K20" s="36" t="s">
        <v>175</v>
      </c>
      <c r="L20" s="36"/>
      <c r="M20" s="37"/>
      <c r="N20" s="37"/>
      <c r="O20" s="37"/>
      <c r="P20" s="37"/>
      <c r="Q20" s="37"/>
      <c r="R20" s="37"/>
      <c r="S20" s="37"/>
      <c r="T20" s="37"/>
      <c r="U20" s="37"/>
      <c r="V20" s="37"/>
      <c r="W20" s="37"/>
      <c r="X20" s="37"/>
    </row>
    <row r="21" ht="13.5" customHeight="1">
      <c r="A21" s="18"/>
      <c r="B21" s="39" t="s">
        <v>176</v>
      </c>
      <c r="C21" s="39" t="s">
        <v>177</v>
      </c>
      <c r="D21" s="39" t="s">
        <v>178</v>
      </c>
      <c r="E21" s="35" t="s">
        <v>179</v>
      </c>
      <c r="F21" s="35" t="s">
        <v>180</v>
      </c>
      <c r="G21" s="35" t="s">
        <v>181</v>
      </c>
      <c r="H21" s="35" t="s">
        <v>182</v>
      </c>
      <c r="I21" s="36" t="s">
        <v>183</v>
      </c>
      <c r="J21" s="36" t="s">
        <v>184</v>
      </c>
      <c r="K21" s="35" t="s">
        <v>185</v>
      </c>
      <c r="L21" s="36" t="s">
        <v>186</v>
      </c>
      <c r="M21" s="37"/>
      <c r="N21" s="37"/>
      <c r="O21" s="37"/>
      <c r="P21" s="37"/>
      <c r="Q21" s="37"/>
      <c r="R21" s="37"/>
      <c r="S21" s="37"/>
      <c r="T21" s="37"/>
      <c r="U21" s="37"/>
      <c r="V21" s="37"/>
      <c r="W21" s="37"/>
      <c r="X21" s="37"/>
    </row>
    <row r="22" ht="13.5" customHeight="1">
      <c r="A22" s="41" t="s">
        <v>187</v>
      </c>
      <c r="B22" s="10">
        <v>60.0</v>
      </c>
      <c r="C22" s="10">
        <v>60.0</v>
      </c>
      <c r="D22" s="10">
        <v>60.0</v>
      </c>
      <c r="E22" s="42">
        <v>60.0</v>
      </c>
      <c r="F22" s="42">
        <v>55.0</v>
      </c>
      <c r="G22" s="42">
        <v>60.0</v>
      </c>
      <c r="H22" s="42">
        <v>50.0</v>
      </c>
      <c r="I22" s="42">
        <v>60.0</v>
      </c>
      <c r="J22" s="42">
        <v>50.0</v>
      </c>
      <c r="K22" s="42">
        <v>60.0</v>
      </c>
      <c r="L22" s="42">
        <v>55.0</v>
      </c>
      <c r="M22" s="37"/>
      <c r="N22" s="37"/>
      <c r="O22" s="37"/>
      <c r="P22" s="37"/>
      <c r="Q22" s="37"/>
      <c r="R22" s="37"/>
      <c r="S22" s="37"/>
      <c r="T22" s="37"/>
      <c r="U22" s="37"/>
      <c r="V22" s="37"/>
      <c r="W22" s="37"/>
      <c r="X22" s="37"/>
    </row>
    <row r="23" ht="13.5" customHeight="1">
      <c r="A23" s="41" t="s">
        <v>188</v>
      </c>
      <c r="B23" s="10" t="s">
        <v>189</v>
      </c>
      <c r="C23" s="10" t="s">
        <v>189</v>
      </c>
      <c r="D23" s="10" t="s">
        <v>189</v>
      </c>
      <c r="E23" s="10" t="s">
        <v>190</v>
      </c>
      <c r="F23" s="10" t="s">
        <v>191</v>
      </c>
      <c r="G23" s="10">
        <v>200.0</v>
      </c>
      <c r="H23" s="42" t="s">
        <v>192</v>
      </c>
      <c r="I23" s="42" t="s">
        <v>193</v>
      </c>
      <c r="J23" s="42" t="s">
        <v>190</v>
      </c>
      <c r="K23" s="42" t="s">
        <v>194</v>
      </c>
      <c r="L23" s="42" t="s">
        <v>195</v>
      </c>
      <c r="M23" s="37"/>
      <c r="N23" s="37"/>
      <c r="O23" s="37"/>
      <c r="P23" s="37"/>
      <c r="Q23" s="37"/>
      <c r="R23" s="37"/>
      <c r="S23" s="37"/>
      <c r="T23" s="37"/>
      <c r="U23" s="37"/>
      <c r="V23" s="37"/>
      <c r="W23" s="37"/>
      <c r="X23" s="37"/>
    </row>
    <row r="24" ht="13.5" customHeight="1">
      <c r="A24" s="3" t="s">
        <v>196</v>
      </c>
      <c r="B24" s="20">
        <v>11.8</v>
      </c>
      <c r="C24" s="20">
        <v>11.8</v>
      </c>
      <c r="D24" s="20">
        <v>12.4</v>
      </c>
      <c r="E24" s="20">
        <v>13.6</v>
      </c>
      <c r="F24" s="20">
        <v>13.6</v>
      </c>
      <c r="G24" s="20">
        <v>14.5</v>
      </c>
      <c r="H24" s="20">
        <v>10.5</v>
      </c>
      <c r="I24" s="20">
        <v>15.3</v>
      </c>
      <c r="J24" s="20">
        <v>13.6</v>
      </c>
      <c r="K24" s="20">
        <v>16.3</v>
      </c>
      <c r="L24" s="20">
        <v>13.0</v>
      </c>
    </row>
    <row r="25" ht="13.5" customHeight="1">
      <c r="A25" s="21" t="s">
        <v>197</v>
      </c>
      <c r="B25" s="22">
        <f>59374*0.97</f>
        <v>57592.78</v>
      </c>
      <c r="C25" s="22">
        <f>59374*1</f>
        <v>59374</v>
      </c>
      <c r="D25" s="22">
        <f>59374*1.07</f>
        <v>63530.18</v>
      </c>
      <c r="E25" s="22">
        <f>89170*1.03</f>
        <v>91845.1</v>
      </c>
      <c r="F25" s="22">
        <v>90000.0</v>
      </c>
      <c r="G25" s="22">
        <f>123881*0.85</f>
        <v>105298.85</v>
      </c>
      <c r="H25" s="22">
        <v>71600.0</v>
      </c>
      <c r="I25" s="22">
        <v>56392.0</v>
      </c>
      <c r="J25" s="22">
        <v>54786.0</v>
      </c>
      <c r="K25" s="22">
        <v>89930.0</v>
      </c>
      <c r="L25" s="22">
        <v>84076.0</v>
      </c>
    </row>
    <row r="26" ht="13.5" customHeight="1">
      <c r="A26" s="21" t="s">
        <v>198</v>
      </c>
      <c r="B26" s="20">
        <v>1.0</v>
      </c>
      <c r="C26" s="20">
        <v>1.0</v>
      </c>
      <c r="D26" s="20">
        <v>1.0</v>
      </c>
      <c r="E26" s="20">
        <v>1.0</v>
      </c>
      <c r="F26" s="20">
        <v>1.0</v>
      </c>
      <c r="G26" s="20">
        <v>1.0</v>
      </c>
      <c r="H26" s="20">
        <v>1.0</v>
      </c>
      <c r="I26" s="20">
        <v>1.0</v>
      </c>
      <c r="J26" s="20">
        <v>1.0</v>
      </c>
      <c r="K26" s="20">
        <v>1.0</v>
      </c>
      <c r="L26" s="20">
        <v>1.0</v>
      </c>
    </row>
    <row r="27" ht="13.5" customHeight="1">
      <c r="A27" s="21" t="s">
        <v>199</v>
      </c>
      <c r="B27" s="20">
        <v>2.0</v>
      </c>
      <c r="C27" s="20">
        <v>2.0</v>
      </c>
      <c r="D27" s="20">
        <v>2.0</v>
      </c>
      <c r="E27" s="20">
        <v>2.0</v>
      </c>
      <c r="F27" s="20">
        <v>2.0</v>
      </c>
      <c r="G27" s="20">
        <v>2.0</v>
      </c>
      <c r="H27" s="20">
        <v>2.0</v>
      </c>
      <c r="I27" s="20">
        <v>2.0</v>
      </c>
      <c r="J27" s="20">
        <v>2.0</v>
      </c>
      <c r="K27" s="20">
        <v>2.0</v>
      </c>
      <c r="L27" s="20">
        <v>2.0</v>
      </c>
    </row>
    <row r="28" ht="13.5" customHeight="1">
      <c r="A28" s="23" t="s">
        <v>200</v>
      </c>
      <c r="B28" s="24">
        <v>3000.0</v>
      </c>
      <c r="C28" s="25"/>
      <c r="D28" s="25"/>
      <c r="E28" s="25"/>
      <c r="F28" s="25"/>
      <c r="G28" s="25"/>
      <c r="H28" s="25"/>
      <c r="I28" s="25"/>
      <c r="J28" s="25"/>
      <c r="K28" s="25"/>
      <c r="L28" s="43"/>
    </row>
    <row r="29" ht="13.5" customHeight="1">
      <c r="A29" s="21" t="s">
        <v>60</v>
      </c>
      <c r="B29" s="22">
        <f t="shared" ref="B29:L29" si="1">B25+(B26+B27)*$B$28+B24*$B$28*1.5</f>
        <v>119692.78</v>
      </c>
      <c r="C29" s="22">
        <f t="shared" si="1"/>
        <v>121474</v>
      </c>
      <c r="D29" s="22">
        <f t="shared" si="1"/>
        <v>128330.18</v>
      </c>
      <c r="E29" s="22">
        <f t="shared" si="1"/>
        <v>162045.1</v>
      </c>
      <c r="F29" s="22">
        <f t="shared" si="1"/>
        <v>160200</v>
      </c>
      <c r="G29" s="22">
        <f t="shared" si="1"/>
        <v>179548.85</v>
      </c>
      <c r="H29" s="22">
        <f t="shared" si="1"/>
        <v>127850</v>
      </c>
      <c r="I29" s="22">
        <f t="shared" si="1"/>
        <v>134242</v>
      </c>
      <c r="J29" s="22">
        <f t="shared" si="1"/>
        <v>124986</v>
      </c>
      <c r="K29" s="22">
        <f t="shared" si="1"/>
        <v>172280</v>
      </c>
      <c r="L29" s="22">
        <f t="shared" si="1"/>
        <v>151576</v>
      </c>
    </row>
    <row r="30" ht="13.5" customHeight="1"/>
    <row r="31" ht="13.5" customHeight="1"/>
    <row r="32" ht="13.5" customHeight="1">
      <c r="A32" s="27" t="s">
        <v>61</v>
      </c>
      <c r="B32" s="5" t="str">
        <f t="shared" ref="B32:L32" si="2">B3</f>
        <v>BW211 D5-SL</v>
      </c>
      <c r="C32" s="5" t="str">
        <f t="shared" si="2"/>
        <v>BW211 D5-SL</v>
      </c>
      <c r="D32" s="5" t="str">
        <f t="shared" si="2"/>
        <v>BW211 D5-SL</v>
      </c>
      <c r="E32" s="5" t="str">
        <f t="shared" si="2"/>
        <v>HC110</v>
      </c>
      <c r="F32" s="5" t="str">
        <f t="shared" si="2"/>
        <v>CA25 D-Rhino</v>
      </c>
      <c r="G32" s="5" t="str">
        <f t="shared" si="2"/>
        <v>CS11GC</v>
      </c>
      <c r="H32" s="5" t="str">
        <f t="shared" si="2"/>
        <v>V110</v>
      </c>
      <c r="I32" s="5" t="str">
        <f t="shared" si="2"/>
        <v>SSR120C-10S</v>
      </c>
      <c r="J32" s="5" t="str">
        <f t="shared" si="2"/>
        <v>XS123</v>
      </c>
      <c r="K32" s="5" t="str">
        <f t="shared" si="2"/>
        <v>ASC110</v>
      </c>
      <c r="L32" s="5" t="str">
        <f t="shared" si="2"/>
        <v>116D</v>
      </c>
    </row>
    <row r="33" ht="13.5" customHeight="1">
      <c r="A33" s="28">
        <v>0.0</v>
      </c>
      <c r="B33" s="22">
        <v>28000.0</v>
      </c>
      <c r="C33" s="22">
        <v>29630.0</v>
      </c>
      <c r="D33" s="22">
        <v>29580.0</v>
      </c>
      <c r="E33" s="22">
        <v>26783.0</v>
      </c>
      <c r="F33" s="22">
        <v>25500.0</v>
      </c>
      <c r="G33" s="22">
        <v>23500.0</v>
      </c>
      <c r="H33" s="22">
        <v>23500.0</v>
      </c>
      <c r="I33" s="22">
        <v>23500.0</v>
      </c>
      <c r="J33" s="22">
        <v>23500.0</v>
      </c>
      <c r="K33" s="22">
        <v>23500.0</v>
      </c>
      <c r="L33" s="22">
        <v>23500.0</v>
      </c>
    </row>
    <row r="34" ht="13.5" customHeight="1">
      <c r="A34" s="28">
        <v>1000.0</v>
      </c>
      <c r="B34" s="22">
        <f t="shared" ref="B34:B38" si="3">$B$33+($B$24*A34)+($B$26*A34)+($B$27*A34)</f>
        <v>42800</v>
      </c>
      <c r="C34" s="22">
        <f t="shared" ref="C34:C38" si="4">$C$33+($C$24*A34)+($C$26*A34)+($C$27*A34)</f>
        <v>44430</v>
      </c>
      <c r="D34" s="22">
        <f t="shared" ref="D34:D38" si="5">$D$33+($D$24*A34)+($D$26*A34)+($D$27*A34)</f>
        <v>44980</v>
      </c>
      <c r="E34" s="22">
        <f t="shared" ref="E34:E38" si="6">$E$33+($E$24*A34)+($E$26*A34)+($E$27*A34)</f>
        <v>43383</v>
      </c>
      <c r="F34" s="22">
        <f t="shared" ref="F34:F38" si="7">$F$33+($F$24*A34)+($F$26*A34)+($F$27*A34)</f>
        <v>42100</v>
      </c>
      <c r="G34" s="22">
        <f t="shared" ref="G34:G38" si="8">$G$33+($G$24+$G$26+$G$27)*A34</f>
        <v>41000</v>
      </c>
      <c r="H34" s="22">
        <f t="shared" ref="H34:H38" si="9">$H$33+($H$24+$H$26+$H$27)*A34</f>
        <v>37000</v>
      </c>
      <c r="I34" s="22">
        <f t="shared" ref="I34:I38" si="10">$I$33+($I$24+$I$26+$I$27)*A34</f>
        <v>41800</v>
      </c>
      <c r="J34" s="22">
        <f t="shared" ref="J34:J38" si="11">$J$33+($J$24+$J$26+$J$27)*A34</f>
        <v>40100</v>
      </c>
      <c r="K34" s="22">
        <f t="shared" ref="K34:K38" si="12">$K$33+($K$24+$K$26+$K$27)*A34</f>
        <v>42800</v>
      </c>
      <c r="L34" s="22">
        <f t="shared" ref="L34:L38" si="13">$L$33+($L$24+$L$26+$L$27)*A34</f>
        <v>39500</v>
      </c>
    </row>
    <row r="35" ht="13.5" customHeight="1">
      <c r="A35" s="28">
        <v>1500.0</v>
      </c>
      <c r="B35" s="22">
        <f t="shared" si="3"/>
        <v>50200</v>
      </c>
      <c r="C35" s="22">
        <f t="shared" si="4"/>
        <v>51830</v>
      </c>
      <c r="D35" s="22">
        <f t="shared" si="5"/>
        <v>52680</v>
      </c>
      <c r="E35" s="22">
        <f t="shared" si="6"/>
        <v>51683</v>
      </c>
      <c r="F35" s="22">
        <f t="shared" si="7"/>
        <v>50400</v>
      </c>
      <c r="G35" s="22">
        <f t="shared" si="8"/>
        <v>49750</v>
      </c>
      <c r="H35" s="22">
        <f t="shared" si="9"/>
        <v>43750</v>
      </c>
      <c r="I35" s="22">
        <f t="shared" si="10"/>
        <v>50950</v>
      </c>
      <c r="J35" s="22">
        <f t="shared" si="11"/>
        <v>48400</v>
      </c>
      <c r="K35" s="22">
        <f t="shared" si="12"/>
        <v>52450</v>
      </c>
      <c r="L35" s="22">
        <f t="shared" si="13"/>
        <v>47500</v>
      </c>
    </row>
    <row r="36" ht="13.5" customHeight="1">
      <c r="A36" s="28">
        <v>2000.0</v>
      </c>
      <c r="B36" s="22">
        <f t="shared" si="3"/>
        <v>57600</v>
      </c>
      <c r="C36" s="22">
        <f t="shared" si="4"/>
        <v>59230</v>
      </c>
      <c r="D36" s="22">
        <f t="shared" si="5"/>
        <v>60380</v>
      </c>
      <c r="E36" s="22">
        <f t="shared" si="6"/>
        <v>59983</v>
      </c>
      <c r="F36" s="22">
        <f t="shared" si="7"/>
        <v>58700</v>
      </c>
      <c r="G36" s="22">
        <f t="shared" si="8"/>
        <v>58500</v>
      </c>
      <c r="H36" s="22">
        <f t="shared" si="9"/>
        <v>50500</v>
      </c>
      <c r="I36" s="22">
        <f t="shared" si="10"/>
        <v>60100</v>
      </c>
      <c r="J36" s="22">
        <f t="shared" si="11"/>
        <v>56700</v>
      </c>
      <c r="K36" s="22">
        <f t="shared" si="12"/>
        <v>62100</v>
      </c>
      <c r="L36" s="22">
        <f t="shared" si="13"/>
        <v>55500</v>
      </c>
    </row>
    <row r="37" ht="13.5" customHeight="1">
      <c r="A37" s="28">
        <v>2500.0</v>
      </c>
      <c r="B37" s="22">
        <f t="shared" si="3"/>
        <v>65000</v>
      </c>
      <c r="C37" s="22">
        <f t="shared" si="4"/>
        <v>66630</v>
      </c>
      <c r="D37" s="22">
        <f t="shared" si="5"/>
        <v>68080</v>
      </c>
      <c r="E37" s="22">
        <f t="shared" si="6"/>
        <v>68283</v>
      </c>
      <c r="F37" s="22">
        <f t="shared" si="7"/>
        <v>67000</v>
      </c>
      <c r="G37" s="22">
        <f t="shared" si="8"/>
        <v>67250</v>
      </c>
      <c r="H37" s="22">
        <f t="shared" si="9"/>
        <v>57250</v>
      </c>
      <c r="I37" s="22">
        <f t="shared" si="10"/>
        <v>69250</v>
      </c>
      <c r="J37" s="22">
        <f t="shared" si="11"/>
        <v>65000</v>
      </c>
      <c r="K37" s="22">
        <f t="shared" si="12"/>
        <v>71750</v>
      </c>
      <c r="L37" s="22">
        <f t="shared" si="13"/>
        <v>63500</v>
      </c>
    </row>
    <row r="38" ht="13.5" customHeight="1">
      <c r="A38" s="28">
        <v>3000.0</v>
      </c>
      <c r="B38" s="22">
        <f t="shared" si="3"/>
        <v>72400</v>
      </c>
      <c r="C38" s="22">
        <f t="shared" si="4"/>
        <v>74030</v>
      </c>
      <c r="D38" s="22">
        <f t="shared" si="5"/>
        <v>75780</v>
      </c>
      <c r="E38" s="22">
        <f t="shared" si="6"/>
        <v>76583</v>
      </c>
      <c r="F38" s="22">
        <f t="shared" si="7"/>
        <v>75300</v>
      </c>
      <c r="G38" s="22">
        <f t="shared" si="8"/>
        <v>76000</v>
      </c>
      <c r="H38" s="22">
        <f t="shared" si="9"/>
        <v>64000</v>
      </c>
      <c r="I38" s="22">
        <f t="shared" si="10"/>
        <v>78400</v>
      </c>
      <c r="J38" s="22">
        <f t="shared" si="11"/>
        <v>73300</v>
      </c>
      <c r="K38" s="22">
        <f t="shared" si="12"/>
        <v>81400</v>
      </c>
      <c r="L38" s="22">
        <f t="shared" si="13"/>
        <v>71500</v>
      </c>
    </row>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sheetData>
  <mergeCells count="3">
    <mergeCell ref="A12:A13"/>
    <mergeCell ref="A16:A21"/>
    <mergeCell ref="B28:L28"/>
  </mergeCells>
  <conditionalFormatting sqref="B29:L29">
    <cfRule type="colorScale" priority="1">
      <colorScale>
        <cfvo type="min"/>
        <cfvo type="percentile" val="50"/>
        <cfvo type="max"/>
        <color rgb="FF63BE7B"/>
        <color rgb="FFFFEB84"/>
        <color rgb="FFF8696B"/>
      </colorScale>
    </cfRule>
  </conditionalFormatting>
  <conditionalFormatting sqref="B33:L33">
    <cfRule type="colorScale" priority="2">
      <colorScale>
        <cfvo type="min"/>
        <cfvo type="percentile" val="50"/>
        <cfvo type="max"/>
        <color rgb="FF63BE7B"/>
        <color rgb="FFFFEB84"/>
        <color rgb="FFF8696B"/>
      </colorScale>
    </cfRule>
  </conditionalFormatting>
  <conditionalFormatting sqref="B34:L38">
    <cfRule type="colorScale" priority="3">
      <colorScale>
        <cfvo type="min"/>
        <cfvo type="percentile" val="50"/>
        <cfvo type="max"/>
        <color rgb="FF63BE7B"/>
        <color rgb="FFFFEB84"/>
        <color rgb="FFF8696B"/>
      </colorScale>
    </cfRule>
  </conditionalFormatting>
  <conditionalFormatting sqref="B34:L38">
    <cfRule type="colorScale" priority="4">
      <colorScale>
        <cfvo type="min"/>
        <cfvo type="percentile" val="50"/>
        <cfvo type="max"/>
        <color rgb="FF63BE7B"/>
        <color rgb="FFFFEB84"/>
        <color rgb="FFF8696B"/>
      </colorScale>
    </cfRule>
  </conditionalFormatting>
  <conditionalFormatting sqref="B35:G35">
    <cfRule type="colorScale" priority="5">
      <colorScale>
        <cfvo type="min"/>
        <cfvo type="percentile" val="50"/>
        <cfvo type="max"/>
        <color rgb="FF63BE7B"/>
        <color rgb="FFFFEB84"/>
        <color rgb="FFF8696B"/>
      </colorScale>
    </cfRule>
  </conditionalFormatting>
  <conditionalFormatting sqref="B36:G36">
    <cfRule type="colorScale" priority="6">
      <colorScale>
        <cfvo type="min"/>
        <cfvo type="percentile" val="50"/>
        <cfvo type="max"/>
        <color rgb="FF63BE7B"/>
        <color rgb="FFFFEB84"/>
        <color rgb="FFF8696B"/>
      </colorScale>
    </cfRule>
  </conditionalFormatting>
  <conditionalFormatting sqref="B37:G37">
    <cfRule type="colorScale" priority="7">
      <colorScale>
        <cfvo type="min"/>
        <cfvo type="percentile" val="50"/>
        <cfvo type="max"/>
        <color rgb="FF63BE7B"/>
        <color rgb="FFFFEB84"/>
        <color rgb="FFF8696B"/>
      </colorScale>
    </cfRule>
  </conditionalFormatting>
  <conditionalFormatting sqref="B38:G38">
    <cfRule type="colorScale" priority="8">
      <colorScale>
        <cfvo type="min"/>
        <cfvo type="percentile" val="50"/>
        <cfvo type="max"/>
        <color rgb="FF63BE7B"/>
        <color rgb="FFFFEB84"/>
        <color rgb="FFF8696B"/>
      </colorScale>
    </cfRule>
  </conditionalFormatting>
  <conditionalFormatting sqref="B33:L38">
    <cfRule type="colorScale" priority="9">
      <colorScale>
        <cfvo type="min"/>
        <cfvo type="percentile" val="50"/>
        <cfvo type="max"/>
        <color rgb="FF63BE7B"/>
        <color rgb="FFFFEB84"/>
        <color rgb="FFF8696B"/>
      </colorScale>
    </cfRule>
  </conditionalFormatting>
  <conditionalFormatting sqref="B34:L34">
    <cfRule type="colorScale" priority="10">
      <colorScale>
        <cfvo type="min"/>
        <cfvo type="percentile" val="50"/>
        <cfvo type="max"/>
        <color rgb="FF63BE7B"/>
        <color rgb="FFFFEB84"/>
        <color rgb="FFF8696B"/>
      </colorScale>
    </cfRule>
  </conditionalFormatting>
  <conditionalFormatting sqref="B35:L35">
    <cfRule type="colorScale" priority="11">
      <colorScale>
        <cfvo type="min"/>
        <cfvo type="percentile" val="50"/>
        <cfvo type="max"/>
        <color rgb="FF63BE7B"/>
        <color rgb="FFFFEB84"/>
        <color rgb="FFF8696B"/>
      </colorScale>
    </cfRule>
  </conditionalFormatting>
  <conditionalFormatting sqref="B36:L36">
    <cfRule type="colorScale" priority="12">
      <colorScale>
        <cfvo type="min"/>
        <cfvo type="percentile" val="50"/>
        <cfvo type="max"/>
        <color rgb="FF63BE7B"/>
        <color rgb="FFFFEB84"/>
        <color rgb="FFF8696B"/>
      </colorScale>
    </cfRule>
  </conditionalFormatting>
  <conditionalFormatting sqref="B37:L37">
    <cfRule type="colorScale" priority="13">
      <colorScale>
        <cfvo type="min"/>
        <cfvo type="percentile" val="50"/>
        <cfvo type="max"/>
        <color rgb="FF63BE7B"/>
        <color rgb="FFFFEB84"/>
        <color rgb="FFF8696B"/>
      </colorScale>
    </cfRule>
  </conditionalFormatting>
  <conditionalFormatting sqref="B38:L38">
    <cfRule type="colorScale" priority="14">
      <colorScale>
        <cfvo type="min"/>
        <cfvo type="percentile" val="50"/>
        <cfvo type="max"/>
        <color rgb="FF63BE7B"/>
        <color rgb="FFFFEB84"/>
        <color rgb="FFF8696B"/>
      </colorScale>
    </cfRule>
  </conditionalFormatting>
  <hyperlinks>
    <hyperlink r:id="rId1" ref="F14"/>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F3F3F"/>
    <pageSetUpPr/>
  </sheetPr>
  <sheetViews>
    <sheetView showGridLines="0" workbookViewId="0"/>
  </sheetViews>
  <sheetFormatPr customHeight="1" defaultColWidth="12.63" defaultRowHeight="15.0"/>
  <cols>
    <col customWidth="1" min="1" max="1" width="15.38"/>
    <col customWidth="1" min="2" max="2" width="17.25"/>
    <col customWidth="1" min="3" max="3" width="16.13"/>
    <col customWidth="1" min="4" max="5" width="15.63"/>
    <col customWidth="1" min="6" max="6" width="13.13"/>
    <col customWidth="1" min="7" max="24" width="9.0"/>
  </cols>
  <sheetData>
    <row r="1" ht="13.5" customHeight="1">
      <c r="B1" s="1" t="s">
        <v>0</v>
      </c>
      <c r="C1" s="1" t="s">
        <v>66</v>
      </c>
      <c r="D1" s="1" t="s">
        <v>1</v>
      </c>
      <c r="E1" s="1" t="s">
        <v>3</v>
      </c>
      <c r="F1" s="1" t="s">
        <v>62</v>
      </c>
    </row>
    <row r="2" ht="90.0" customHeight="1">
      <c r="A2" s="44" t="s">
        <v>7</v>
      </c>
      <c r="B2" s="4"/>
      <c r="C2" s="4"/>
      <c r="D2" s="4"/>
      <c r="E2" s="4"/>
      <c r="F2" s="4"/>
    </row>
    <row r="3" ht="13.5" customHeight="1">
      <c r="A3" s="3" t="s">
        <v>8</v>
      </c>
      <c r="B3" s="9" t="s">
        <v>201</v>
      </c>
      <c r="C3" s="10" t="s">
        <v>202</v>
      </c>
      <c r="D3" s="9" t="s">
        <v>203</v>
      </c>
      <c r="E3" s="9" t="s">
        <v>204</v>
      </c>
      <c r="F3" s="9" t="s">
        <v>205</v>
      </c>
    </row>
    <row r="4" ht="13.5" customHeight="1">
      <c r="A4" s="3" t="s">
        <v>16</v>
      </c>
      <c r="B4" s="8">
        <v>9700.0</v>
      </c>
      <c r="C4" s="8">
        <v>10400.0</v>
      </c>
      <c r="D4" s="8">
        <v>9500.0</v>
      </c>
      <c r="E4" s="8">
        <v>10400.0</v>
      </c>
      <c r="F4" s="8">
        <v>9190.0</v>
      </c>
    </row>
    <row r="5" ht="13.5" customHeight="1">
      <c r="A5" s="3" t="s">
        <v>17</v>
      </c>
      <c r="B5" s="8" t="s">
        <v>206</v>
      </c>
      <c r="C5" s="8" t="s">
        <v>207</v>
      </c>
      <c r="D5" s="8" t="s">
        <v>207</v>
      </c>
      <c r="E5" s="8" t="s">
        <v>208</v>
      </c>
      <c r="F5" s="8" t="s">
        <v>206</v>
      </c>
    </row>
    <row r="6" ht="13.5" customHeight="1">
      <c r="A6" s="3" t="s">
        <v>25</v>
      </c>
      <c r="B6" s="9" t="s">
        <v>209</v>
      </c>
      <c r="C6" s="9" t="s">
        <v>210</v>
      </c>
      <c r="D6" s="10" t="s">
        <v>211</v>
      </c>
      <c r="E6" s="9" t="s">
        <v>212</v>
      </c>
      <c r="F6" s="9" t="s">
        <v>213</v>
      </c>
    </row>
    <row r="7" ht="13.5" customHeight="1">
      <c r="A7" s="3" t="s">
        <v>24</v>
      </c>
      <c r="B7" s="9">
        <v>114.0</v>
      </c>
      <c r="C7" s="9">
        <v>99.0</v>
      </c>
      <c r="D7" s="9">
        <v>130.0</v>
      </c>
      <c r="E7" s="9">
        <v>110.0</v>
      </c>
      <c r="F7" s="9">
        <v>134.0</v>
      </c>
    </row>
    <row r="8" ht="13.5" customHeight="1">
      <c r="A8" s="3" t="s">
        <v>29</v>
      </c>
      <c r="B8" s="9" t="s">
        <v>214</v>
      </c>
      <c r="C8" s="9" t="s">
        <v>215</v>
      </c>
      <c r="D8" s="9" t="s">
        <v>216</v>
      </c>
      <c r="E8" s="9" t="s">
        <v>217</v>
      </c>
      <c r="F8" s="9" t="s">
        <v>218</v>
      </c>
    </row>
    <row r="9" ht="13.5" customHeight="1">
      <c r="A9" s="3" t="s">
        <v>92</v>
      </c>
      <c r="B9" s="9">
        <v>30.1</v>
      </c>
      <c r="C9" s="9">
        <v>30.9</v>
      </c>
      <c r="D9" s="9">
        <v>28.5</v>
      </c>
      <c r="E9" s="9">
        <v>31.0</v>
      </c>
      <c r="F9" s="9">
        <v>27.6</v>
      </c>
    </row>
    <row r="10" ht="13.5" customHeight="1">
      <c r="A10" s="3" t="s">
        <v>93</v>
      </c>
      <c r="B10" s="9">
        <v>35.0</v>
      </c>
      <c r="C10" s="9">
        <v>30.0</v>
      </c>
      <c r="D10" s="9">
        <v>31.0</v>
      </c>
      <c r="E10" s="9">
        <v>45.0</v>
      </c>
      <c r="F10" s="9">
        <v>40.0</v>
      </c>
    </row>
    <row r="11" ht="13.5" customHeight="1">
      <c r="A11" s="3" t="s">
        <v>31</v>
      </c>
      <c r="B11" s="9" t="s">
        <v>38</v>
      </c>
      <c r="C11" s="9" t="s">
        <v>33</v>
      </c>
      <c r="D11" s="9" t="s">
        <v>96</v>
      </c>
      <c r="E11" s="9" t="s">
        <v>96</v>
      </c>
      <c r="F11" s="9" t="s">
        <v>38</v>
      </c>
    </row>
    <row r="12" ht="237.0" customHeight="1">
      <c r="A12" s="44" t="s">
        <v>97</v>
      </c>
      <c r="B12" s="10" t="s">
        <v>219</v>
      </c>
      <c r="C12" s="10" t="s">
        <v>220</v>
      </c>
      <c r="D12" s="10" t="s">
        <v>221</v>
      </c>
      <c r="E12" s="10" t="s">
        <v>222</v>
      </c>
      <c r="F12" s="10" t="s">
        <v>223</v>
      </c>
    </row>
    <row r="13" ht="240.75" customHeight="1">
      <c r="A13" s="3"/>
      <c r="B13" s="45" t="s">
        <v>224</v>
      </c>
      <c r="C13" s="45" t="s">
        <v>225</v>
      </c>
      <c r="D13" s="45" t="s">
        <v>226</v>
      </c>
      <c r="E13" s="45" t="s">
        <v>227</v>
      </c>
      <c r="F13" s="45" t="s">
        <v>228</v>
      </c>
    </row>
    <row r="14" ht="13.5" customHeight="1">
      <c r="A14" s="3" t="s">
        <v>116</v>
      </c>
      <c r="B14" s="9" t="s">
        <v>229</v>
      </c>
      <c r="C14" s="9" t="s">
        <v>230</v>
      </c>
      <c r="D14" s="9" t="s">
        <v>230</v>
      </c>
      <c r="E14" s="9" t="s">
        <v>230</v>
      </c>
      <c r="F14" s="9" t="s">
        <v>230</v>
      </c>
    </row>
    <row r="15" ht="13.5" customHeight="1">
      <c r="A15" s="41" t="s">
        <v>45</v>
      </c>
      <c r="B15" s="34" t="s">
        <v>231</v>
      </c>
      <c r="C15" s="34" t="s">
        <v>232</v>
      </c>
      <c r="D15" s="34" t="s">
        <v>233</v>
      </c>
      <c r="E15" s="34" t="s">
        <v>234</v>
      </c>
      <c r="F15" s="34" t="s">
        <v>235</v>
      </c>
    </row>
    <row r="16" ht="13.5" customHeight="1">
      <c r="A16" s="41"/>
      <c r="B16" s="34" t="s">
        <v>236</v>
      </c>
      <c r="C16" s="34" t="s">
        <v>237</v>
      </c>
      <c r="D16" s="34" t="s">
        <v>238</v>
      </c>
      <c r="E16" s="34" t="s">
        <v>239</v>
      </c>
      <c r="F16" s="34" t="s">
        <v>240</v>
      </c>
    </row>
    <row r="17" ht="13.5" customHeight="1">
      <c r="A17" s="41"/>
      <c r="B17" s="34" t="s">
        <v>241</v>
      </c>
      <c r="C17" s="34" t="s">
        <v>242</v>
      </c>
      <c r="D17" s="34" t="s">
        <v>243</v>
      </c>
      <c r="E17" s="34" t="s">
        <v>244</v>
      </c>
      <c r="F17" s="34" t="s">
        <v>245</v>
      </c>
    </row>
    <row r="18" ht="13.5" customHeight="1">
      <c r="A18" s="41"/>
      <c r="B18" s="34" t="s">
        <v>246</v>
      </c>
      <c r="C18" s="34" t="s">
        <v>247</v>
      </c>
      <c r="D18" s="34" t="s">
        <v>248</v>
      </c>
      <c r="E18" s="34" t="s">
        <v>249</v>
      </c>
      <c r="F18" s="34" t="s">
        <v>250</v>
      </c>
    </row>
    <row r="19" ht="13.5" customHeight="1">
      <c r="A19" s="41"/>
      <c r="B19" s="39" t="s">
        <v>251</v>
      </c>
      <c r="C19" s="39" t="s">
        <v>252</v>
      </c>
      <c r="D19" s="39" t="s">
        <v>253</v>
      </c>
      <c r="E19" s="39" t="s">
        <v>254</v>
      </c>
      <c r="F19" s="39" t="s">
        <v>255</v>
      </c>
    </row>
    <row r="20" ht="13.5" customHeight="1">
      <c r="A20" s="41"/>
      <c r="B20" s="39" t="s">
        <v>256</v>
      </c>
      <c r="C20" s="39" t="s">
        <v>257</v>
      </c>
      <c r="D20" s="39" t="s">
        <v>258</v>
      </c>
      <c r="E20" s="39" t="s">
        <v>259</v>
      </c>
      <c r="F20" s="39" t="s">
        <v>260</v>
      </c>
    </row>
    <row r="21" ht="13.5" customHeight="1">
      <c r="A21" s="3" t="s">
        <v>196</v>
      </c>
      <c r="B21" s="20">
        <v>11.8</v>
      </c>
      <c r="C21" s="20">
        <v>11.8</v>
      </c>
      <c r="D21" s="20">
        <v>11.8</v>
      </c>
      <c r="E21" s="20">
        <v>11.8</v>
      </c>
      <c r="F21" s="20">
        <v>11.8</v>
      </c>
    </row>
    <row r="22" ht="13.5" customHeight="1">
      <c r="A22" s="21" t="s">
        <v>197</v>
      </c>
      <c r="B22" s="22">
        <v>28000.0</v>
      </c>
      <c r="C22" s="22">
        <v>28000.0</v>
      </c>
      <c r="D22" s="22">
        <v>28000.0</v>
      </c>
      <c r="E22" s="22">
        <v>28000.0</v>
      </c>
      <c r="F22" s="22">
        <v>28000.0</v>
      </c>
    </row>
    <row r="23" ht="13.5" customHeight="1">
      <c r="A23" s="21" t="s">
        <v>198</v>
      </c>
      <c r="B23" s="20">
        <v>1.0</v>
      </c>
      <c r="C23" s="20">
        <v>1.0</v>
      </c>
      <c r="D23" s="20">
        <v>1.0</v>
      </c>
      <c r="E23" s="20">
        <v>1.0</v>
      </c>
      <c r="F23" s="20">
        <v>1.0</v>
      </c>
    </row>
    <row r="24" ht="13.5" customHeight="1">
      <c r="A24" s="21" t="s">
        <v>199</v>
      </c>
      <c r="B24" s="20">
        <v>2.0</v>
      </c>
      <c r="C24" s="20">
        <v>2.0</v>
      </c>
      <c r="D24" s="20">
        <v>2.0</v>
      </c>
      <c r="E24" s="20">
        <v>2.0</v>
      </c>
      <c r="F24" s="20">
        <v>2.0</v>
      </c>
    </row>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F3F3F"/>
    <pageSetUpPr/>
  </sheetPr>
  <sheetViews>
    <sheetView showGridLines="0" workbookViewId="0"/>
  </sheetViews>
  <sheetFormatPr customHeight="1" defaultColWidth="12.63" defaultRowHeight="15.0"/>
  <cols>
    <col customWidth="1" min="1" max="1" width="15.25"/>
    <col customWidth="1" min="2" max="2" width="19.88"/>
    <col customWidth="1" min="3" max="3" width="19.0"/>
    <col customWidth="1" min="4" max="4" width="17.38"/>
    <col customWidth="1" min="5" max="5" width="19.75"/>
    <col customWidth="1" min="6" max="6" width="17.25"/>
    <col customWidth="1" min="7" max="24" width="10.63"/>
  </cols>
  <sheetData>
    <row r="1" ht="13.5" customHeight="1">
      <c r="A1" s="46" t="s">
        <v>261</v>
      </c>
      <c r="B1" s="47" t="s">
        <v>66</v>
      </c>
      <c r="C1" s="47" t="s">
        <v>0</v>
      </c>
      <c r="D1" s="47" t="s">
        <v>1</v>
      </c>
      <c r="E1" s="48" t="s">
        <v>3</v>
      </c>
      <c r="F1" s="47" t="s">
        <v>62</v>
      </c>
    </row>
    <row r="2" ht="108.75" customHeight="1">
      <c r="A2" s="49" t="s">
        <v>262</v>
      </c>
    </row>
    <row r="3" ht="13.5" customHeight="1">
      <c r="A3" s="49" t="s">
        <v>263</v>
      </c>
      <c r="B3" s="50" t="s">
        <v>264</v>
      </c>
      <c r="C3" s="51" t="s">
        <v>265</v>
      </c>
      <c r="D3" s="52" t="s">
        <v>266</v>
      </c>
      <c r="E3" s="53" t="s">
        <v>267</v>
      </c>
      <c r="F3" s="54" t="s">
        <v>268</v>
      </c>
    </row>
    <row r="4" ht="20.25" customHeight="1">
      <c r="A4" s="49" t="s">
        <v>269</v>
      </c>
      <c r="B4" s="55" t="s">
        <v>270</v>
      </c>
      <c r="C4" s="56" t="s">
        <v>271</v>
      </c>
      <c r="D4" s="57" t="s">
        <v>272</v>
      </c>
      <c r="E4" s="58" t="s">
        <v>273</v>
      </c>
      <c r="F4" s="59" t="s">
        <v>274</v>
      </c>
    </row>
    <row r="5" ht="35.25" customHeight="1">
      <c r="A5" s="49" t="s">
        <v>275</v>
      </c>
      <c r="B5" s="60" t="s">
        <v>276</v>
      </c>
      <c r="C5" s="51" t="s">
        <v>277</v>
      </c>
      <c r="D5" s="61" t="s">
        <v>278</v>
      </c>
      <c r="E5" s="53" t="s">
        <v>279</v>
      </c>
      <c r="F5" s="62" t="s">
        <v>277</v>
      </c>
    </row>
    <row r="6" ht="13.5" customHeight="1">
      <c r="A6" s="49" t="s">
        <v>280</v>
      </c>
      <c r="B6" s="60">
        <v>1.9</v>
      </c>
      <c r="C6" s="51">
        <v>2.042</v>
      </c>
      <c r="D6" s="61">
        <v>2.09</v>
      </c>
      <c r="E6" s="53">
        <v>2.3</v>
      </c>
      <c r="F6" s="63">
        <v>2.08</v>
      </c>
    </row>
    <row r="7" ht="13.5" customHeight="1">
      <c r="A7" s="49" t="s">
        <v>281</v>
      </c>
      <c r="B7" s="60">
        <v>99.2</v>
      </c>
      <c r="C7" s="51">
        <v>100.0</v>
      </c>
      <c r="D7" s="52">
        <v>129.0</v>
      </c>
      <c r="E7" s="53">
        <v>110.0</v>
      </c>
      <c r="F7" s="64">
        <v>113.9</v>
      </c>
    </row>
    <row r="8" ht="30.75" customHeight="1">
      <c r="A8" s="49" t="s">
        <v>282</v>
      </c>
      <c r="B8" s="60">
        <v>8.0</v>
      </c>
      <c r="C8" s="51">
        <v>8.0</v>
      </c>
      <c r="D8" s="52">
        <v>8.0</v>
      </c>
      <c r="E8" s="53">
        <v>5.0</v>
      </c>
      <c r="F8" s="65">
        <v>8.0</v>
      </c>
    </row>
    <row r="9" ht="39.75" customHeight="1">
      <c r="A9" s="49" t="s">
        <v>283</v>
      </c>
      <c r="B9" s="66">
        <v>50.0</v>
      </c>
      <c r="C9" s="67">
        <v>42.0</v>
      </c>
      <c r="D9" s="68">
        <v>42.0</v>
      </c>
      <c r="E9" s="53">
        <v>42.0</v>
      </c>
      <c r="F9" s="63"/>
    </row>
    <row r="10" ht="13.5" customHeight="1">
      <c r="A10" s="49" t="s">
        <v>284</v>
      </c>
      <c r="B10" s="60"/>
      <c r="C10" s="69"/>
      <c r="D10" s="68"/>
      <c r="E10" s="53" t="s">
        <v>96</v>
      </c>
      <c r="F10" s="64"/>
    </row>
    <row r="11" ht="13.5" customHeight="1">
      <c r="A11" s="70" t="s">
        <v>285</v>
      </c>
      <c r="B11" s="60"/>
      <c r="C11" s="69"/>
      <c r="D11" s="68"/>
      <c r="E11" s="53"/>
      <c r="F11" s="71"/>
    </row>
    <row r="12" ht="13.5" customHeight="1">
      <c r="D12" s="72"/>
      <c r="E12" s="73"/>
    </row>
    <row r="13" ht="13.5" customHeight="1">
      <c r="D13" s="72"/>
    </row>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F3F3F"/>
    <pageSetUpPr/>
  </sheetPr>
  <sheetViews>
    <sheetView showGridLines="0" workbookViewId="0"/>
  </sheetViews>
  <sheetFormatPr customHeight="1" defaultColWidth="12.63" defaultRowHeight="15.0"/>
  <cols>
    <col customWidth="1" min="1" max="6" width="10.63"/>
    <col customWidth="1" min="7" max="7" width="11.63"/>
    <col customWidth="1" min="8" max="8" width="10.63"/>
    <col customWidth="1" min="9" max="9" width="14.63"/>
    <col customWidth="1" min="10" max="10" width="10.63"/>
    <col customWidth="1" min="11" max="11" width="12.13"/>
    <col customWidth="1" min="12" max="25" width="10.63"/>
  </cols>
  <sheetData>
    <row r="1" ht="13.5" customHeight="1">
      <c r="A1" s="49" t="s">
        <v>263</v>
      </c>
      <c r="B1" s="49" t="s">
        <v>269</v>
      </c>
      <c r="C1" s="49" t="s">
        <v>286</v>
      </c>
      <c r="D1" s="49" t="s">
        <v>275</v>
      </c>
      <c r="E1" s="49" t="s">
        <v>281</v>
      </c>
      <c r="F1" s="70" t="s">
        <v>287</v>
      </c>
      <c r="G1" s="49" t="s">
        <v>288</v>
      </c>
      <c r="H1" s="49" t="s">
        <v>289</v>
      </c>
      <c r="I1" s="49" t="s">
        <v>290</v>
      </c>
      <c r="J1" s="49" t="s">
        <v>291</v>
      </c>
      <c r="K1" s="49" t="s">
        <v>284</v>
      </c>
    </row>
    <row r="2" ht="13.5" customHeight="1">
      <c r="A2" s="74" t="s">
        <v>292</v>
      </c>
      <c r="B2" s="74">
        <v>34750.0</v>
      </c>
      <c r="C2" s="74">
        <v>2.0</v>
      </c>
      <c r="D2" s="74" t="s">
        <v>293</v>
      </c>
      <c r="E2" s="74">
        <v>599.0</v>
      </c>
      <c r="F2" s="74">
        <v>33.0</v>
      </c>
      <c r="G2" s="74">
        <v>175.0</v>
      </c>
      <c r="H2" s="69">
        <v>99.0</v>
      </c>
      <c r="I2" s="69">
        <v>0.52</v>
      </c>
      <c r="J2" s="60">
        <v>3270.0</v>
      </c>
      <c r="K2" s="60"/>
    </row>
    <row r="3" ht="145.5" customHeight="1">
      <c r="A3" s="75" t="s">
        <v>294</v>
      </c>
      <c r="B3" s="76"/>
      <c r="C3" s="76"/>
      <c r="D3" s="76"/>
      <c r="E3" s="76"/>
      <c r="F3" s="76"/>
      <c r="G3" s="77"/>
      <c r="H3" s="78"/>
      <c r="I3" s="79"/>
      <c r="J3" s="78"/>
      <c r="K3" s="79"/>
    </row>
    <row r="4" ht="154.5" customHeight="1">
      <c r="A4" s="80" t="s">
        <v>295</v>
      </c>
      <c r="B4" s="76"/>
      <c r="C4" s="76"/>
      <c r="D4" s="76"/>
      <c r="E4" s="76"/>
      <c r="F4" s="76"/>
      <c r="G4" s="77"/>
      <c r="H4" s="81"/>
      <c r="J4" s="81"/>
    </row>
    <row r="5" ht="101.25" customHeight="1">
      <c r="A5" s="82" t="s">
        <v>296</v>
      </c>
      <c r="B5" s="83"/>
      <c r="C5" s="83"/>
      <c r="D5" s="83"/>
      <c r="E5" s="83"/>
      <c r="F5" s="83"/>
      <c r="G5" s="84"/>
      <c r="H5" s="81"/>
      <c r="J5" s="81"/>
    </row>
    <row r="6" ht="131.25" customHeight="1">
      <c r="A6" s="85" t="s">
        <v>297</v>
      </c>
      <c r="B6" s="86"/>
      <c r="C6" s="86"/>
      <c r="D6" s="86"/>
      <c r="E6" s="86"/>
      <c r="F6" s="86"/>
      <c r="G6" s="87"/>
      <c r="H6" s="81"/>
      <c r="J6" s="88"/>
    </row>
    <row r="7" ht="130.5" customHeight="1">
      <c r="A7" s="89" t="s">
        <v>298</v>
      </c>
      <c r="B7" s="86"/>
      <c r="C7" s="86"/>
      <c r="D7" s="86"/>
      <c r="E7" s="86"/>
      <c r="F7" s="86"/>
      <c r="G7" s="87"/>
      <c r="H7" s="81"/>
      <c r="J7" s="81"/>
    </row>
    <row r="8" ht="130.5" customHeight="1">
      <c r="A8" s="85" t="s">
        <v>299</v>
      </c>
      <c r="B8" s="86"/>
      <c r="C8" s="86"/>
      <c r="D8" s="86"/>
      <c r="E8" s="86"/>
      <c r="F8" s="86"/>
      <c r="G8" s="87"/>
      <c r="H8" s="81"/>
    </row>
    <row r="9" ht="120.75" customHeight="1">
      <c r="A9" s="89" t="s">
        <v>300</v>
      </c>
      <c r="B9" s="86"/>
      <c r="C9" s="86"/>
      <c r="D9" s="86"/>
      <c r="E9" s="86"/>
      <c r="F9" s="86"/>
      <c r="G9" s="87"/>
      <c r="H9" s="81"/>
      <c r="J9" s="81"/>
    </row>
    <row r="10" ht="122.25" customHeight="1">
      <c r="A10" s="85" t="s">
        <v>301</v>
      </c>
      <c r="B10" s="86"/>
      <c r="C10" s="86"/>
      <c r="D10" s="86"/>
      <c r="E10" s="86"/>
      <c r="F10" s="86"/>
      <c r="G10" s="87"/>
      <c r="H10" s="81"/>
    </row>
    <row r="11" ht="125.25" customHeight="1">
      <c r="A11" s="90" t="s">
        <v>302</v>
      </c>
      <c r="B11" s="83"/>
      <c r="C11" s="83"/>
      <c r="D11" s="83"/>
      <c r="E11" s="83"/>
      <c r="F11" s="83"/>
      <c r="G11" s="83"/>
      <c r="H11" s="83"/>
      <c r="I11" s="83"/>
      <c r="J11" s="83"/>
      <c r="K11" s="84"/>
    </row>
    <row r="12" ht="20.25" customHeight="1"/>
    <row r="13" ht="14.25" customHeight="1"/>
    <row r="14" ht="14.25" customHeight="1"/>
    <row r="15" ht="14.25" customHeight="1"/>
    <row r="16" ht="14.25" customHeight="1"/>
    <row r="17" ht="14.2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sheetData>
  <mergeCells count="23">
    <mergeCell ref="A5:G5"/>
    <mergeCell ref="H5:I5"/>
    <mergeCell ref="A4:G4"/>
    <mergeCell ref="A6:G6"/>
    <mergeCell ref="H6:I6"/>
    <mergeCell ref="J6:K6"/>
    <mergeCell ref="A7:G7"/>
    <mergeCell ref="H7:I7"/>
    <mergeCell ref="J7:K7"/>
    <mergeCell ref="A8:G8"/>
    <mergeCell ref="H8:I8"/>
    <mergeCell ref="A9:G9"/>
    <mergeCell ref="H9:I9"/>
    <mergeCell ref="J9:K9"/>
    <mergeCell ref="A10:G10"/>
    <mergeCell ref="H10:K10"/>
    <mergeCell ref="A3:G3"/>
    <mergeCell ref="H3:I3"/>
    <mergeCell ref="J3:K3"/>
    <mergeCell ref="H4:I4"/>
    <mergeCell ref="J4:K4"/>
    <mergeCell ref="J5:K5"/>
    <mergeCell ref="A11:K1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F3F3F"/>
    <pageSetUpPr/>
  </sheetPr>
  <sheetViews>
    <sheetView showGridLines="0" workbookViewId="0"/>
  </sheetViews>
  <sheetFormatPr customHeight="1" defaultColWidth="12.63" defaultRowHeight="15.0"/>
  <cols>
    <col customWidth="1" min="1" max="8" width="10.63"/>
    <col customWidth="1" min="9" max="9" width="12.25"/>
    <col customWidth="1" min="10" max="25" width="10.63"/>
  </cols>
  <sheetData>
    <row r="1" ht="13.5" customHeight="1">
      <c r="B1" s="49" t="s">
        <v>263</v>
      </c>
      <c r="C1" s="49" t="s">
        <v>269</v>
      </c>
      <c r="D1" s="49" t="s">
        <v>286</v>
      </c>
      <c r="E1" s="49" t="s">
        <v>275</v>
      </c>
      <c r="F1" s="49" t="s">
        <v>281</v>
      </c>
      <c r="G1" s="70" t="s">
        <v>287</v>
      </c>
      <c r="H1" s="49" t="s">
        <v>288</v>
      </c>
      <c r="I1" s="49" t="s">
        <v>289</v>
      </c>
      <c r="J1" s="49" t="s">
        <v>290</v>
      </c>
      <c r="K1" s="49" t="s">
        <v>291</v>
      </c>
      <c r="L1" s="49" t="s">
        <v>284</v>
      </c>
    </row>
    <row r="2" ht="13.5" customHeight="1">
      <c r="B2" s="91" t="s">
        <v>303</v>
      </c>
      <c r="C2" s="74">
        <v>30330.0</v>
      </c>
      <c r="D2" s="74">
        <v>2.01</v>
      </c>
      <c r="E2" s="74" t="s">
        <v>304</v>
      </c>
      <c r="F2" s="74">
        <v>636.0</v>
      </c>
      <c r="G2" s="74">
        <v>33.0</v>
      </c>
      <c r="H2" s="74">
        <v>178.0</v>
      </c>
      <c r="I2" s="69" t="s">
        <v>305</v>
      </c>
      <c r="J2" s="69" t="s">
        <v>305</v>
      </c>
      <c r="K2" s="60">
        <v>3400.0</v>
      </c>
      <c r="L2" s="60"/>
    </row>
    <row r="3" ht="104.25" customHeight="1">
      <c r="A3" s="92" t="s">
        <v>285</v>
      </c>
      <c r="B3" s="75" t="s">
        <v>306</v>
      </c>
      <c r="C3" s="76"/>
      <c r="D3" s="76"/>
      <c r="E3" s="76"/>
      <c r="F3" s="76"/>
      <c r="G3" s="76"/>
      <c r="H3" s="77"/>
    </row>
    <row r="4" ht="120.75" customHeight="1">
      <c r="A4" s="93"/>
      <c r="B4" s="94" t="s">
        <v>307</v>
      </c>
      <c r="C4" s="76"/>
      <c r="D4" s="76"/>
      <c r="E4" s="76"/>
      <c r="F4" s="76"/>
      <c r="G4" s="76"/>
      <c r="H4" s="77"/>
    </row>
    <row r="5" ht="108.75" customHeight="1">
      <c r="A5" s="93"/>
      <c r="B5" s="95" t="s">
        <v>308</v>
      </c>
      <c r="C5" s="76"/>
      <c r="D5" s="76"/>
      <c r="E5" s="76"/>
      <c r="F5" s="76"/>
      <c r="G5" s="76"/>
      <c r="H5" s="77"/>
    </row>
    <row r="6" ht="87.0" customHeight="1">
      <c r="A6" s="93"/>
      <c r="B6" s="94" t="s">
        <v>309</v>
      </c>
      <c r="C6" s="76"/>
      <c r="D6" s="76"/>
      <c r="E6" s="76"/>
      <c r="F6" s="76"/>
      <c r="G6" s="76"/>
      <c r="H6" s="77"/>
    </row>
    <row r="7" ht="71.25" customHeight="1">
      <c r="A7" s="93"/>
      <c r="B7" s="94" t="s">
        <v>310</v>
      </c>
      <c r="C7" s="76"/>
      <c r="D7" s="76"/>
      <c r="E7" s="76"/>
      <c r="F7" s="76"/>
      <c r="G7" s="76"/>
      <c r="H7" s="77"/>
    </row>
    <row r="8" ht="13.5" customHeight="1">
      <c r="A8" s="93"/>
    </row>
    <row r="9" ht="13.5" customHeight="1">
      <c r="A9" s="93"/>
    </row>
    <row r="10" ht="13.5" customHeight="1">
      <c r="A10" s="93"/>
    </row>
    <row r="11" ht="13.5" customHeight="1">
      <c r="A11" s="96"/>
    </row>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sheetData>
  <mergeCells count="6">
    <mergeCell ref="A3:A11"/>
    <mergeCell ref="B3:H3"/>
    <mergeCell ref="B4:H4"/>
    <mergeCell ref="B5:H5"/>
    <mergeCell ref="B6:H6"/>
    <mergeCell ref="B7:H7"/>
  </mergeCells>
  <printOptions/>
  <pageMargins bottom="0.75" footer="0.0" header="0.0" left="0.7" right="0.7" top="0.75"/>
  <pageSetup orientation="landscape"/>
  <drawing r:id="rId1"/>
</worksheet>
</file>