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dro\Downloads\"/>
    </mc:Choice>
  </mc:AlternateContent>
  <xr:revisionPtr revIDLastSave="0" documentId="13_ncr:1_{BB96EC4A-02B3-490B-9775-2CD3DE613A84}" xr6:coauthVersionLast="47" xr6:coauthVersionMax="47" xr10:uidLastSave="{00000000-0000-0000-0000-000000000000}"/>
  <bookViews>
    <workbookView xWindow="-120" yWindow="-120" windowWidth="38640" windowHeight="15720" xr2:uid="{00000000-000D-0000-FFFF-FFFF00000000}"/>
  </bookViews>
  <sheets>
    <sheet name="GanttChart" sheetId="1" r:id="rId1"/>
  </sheets>
  <definedNames>
    <definedName name="prevWBS" localSheetId="0">GanttChart!#REF!</definedName>
    <definedName name="valuevx">42.314159</definedName>
    <definedName name="vertex42_copyright">"© 2006-2018 Vertex42 LLC"</definedName>
    <definedName name="vertex42_id">"gantt-chart_L.xlsx"</definedName>
    <definedName name="vertex42_title">"Gantt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HQlsCf2RJx/VTQUAkclIPmGVFYsCXwIzbOE/MPvzt4="/>
    </ext>
  </extLst>
</workbook>
</file>

<file path=xl/calcChain.xml><?xml version="1.0" encoding="utf-8"?>
<calcChain xmlns="http://schemas.openxmlformats.org/spreadsheetml/2006/main">
  <c r="F25" i="1" l="1"/>
  <c r="F18" i="1"/>
  <c r="F15" i="1"/>
  <c r="A15" i="1"/>
  <c r="A25" i="1"/>
  <c r="F24" i="1"/>
  <c r="A24" i="1"/>
  <c r="F23" i="1"/>
  <c r="A23" i="1"/>
  <c r="F22" i="1"/>
  <c r="A22" i="1"/>
  <c r="F41" i="1"/>
  <c r="A41" i="1"/>
  <c r="F40" i="1"/>
  <c r="A40" i="1"/>
  <c r="F39" i="1"/>
  <c r="A39" i="1"/>
  <c r="F38" i="1"/>
  <c r="A38" i="1"/>
  <c r="F33" i="1"/>
  <c r="A33" i="1"/>
  <c r="F32" i="1"/>
  <c r="A32" i="1"/>
  <c r="F31" i="1"/>
  <c r="A31" i="1"/>
  <c r="F30" i="1"/>
  <c r="A30" i="1"/>
  <c r="F29" i="1"/>
  <c r="A29" i="1"/>
  <c r="F28" i="1"/>
  <c r="A28" i="1"/>
  <c r="F27" i="1"/>
  <c r="A27" i="1"/>
  <c r="F26" i="1"/>
  <c r="A26" i="1"/>
  <c r="F21" i="1"/>
  <c r="A21" i="1"/>
  <c r="F20" i="1"/>
  <c r="A20" i="1"/>
  <c r="F19" i="1"/>
  <c r="A19" i="1"/>
  <c r="A18" i="1"/>
  <c r="F17" i="1"/>
  <c r="A17" i="1"/>
  <c r="F16" i="1"/>
  <c r="A16" i="1"/>
  <c r="F14" i="1"/>
  <c r="A14" i="1"/>
  <c r="F13" i="1"/>
  <c r="A13" i="1"/>
  <c r="F12" i="1"/>
  <c r="A12" i="1"/>
  <c r="F11" i="1"/>
  <c r="A11" i="1"/>
  <c r="F10" i="1"/>
  <c r="A10" i="1"/>
  <c r="F9" i="1"/>
  <c r="A9" i="1"/>
  <c r="F8" i="1"/>
  <c r="A8" i="1"/>
  <c r="J6" i="1"/>
  <c r="J5" i="1" s="1"/>
  <c r="J4" i="1" l="1"/>
  <c r="J7" i="1"/>
  <c r="K6" i="1"/>
  <c r="L6" i="1" l="1"/>
  <c r="K7" i="1"/>
  <c r="M6" i="1" l="1"/>
  <c r="L7" i="1"/>
  <c r="N6" i="1" l="1"/>
  <c r="M7" i="1"/>
  <c r="O6" i="1" l="1"/>
  <c r="N7" i="1"/>
  <c r="P6" i="1" l="1"/>
  <c r="O7" i="1"/>
  <c r="Q6" i="1" l="1"/>
  <c r="P7" i="1"/>
  <c r="Q5" i="1" l="1"/>
  <c r="R6" i="1"/>
  <c r="Q4" i="1"/>
  <c r="Q7" i="1"/>
  <c r="S6" i="1" l="1"/>
  <c r="R7" i="1"/>
  <c r="T6" i="1" l="1"/>
  <c r="S7" i="1"/>
  <c r="U6" i="1" l="1"/>
  <c r="T7" i="1"/>
  <c r="V6" i="1" l="1"/>
  <c r="U7" i="1"/>
  <c r="W6" i="1" l="1"/>
  <c r="V7" i="1"/>
  <c r="W7" i="1" l="1"/>
  <c r="X6" i="1"/>
  <c r="X7" i="1" l="1"/>
  <c r="X4" i="1"/>
  <c r="X5" i="1"/>
  <c r="Y6" i="1"/>
  <c r="Y7" i="1" l="1"/>
  <c r="Z6" i="1"/>
  <c r="Z7" i="1" l="1"/>
  <c r="AA6" i="1"/>
  <c r="AA7" i="1" l="1"/>
  <c r="AB6" i="1"/>
  <c r="AC6" i="1" l="1"/>
  <c r="AB7" i="1"/>
  <c r="AD6" i="1" l="1"/>
  <c r="AC7" i="1"/>
  <c r="AE6" i="1" l="1"/>
  <c r="AD7" i="1"/>
  <c r="AE4" i="1" l="1"/>
  <c r="AF6" i="1"/>
  <c r="AE7" i="1"/>
  <c r="AE5" i="1"/>
  <c r="AG6" i="1" l="1"/>
  <c r="AF7" i="1"/>
  <c r="AG7" i="1" l="1"/>
  <c r="AH6" i="1"/>
  <c r="AI6" i="1" l="1"/>
  <c r="AH7" i="1"/>
  <c r="AJ6" i="1" l="1"/>
  <c r="AI7" i="1"/>
  <c r="AK6" i="1" l="1"/>
  <c r="AJ7" i="1"/>
  <c r="AL6" i="1" l="1"/>
  <c r="AK7" i="1"/>
  <c r="AM6" i="1" l="1"/>
  <c r="AL4" i="1"/>
  <c r="AL5" i="1"/>
  <c r="AL7" i="1"/>
  <c r="AM7" i="1" l="1"/>
  <c r="AN6" i="1"/>
  <c r="AO6" i="1" l="1"/>
  <c r="AN7" i="1"/>
  <c r="AP6" i="1" l="1"/>
  <c r="AO7" i="1"/>
  <c r="AQ6" i="1" l="1"/>
  <c r="AP7" i="1"/>
  <c r="AQ7" i="1" l="1"/>
  <c r="AR6" i="1"/>
  <c r="AR7" i="1" l="1"/>
  <c r="AS6" i="1"/>
  <c r="AS7" i="1" l="1"/>
  <c r="AS4" i="1"/>
  <c r="AT6" i="1"/>
  <c r="AS5" i="1"/>
  <c r="AT7" i="1" l="1"/>
  <c r="AU6" i="1"/>
  <c r="AU7" i="1" l="1"/>
  <c r="AV6" i="1"/>
  <c r="AW6" i="1" l="1"/>
  <c r="AV7" i="1"/>
  <c r="AX6" i="1" l="1"/>
  <c r="AW7" i="1"/>
  <c r="AY6" i="1" l="1"/>
  <c r="AX7" i="1"/>
  <c r="AZ6" i="1" l="1"/>
  <c r="AY7" i="1"/>
  <c r="BA6" i="1" l="1"/>
  <c r="AZ4" i="1"/>
  <c r="AZ7" i="1"/>
  <c r="AZ5" i="1"/>
  <c r="BB6" i="1" l="1"/>
  <c r="BA7" i="1"/>
  <c r="BC6" i="1" l="1"/>
  <c r="BB7" i="1"/>
  <c r="BD6" i="1" l="1"/>
  <c r="BC7" i="1"/>
  <c r="BE6" i="1" l="1"/>
  <c r="BD7" i="1"/>
  <c r="BF6" i="1" l="1"/>
  <c r="BE7" i="1"/>
  <c r="BG6" i="1" l="1"/>
  <c r="BF7" i="1"/>
  <c r="BG4" i="1" l="1"/>
  <c r="BG7" i="1"/>
  <c r="BG5" i="1"/>
  <c r="BH6" i="1"/>
  <c r="BI6" i="1" l="1"/>
  <c r="BH7" i="1"/>
  <c r="BJ6" i="1" l="1"/>
  <c r="BI7" i="1"/>
  <c r="BK6" i="1" l="1"/>
  <c r="BJ7" i="1"/>
  <c r="BK7" i="1" l="1"/>
  <c r="BL6" i="1"/>
  <c r="BL7" i="1" l="1"/>
  <c r="BM6" i="1"/>
  <c r="BM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2000000}">
      <text>
        <r>
          <rPr>
            <sz val="10"/>
            <color rgb="FF000000"/>
            <rFont val="Arial"/>
            <scheme val="minor"/>
          </rPr>
          <t>======
ID#AAABTHx9yaU
Vertex42    (2024-09-06 02:25:36)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8000000}">
      <text>
        <r>
          <rPr>
            <sz val="10"/>
            <color rgb="FF000000"/>
            <rFont val="Arial"/>
            <scheme val="minor"/>
          </rPr>
          <t>======
ID#AAABTHx9yZ8
Vertex42    (2024-09-06 02:25:36)
Task Description
Enter the name of each task and sub-task. Use indents for sub-tasks.</t>
        </r>
      </text>
    </comment>
    <comment ref="C7" authorId="0" shapeId="0" xr:uid="{00000000-0006-0000-0000-000007000000}">
      <text>
        <r>
          <rPr>
            <sz val="10"/>
            <color rgb="FF000000"/>
            <rFont val="Arial"/>
            <scheme val="minor"/>
          </rPr>
          <t>======
ID#AAABTHx9yaE
Vertex42    (2024-09-06 02:25:36)
Task Lead
Enter the name of the Task Lead in this column.</t>
        </r>
      </text>
    </comment>
    <comment ref="D7" authorId="0" shapeId="0" xr:uid="{00000000-0006-0000-0000-000004000000}">
      <text>
        <r>
          <rPr>
            <sz val="10"/>
            <color rgb="FF000000"/>
            <rFont val="Arial"/>
            <scheme val="minor"/>
          </rPr>
          <t>======
ID#AAABTHx9yaM
Predecessor Tasks    (2024-09-06 02:25:36)
You can use this column to enter the WBS of a predecessor for reference. The PRO version uses formulas to automatically calculate the Start Date based on the Predecessor.</t>
        </r>
      </text>
    </comment>
    <comment ref="E7" authorId="0" shapeId="0" xr:uid="{00000000-0006-0000-0000-000001000000}">
      <text>
        <r>
          <rPr>
            <sz val="10"/>
            <color rgb="FF000000"/>
            <rFont val="Arial"/>
            <scheme val="minor"/>
          </rPr>
          <t>======
ID#AAABTHx9yac
Vertex42    (2024-09-06 02:25:36)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xr:uid="{00000000-0006-0000-0000-000006000000}">
      <text>
        <r>
          <rPr>
            <sz val="10"/>
            <color rgb="FF000000"/>
            <rFont val="Arial"/>
            <scheme val="minor"/>
          </rPr>
          <t>======
ID#AAABTHx9yaA
End Date    (2024-09-06 02:25:36)
The End Date is calculated based on the Start Date and the Calendar Days columns.</t>
        </r>
      </text>
    </comment>
    <comment ref="G7" authorId="0" shapeId="0" xr:uid="{00000000-0006-0000-0000-000005000000}">
      <text>
        <r>
          <rPr>
            <sz val="10"/>
            <color rgb="FF000000"/>
            <rFont val="Arial"/>
            <scheme val="minor"/>
          </rPr>
          <t>======
ID#AAABTHx9yaI
Vertex42    (2024-09-06 02:25:36)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xr:uid="{00000000-0006-0000-0000-000003000000}">
      <text>
        <r>
          <rPr>
            <sz val="10"/>
            <color rgb="FF000000"/>
            <rFont val="Arial"/>
            <scheme val="minor"/>
          </rPr>
          <t>======
ID#AAABTHx9yaQ
Vertex42    (2024-09-06 02:25:36)
Percent Complete
Update the status of this task by entering the percent complete (between 0% and 100%).</t>
        </r>
      </text>
    </comment>
  </commentList>
  <extLst>
    <ext xmlns:r="http://schemas.openxmlformats.org/officeDocument/2006/relationships" uri="GoogleSheetsCustomDataVersion2">
      <go:sheetsCustomData xmlns:go="http://customooxmlschemas.google.com/" r:id="rId1" roundtripDataSignature="AMtx7mjn/mrT6VWE/31FBxzo+6hyDZYygg=="/>
    </ext>
  </extLst>
</comments>
</file>

<file path=xl/sharedStrings.xml><?xml version="1.0" encoding="utf-8"?>
<sst xmlns="http://schemas.openxmlformats.org/spreadsheetml/2006/main" count="45" uniqueCount="41">
  <si>
    <t xml:space="preserve">Project Start Date </t>
  </si>
  <si>
    <t xml:space="preserve">Display Week </t>
  </si>
  <si>
    <t xml:space="preserve">Project Lead </t>
  </si>
  <si>
    <t>WBS</t>
  </si>
  <si>
    <t>TASK</t>
  </si>
  <si>
    <t>LEAD</t>
  </si>
  <si>
    <t>PREDECESSOR</t>
  </si>
  <si>
    <t>START</t>
  </si>
  <si>
    <t>END</t>
  </si>
  <si>
    <t>DAYS</t>
  </si>
  <si>
    <t>% DONE</t>
  </si>
  <si>
    <t>Plan de trabajo</t>
  </si>
  <si>
    <t>Guia del Estudiante</t>
  </si>
  <si>
    <t>Formativa Fase 1</t>
  </si>
  <si>
    <t>Diario de Reflexión</t>
  </si>
  <si>
    <t>Autoevaluación de Competencias</t>
  </si>
  <si>
    <t xml:space="preserve">Autoevaluación </t>
  </si>
  <si>
    <t>Presentación Idea Proyecto</t>
  </si>
  <si>
    <t>Cronograma</t>
  </si>
  <si>
    <t>Sprint 1</t>
  </si>
  <si>
    <t>. Modelado de datos</t>
  </si>
  <si>
    <t>. Arquitectura</t>
  </si>
  <si>
    <t>Levantamiento ambientes</t>
  </si>
  <si>
    <t>[Task Category]</t>
  </si>
  <si>
    <t>[Task]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</si>
  <si>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</si>
  <si>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</si>
  <si>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</si>
  <si>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</si>
  <si>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</si>
  <si>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</si>
  <si>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Sebastian Avello</t>
  </si>
  <si>
    <t>Fase 1: Definición del Proyecto (Semana 1 a 4)</t>
  </si>
  <si>
    <t>Fase 3:  Presentacion Proyecto (Semana 16 - 18)</t>
  </si>
  <si>
    <t>Fase 2: Desarrollo del Proyecto (Semana 5 a 15)</t>
  </si>
  <si>
    <t>Sprint 2</t>
  </si>
  <si>
    <t>Bodega Central Cadena Minimarket</t>
  </si>
  <si>
    <t>Sprint 3</t>
  </si>
  <si>
    <t>Sprint 4</t>
  </si>
  <si>
    <t>Sprint 5</t>
  </si>
  <si>
    <t>Presentacion a comision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</si>
</sst>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5"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1"/>
      <color theme="1"/>
      <name val="Arial"/>
    </font>
    <font>
      <sz val="9"/>
      <color theme="1"/>
      <name val="Arial"/>
    </font>
    <font>
      <u/>
      <sz val="8"/>
      <color rgb="FF0000FF"/>
      <name val="Arial"/>
    </font>
    <font>
      <sz val="7"/>
      <color rgb="FFC0C0C0"/>
      <name val="Arial"/>
    </font>
    <font>
      <u/>
      <sz val="10"/>
      <color rgb="FF0000FF"/>
      <name val="Arial"/>
    </font>
    <font>
      <sz val="10"/>
      <name val="Arial"/>
    </font>
    <font>
      <sz val="8"/>
      <color theme="1"/>
      <name val="Arial"/>
    </font>
    <font>
      <b/>
      <sz val="9"/>
      <color theme="1"/>
      <name val="Arial"/>
    </font>
    <font>
      <b/>
      <sz val="8"/>
      <color theme="1"/>
      <name val="Arial"/>
    </font>
    <font>
      <b/>
      <sz val="11"/>
      <color theme="1"/>
      <name val="Arial"/>
    </font>
    <font>
      <sz val="14"/>
      <color theme="1"/>
      <name val="Arial"/>
    </font>
    <font>
      <sz val="9"/>
      <color rgb="FF000000"/>
      <name val="Arial"/>
    </font>
    <font>
      <sz val="14"/>
      <color rgb="FF000000"/>
      <name val="Arial"/>
    </font>
    <font>
      <sz val="10"/>
      <color theme="1"/>
      <name val="Arial"/>
    </font>
    <font>
      <sz val="10"/>
      <color theme="1"/>
      <name val="Arial"/>
      <scheme val="minor"/>
    </font>
    <font>
      <i/>
      <sz val="9"/>
      <color theme="1"/>
      <name val="Arial"/>
    </font>
    <font>
      <b/>
      <sz val="10"/>
      <color rgb="FF000000"/>
      <name val="Arial"/>
    </font>
    <font>
      <sz val="10"/>
      <color rgb="FF000000"/>
      <name val="Arial"/>
    </font>
    <font>
      <b/>
      <sz val="11"/>
      <color rgb="FF000000"/>
      <name val="Arial"/>
    </font>
    <font>
      <u/>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7F7F7F"/>
        <bgColor rgb="FF7F7F7F"/>
      </patternFill>
    </fill>
  </fills>
  <borders count="21">
    <border>
      <left/>
      <right/>
      <top/>
      <bottom/>
      <diagonal/>
    </border>
    <border>
      <left/>
      <right/>
      <top/>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style="thin">
        <color rgb="FFC00000"/>
      </left>
      <right style="thin">
        <color rgb="FFC00000"/>
      </right>
      <top style="thin">
        <color rgb="FFEAEAEA"/>
      </top>
      <bottom style="thin">
        <color rgb="FFEAEAEA"/>
      </bottom>
      <diagonal/>
    </border>
    <border>
      <left/>
      <right/>
      <top style="thin">
        <color rgb="FFEAEAEA"/>
      </top>
      <bottom style="thin">
        <color rgb="FFEAEAEA"/>
      </bottom>
      <diagonal/>
    </border>
    <border>
      <left style="thin">
        <color rgb="FF000000"/>
      </left>
      <right style="thin">
        <color rgb="FF000000"/>
      </right>
      <top style="thin">
        <color rgb="FF000000"/>
      </top>
      <bottom style="thin">
        <color rgb="FF000000"/>
      </bottom>
      <diagonal/>
    </border>
    <border>
      <left/>
      <right/>
      <top/>
      <bottom style="thin">
        <color rgb="FFEFEFEF"/>
      </bottom>
      <diagonal/>
    </border>
  </borders>
  <cellStyleXfs count="1">
    <xf numFmtId="0" fontId="0" fillId="0" borderId="0"/>
  </cellStyleXfs>
  <cellXfs count="93">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xf numFmtId="0" fontId="5" fillId="0" borderId="0" xfId="0" applyFont="1" applyAlignment="1">
      <alignment vertical="center"/>
    </xf>
    <xf numFmtId="0" fontId="6" fillId="0" borderId="0" xfId="0" applyFont="1"/>
    <xf numFmtId="0" fontId="7" fillId="2" borderId="1" xfId="0" applyFont="1" applyFill="1" applyBorder="1" applyAlignment="1">
      <alignment horizontal="right"/>
    </xf>
    <xf numFmtId="0" fontId="8" fillId="0" borderId="0" xfId="0" applyFont="1"/>
    <xf numFmtId="0" fontId="3" fillId="2" borderId="1" xfId="0" applyFont="1" applyFill="1" applyBorder="1"/>
    <xf numFmtId="0" fontId="9" fillId="0" borderId="0" xfId="0" applyFont="1" applyAlignment="1">
      <alignment horizontal="left"/>
    </xf>
    <xf numFmtId="0" fontId="3" fillId="0" borderId="0" xfId="0" applyFont="1" applyAlignment="1">
      <alignment horizontal="right" vertical="center"/>
    </xf>
    <xf numFmtId="0" fontId="3" fillId="0" borderId="2" xfId="0" applyFont="1" applyBorder="1" applyAlignment="1">
      <alignment horizontal="center" vertical="center"/>
    </xf>
    <xf numFmtId="166" fontId="11" fillId="0" borderId="6" xfId="0" applyNumberFormat="1" applyFont="1" applyBorder="1" applyAlignment="1">
      <alignment horizontal="center" vertical="center" shrinkToFit="1"/>
    </xf>
    <xf numFmtId="166" fontId="11" fillId="0" borderId="7" xfId="0" applyNumberFormat="1" applyFont="1" applyBorder="1" applyAlignment="1">
      <alignment horizontal="center" vertical="center" shrinkToFit="1"/>
    </xf>
    <xf numFmtId="166" fontId="11" fillId="0" borderId="8" xfId="0" applyNumberFormat="1" applyFont="1" applyBorder="1" applyAlignment="1">
      <alignment horizontal="center" vertical="center" shrinkToFit="1"/>
    </xf>
    <xf numFmtId="0" fontId="12" fillId="0" borderId="9" xfId="0" applyFont="1" applyBorder="1" applyAlignment="1">
      <alignment horizontal="left" vertical="center"/>
    </xf>
    <xf numFmtId="0" fontId="12"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12" fillId="0" borderId="9" xfId="0" applyFont="1" applyBorder="1" applyAlignment="1">
      <alignment horizontal="center" vertical="center"/>
    </xf>
    <xf numFmtId="0" fontId="6" fillId="0" borderId="10" xfId="0" applyFont="1" applyBorder="1" applyAlignment="1">
      <alignment horizontal="center" vertical="center" shrinkToFit="1"/>
    </xf>
    <xf numFmtId="0" fontId="6" fillId="0" borderId="11" xfId="0" applyFont="1" applyBorder="1" applyAlignment="1">
      <alignment horizontal="center" vertical="center" shrinkToFit="1"/>
    </xf>
    <xf numFmtId="0" fontId="6" fillId="0" borderId="12" xfId="0" applyFont="1" applyBorder="1" applyAlignment="1">
      <alignment horizontal="center" vertical="center" shrinkToFit="1"/>
    </xf>
    <xf numFmtId="0" fontId="14" fillId="3" borderId="13" xfId="0" applyFont="1" applyFill="1" applyBorder="1" applyAlignment="1">
      <alignment horizontal="left" vertical="center"/>
    </xf>
    <xf numFmtId="0" fontId="14" fillId="3" borderId="13" xfId="0" applyFont="1" applyFill="1" applyBorder="1" applyAlignment="1">
      <alignment vertical="center"/>
    </xf>
    <xf numFmtId="0" fontId="6" fillId="3" borderId="13" xfId="0" applyFont="1" applyFill="1" applyBorder="1" applyAlignment="1">
      <alignment vertical="center"/>
    </xf>
    <xf numFmtId="0" fontId="6" fillId="3" borderId="13" xfId="0" applyFont="1" applyFill="1" applyBorder="1" applyAlignment="1">
      <alignment horizontal="center" vertical="center"/>
    </xf>
    <xf numFmtId="167" fontId="6" fillId="3" borderId="13" xfId="0" applyNumberFormat="1" applyFont="1" applyFill="1" applyBorder="1" applyAlignment="1">
      <alignment horizontal="right" vertical="center"/>
    </xf>
    <xf numFmtId="167" fontId="6" fillId="3" borderId="13" xfId="0" applyNumberFormat="1" applyFont="1" applyFill="1" applyBorder="1" applyAlignment="1">
      <alignment horizontal="center" vertical="center"/>
    </xf>
    <xf numFmtId="1" fontId="6" fillId="3" borderId="13" xfId="0" applyNumberFormat="1" applyFont="1" applyFill="1" applyBorder="1" applyAlignment="1">
      <alignment horizontal="center" vertical="center"/>
    </xf>
    <xf numFmtId="9" fontId="6" fillId="3" borderId="13" xfId="0" applyNumberFormat="1" applyFont="1" applyFill="1" applyBorder="1" applyAlignment="1">
      <alignment horizontal="center" vertical="center"/>
    </xf>
    <xf numFmtId="1" fontId="15" fillId="3" borderId="13" xfId="0" applyNumberFormat="1" applyFont="1" applyFill="1" applyBorder="1" applyAlignment="1">
      <alignment horizontal="center" vertical="center"/>
    </xf>
    <xf numFmtId="0" fontId="6" fillId="3" borderId="13" xfId="0" applyFont="1" applyFill="1" applyBorder="1" applyAlignment="1">
      <alignment horizontal="left" vertical="center"/>
    </xf>
    <xf numFmtId="0" fontId="6" fillId="0" borderId="14" xfId="0" applyFont="1" applyBorder="1" applyAlignment="1">
      <alignment horizontal="left" vertical="center"/>
    </xf>
    <xf numFmtId="0" fontId="6" fillId="0" borderId="14" xfId="0" applyFont="1" applyBorder="1" applyAlignment="1">
      <alignment vertical="center" wrapText="1"/>
    </xf>
    <xf numFmtId="0" fontId="6" fillId="0" borderId="14" xfId="0" applyFont="1" applyBorder="1" applyAlignment="1">
      <alignment vertical="center"/>
    </xf>
    <xf numFmtId="0" fontId="16" fillId="0" borderId="15" xfId="0" applyFont="1" applyBorder="1" applyAlignment="1">
      <alignment horizontal="center" vertical="center"/>
    </xf>
    <xf numFmtId="167" fontId="16" fillId="4" borderId="16" xfId="0" applyNumberFormat="1" applyFont="1" applyFill="1" applyBorder="1" applyAlignment="1">
      <alignment horizontal="center" vertical="center"/>
    </xf>
    <xf numFmtId="167" fontId="16" fillId="0" borderId="15" xfId="0" applyNumberFormat="1" applyFont="1" applyBorder="1" applyAlignment="1">
      <alignment horizontal="center" vertical="center"/>
    </xf>
    <xf numFmtId="1" fontId="16" fillId="4" borderId="16" xfId="0" applyNumberFormat="1" applyFont="1" applyFill="1" applyBorder="1" applyAlignment="1">
      <alignment horizontal="center" vertical="center"/>
    </xf>
    <xf numFmtId="9" fontId="16" fillId="4" borderId="16" xfId="0" applyNumberFormat="1" applyFont="1" applyFill="1" applyBorder="1" applyAlignment="1">
      <alignment horizontal="center" vertical="center"/>
    </xf>
    <xf numFmtId="1" fontId="17" fillId="0" borderId="15" xfId="0" applyNumberFormat="1" applyFont="1" applyBorder="1" applyAlignment="1">
      <alignment horizontal="center" vertical="center"/>
    </xf>
    <xf numFmtId="9" fontId="6" fillId="0" borderId="14" xfId="0" applyNumberFormat="1" applyFont="1" applyBorder="1" applyAlignment="1">
      <alignment horizontal="left" vertical="center"/>
    </xf>
    <xf numFmtId="0" fontId="6" fillId="0" borderId="14" xfId="0" applyFont="1" applyBorder="1"/>
    <xf numFmtId="0" fontId="6" fillId="0" borderId="14" xfId="0" applyFont="1" applyBorder="1" applyAlignment="1">
      <alignment wrapText="1"/>
    </xf>
    <xf numFmtId="0" fontId="18" fillId="0" borderId="14" xfId="0" applyFont="1" applyBorder="1"/>
    <xf numFmtId="0" fontId="18" fillId="0" borderId="15" xfId="0" applyFont="1" applyBorder="1"/>
    <xf numFmtId="167" fontId="6" fillId="0" borderId="15" xfId="0" applyNumberFormat="1" applyFont="1" applyBorder="1" applyAlignment="1">
      <alignment horizontal="center"/>
    </xf>
    <xf numFmtId="1" fontId="6" fillId="4" borderId="16" xfId="0" applyNumberFormat="1" applyFont="1" applyFill="1" applyBorder="1" applyAlignment="1">
      <alignment horizontal="center"/>
    </xf>
    <xf numFmtId="9" fontId="6" fillId="4" borderId="16" xfId="0" applyNumberFormat="1" applyFont="1" applyFill="1" applyBorder="1" applyAlignment="1">
      <alignment horizontal="center"/>
    </xf>
    <xf numFmtId="1" fontId="18" fillId="0" borderId="15" xfId="0" applyNumberFormat="1" applyFont="1" applyBorder="1"/>
    <xf numFmtId="0" fontId="18" fillId="5" borderId="14" xfId="0" applyFont="1" applyFill="1" applyBorder="1"/>
    <xf numFmtId="0" fontId="18" fillId="0" borderId="17" xfId="0" applyFont="1" applyBorder="1"/>
    <xf numFmtId="0" fontId="6" fillId="0" borderId="14" xfId="0" applyFont="1" applyBorder="1" applyAlignment="1">
      <alignment horizontal="left" vertical="center" wrapText="1"/>
    </xf>
    <xf numFmtId="0" fontId="14" fillId="3" borderId="18" xfId="0" applyFont="1" applyFill="1" applyBorder="1" applyAlignment="1">
      <alignment horizontal="left" vertical="center"/>
    </xf>
    <xf numFmtId="0" fontId="14" fillId="3" borderId="18" xfId="0" applyFont="1" applyFill="1" applyBorder="1" applyAlignment="1">
      <alignment vertical="center"/>
    </xf>
    <xf numFmtId="0" fontId="6" fillId="3" borderId="18" xfId="0" applyFont="1" applyFill="1" applyBorder="1" applyAlignment="1">
      <alignment vertical="center"/>
    </xf>
    <xf numFmtId="0" fontId="6" fillId="3" borderId="18" xfId="0" applyFont="1" applyFill="1" applyBorder="1" applyAlignment="1">
      <alignment horizontal="center" vertical="center"/>
    </xf>
    <xf numFmtId="167" fontId="6" fillId="3" borderId="18" xfId="0" applyNumberFormat="1" applyFont="1" applyFill="1" applyBorder="1" applyAlignment="1">
      <alignment horizontal="center" vertical="center"/>
    </xf>
    <xf numFmtId="1" fontId="6" fillId="3" borderId="18" xfId="0" applyNumberFormat="1" applyFont="1" applyFill="1" applyBorder="1" applyAlignment="1">
      <alignment horizontal="center" vertical="center"/>
    </xf>
    <xf numFmtId="9" fontId="6" fillId="3" borderId="18" xfId="0" applyNumberFormat="1" applyFont="1" applyFill="1" applyBorder="1" applyAlignment="1">
      <alignment horizontal="center" vertical="center"/>
    </xf>
    <xf numFmtId="1" fontId="15" fillId="3" borderId="18" xfId="0" applyNumberFormat="1" applyFont="1" applyFill="1" applyBorder="1" applyAlignment="1">
      <alignment horizontal="center" vertical="center"/>
    </xf>
    <xf numFmtId="0" fontId="6" fillId="3" borderId="18" xfId="0" applyFont="1" applyFill="1" applyBorder="1" applyAlignment="1">
      <alignment horizontal="left" vertical="center"/>
    </xf>
    <xf numFmtId="0" fontId="16" fillId="0" borderId="15" xfId="0" applyFont="1" applyBorder="1" applyAlignment="1">
      <alignment vertical="center"/>
    </xf>
    <xf numFmtId="0" fontId="19" fillId="0" borderId="19" xfId="0" applyFont="1" applyBorder="1" applyAlignment="1">
      <alignment horizontal="center" vertical="center"/>
    </xf>
    <xf numFmtId="0" fontId="20" fillId="0" borderId="14" xfId="0" applyFont="1" applyBorder="1" applyAlignment="1">
      <alignment vertical="center"/>
    </xf>
    <xf numFmtId="0" fontId="6" fillId="0" borderId="14" xfId="0" applyFont="1" applyBorder="1" applyAlignment="1">
      <alignment horizontal="center" vertical="center"/>
    </xf>
    <xf numFmtId="0" fontId="20" fillId="0" borderId="14" xfId="0" applyFont="1" applyBorder="1" applyAlignment="1">
      <alignment horizontal="center" vertical="center"/>
    </xf>
    <xf numFmtId="1" fontId="6" fillId="0" borderId="14" xfId="0" applyNumberFormat="1" applyFont="1" applyBorder="1" applyAlignment="1">
      <alignment horizontal="center" vertical="center"/>
    </xf>
    <xf numFmtId="9" fontId="6" fillId="0" borderId="14" xfId="0" applyNumberFormat="1" applyFont="1" applyBorder="1" applyAlignment="1">
      <alignment horizontal="center" vertical="center"/>
    </xf>
    <xf numFmtId="1" fontId="15" fillId="0" borderId="14" xfId="0" applyNumberFormat="1" applyFont="1" applyBorder="1" applyAlignment="1">
      <alignment horizontal="center" vertical="center"/>
    </xf>
    <xf numFmtId="0" fontId="21" fillId="3" borderId="1" xfId="0" applyFont="1" applyFill="1" applyBorder="1" applyAlignment="1">
      <alignment vertical="center"/>
    </xf>
    <xf numFmtId="0" fontId="3" fillId="3" borderId="1" xfId="0" applyFont="1" applyFill="1" applyBorder="1" applyAlignment="1">
      <alignment vertical="center"/>
    </xf>
    <xf numFmtId="0" fontId="22" fillId="3" borderId="1" xfId="0" applyFont="1" applyFill="1" applyBorder="1" applyAlignment="1">
      <alignment vertical="center"/>
    </xf>
    <xf numFmtId="0" fontId="22" fillId="3" borderId="1" xfId="0" applyFont="1" applyFill="1" applyBorder="1" applyAlignment="1">
      <alignment horizontal="center" vertical="center"/>
    </xf>
    <xf numFmtId="0" fontId="11" fillId="3" borderId="1" xfId="0" applyFont="1" applyFill="1" applyBorder="1" applyAlignment="1">
      <alignment vertical="center"/>
    </xf>
    <xf numFmtId="0" fontId="15" fillId="3" borderId="1" xfId="0" applyFont="1" applyFill="1" applyBorder="1" applyAlignment="1">
      <alignment vertical="center"/>
    </xf>
    <xf numFmtId="0" fontId="16" fillId="3" borderId="1" xfId="0" applyFont="1" applyFill="1" applyBorder="1" applyAlignment="1">
      <alignment vertical="center"/>
    </xf>
    <xf numFmtId="0" fontId="6" fillId="3" borderId="1" xfId="0" applyFont="1" applyFill="1" applyBorder="1" applyAlignment="1">
      <alignment vertical="center"/>
    </xf>
    <xf numFmtId="0" fontId="6" fillId="3" borderId="1" xfId="0" applyFont="1" applyFill="1" applyBorder="1" applyAlignment="1">
      <alignment horizontal="center" vertical="center"/>
    </xf>
    <xf numFmtId="0" fontId="14" fillId="0" borderId="14" xfId="0" applyFont="1" applyBorder="1" applyAlignment="1">
      <alignment horizontal="left" vertical="center"/>
    </xf>
    <xf numFmtId="0" fontId="23" fillId="2" borderId="20" xfId="0" applyFont="1" applyFill="1" applyBorder="1" applyAlignment="1">
      <alignment vertical="center"/>
    </xf>
    <xf numFmtId="0" fontId="16" fillId="2" borderId="20" xfId="0" applyFont="1" applyFill="1" applyBorder="1" applyAlignment="1">
      <alignment vertical="center"/>
    </xf>
    <xf numFmtId="0" fontId="16" fillId="0" borderId="15" xfId="0" applyFont="1" applyBorder="1" applyAlignment="1">
      <alignment horizontal="left" vertical="center"/>
    </xf>
    <xf numFmtId="0" fontId="24" fillId="0" borderId="0" xfId="0" applyFont="1"/>
    <xf numFmtId="0" fontId="5" fillId="0" borderId="3" xfId="0" applyFont="1" applyBorder="1" applyAlignment="1">
      <alignment horizontal="center" vertical="center"/>
    </xf>
    <xf numFmtId="0" fontId="0" fillId="0" borderId="0" xfId="0"/>
    <xf numFmtId="0" fontId="10" fillId="0" borderId="4" xfId="0" applyFont="1" applyBorder="1"/>
    <xf numFmtId="165" fontId="3" fillId="0" borderId="3" xfId="0" applyNumberFormat="1" applyFont="1" applyBorder="1" applyAlignment="1">
      <alignment horizontal="center" vertical="center"/>
    </xf>
    <xf numFmtId="0" fontId="4" fillId="0" borderId="0" xfId="0" applyFont="1" applyAlignment="1">
      <alignment horizontal="left" vertical="center"/>
    </xf>
    <xf numFmtId="164" fontId="3" fillId="0" borderId="2" xfId="0" applyNumberFormat="1" applyFont="1" applyBorder="1" applyAlignment="1">
      <alignment horizontal="center" vertical="center" shrinkToFit="1"/>
    </xf>
    <xf numFmtId="0" fontId="10" fillId="0" borderId="2" xfId="0" applyFont="1" applyBorder="1"/>
    <xf numFmtId="0" fontId="3" fillId="0" borderId="5" xfId="0" applyFont="1" applyBorder="1" applyAlignment="1">
      <alignment horizontal="center" vertical="center" shrinkToFit="1"/>
    </xf>
    <xf numFmtId="0" fontId="10" fillId="0" borderId="5" xfId="0" applyFont="1" applyBorder="1"/>
  </cellXfs>
  <cellStyles count="1">
    <cellStyle name="Normal" xfId="0" builtinId="0"/>
  </cellStyles>
  <dxfs count="8">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ont>
        <color theme="0"/>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1002"/>
  <sheetViews>
    <sheetView showGridLines="0" tabSelected="1" workbookViewId="0">
      <pane ySplit="7" topLeftCell="A8" activePane="bottomLeft" state="frozen"/>
      <selection pane="bottomLeft" activeCell="G24" sqref="G24"/>
    </sheetView>
  </sheetViews>
  <sheetFormatPr baseColWidth="10" defaultColWidth="12.5703125" defaultRowHeight="15" customHeight="1" x14ac:dyDescent="0.2"/>
  <cols>
    <col min="1" max="1" width="6.85546875" customWidth="1"/>
    <col min="2" max="2" width="28.42578125" customWidth="1"/>
    <col min="3" max="3" width="7.7109375" customWidth="1"/>
    <col min="4" max="4" width="6.85546875" hidden="1" customWidth="1"/>
    <col min="5" max="6" width="12" customWidth="1"/>
    <col min="7" max="7" width="6" customWidth="1"/>
    <col min="8" max="8" width="6.7109375" customWidth="1"/>
    <col min="9" max="9" width="1.85546875" customWidth="1"/>
    <col min="10" max="65" width="2.42578125" customWidth="1"/>
  </cols>
  <sheetData>
    <row r="1" spans="1:65" ht="30" customHeight="1" x14ac:dyDescent="0.2">
      <c r="A1" s="1" t="s">
        <v>36</v>
      </c>
      <c r="B1" s="2"/>
      <c r="C1" s="2"/>
      <c r="D1" s="2"/>
      <c r="E1" s="2"/>
      <c r="F1" s="2"/>
      <c r="G1" s="3"/>
      <c r="H1" s="3"/>
      <c r="I1" s="3"/>
      <c r="J1" s="88"/>
      <c r="K1" s="85"/>
      <c r="L1" s="85"/>
      <c r="M1" s="85"/>
      <c r="N1" s="85"/>
      <c r="O1" s="85"/>
      <c r="P1" s="85"/>
      <c r="Q1" s="85"/>
      <c r="R1" s="85"/>
      <c r="S1" s="85"/>
      <c r="T1" s="85"/>
      <c r="U1" s="85"/>
      <c r="V1" s="85"/>
      <c r="W1" s="85"/>
      <c r="X1" s="85"/>
      <c r="Y1" s="85"/>
      <c r="Z1" s="85"/>
      <c r="AA1" s="85"/>
      <c r="AB1" s="85"/>
      <c r="AC1" s="85"/>
      <c r="AD1" s="85"/>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row>
    <row r="2" spans="1:65" ht="18" customHeight="1" x14ac:dyDescent="0.2">
      <c r="A2" s="4"/>
      <c r="B2" s="5"/>
      <c r="C2" s="5"/>
      <c r="D2" s="6"/>
      <c r="E2" s="7"/>
      <c r="F2" s="7"/>
      <c r="G2" s="3"/>
      <c r="H2" s="8"/>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row>
    <row r="3" spans="1:65" ht="12.75" customHeight="1" x14ac:dyDescent="0.2">
      <c r="A3" s="4"/>
      <c r="B3" s="3"/>
      <c r="C3" s="3"/>
      <c r="D3" s="3"/>
      <c r="E3" s="3"/>
      <c r="F3" s="3"/>
      <c r="G3" s="3"/>
      <c r="H3" s="8"/>
      <c r="I3" s="3"/>
      <c r="J3" s="9"/>
      <c r="K3" s="9"/>
      <c r="L3" s="9"/>
      <c r="M3" s="9"/>
      <c r="N3" s="9"/>
      <c r="O3" s="9"/>
      <c r="P3" s="9"/>
      <c r="Q3" s="9"/>
      <c r="R3" s="9"/>
      <c r="S3" s="9"/>
      <c r="T3" s="9"/>
      <c r="U3" s="9"/>
      <c r="V3" s="9"/>
      <c r="W3" s="9"/>
      <c r="X3" s="9"/>
      <c r="Y3" s="9"/>
      <c r="Z3" s="9"/>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row>
    <row r="4" spans="1:65" ht="17.25" customHeight="1" x14ac:dyDescent="0.2">
      <c r="A4" s="3"/>
      <c r="B4" s="10" t="s">
        <v>0</v>
      </c>
      <c r="C4" s="89">
        <v>45728</v>
      </c>
      <c r="D4" s="90"/>
      <c r="E4" s="90"/>
      <c r="F4" s="3"/>
      <c r="G4" s="10" t="s">
        <v>1</v>
      </c>
      <c r="H4" s="11">
        <v>1</v>
      </c>
      <c r="I4" s="3"/>
      <c r="J4" s="84" t="str">
        <f>"Week "&amp;(J6-($C$4-WEEKDAY($C$4,1)+2))/7+1</f>
        <v>Week 1</v>
      </c>
      <c r="K4" s="85"/>
      <c r="L4" s="85"/>
      <c r="M4" s="85"/>
      <c r="N4" s="85"/>
      <c r="O4" s="85"/>
      <c r="P4" s="86"/>
      <c r="Q4" s="84" t="str">
        <f>"Week "&amp;(Q6-($C$4-WEEKDAY($C$4,1)+2))/7+1</f>
        <v>Week 2</v>
      </c>
      <c r="R4" s="85"/>
      <c r="S4" s="85"/>
      <c r="T4" s="85"/>
      <c r="U4" s="85"/>
      <c r="V4" s="85"/>
      <c r="W4" s="86"/>
      <c r="X4" s="84" t="str">
        <f>"Week "&amp;(X6-($C$4-WEEKDAY($C$4,1)+2))/7+1</f>
        <v>Week 3</v>
      </c>
      <c r="Y4" s="85"/>
      <c r="Z4" s="85"/>
      <c r="AA4" s="85"/>
      <c r="AB4" s="85"/>
      <c r="AC4" s="85"/>
      <c r="AD4" s="86"/>
      <c r="AE4" s="84" t="str">
        <f>"Week "&amp;(AE6-($C$4-WEEKDAY($C$4,1)+2))/7+1</f>
        <v>Week 4</v>
      </c>
      <c r="AF4" s="85"/>
      <c r="AG4" s="85"/>
      <c r="AH4" s="85"/>
      <c r="AI4" s="85"/>
      <c r="AJ4" s="85"/>
      <c r="AK4" s="86"/>
      <c r="AL4" s="84" t="str">
        <f>"Week "&amp;(AL6-($C$4-WEEKDAY($C$4,1)+2))/7+1</f>
        <v>Week 5</v>
      </c>
      <c r="AM4" s="85"/>
      <c r="AN4" s="85"/>
      <c r="AO4" s="85"/>
      <c r="AP4" s="85"/>
      <c r="AQ4" s="85"/>
      <c r="AR4" s="86"/>
      <c r="AS4" s="84" t="str">
        <f>"Week "&amp;(AS6-($C$4-WEEKDAY($C$4,1)+2))/7+1</f>
        <v>Week 6</v>
      </c>
      <c r="AT4" s="85"/>
      <c r="AU4" s="85"/>
      <c r="AV4" s="85"/>
      <c r="AW4" s="85"/>
      <c r="AX4" s="85"/>
      <c r="AY4" s="86"/>
      <c r="AZ4" s="84" t="str">
        <f>"Week "&amp;(AZ6-($C$4-WEEKDAY($C$4,1)+2))/7+1</f>
        <v>Week 7</v>
      </c>
      <c r="BA4" s="85"/>
      <c r="BB4" s="85"/>
      <c r="BC4" s="85"/>
      <c r="BD4" s="85"/>
      <c r="BE4" s="85"/>
      <c r="BF4" s="86"/>
      <c r="BG4" s="84" t="str">
        <f>"Week "&amp;(BG6-($C$4-WEEKDAY($C$4,1)+2))/7+1</f>
        <v>Week 8</v>
      </c>
      <c r="BH4" s="85"/>
      <c r="BI4" s="85"/>
      <c r="BJ4" s="85"/>
      <c r="BK4" s="85"/>
      <c r="BL4" s="85"/>
      <c r="BM4" s="86"/>
    </row>
    <row r="5" spans="1:65" ht="17.25" customHeight="1" x14ac:dyDescent="0.2">
      <c r="A5" s="3"/>
      <c r="B5" s="10" t="s">
        <v>2</v>
      </c>
      <c r="C5" s="91" t="s">
        <v>31</v>
      </c>
      <c r="D5" s="92"/>
      <c r="E5" s="92"/>
      <c r="F5" s="3"/>
      <c r="G5" s="3"/>
      <c r="H5" s="3"/>
      <c r="I5" s="3"/>
      <c r="J5" s="87">
        <f>J6</f>
        <v>45726</v>
      </c>
      <c r="K5" s="85"/>
      <c r="L5" s="85"/>
      <c r="M5" s="85"/>
      <c r="N5" s="85"/>
      <c r="O5" s="85"/>
      <c r="P5" s="86"/>
      <c r="Q5" s="87">
        <f>Q6</f>
        <v>45733</v>
      </c>
      <c r="R5" s="85"/>
      <c r="S5" s="85"/>
      <c r="T5" s="85"/>
      <c r="U5" s="85"/>
      <c r="V5" s="85"/>
      <c r="W5" s="86"/>
      <c r="X5" s="87">
        <f>X6</f>
        <v>45740</v>
      </c>
      <c r="Y5" s="85"/>
      <c r="Z5" s="85"/>
      <c r="AA5" s="85"/>
      <c r="AB5" s="85"/>
      <c r="AC5" s="85"/>
      <c r="AD5" s="86"/>
      <c r="AE5" s="87">
        <f>AE6</f>
        <v>45747</v>
      </c>
      <c r="AF5" s="85"/>
      <c r="AG5" s="85"/>
      <c r="AH5" s="85"/>
      <c r="AI5" s="85"/>
      <c r="AJ5" s="85"/>
      <c r="AK5" s="86"/>
      <c r="AL5" s="87">
        <f>AL6</f>
        <v>45754</v>
      </c>
      <c r="AM5" s="85"/>
      <c r="AN5" s="85"/>
      <c r="AO5" s="85"/>
      <c r="AP5" s="85"/>
      <c r="AQ5" s="85"/>
      <c r="AR5" s="86"/>
      <c r="AS5" s="87">
        <f>AS6</f>
        <v>45761</v>
      </c>
      <c r="AT5" s="85"/>
      <c r="AU5" s="85"/>
      <c r="AV5" s="85"/>
      <c r="AW5" s="85"/>
      <c r="AX5" s="85"/>
      <c r="AY5" s="86"/>
      <c r="AZ5" s="87">
        <f>AZ6</f>
        <v>45768</v>
      </c>
      <c r="BA5" s="85"/>
      <c r="BB5" s="85"/>
      <c r="BC5" s="85"/>
      <c r="BD5" s="85"/>
      <c r="BE5" s="85"/>
      <c r="BF5" s="86"/>
      <c r="BG5" s="87">
        <f>BG6</f>
        <v>45775</v>
      </c>
      <c r="BH5" s="85"/>
      <c r="BI5" s="85"/>
      <c r="BJ5" s="85"/>
      <c r="BK5" s="85"/>
      <c r="BL5" s="85"/>
      <c r="BM5" s="86"/>
    </row>
    <row r="6" spans="1:65" ht="12.75" customHeight="1" x14ac:dyDescent="0.2">
      <c r="A6" s="3"/>
      <c r="B6" s="3"/>
      <c r="C6" s="3"/>
      <c r="D6" s="3"/>
      <c r="E6" s="3"/>
      <c r="F6" s="3"/>
      <c r="G6" s="3"/>
      <c r="H6" s="3"/>
      <c r="I6" s="3"/>
      <c r="J6" s="12">
        <f>C4-WEEKDAY(C4,1)+2+7*(H4-1)</f>
        <v>45726</v>
      </c>
      <c r="K6" s="13">
        <f t="shared" ref="K6:BM6" si="0">J6+1</f>
        <v>45727</v>
      </c>
      <c r="L6" s="13">
        <f t="shared" si="0"/>
        <v>45728</v>
      </c>
      <c r="M6" s="13">
        <f t="shared" si="0"/>
        <v>45729</v>
      </c>
      <c r="N6" s="13">
        <f t="shared" si="0"/>
        <v>45730</v>
      </c>
      <c r="O6" s="13">
        <f t="shared" si="0"/>
        <v>45731</v>
      </c>
      <c r="P6" s="14">
        <f t="shared" si="0"/>
        <v>45732</v>
      </c>
      <c r="Q6" s="12">
        <f t="shared" si="0"/>
        <v>45733</v>
      </c>
      <c r="R6" s="13">
        <f t="shared" si="0"/>
        <v>45734</v>
      </c>
      <c r="S6" s="13">
        <f t="shared" si="0"/>
        <v>45735</v>
      </c>
      <c r="T6" s="13">
        <f t="shared" si="0"/>
        <v>45736</v>
      </c>
      <c r="U6" s="13">
        <f t="shared" si="0"/>
        <v>45737</v>
      </c>
      <c r="V6" s="13">
        <f t="shared" si="0"/>
        <v>45738</v>
      </c>
      <c r="W6" s="14">
        <f t="shared" si="0"/>
        <v>45739</v>
      </c>
      <c r="X6" s="12">
        <f t="shared" si="0"/>
        <v>45740</v>
      </c>
      <c r="Y6" s="13">
        <f t="shared" si="0"/>
        <v>45741</v>
      </c>
      <c r="Z6" s="13">
        <f t="shared" si="0"/>
        <v>45742</v>
      </c>
      <c r="AA6" s="13">
        <f t="shared" si="0"/>
        <v>45743</v>
      </c>
      <c r="AB6" s="13">
        <f t="shared" si="0"/>
        <v>45744</v>
      </c>
      <c r="AC6" s="13">
        <f t="shared" si="0"/>
        <v>45745</v>
      </c>
      <c r="AD6" s="14">
        <f t="shared" si="0"/>
        <v>45746</v>
      </c>
      <c r="AE6" s="12">
        <f t="shared" si="0"/>
        <v>45747</v>
      </c>
      <c r="AF6" s="13">
        <f t="shared" si="0"/>
        <v>45748</v>
      </c>
      <c r="AG6" s="13">
        <f t="shared" si="0"/>
        <v>45749</v>
      </c>
      <c r="AH6" s="13">
        <f t="shared" si="0"/>
        <v>45750</v>
      </c>
      <c r="AI6" s="13">
        <f t="shared" si="0"/>
        <v>45751</v>
      </c>
      <c r="AJ6" s="13">
        <f t="shared" si="0"/>
        <v>45752</v>
      </c>
      <c r="AK6" s="14">
        <f t="shared" si="0"/>
        <v>45753</v>
      </c>
      <c r="AL6" s="12">
        <f t="shared" si="0"/>
        <v>45754</v>
      </c>
      <c r="AM6" s="13">
        <f t="shared" si="0"/>
        <v>45755</v>
      </c>
      <c r="AN6" s="13">
        <f t="shared" si="0"/>
        <v>45756</v>
      </c>
      <c r="AO6" s="13">
        <f t="shared" si="0"/>
        <v>45757</v>
      </c>
      <c r="AP6" s="13">
        <f t="shared" si="0"/>
        <v>45758</v>
      </c>
      <c r="AQ6" s="13">
        <f t="shared" si="0"/>
        <v>45759</v>
      </c>
      <c r="AR6" s="14">
        <f t="shared" si="0"/>
        <v>45760</v>
      </c>
      <c r="AS6" s="12">
        <f t="shared" si="0"/>
        <v>45761</v>
      </c>
      <c r="AT6" s="13">
        <f t="shared" si="0"/>
        <v>45762</v>
      </c>
      <c r="AU6" s="13">
        <f t="shared" si="0"/>
        <v>45763</v>
      </c>
      <c r="AV6" s="13">
        <f t="shared" si="0"/>
        <v>45764</v>
      </c>
      <c r="AW6" s="13">
        <f t="shared" si="0"/>
        <v>45765</v>
      </c>
      <c r="AX6" s="13">
        <f t="shared" si="0"/>
        <v>45766</v>
      </c>
      <c r="AY6" s="14">
        <f t="shared" si="0"/>
        <v>45767</v>
      </c>
      <c r="AZ6" s="12">
        <f t="shared" si="0"/>
        <v>45768</v>
      </c>
      <c r="BA6" s="13">
        <f t="shared" si="0"/>
        <v>45769</v>
      </c>
      <c r="BB6" s="13">
        <f t="shared" si="0"/>
        <v>45770</v>
      </c>
      <c r="BC6" s="13">
        <f t="shared" si="0"/>
        <v>45771</v>
      </c>
      <c r="BD6" s="13">
        <f t="shared" si="0"/>
        <v>45772</v>
      </c>
      <c r="BE6" s="13">
        <f t="shared" si="0"/>
        <v>45773</v>
      </c>
      <c r="BF6" s="14">
        <f t="shared" si="0"/>
        <v>45774</v>
      </c>
      <c r="BG6" s="12">
        <f t="shared" si="0"/>
        <v>45775</v>
      </c>
      <c r="BH6" s="13">
        <f t="shared" si="0"/>
        <v>45776</v>
      </c>
      <c r="BI6" s="13">
        <f t="shared" si="0"/>
        <v>45777</v>
      </c>
      <c r="BJ6" s="13">
        <f t="shared" si="0"/>
        <v>45778</v>
      </c>
      <c r="BK6" s="13">
        <f t="shared" si="0"/>
        <v>45779</v>
      </c>
      <c r="BL6" s="13">
        <f t="shared" si="0"/>
        <v>45780</v>
      </c>
      <c r="BM6" s="14">
        <f t="shared" si="0"/>
        <v>45781</v>
      </c>
    </row>
    <row r="7" spans="1:65" ht="12.75" customHeight="1" x14ac:dyDescent="0.2">
      <c r="A7" s="15" t="s">
        <v>3</v>
      </c>
      <c r="B7" s="15" t="s">
        <v>4</v>
      </c>
      <c r="C7" s="16" t="s">
        <v>5</v>
      </c>
      <c r="D7" s="17" t="s">
        <v>6</v>
      </c>
      <c r="E7" s="18" t="s">
        <v>7</v>
      </c>
      <c r="F7" s="18" t="s">
        <v>8</v>
      </c>
      <c r="G7" s="16" t="s">
        <v>9</v>
      </c>
      <c r="H7" s="16" t="s">
        <v>10</v>
      </c>
      <c r="I7" s="16"/>
      <c r="J7" s="19" t="str">
        <f t="shared" ref="J7:BM7" si="1">CHOOSE(WEEKDAY(J6,1),"S","M","T","W","T","F","S")</f>
        <v>M</v>
      </c>
      <c r="K7" s="20" t="str">
        <f t="shared" si="1"/>
        <v>T</v>
      </c>
      <c r="L7" s="20" t="str">
        <f t="shared" si="1"/>
        <v>W</v>
      </c>
      <c r="M7" s="20" t="str">
        <f t="shared" si="1"/>
        <v>T</v>
      </c>
      <c r="N7" s="20" t="str">
        <f t="shared" si="1"/>
        <v>F</v>
      </c>
      <c r="O7" s="20" t="str">
        <f t="shared" si="1"/>
        <v>S</v>
      </c>
      <c r="P7" s="21" t="str">
        <f t="shared" si="1"/>
        <v>S</v>
      </c>
      <c r="Q7" s="19" t="str">
        <f t="shared" si="1"/>
        <v>M</v>
      </c>
      <c r="R7" s="20" t="str">
        <f t="shared" si="1"/>
        <v>T</v>
      </c>
      <c r="S7" s="20" t="str">
        <f t="shared" si="1"/>
        <v>W</v>
      </c>
      <c r="T7" s="20" t="str">
        <f t="shared" si="1"/>
        <v>T</v>
      </c>
      <c r="U7" s="20" t="str">
        <f t="shared" si="1"/>
        <v>F</v>
      </c>
      <c r="V7" s="20" t="str">
        <f t="shared" si="1"/>
        <v>S</v>
      </c>
      <c r="W7" s="21" t="str">
        <f t="shared" si="1"/>
        <v>S</v>
      </c>
      <c r="X7" s="19" t="str">
        <f t="shared" si="1"/>
        <v>M</v>
      </c>
      <c r="Y7" s="20" t="str">
        <f t="shared" si="1"/>
        <v>T</v>
      </c>
      <c r="Z7" s="20" t="str">
        <f t="shared" si="1"/>
        <v>W</v>
      </c>
      <c r="AA7" s="20" t="str">
        <f t="shared" si="1"/>
        <v>T</v>
      </c>
      <c r="AB7" s="20" t="str">
        <f t="shared" si="1"/>
        <v>F</v>
      </c>
      <c r="AC7" s="20" t="str">
        <f t="shared" si="1"/>
        <v>S</v>
      </c>
      <c r="AD7" s="21" t="str">
        <f t="shared" si="1"/>
        <v>S</v>
      </c>
      <c r="AE7" s="19" t="str">
        <f t="shared" si="1"/>
        <v>M</v>
      </c>
      <c r="AF7" s="20" t="str">
        <f t="shared" si="1"/>
        <v>T</v>
      </c>
      <c r="AG7" s="20" t="str">
        <f t="shared" si="1"/>
        <v>W</v>
      </c>
      <c r="AH7" s="20" t="str">
        <f t="shared" si="1"/>
        <v>T</v>
      </c>
      <c r="AI7" s="20" t="str">
        <f t="shared" si="1"/>
        <v>F</v>
      </c>
      <c r="AJ7" s="20" t="str">
        <f t="shared" si="1"/>
        <v>S</v>
      </c>
      <c r="AK7" s="21" t="str">
        <f t="shared" si="1"/>
        <v>S</v>
      </c>
      <c r="AL7" s="19" t="str">
        <f t="shared" si="1"/>
        <v>M</v>
      </c>
      <c r="AM7" s="20" t="str">
        <f t="shared" si="1"/>
        <v>T</v>
      </c>
      <c r="AN7" s="20" t="str">
        <f t="shared" si="1"/>
        <v>W</v>
      </c>
      <c r="AO7" s="20" t="str">
        <f t="shared" si="1"/>
        <v>T</v>
      </c>
      <c r="AP7" s="20" t="str">
        <f t="shared" si="1"/>
        <v>F</v>
      </c>
      <c r="AQ7" s="20" t="str">
        <f t="shared" si="1"/>
        <v>S</v>
      </c>
      <c r="AR7" s="21" t="str">
        <f t="shared" si="1"/>
        <v>S</v>
      </c>
      <c r="AS7" s="19" t="str">
        <f t="shared" si="1"/>
        <v>M</v>
      </c>
      <c r="AT7" s="20" t="str">
        <f t="shared" si="1"/>
        <v>T</v>
      </c>
      <c r="AU7" s="20" t="str">
        <f t="shared" si="1"/>
        <v>W</v>
      </c>
      <c r="AV7" s="20" t="str">
        <f t="shared" si="1"/>
        <v>T</v>
      </c>
      <c r="AW7" s="20" t="str">
        <f t="shared" si="1"/>
        <v>F</v>
      </c>
      <c r="AX7" s="20" t="str">
        <f t="shared" si="1"/>
        <v>S</v>
      </c>
      <c r="AY7" s="21" t="str">
        <f t="shared" si="1"/>
        <v>S</v>
      </c>
      <c r="AZ7" s="19" t="str">
        <f t="shared" si="1"/>
        <v>M</v>
      </c>
      <c r="BA7" s="20" t="str">
        <f t="shared" si="1"/>
        <v>T</v>
      </c>
      <c r="BB7" s="20" t="str">
        <f t="shared" si="1"/>
        <v>W</v>
      </c>
      <c r="BC7" s="20" t="str">
        <f t="shared" si="1"/>
        <v>T</v>
      </c>
      <c r="BD7" s="20" t="str">
        <f t="shared" si="1"/>
        <v>F</v>
      </c>
      <c r="BE7" s="20" t="str">
        <f t="shared" si="1"/>
        <v>S</v>
      </c>
      <c r="BF7" s="21" t="str">
        <f t="shared" si="1"/>
        <v>S</v>
      </c>
      <c r="BG7" s="19" t="str">
        <f t="shared" si="1"/>
        <v>M</v>
      </c>
      <c r="BH7" s="20" t="str">
        <f t="shared" si="1"/>
        <v>T</v>
      </c>
      <c r="BI7" s="20" t="str">
        <f t="shared" si="1"/>
        <v>W</v>
      </c>
      <c r="BJ7" s="20" t="str">
        <f t="shared" si="1"/>
        <v>T</v>
      </c>
      <c r="BK7" s="20" t="str">
        <f t="shared" si="1"/>
        <v>F</v>
      </c>
      <c r="BL7" s="20" t="str">
        <f t="shared" si="1"/>
        <v>S</v>
      </c>
      <c r="BM7" s="21" t="str">
        <f t="shared" si="1"/>
        <v>S</v>
      </c>
    </row>
    <row r="8" spans="1:65" ht="12.75" customHeight="1" x14ac:dyDescent="0.2">
      <c r="A8" s="22" t="str">
        <f>IF(ISERROR(VALUE(SUBSTITUTE(GanttChart!prevWBS,".",""))),"1",IF(ISERROR(FIND("`",SUBSTITUTE(GanttChart!prevWBS,".","`",1))),TEXT(VALUE(GanttChart!prevWBS)+1,"#"),TEXT(VALUE(LEFT(GanttChart!prevWBS,FIND("`",SUBSTITUTE(GanttChart!prevWBS,".","`",1))-1))+1,"#")))</f>
        <v>1</v>
      </c>
      <c r="B8" s="23" t="s">
        <v>32</v>
      </c>
      <c r="C8" s="24"/>
      <c r="D8" s="25"/>
      <c r="E8" s="26"/>
      <c r="F8" s="27" t="str">
        <f t="shared" ref="F8:F10" si="2">IF(ISBLANK(E8)," - ",IF(G8=0,E8,E8+G8-1))</f>
        <v xml:space="preserve"> - </v>
      </c>
      <c r="G8" s="28"/>
      <c r="H8" s="29"/>
      <c r="I8" s="30"/>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row>
    <row r="9" spans="1:65" ht="12.75" customHeight="1" x14ac:dyDescent="0.2">
      <c r="A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33" t="s">
        <v>11</v>
      </c>
      <c r="C9" s="34"/>
      <c r="D9" s="35"/>
      <c r="E9" s="36">
        <v>45728</v>
      </c>
      <c r="F9" s="37">
        <f t="shared" si="2"/>
        <v>45730</v>
      </c>
      <c r="G9" s="38">
        <v>3</v>
      </c>
      <c r="H9" s="39">
        <v>1</v>
      </c>
      <c r="I9" s="40"/>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row>
    <row r="10" spans="1:65" ht="12.75" customHeight="1" x14ac:dyDescent="0.2">
      <c r="A10"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33" t="s">
        <v>12</v>
      </c>
      <c r="C10" s="34"/>
      <c r="D10" s="35"/>
      <c r="E10" s="36">
        <v>45729</v>
      </c>
      <c r="F10" s="37">
        <f t="shared" si="2"/>
        <v>45734</v>
      </c>
      <c r="G10" s="38">
        <v>6</v>
      </c>
      <c r="H10" s="39">
        <v>1</v>
      </c>
      <c r="I10" s="40"/>
      <c r="J10" s="32"/>
      <c r="K10" s="32"/>
      <c r="L10" s="41"/>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row>
    <row r="11" spans="1:65" ht="12.75" customHeight="1" x14ac:dyDescent="0.2">
      <c r="A11"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1" s="43" t="s">
        <v>13</v>
      </c>
      <c r="C11" s="44"/>
      <c r="D11" s="45"/>
      <c r="E11" s="36">
        <v>45730</v>
      </c>
      <c r="F11" s="46">
        <f>IF(ISBLANK(E11)," - ",IF(G11=0,E11,E11+G11-1))</f>
        <v>45736</v>
      </c>
      <c r="G11" s="47">
        <v>7</v>
      </c>
      <c r="H11" s="48">
        <v>1</v>
      </c>
      <c r="I11" s="49"/>
      <c r="J11" s="44"/>
      <c r="K11" s="44"/>
      <c r="L11" s="44"/>
      <c r="M11" s="44"/>
      <c r="N11" s="44"/>
      <c r="O11" s="44"/>
      <c r="P11" s="44"/>
      <c r="Q11" s="50"/>
      <c r="R11" s="50"/>
      <c r="S11" s="50"/>
      <c r="T11" s="50"/>
      <c r="U11" s="50"/>
      <c r="V11" s="50"/>
      <c r="W11" s="50"/>
      <c r="X11" s="44"/>
      <c r="Y11" s="44"/>
      <c r="Z11" s="44"/>
      <c r="AA11" s="44"/>
      <c r="AB11" s="44"/>
      <c r="AC11" s="44"/>
      <c r="AD11" s="44"/>
      <c r="AE11" s="44"/>
      <c r="AF11" s="44"/>
      <c r="AG11" s="44"/>
      <c r="AH11" s="44"/>
      <c r="AI11" s="51"/>
      <c r="AJ11" s="51"/>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row>
    <row r="12" spans="1:65" ht="12.75" customHeight="1" x14ac:dyDescent="0.2">
      <c r="A12"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2" s="33" t="s">
        <v>14</v>
      </c>
      <c r="C12" s="34"/>
      <c r="D12" s="35"/>
      <c r="E12" s="36">
        <v>45731</v>
      </c>
      <c r="F12" s="37">
        <f t="shared" ref="F12:F33" si="3">IF(ISBLANK(E12)," - ",IF(G12=0,E12,E12+G12-1))</f>
        <v>45736</v>
      </c>
      <c r="G12" s="38">
        <v>6</v>
      </c>
      <c r="H12" s="39">
        <v>1</v>
      </c>
      <c r="I12" s="40"/>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row>
    <row r="13" spans="1:65" ht="12.75" customHeight="1" x14ac:dyDescent="0.2">
      <c r="A13" s="32"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13" s="52" t="s">
        <v>15</v>
      </c>
      <c r="C13" s="34"/>
      <c r="D13" s="35"/>
      <c r="E13" s="36">
        <v>45733</v>
      </c>
      <c r="F13" s="37">
        <f t="shared" si="3"/>
        <v>45738</v>
      </c>
      <c r="G13" s="38">
        <v>6</v>
      </c>
      <c r="H13" s="39">
        <v>1</v>
      </c>
      <c r="I13" s="40"/>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row>
    <row r="14" spans="1:65" ht="12.75" customHeight="1" x14ac:dyDescent="0.2">
      <c r="A14" s="32"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14" s="52" t="s">
        <v>16</v>
      </c>
      <c r="C14" s="34"/>
      <c r="D14" s="35"/>
      <c r="E14" s="36">
        <v>45737</v>
      </c>
      <c r="F14" s="37">
        <f t="shared" si="3"/>
        <v>45743</v>
      </c>
      <c r="G14" s="38">
        <v>7</v>
      </c>
      <c r="H14" s="39">
        <v>1</v>
      </c>
      <c r="I14" s="40"/>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row>
    <row r="15" spans="1:65" ht="12.75" customHeight="1" x14ac:dyDescent="0.2">
      <c r="A15"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5" s="33" t="s">
        <v>18</v>
      </c>
      <c r="C15" s="34"/>
      <c r="D15" s="35"/>
      <c r="E15" s="36">
        <v>45744</v>
      </c>
      <c r="F15" s="37">
        <f t="shared" ref="F15" si="4">IF(ISBLANK(E15)," - ",IF(G15=0,E15,E15+G15-1))</f>
        <v>45751</v>
      </c>
      <c r="G15" s="38">
        <v>8</v>
      </c>
      <c r="H15" s="39">
        <v>1</v>
      </c>
      <c r="I15" s="40"/>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row>
    <row r="16" spans="1:65" ht="12.75" customHeight="1" x14ac:dyDescent="0.2">
      <c r="A16"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6" s="33" t="s">
        <v>17</v>
      </c>
      <c r="C16" s="34"/>
      <c r="D16" s="35"/>
      <c r="E16" s="36">
        <v>45754</v>
      </c>
      <c r="F16" s="37">
        <f t="shared" si="3"/>
        <v>45761</v>
      </c>
      <c r="G16" s="38">
        <v>8</v>
      </c>
      <c r="H16" s="39">
        <v>1</v>
      </c>
      <c r="I16" s="40"/>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row>
    <row r="17" spans="1:65" ht="12.75" customHeight="1" x14ac:dyDescent="0.2">
      <c r="A17" s="53" t="str">
        <f>IF(ISERROR(VALUE(SUBSTITUTE(GanttChart!prevWBS,".",""))),"1",IF(ISERROR(FIND("`",SUBSTITUTE(GanttChart!prevWBS,".","`",1))),TEXT(VALUE(GanttChart!prevWBS)+1,"#"),TEXT(VALUE(LEFT(GanttChart!prevWBS,FIND("`",SUBSTITUTE(GanttChart!prevWBS,".","`",1))-1))+1,"#")))</f>
        <v>1</v>
      </c>
      <c r="B17" s="54" t="s">
        <v>34</v>
      </c>
      <c r="C17" s="55"/>
      <c r="D17" s="56"/>
      <c r="E17" s="57"/>
      <c r="F17" s="57" t="str">
        <f t="shared" si="3"/>
        <v xml:space="preserve"> - </v>
      </c>
      <c r="G17" s="58"/>
      <c r="H17" s="59"/>
      <c r="I17" s="60"/>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row>
    <row r="18" spans="1:65" ht="12.75" customHeight="1" x14ac:dyDescent="0.2">
      <c r="A18"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8" s="33" t="s">
        <v>19</v>
      </c>
      <c r="C18" s="34"/>
      <c r="D18" s="35"/>
      <c r="E18" s="36">
        <v>45761</v>
      </c>
      <c r="F18" s="37">
        <f>IF(ISBLANK(E18)," - ",IF(G18=0,E18,E18+G18-1))</f>
        <v>45774</v>
      </c>
      <c r="G18" s="38">
        <v>14</v>
      </c>
      <c r="H18" s="39">
        <v>1</v>
      </c>
      <c r="I18" s="40"/>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row>
    <row r="19" spans="1:65" ht="12.75" customHeight="1" x14ac:dyDescent="0.2">
      <c r="A1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9" s="62" t="s">
        <v>20</v>
      </c>
      <c r="C19" s="34"/>
      <c r="D19" s="35"/>
      <c r="E19" s="36">
        <v>45761</v>
      </c>
      <c r="F19" s="37">
        <f t="shared" si="3"/>
        <v>45767</v>
      </c>
      <c r="G19" s="38">
        <v>7</v>
      </c>
      <c r="H19" s="39">
        <v>0.5</v>
      </c>
      <c r="I19" s="40"/>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row>
    <row r="20" spans="1:65" ht="12.75" customHeight="1" x14ac:dyDescent="0.2">
      <c r="A20"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0" s="33" t="s">
        <v>21</v>
      </c>
      <c r="C20" s="34"/>
      <c r="D20" s="35"/>
      <c r="E20" s="36">
        <v>45761</v>
      </c>
      <c r="F20" s="37">
        <f t="shared" si="3"/>
        <v>45767</v>
      </c>
      <c r="G20" s="38">
        <v>7</v>
      </c>
      <c r="H20" s="39">
        <v>0.25</v>
      </c>
      <c r="I20" s="40"/>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row>
    <row r="21" spans="1:65" ht="12.75" customHeight="1" x14ac:dyDescent="0.2">
      <c r="A21"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1" s="33" t="s">
        <v>22</v>
      </c>
      <c r="C21" s="34"/>
      <c r="D21" s="35"/>
      <c r="E21" s="36">
        <v>45761</v>
      </c>
      <c r="F21" s="37">
        <f t="shared" si="3"/>
        <v>45763</v>
      </c>
      <c r="G21" s="38">
        <v>3</v>
      </c>
      <c r="H21" s="39">
        <v>0.25</v>
      </c>
      <c r="I21" s="40"/>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row>
    <row r="22" spans="1:65" ht="12.75" customHeight="1" x14ac:dyDescent="0.2">
      <c r="A22"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2" s="33" t="s">
        <v>35</v>
      </c>
      <c r="C22" s="34"/>
      <c r="D22" s="35"/>
      <c r="E22" s="36">
        <v>45775</v>
      </c>
      <c r="F22" s="37">
        <f t="shared" si="3"/>
        <v>45788</v>
      </c>
      <c r="G22" s="38">
        <v>14</v>
      </c>
      <c r="H22" s="39">
        <v>0</v>
      </c>
      <c r="I22" s="40"/>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row>
    <row r="23" spans="1:65" ht="12.75" customHeight="1" x14ac:dyDescent="0.2">
      <c r="A23"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3" s="33" t="s">
        <v>37</v>
      </c>
      <c r="C23" s="34"/>
      <c r="D23" s="35"/>
      <c r="E23" s="36">
        <v>45789</v>
      </c>
      <c r="F23" s="37">
        <f t="shared" si="3"/>
        <v>45802</v>
      </c>
      <c r="G23" s="38">
        <v>14</v>
      </c>
      <c r="H23" s="39">
        <v>0</v>
      </c>
      <c r="I23" s="40"/>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row>
    <row r="24" spans="1:65" ht="12.75" customHeight="1" x14ac:dyDescent="0.2">
      <c r="A24"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4" s="33" t="s">
        <v>38</v>
      </c>
      <c r="C24" s="34"/>
      <c r="D24" s="35"/>
      <c r="E24" s="36">
        <v>45803</v>
      </c>
      <c r="F24" s="37">
        <f t="shared" si="3"/>
        <v>45816</v>
      </c>
      <c r="G24" s="38">
        <v>14</v>
      </c>
      <c r="H24" s="39">
        <v>0</v>
      </c>
      <c r="I24" s="40"/>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row>
    <row r="25" spans="1:65" ht="12.75" customHeight="1" x14ac:dyDescent="0.2">
      <c r="A25"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5" s="33" t="s">
        <v>39</v>
      </c>
      <c r="C25" s="34"/>
      <c r="D25" s="35"/>
      <c r="E25" s="36">
        <v>45817</v>
      </c>
      <c r="F25" s="37">
        <f>IF(ISBLANK(E25)," - ",IF(G25=0,E25,E25+G25-1))</f>
        <v>45830</v>
      </c>
      <c r="G25" s="38">
        <v>14</v>
      </c>
      <c r="H25" s="39">
        <v>0</v>
      </c>
      <c r="I25" s="40"/>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row>
    <row r="26" spans="1:65" ht="12.75" customHeight="1" x14ac:dyDescent="0.2">
      <c r="A26" s="53" t="str">
        <f>IF(ISERROR(VALUE(SUBSTITUTE(GanttChart!prevWBS,".",""))),"1",IF(ISERROR(FIND("`",SUBSTITUTE(GanttChart!prevWBS,".","`",1))),TEXT(VALUE(GanttChart!prevWBS)+1,"#"),TEXT(VALUE(LEFT(GanttChart!prevWBS,FIND("`",SUBSTITUTE(GanttChart!prevWBS,".","`",1))-1))+1,"#")))</f>
        <v>1</v>
      </c>
      <c r="B26" s="54" t="s">
        <v>33</v>
      </c>
      <c r="C26" s="55"/>
      <c r="D26" s="56"/>
      <c r="E26" s="57"/>
      <c r="F26" s="57" t="str">
        <f t="shared" si="3"/>
        <v xml:space="preserve"> - </v>
      </c>
      <c r="G26" s="58"/>
      <c r="H26" s="59"/>
      <c r="I26" s="60"/>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row>
    <row r="27" spans="1:65" ht="12.75" customHeight="1" x14ac:dyDescent="0.2">
      <c r="A27"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7" s="63" t="s">
        <v>40</v>
      </c>
      <c r="C27" s="34"/>
      <c r="D27" s="35"/>
      <c r="E27" s="36">
        <v>45833</v>
      </c>
      <c r="F27" s="37">
        <f t="shared" si="3"/>
        <v>45836</v>
      </c>
      <c r="G27" s="38">
        <v>4</v>
      </c>
      <c r="H27" s="39">
        <v>0</v>
      </c>
      <c r="I27" s="40"/>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row>
    <row r="28" spans="1:65" ht="12.75" customHeight="1" x14ac:dyDescent="0.2">
      <c r="A28" s="53" t="str">
        <f>IF(ISERROR(VALUE(SUBSTITUTE(GanttChart!prevWBS,".",""))),"1",IF(ISERROR(FIND("`",SUBSTITUTE(GanttChart!prevWBS,".","`",1))),TEXT(VALUE(GanttChart!prevWBS)+1,"#"),TEXT(VALUE(LEFT(GanttChart!prevWBS,FIND("`",SUBSTITUTE(GanttChart!prevWBS,".","`",1))-1))+1,"#")))</f>
        <v>1</v>
      </c>
      <c r="B28" s="54" t="s">
        <v>23</v>
      </c>
      <c r="C28" s="55"/>
      <c r="D28" s="56"/>
      <c r="E28" s="57"/>
      <c r="F28" s="57" t="str">
        <f t="shared" si="3"/>
        <v xml:space="preserve"> - </v>
      </c>
      <c r="G28" s="58"/>
      <c r="H28" s="59"/>
      <c r="I28" s="60"/>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32"/>
      <c r="BK28" s="32"/>
      <c r="BL28" s="32"/>
      <c r="BM28" s="32"/>
    </row>
    <row r="29" spans="1:65" ht="12.75" customHeight="1" x14ac:dyDescent="0.2">
      <c r="A2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29" s="33" t="s">
        <v>24</v>
      </c>
      <c r="C29" s="34"/>
      <c r="D29" s="35"/>
      <c r="E29" s="36">
        <v>43129</v>
      </c>
      <c r="F29" s="37">
        <f t="shared" si="3"/>
        <v>43129</v>
      </c>
      <c r="G29" s="38">
        <v>1</v>
      </c>
      <c r="H29" s="39">
        <v>0</v>
      </c>
      <c r="I29" s="40"/>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row>
    <row r="30" spans="1:65" ht="12.75" customHeight="1" x14ac:dyDescent="0.2">
      <c r="A30"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0" s="33" t="s">
        <v>24</v>
      </c>
      <c r="C30" s="34"/>
      <c r="D30" s="35"/>
      <c r="E30" s="36">
        <v>43130</v>
      </c>
      <c r="F30" s="37">
        <f t="shared" si="3"/>
        <v>43130</v>
      </c>
      <c r="G30" s="38">
        <v>1</v>
      </c>
      <c r="H30" s="39">
        <v>0</v>
      </c>
      <c r="I30" s="40"/>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row>
    <row r="31" spans="1:65" ht="12.75" customHeight="1" x14ac:dyDescent="0.2">
      <c r="A31"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1" s="33" t="s">
        <v>24</v>
      </c>
      <c r="C31" s="34"/>
      <c r="D31" s="35"/>
      <c r="E31" s="36">
        <v>43131</v>
      </c>
      <c r="F31" s="37">
        <f t="shared" si="3"/>
        <v>43131</v>
      </c>
      <c r="G31" s="38">
        <v>1</v>
      </c>
      <c r="H31" s="39">
        <v>0</v>
      </c>
      <c r="I31" s="40"/>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row>
    <row r="32" spans="1:65" ht="12.75" customHeight="1" x14ac:dyDescent="0.2">
      <c r="A32"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2" s="33" t="s">
        <v>24</v>
      </c>
      <c r="C32" s="34"/>
      <c r="D32" s="35"/>
      <c r="E32" s="36">
        <v>43132</v>
      </c>
      <c r="F32" s="37">
        <f t="shared" si="3"/>
        <v>43132</v>
      </c>
      <c r="G32" s="38">
        <v>1</v>
      </c>
      <c r="H32" s="39">
        <v>0</v>
      </c>
      <c r="I32" s="40"/>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61"/>
      <c r="BK32" s="61"/>
      <c r="BL32" s="61"/>
      <c r="BM32" s="61"/>
    </row>
    <row r="33" spans="1:65" ht="12.75" customHeight="1" x14ac:dyDescent="0.2">
      <c r="A33"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3" s="33" t="s">
        <v>24</v>
      </c>
      <c r="C33" s="34"/>
      <c r="D33" s="35"/>
      <c r="E33" s="36">
        <v>43133</v>
      </c>
      <c r="F33" s="37">
        <f t="shared" si="3"/>
        <v>43133</v>
      </c>
      <c r="G33" s="38">
        <v>1</v>
      </c>
      <c r="H33" s="39">
        <v>0</v>
      </c>
      <c r="I33" s="40"/>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row>
    <row r="34" spans="1:65" ht="12.75" customHeight="1" x14ac:dyDescent="0.2">
      <c r="A34" s="32"/>
      <c r="B34" s="64"/>
      <c r="C34" s="64"/>
      <c r="D34" s="65"/>
      <c r="E34" s="66"/>
      <c r="F34" s="66"/>
      <c r="G34" s="67"/>
      <c r="H34" s="68"/>
      <c r="I34" s="69"/>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row>
    <row r="35" spans="1:65" ht="12.75" customHeight="1" x14ac:dyDescent="0.2">
      <c r="A35" s="32"/>
      <c r="B35" s="64"/>
      <c r="C35" s="64"/>
      <c r="D35" s="65"/>
      <c r="E35" s="66"/>
      <c r="F35" s="66"/>
      <c r="G35" s="67"/>
      <c r="H35" s="68"/>
      <c r="I35" s="69"/>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row>
    <row r="36" spans="1:65" ht="12.75" customHeight="1" x14ac:dyDescent="0.2">
      <c r="A36" s="70" t="s">
        <v>25</v>
      </c>
      <c r="B36" s="71"/>
      <c r="C36" s="72"/>
      <c r="D36" s="72"/>
      <c r="E36" s="73"/>
      <c r="F36" s="73"/>
      <c r="G36" s="74"/>
      <c r="H36" s="74"/>
      <c r="I36" s="75"/>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row>
    <row r="37" spans="1:65" ht="12.75" customHeight="1" x14ac:dyDescent="0.2">
      <c r="A37" s="76" t="s">
        <v>26</v>
      </c>
      <c r="B37" s="77"/>
      <c r="C37" s="77"/>
      <c r="D37" s="77"/>
      <c r="E37" s="78"/>
      <c r="F37" s="78"/>
      <c r="G37" s="77"/>
      <c r="H37" s="77"/>
      <c r="I37" s="75"/>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row>
    <row r="38" spans="1:65" ht="12.75" customHeight="1" x14ac:dyDescent="0.2">
      <c r="A38" s="79" t="str">
        <f>IF(ISERROR(VALUE(SUBSTITUTE(GanttChart!prevWBS,".",""))),"1",IF(ISERROR(FIND("`",SUBSTITUTE(GanttChart!prevWBS,".","`",1))),TEXT(VALUE(GanttChart!prevWBS)+1,"#"),TEXT(VALUE(LEFT(GanttChart!prevWBS,FIND("`",SUBSTITUTE(GanttChart!prevWBS,".","`",1))-1))+1,"#")))</f>
        <v>1</v>
      </c>
      <c r="B38" s="80" t="s">
        <v>27</v>
      </c>
      <c r="C38" s="81"/>
      <c r="D38" s="35"/>
      <c r="E38" s="36"/>
      <c r="F38" s="37" t="str">
        <f t="shared" ref="F38:F41" si="5">IF(ISBLANK(E38)," - ",IF(G38=0,E38,E38+G38-1))</f>
        <v xml:space="preserve"> - </v>
      </c>
      <c r="G38" s="38"/>
      <c r="H38" s="39"/>
      <c r="I38" s="40"/>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row>
    <row r="39" spans="1:65" ht="12.75" customHeight="1" x14ac:dyDescent="0.2">
      <c r="A3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39" s="62" t="s">
        <v>28</v>
      </c>
      <c r="C39" s="62"/>
      <c r="D39" s="35"/>
      <c r="E39" s="36"/>
      <c r="F39" s="37" t="str">
        <f t="shared" si="5"/>
        <v xml:space="preserve"> - </v>
      </c>
      <c r="G39" s="38"/>
      <c r="H39" s="39"/>
      <c r="I39" s="40"/>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row>
    <row r="40" spans="1:65" ht="12.75" customHeight="1" x14ac:dyDescent="0.2">
      <c r="A40" s="32"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0.0.1</v>
      </c>
      <c r="B40" s="82" t="s">
        <v>29</v>
      </c>
      <c r="C40" s="62"/>
      <c r="D40" s="35"/>
      <c r="E40" s="36"/>
      <c r="F40" s="37" t="str">
        <f t="shared" si="5"/>
        <v xml:space="preserve"> - </v>
      </c>
      <c r="G40" s="38"/>
      <c r="H40" s="39"/>
      <c r="I40" s="40"/>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row>
    <row r="41" spans="1:65" ht="12.75" customHeight="1" x14ac:dyDescent="0.2">
      <c r="A41" s="32" t="str">
        <f>IF(ISERROR(VALUE(SUBSTITUTE(GanttChart!prevWBS,".",""))),"0.0.0.1",IF(ISERROR(FIND("`",SUBSTITUTE(GanttChart!prevWBS,".","`",3))),GanttChart!prevWBS&amp;".1",LEFT(GanttChart!prevWBS,FIND("`",SUBSTITUTE(GanttChart!prevWBS,".","`",3)))&amp;IF(ISERROR(FIND("`",SUBSTITUTE(GanttChart!prevWBS,".","`",4))),VALUE(RIGHT(GanttChart!prevWBS,LEN(GanttChart!prevWBS)-FIND("`",SUBSTITUTE(GanttChart!prevWBS,".","`",3))))+1,VALUE(MID(GanttChart!prevWBS,FIND("`",SUBSTITUTE(GanttChart!prevWBS,".","`",3))+1,(FIND("`",SUBSTITUTE(GanttChart!prevWBS,".","`",4))-FIND("`",SUBSTITUTE(GanttChart!prevWBS,".","`",3))-1)))+1)))</f>
        <v>0.0.0.1</v>
      </c>
      <c r="B41" s="82" t="s">
        <v>30</v>
      </c>
      <c r="C41" s="62"/>
      <c r="D41" s="35"/>
      <c r="E41" s="36"/>
      <c r="F41" s="37" t="str">
        <f t="shared" si="5"/>
        <v xml:space="preserve"> - </v>
      </c>
      <c r="G41" s="38"/>
      <c r="H41" s="39"/>
      <c r="I41" s="40"/>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row>
    <row r="42" spans="1:65" ht="12.75" customHeight="1" x14ac:dyDescent="0.2">
      <c r="A42" s="8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2"/>
      <c r="BK42" s="32"/>
      <c r="BL42" s="32"/>
      <c r="BM42" s="32"/>
    </row>
    <row r="43" spans="1:65"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2"/>
      <c r="BK43" s="32"/>
      <c r="BL43" s="32"/>
      <c r="BM43" s="32"/>
    </row>
    <row r="44" spans="1:65"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2"/>
      <c r="BK44" s="32"/>
      <c r="BL44" s="32"/>
      <c r="BM44" s="32"/>
    </row>
    <row r="45" spans="1:65"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2"/>
      <c r="BK45" s="32"/>
      <c r="BL45" s="32"/>
      <c r="BM45" s="32"/>
    </row>
    <row r="46" spans="1:65"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row>
    <row r="59" spans="1:65"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row>
    <row r="60" spans="1:65"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row>
    <row r="61" spans="1:65"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row>
    <row r="62" spans="1:65"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row>
    <row r="63" spans="1:65"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row>
    <row r="64" spans="1:65"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row>
    <row r="65" spans="1:65"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row>
    <row r="117" spans="1:65"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65"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row>
    <row r="146" spans="1:65"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row>
    <row r="147" spans="1:65"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row>
    <row r="148" spans="1:65"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row>
    <row r="149" spans="1:65"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row>
    <row r="150" spans="1:65"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row>
    <row r="151" spans="1:65"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row>
    <row r="152" spans="1:65"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row>
    <row r="153" spans="1:65"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row>
    <row r="154" spans="1:65"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row>
    <row r="155" spans="1:65"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row>
    <row r="156" spans="1:65"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row>
    <row r="157" spans="1:65"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row>
    <row r="158" spans="1:65"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row>
    <row r="159" spans="1:65"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row>
    <row r="160" spans="1:65"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row>
    <row r="161" spans="1:65"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row>
    <row r="162" spans="1:65"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row>
    <row r="163" spans="1:65"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row>
    <row r="164" spans="1:65"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row>
    <row r="165" spans="1:65"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row>
    <row r="166" spans="1:65"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row>
    <row r="167" spans="1:65"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1:65"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1:65"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1:65"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1:65"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1:65"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1:65"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1:65"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1:65"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1:65"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1:65"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1:65"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1:65"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1:65"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1:65"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1:65"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1:65"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1:65"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1:65"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1:65"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1:65"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1:65"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1:65"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1:65"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1:65"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1:65"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1:65"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1:65"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1:65"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1:65"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1:65"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1:65"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1:65"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1:65"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1:65"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1:65"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1:65"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1:65"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1:65"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1:65"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1:65"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1:65"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1:65"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1:65"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1:65"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1:65"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1:65"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1:65"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1:65"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1:65"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1:65"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1:65"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1:65"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1:65"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1:65"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1:65"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1:65"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1:65"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1:65"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1:65"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1:65"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1:65"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1:65"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1:65"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1:65"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1:65"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1:65"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1:65"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1:65"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1:65"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1:65"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1:65"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1:65"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1:65"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1:65"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1:65"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1:65"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1:65"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1:65"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1:65"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1:65"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1:65"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1:65"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1:65"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1:65"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1:65"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1:65"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1:65"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1:65"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1:65"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1:65"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1:65"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1:65"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1:65"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1:65"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1:65"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1:65"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1:65"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1:65"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1:65"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1:65"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1:65"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1:65"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1:65"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1:65"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1:65"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1:65"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1:65"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1:65"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1:65"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1:65"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1:65"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1:65"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1:65"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1:65"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1:65"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1:65"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1:65"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1:65"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1:65"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1:65"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1:65"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1:65"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1:65"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1:65"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1:65"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1:65"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1:65"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1:65"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1:65"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1:65"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1:65"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1:65"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1:65"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1:65"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1:65"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1:65"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1:65"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1:65"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1:65"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1:65"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1:65"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1:65"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1:65"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1:65"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1:65"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1:65"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1:65"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1:65"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1:65"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1:65"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1:65"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1:65"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1:65"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1:65"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1:65"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1:65"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1:65"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1:65"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1:65"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1:65"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1:65"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1:65"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1:65"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1:65"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1:65"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1:65"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1:65"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1:65"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1:65"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1:65"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1:65"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1:65"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1:65"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1:65"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1:65"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1:65"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1:65"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1:65"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1:65"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1:65"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1:65"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1:65"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1:65"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1:65"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1:65"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1:65"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1:65"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1:65"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1:65"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1:65"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1:65"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1:65"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1:65"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1:65"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1:65"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1:65"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1:65"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1:65"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1:65"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1:65"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1:65"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1:65"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1:65"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1:65"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1:65"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1:65"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1:65"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1:65"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1:65"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1:65"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1:65"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1:65"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1:65"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1:65"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1:65"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1:65"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1:65"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1:65"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1:65"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1:65"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1:65"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1:65"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1:65"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1:65"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1:65"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1:65"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1:65"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1:65"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1:65"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1:65"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1:65"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1:65"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1:65"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1:65"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1:65"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1:65"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1:65"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1:65"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1:65"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1:65"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1:65"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1:65"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1:65"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1:65"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1:65"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1:65"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1:65"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1:65"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1:65"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1:65"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1:65"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1:65"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1:65"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1:65"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1:65"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row r="480" spans="1:65"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row>
    <row r="481" spans="1:65"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row>
    <row r="482" spans="1:65"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row>
    <row r="483" spans="1:65"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row>
    <row r="484" spans="1:65"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row>
    <row r="485" spans="1:65"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row>
    <row r="486" spans="1:65"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row>
    <row r="487" spans="1:65"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row>
    <row r="488" spans="1:65"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row>
    <row r="489" spans="1:65"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row>
    <row r="490" spans="1:65"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row>
    <row r="491" spans="1:65"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row>
    <row r="492" spans="1:65"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row>
    <row r="493" spans="1:65"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row>
    <row r="494" spans="1:65"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row>
    <row r="495" spans="1:65"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row>
    <row r="496" spans="1:65"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row>
    <row r="497" spans="1:65"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row>
    <row r="498" spans="1:65"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row>
    <row r="499" spans="1:65"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row>
    <row r="500" spans="1:65"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row>
    <row r="501" spans="1:65"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row>
    <row r="502" spans="1:65"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row>
    <row r="503" spans="1:65"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row>
    <row r="504" spans="1:65"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row>
    <row r="505" spans="1:65"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row>
    <row r="506" spans="1:65"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row>
    <row r="507" spans="1:65"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row>
    <row r="508" spans="1:65"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row>
    <row r="509" spans="1:65"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row>
    <row r="510" spans="1:65"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row>
    <row r="511" spans="1:65"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row>
    <row r="512" spans="1:65"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row>
    <row r="513" spans="1:65"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row>
    <row r="514" spans="1:65"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row>
    <row r="515" spans="1:65"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row>
    <row r="516" spans="1:65"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row>
    <row r="517" spans="1:65"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row>
    <row r="518" spans="1:65"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row>
    <row r="519" spans="1:65"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row>
    <row r="520" spans="1:65"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row>
    <row r="521" spans="1:65"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row>
    <row r="522" spans="1:65"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row>
    <row r="523" spans="1:65"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row>
    <row r="524" spans="1:65"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row>
    <row r="525" spans="1:65"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row>
    <row r="526" spans="1:65"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row>
    <row r="527" spans="1:65"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row>
    <row r="528" spans="1:65"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row>
    <row r="529" spans="1:65"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row>
    <row r="530" spans="1:65"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row>
    <row r="531" spans="1:65"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row>
    <row r="532" spans="1:65"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row>
    <row r="533" spans="1:65"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row>
    <row r="534" spans="1:65"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row>
    <row r="535" spans="1:65"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row>
    <row r="536" spans="1:65"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row>
    <row r="537" spans="1:65"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row>
    <row r="538" spans="1:65"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row>
    <row r="539" spans="1:65"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row>
    <row r="540" spans="1:65"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row>
    <row r="541" spans="1:65"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row>
    <row r="542" spans="1:65"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row>
    <row r="543" spans="1:65"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row>
    <row r="544" spans="1:65"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row>
    <row r="545" spans="1:65"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row>
    <row r="546" spans="1:65"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row>
    <row r="547" spans="1:65"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row>
    <row r="548" spans="1:65"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row>
    <row r="549" spans="1:65"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row>
    <row r="550" spans="1:65"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row>
    <row r="551" spans="1:65"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row>
    <row r="552" spans="1:65"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row>
    <row r="553" spans="1:65"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row>
    <row r="554" spans="1:65"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row>
    <row r="555" spans="1:65"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row>
    <row r="556" spans="1:65"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row>
    <row r="557" spans="1:65"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row>
    <row r="558" spans="1:65"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row>
    <row r="559" spans="1:65"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row>
    <row r="560" spans="1:65"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row>
    <row r="561" spans="1:65"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row>
    <row r="562" spans="1:65"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row>
    <row r="563" spans="1:65"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row>
    <row r="564" spans="1:65"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row>
    <row r="565" spans="1:65"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row>
    <row r="566" spans="1:65"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row>
    <row r="567" spans="1:65"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row>
    <row r="568" spans="1:65"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row>
    <row r="569" spans="1:65"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row>
    <row r="570" spans="1:65"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row>
    <row r="571" spans="1:65"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row>
    <row r="572" spans="1:65"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row>
    <row r="573" spans="1:65"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row>
    <row r="574" spans="1:65"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row>
    <row r="575" spans="1:65"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row>
    <row r="576" spans="1:65"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row>
    <row r="577" spans="1:65"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row>
    <row r="578" spans="1:65"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row>
    <row r="579" spans="1:65"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row>
    <row r="580" spans="1:65"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row>
    <row r="581" spans="1:65"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row>
    <row r="582" spans="1:65"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row>
    <row r="583" spans="1:65"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row>
    <row r="584" spans="1:65"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row>
    <row r="585" spans="1:65"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row>
    <row r="586" spans="1:65"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row>
    <row r="587" spans="1:65"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row>
    <row r="588" spans="1:65"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row>
    <row r="589" spans="1:65"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row>
    <row r="590" spans="1:65"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row>
    <row r="591" spans="1:65"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row>
    <row r="592" spans="1:65"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row>
    <row r="593" spans="1:65"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row>
    <row r="594" spans="1:65"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row>
    <row r="595" spans="1:65"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row>
    <row r="596" spans="1:65"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row>
    <row r="597" spans="1:65"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row>
    <row r="598" spans="1:65"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row>
    <row r="599" spans="1:65"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row>
    <row r="600" spans="1:65"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row>
    <row r="601" spans="1:65"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row>
    <row r="602" spans="1:65"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row>
    <row r="603" spans="1:65"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row>
    <row r="604" spans="1:65"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row>
    <row r="605" spans="1:65"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row>
    <row r="606" spans="1:65"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row>
    <row r="607" spans="1:65"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row>
    <row r="608" spans="1:65"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row>
    <row r="609" spans="1:65"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row>
    <row r="610" spans="1:65"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row>
    <row r="611" spans="1:65"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row>
    <row r="612" spans="1:65"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row>
    <row r="613" spans="1:65"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row>
    <row r="614" spans="1:65"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row>
    <row r="615" spans="1:65"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row>
    <row r="616" spans="1:65"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row>
    <row r="617" spans="1:65"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row>
    <row r="618" spans="1:65"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row>
    <row r="619" spans="1:65"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row>
    <row r="620" spans="1:65"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row>
    <row r="621" spans="1:65"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row>
    <row r="622" spans="1:65"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row>
    <row r="623" spans="1:65"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row>
    <row r="624" spans="1:65"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row>
    <row r="625" spans="1:65"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row>
    <row r="626" spans="1:65"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row>
    <row r="627" spans="1:65"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row>
    <row r="628" spans="1:65"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row>
    <row r="629" spans="1:65"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row>
    <row r="630" spans="1:65"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row>
    <row r="631" spans="1:65"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row>
    <row r="632" spans="1:65"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row>
    <row r="633" spans="1:65"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row>
    <row r="634" spans="1:65"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row>
    <row r="635" spans="1:65"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row>
    <row r="636" spans="1:65"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row>
    <row r="637" spans="1:65"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row>
    <row r="638" spans="1:65"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row>
    <row r="639" spans="1:65"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row>
    <row r="640" spans="1:65"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row>
    <row r="641" spans="1:65"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row>
    <row r="642" spans="1:65"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row>
    <row r="643" spans="1:65"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row>
    <row r="644" spans="1:65"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row>
    <row r="645" spans="1:65"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row>
    <row r="646" spans="1:65"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row>
    <row r="647" spans="1:65"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row>
    <row r="648" spans="1:65"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row>
    <row r="649" spans="1:65"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row>
    <row r="650" spans="1:65"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row>
    <row r="651" spans="1:65"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row>
    <row r="652" spans="1:65"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row>
    <row r="653" spans="1:65"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row>
    <row r="654" spans="1:65"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row>
    <row r="655" spans="1:65"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row>
    <row r="656" spans="1:65"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row>
    <row r="657" spans="1:65"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row>
    <row r="658" spans="1:65"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row>
    <row r="659" spans="1:65"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row>
    <row r="660" spans="1:65"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row>
    <row r="661" spans="1:65"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row>
    <row r="662" spans="1:65"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row>
    <row r="663" spans="1:65"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row>
    <row r="664" spans="1:65"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row>
    <row r="665" spans="1:65"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row>
    <row r="666" spans="1:65"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row>
    <row r="667" spans="1:65"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row>
    <row r="668" spans="1:65"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row>
    <row r="669" spans="1:65"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row>
    <row r="670" spans="1:65"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row>
    <row r="671" spans="1:65"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row>
    <row r="672" spans="1:65"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row>
    <row r="673" spans="1:65"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row>
    <row r="674" spans="1:65"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row>
    <row r="675" spans="1:65"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row>
    <row r="676" spans="1:65"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row>
    <row r="677" spans="1:65"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row>
    <row r="678" spans="1:65"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row>
    <row r="679" spans="1:65"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row>
    <row r="680" spans="1:65"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row>
    <row r="681" spans="1:65"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row>
    <row r="682" spans="1:65"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row>
    <row r="683" spans="1:65"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row>
    <row r="684" spans="1:65"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row>
    <row r="685" spans="1:65"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row>
    <row r="686" spans="1:65"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row>
    <row r="687" spans="1:65"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row>
    <row r="688" spans="1:65"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row>
    <row r="689" spans="1:65"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row>
    <row r="690" spans="1:65"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row>
    <row r="691" spans="1:65"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row>
    <row r="692" spans="1:65"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row>
    <row r="693" spans="1:65"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row>
    <row r="694" spans="1:65"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row>
    <row r="695" spans="1:65"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row>
    <row r="696" spans="1:65"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row>
    <row r="697" spans="1:65"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row>
    <row r="698" spans="1:65"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row>
    <row r="699" spans="1:65"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row>
    <row r="700" spans="1:65"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row>
    <row r="701" spans="1:65"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row>
    <row r="702" spans="1:65"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row>
    <row r="703" spans="1:65"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row>
    <row r="704" spans="1:65"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row>
    <row r="705" spans="1:65"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row>
    <row r="706" spans="1:65"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row>
    <row r="707" spans="1:65"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row>
    <row r="708" spans="1:65"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row>
    <row r="709" spans="1:65"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row>
    <row r="710" spans="1:65"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row>
    <row r="711" spans="1:65"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row>
    <row r="712" spans="1:65"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row>
    <row r="713" spans="1:65"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row>
    <row r="714" spans="1:65"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row>
    <row r="715" spans="1:65"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row>
    <row r="716" spans="1:65"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row>
    <row r="717" spans="1:65"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row>
    <row r="718" spans="1:65"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row>
    <row r="719" spans="1:65"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row>
    <row r="720" spans="1:65"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row>
    <row r="721" spans="1:65"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row>
    <row r="722" spans="1:65"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row>
    <row r="723" spans="1:65"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row>
    <row r="724" spans="1:65"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row>
    <row r="725" spans="1:65"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row>
    <row r="726" spans="1:65"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row>
    <row r="727" spans="1:65"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row>
    <row r="728" spans="1:65"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row>
    <row r="729" spans="1:65"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row>
    <row r="730" spans="1:65"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row>
    <row r="731" spans="1:65"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row>
    <row r="732" spans="1:65"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row>
    <row r="733" spans="1:65"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row>
    <row r="734" spans="1:65"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row>
    <row r="735" spans="1:65"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row>
    <row r="736" spans="1:65"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row>
    <row r="737" spans="1:65"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row>
    <row r="738" spans="1:65"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row>
    <row r="739" spans="1:65"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row>
    <row r="740" spans="1:65"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row>
    <row r="741" spans="1:65"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row>
    <row r="742" spans="1:65"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row>
    <row r="743" spans="1:65"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row>
    <row r="744" spans="1:65"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row>
    <row r="745" spans="1:65"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row>
    <row r="746" spans="1:65"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row>
    <row r="747" spans="1:65"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row>
    <row r="748" spans="1:65"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row>
    <row r="749" spans="1:65"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row>
    <row r="750" spans="1:65"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row>
    <row r="751" spans="1:65"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row>
    <row r="752" spans="1:65"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row>
    <row r="753" spans="1:65"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row>
    <row r="754" spans="1:65"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row>
    <row r="755" spans="1:65"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row>
    <row r="756" spans="1:65"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row>
    <row r="757" spans="1:65"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row>
    <row r="758" spans="1:65"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row>
    <row r="759" spans="1:65"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row>
    <row r="760" spans="1:65"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row>
    <row r="761" spans="1:65"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row>
    <row r="762" spans="1:65"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row>
    <row r="763" spans="1:65"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row>
    <row r="764" spans="1:65"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row>
    <row r="765" spans="1:65"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row>
    <row r="766" spans="1:65"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row>
    <row r="767" spans="1:65"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row>
    <row r="768" spans="1:65"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row>
    <row r="769" spans="1:65"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row>
    <row r="770" spans="1:65"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row>
    <row r="771" spans="1:65"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row>
    <row r="772" spans="1:65"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row>
    <row r="773" spans="1:65"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row>
    <row r="774" spans="1:65"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row>
    <row r="775" spans="1:65"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row>
    <row r="776" spans="1:65"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row>
    <row r="777" spans="1:65"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row>
    <row r="778" spans="1:65"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row>
    <row r="779" spans="1:65"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row>
    <row r="780" spans="1:65"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row>
    <row r="781" spans="1:65"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row>
    <row r="782" spans="1:65"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row>
    <row r="783" spans="1:65"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row>
    <row r="784" spans="1:65"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row>
    <row r="785" spans="1:65"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row>
    <row r="786" spans="1:65"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row>
    <row r="787" spans="1:65"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row>
    <row r="788" spans="1:65"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row>
    <row r="789" spans="1:65"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row>
    <row r="790" spans="1:65"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row>
    <row r="791" spans="1:65"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row>
    <row r="792" spans="1:65"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row>
    <row r="793" spans="1:65"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row>
    <row r="794" spans="1:65"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row>
    <row r="795" spans="1:65"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row>
    <row r="796" spans="1:65"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row>
    <row r="797" spans="1:65"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row>
    <row r="798" spans="1:65"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row>
    <row r="799" spans="1:65"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row>
    <row r="800" spans="1:65"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row>
    <row r="801" spans="1:65"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row>
    <row r="802" spans="1:65"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row>
    <row r="803" spans="1:65"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row>
    <row r="804" spans="1:65"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row>
    <row r="805" spans="1:65"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row>
    <row r="806" spans="1:65"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row>
    <row r="807" spans="1:65"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row>
    <row r="808" spans="1:65"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row>
    <row r="809" spans="1:65"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row>
    <row r="810" spans="1:65"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row>
    <row r="811" spans="1:65"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row>
    <row r="812" spans="1:65"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row>
    <row r="813" spans="1:65"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row>
    <row r="814" spans="1:65"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row>
    <row r="815" spans="1:65"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row>
    <row r="816" spans="1:65"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row>
    <row r="817" spans="1:65"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row>
    <row r="818" spans="1:65"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row>
    <row r="819" spans="1:65"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row>
    <row r="820" spans="1:65"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row>
    <row r="821" spans="1:65"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row>
    <row r="822" spans="1:65"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row>
    <row r="823" spans="1:65"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row>
    <row r="824" spans="1:65"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row>
    <row r="825" spans="1:65"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row>
    <row r="826" spans="1:65"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row>
    <row r="827" spans="1:65"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row>
    <row r="828" spans="1:65"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row>
    <row r="829" spans="1:65"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row>
    <row r="830" spans="1:65"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row>
    <row r="831" spans="1:65"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row>
    <row r="832" spans="1:65"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row>
    <row r="833" spans="1:65"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row>
    <row r="834" spans="1:65"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row>
    <row r="835" spans="1:65"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row>
    <row r="836" spans="1:65"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row>
    <row r="837" spans="1:65"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row>
    <row r="838" spans="1:65"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row>
    <row r="839" spans="1:65"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row>
    <row r="840" spans="1:65"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row>
    <row r="841" spans="1:65"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row>
    <row r="842" spans="1:65"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row>
    <row r="843" spans="1:65"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row>
    <row r="844" spans="1:65"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row>
    <row r="845" spans="1:65"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row>
    <row r="846" spans="1:65"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row>
    <row r="847" spans="1:65"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row>
    <row r="848" spans="1:65"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row>
    <row r="849" spans="1:65"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row>
    <row r="850" spans="1:65"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row>
    <row r="851" spans="1:65"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row>
    <row r="852" spans="1:65"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row>
    <row r="853" spans="1:65"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row>
    <row r="854" spans="1:65"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row>
    <row r="855" spans="1:65"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row>
    <row r="856" spans="1:65"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row>
    <row r="857" spans="1:65"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row>
    <row r="858" spans="1:65"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row>
    <row r="859" spans="1:65"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row>
    <row r="860" spans="1:65"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row>
    <row r="861" spans="1:65"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row>
    <row r="862" spans="1:65"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row>
    <row r="863" spans="1:65"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row>
    <row r="864" spans="1:65"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row>
    <row r="865" spans="1:65"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row>
    <row r="866" spans="1:65"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row>
    <row r="867" spans="1:65"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row>
    <row r="868" spans="1:65"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row>
    <row r="869" spans="1:65"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row>
    <row r="870" spans="1:65"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row>
    <row r="871" spans="1:65"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row>
    <row r="872" spans="1:65"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row>
    <row r="873" spans="1:65"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row>
    <row r="874" spans="1:65"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row>
    <row r="875" spans="1:65"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row>
    <row r="876" spans="1:65"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row>
    <row r="877" spans="1:65"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row>
    <row r="878" spans="1:65"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row>
    <row r="879" spans="1:65"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row>
    <row r="880" spans="1:65"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row>
    <row r="881" spans="1:65"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row>
    <row r="882" spans="1:65"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row>
    <row r="883" spans="1:65"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row>
    <row r="884" spans="1:65"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row>
    <row r="885" spans="1:65"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row>
    <row r="886" spans="1:65"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row>
    <row r="887" spans="1:65"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row>
    <row r="888" spans="1:65"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row>
    <row r="889" spans="1:65"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row>
    <row r="890" spans="1:65"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row>
    <row r="891" spans="1:65"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row>
    <row r="892" spans="1:65"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row>
    <row r="893" spans="1:65"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row>
    <row r="894" spans="1:65"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row>
    <row r="895" spans="1:65"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row>
    <row r="896" spans="1:65"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row>
    <row r="897" spans="1:65"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row>
    <row r="898" spans="1:65"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row>
    <row r="899" spans="1:65"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row>
    <row r="900" spans="1:65"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row>
    <row r="901" spans="1:65"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row>
    <row r="902" spans="1:65"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row>
    <row r="903" spans="1:65"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row>
    <row r="904" spans="1:65"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row>
    <row r="905" spans="1:65"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row>
    <row r="906" spans="1:65"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row>
    <row r="907" spans="1:65"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row>
    <row r="908" spans="1:65"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row>
    <row r="909" spans="1:65"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row>
    <row r="910" spans="1:65"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row>
    <row r="911" spans="1:65"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row>
    <row r="912" spans="1:65"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row>
    <row r="913" spans="1:65"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row>
    <row r="914" spans="1:65"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row>
    <row r="915" spans="1:65"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row>
    <row r="916" spans="1:65"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row>
    <row r="917" spans="1:65"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row>
    <row r="918" spans="1:65"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row>
    <row r="919" spans="1:65"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row>
    <row r="920" spans="1:65"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row>
    <row r="921" spans="1:65"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row>
    <row r="922" spans="1:65"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row>
    <row r="923" spans="1:65"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row>
    <row r="924" spans="1:65"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row>
    <row r="925" spans="1:65"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row>
    <row r="926" spans="1:65"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row>
    <row r="927" spans="1:65"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row>
    <row r="928" spans="1:65"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row>
    <row r="929" spans="1:65"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row>
    <row r="930" spans="1:65"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row>
    <row r="931" spans="1:65"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row>
    <row r="932" spans="1:65"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row>
    <row r="933" spans="1:65"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row>
    <row r="934" spans="1:65"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row>
    <row r="935" spans="1:65"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row>
    <row r="936" spans="1:65"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row>
    <row r="937" spans="1:65"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row>
    <row r="938" spans="1:65"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row>
    <row r="939" spans="1:65"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row>
    <row r="940" spans="1:65"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row>
    <row r="941" spans="1:65"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row>
    <row r="942" spans="1:65"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row>
    <row r="943" spans="1:65"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row>
    <row r="944" spans="1:65"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row>
    <row r="945" spans="1:65"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row>
    <row r="946" spans="1:65"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row>
    <row r="947" spans="1:65"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row>
    <row r="948" spans="1:65"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row>
    <row r="949" spans="1:65"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row>
    <row r="950" spans="1:65"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row>
    <row r="951" spans="1:65"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row>
    <row r="952" spans="1:65"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row>
    <row r="953" spans="1:65"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row>
    <row r="954" spans="1:65"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row>
    <row r="955" spans="1:65"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row>
    <row r="956" spans="1:65"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row>
    <row r="957" spans="1:65"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row>
    <row r="958" spans="1:65"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row>
    <row r="959" spans="1:65"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row>
    <row r="960" spans="1:65"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row>
    <row r="961" spans="1:65"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row>
    <row r="962" spans="1:65"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row>
    <row r="963" spans="1:65"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row>
    <row r="964" spans="1:65"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row>
    <row r="965" spans="1:65"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row>
    <row r="966" spans="1:65"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row>
    <row r="967" spans="1:65"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row>
    <row r="968" spans="1:65"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row>
    <row r="969" spans="1:65"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row>
    <row r="970" spans="1:65"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row>
    <row r="971" spans="1:65"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row>
    <row r="972" spans="1:65"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row>
    <row r="973" spans="1:65"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row>
    <row r="974" spans="1:65"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row>
    <row r="975" spans="1:65"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row>
    <row r="976" spans="1:65"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row>
    <row r="977" spans="1:65"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row>
    <row r="978" spans="1:65"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row>
    <row r="979" spans="1:65"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row>
    <row r="980" spans="1:65"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row>
    <row r="981" spans="1:65"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row>
    <row r="982" spans="1:65"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row>
    <row r="983" spans="1:65"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row>
    <row r="984" spans="1:65"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row>
    <row r="985" spans="1:65"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row>
    <row r="986" spans="1:65"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row>
    <row r="987" spans="1:65"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row>
    <row r="988" spans="1:65"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row>
    <row r="989" spans="1:65"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row>
    <row r="990" spans="1:65"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row>
    <row r="991" spans="1:65"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row>
    <row r="992" spans="1:65"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row>
    <row r="993" spans="1:65"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row>
    <row r="994" spans="1:65"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row>
    <row r="995" spans="1:65"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row>
    <row r="996" spans="1:65"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row>
    <row r="997" spans="1:65"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row>
    <row r="998" spans="1:65"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row>
    <row r="999" spans="1:65" ht="12.75" customHeight="1" x14ac:dyDescent="0.2">
      <c r="BJ999" s="3"/>
      <c r="BK999" s="3"/>
      <c r="BL999" s="3"/>
      <c r="BM999" s="3"/>
    </row>
    <row r="1000" spans="1:65" ht="12.75" customHeight="1" x14ac:dyDescent="0.2">
      <c r="BJ1000" s="3"/>
      <c r="BK1000" s="3"/>
      <c r="BL1000" s="3"/>
      <c r="BM1000" s="3"/>
    </row>
    <row r="1001" spans="1:65" ht="12.75" customHeight="1" x14ac:dyDescent="0.2">
      <c r="BJ1001" s="3"/>
      <c r="BK1001" s="3"/>
      <c r="BL1001" s="3"/>
      <c r="BM1001" s="3"/>
    </row>
    <row r="1002" spans="1:65" ht="15" customHeight="1" x14ac:dyDescent="0.2">
      <c r="BJ1002" s="3"/>
      <c r="BK1002" s="3"/>
      <c r="BL1002" s="3"/>
      <c r="BM1002" s="3"/>
    </row>
  </sheetData>
  <mergeCells count="19">
    <mergeCell ref="C5:E5"/>
    <mergeCell ref="J1:AD1"/>
    <mergeCell ref="C4:E4"/>
    <mergeCell ref="Q4:W4"/>
    <mergeCell ref="X4:AD4"/>
    <mergeCell ref="AE4:AK4"/>
    <mergeCell ref="AS4:AY4"/>
    <mergeCell ref="AZ4:BF4"/>
    <mergeCell ref="BG4:BM4"/>
    <mergeCell ref="J4:P4"/>
    <mergeCell ref="J5:P5"/>
    <mergeCell ref="Q5:W5"/>
    <mergeCell ref="X5:AD5"/>
    <mergeCell ref="AE5:AK5"/>
    <mergeCell ref="AL5:AR5"/>
    <mergeCell ref="AS5:AY5"/>
    <mergeCell ref="AZ5:BF5"/>
    <mergeCell ref="BG5:BM5"/>
    <mergeCell ref="AL4:AR4"/>
  </mergeCells>
  <conditionalFormatting sqref="J6:BM7">
    <cfRule type="expression" dxfId="7" priority="1">
      <formula>J$6=TODAY()</formula>
    </cfRule>
  </conditionalFormatting>
  <conditionalFormatting sqref="BJ28:BM45 J28:BI41 J6:BM27">
    <cfRule type="expression" dxfId="6" priority="4">
      <formula>J$6=TODAY()</formula>
    </cfRule>
  </conditionalFormatting>
  <conditionalFormatting sqref="J28:BI41 J8:BM27">
    <cfRule type="expression" dxfId="5" priority="2">
      <formula>AND($E8&lt;=J$6,ROUNDDOWN(($F8-$E8+1)*$H8,0)+$E8-1&gt;=J$6)</formula>
    </cfRule>
    <cfRule type="expression" dxfId="4" priority="3">
      <formula>AND(NOT(ISBLANK($E8)),$E8&lt;=J$6,$F8&gt;=J$6)</formula>
    </cfRule>
  </conditionalFormatting>
  <conditionalFormatting sqref="BJ32:BM45">
    <cfRule type="expression" dxfId="3" priority="11">
      <formula>AND($E28&lt;=BJ$6,ROUNDDOWN(($F28-$E28+1)*$H28,0)+$E28-1&gt;=BJ$6)</formula>
    </cfRule>
    <cfRule type="expression" dxfId="2" priority="12">
      <formula>AND(NOT(ISBLANK($E28)),$E28&lt;=BJ$6,$F28&gt;=BJ$6)</formula>
    </cfRule>
  </conditionalFormatting>
  <conditionalFormatting sqref="BJ28:BM31">
    <cfRule type="expression" dxfId="1" priority="13">
      <formula>AND(#REF!&lt;=BJ$6,ROUNDDOWN((#REF!-#REF!+1)*#REF!,0)+#REF!-1&gt;=BJ$6)</formula>
    </cfRule>
    <cfRule type="expression" dxfId="0" priority="14">
      <formula>AND(NOT(ISBLANK(#REF!)),#REF!&lt;=BJ$6,#REF!&gt;=BJ$6)</formula>
    </cfRule>
  </conditionalFormatting>
  <pageMargins left="0.25" right="0.25" top="0.5" bottom="0.5" header="0" footer="0"/>
  <pageSetup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GanttChart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SEBASTIAN IGNACIO AVELLO PAVEZ</cp:lastModifiedBy>
  <dcterms:created xsi:type="dcterms:W3CDTF">2010-06-09T16:05:03Z</dcterms:created>
  <dcterms:modified xsi:type="dcterms:W3CDTF">2025-04-08T03:26:00Z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