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0730" windowHeight="11760" firstSheet="6" activeTab="11"/>
  </bookViews>
  <sheets>
    <sheet name="add item" sheetId="13" r:id="rId1"/>
    <sheet name="purchase invoice" sheetId="1" r:id="rId2"/>
    <sheet name="sale invoice" sheetId="5" r:id="rId3"/>
    <sheet name="sale quotation" sheetId="11" r:id="rId4"/>
    <sheet name="report type" sheetId="12" r:id="rId5"/>
    <sheet name="purchase report" sheetId="9" r:id="rId6"/>
    <sheet name="sale report" sheetId="4" r:id="rId7"/>
    <sheet name="stock report" sheetId="14" r:id="rId8"/>
    <sheet name="consignment report" sheetId="10" r:id="rId9"/>
    <sheet name="groups" sheetId="6" r:id="rId10"/>
    <sheet name="supplier" sheetId="2" r:id="rId11"/>
    <sheet name="other reports" sheetId="3" r:id="rId12"/>
  </sheets>
  <calcPr calcId="124519"/>
</workbook>
</file>

<file path=xl/calcChain.xml><?xml version="1.0" encoding="utf-8"?>
<calcChain xmlns="http://schemas.openxmlformats.org/spreadsheetml/2006/main">
  <c r="I15" i="5"/>
  <c r="I14"/>
  <c r="L10" i="14"/>
  <c r="M10" s="1"/>
  <c r="J10"/>
  <c r="G10"/>
  <c r="L9"/>
  <c r="M9" s="1"/>
  <c r="M14" s="1"/>
  <c r="M17" s="1"/>
  <c r="J9"/>
  <c r="G9"/>
  <c r="G14" s="1"/>
  <c r="G17" s="1"/>
  <c r="I11" i="11"/>
  <c r="I10"/>
  <c r="I18" s="1"/>
  <c r="O17" i="10"/>
  <c r="O16"/>
  <c r="L15"/>
  <c r="M15" s="1"/>
  <c r="J15"/>
  <c r="G15"/>
  <c r="L14"/>
  <c r="M14" s="1"/>
  <c r="J14"/>
  <c r="G14"/>
  <c r="L10"/>
  <c r="M10" s="1"/>
  <c r="M12" s="1"/>
  <c r="J10"/>
  <c r="J12" s="1"/>
  <c r="G10"/>
  <c r="G12" s="1"/>
  <c r="L18" i="9"/>
  <c r="M18" s="1"/>
  <c r="M20" s="1"/>
  <c r="J18"/>
  <c r="G18"/>
  <c r="M13" i="1"/>
  <c r="N13" s="1"/>
  <c r="K13"/>
  <c r="H13"/>
  <c r="J20" i="9"/>
  <c r="G20"/>
  <c r="L10"/>
  <c r="M10" s="1"/>
  <c r="J10"/>
  <c r="G10"/>
  <c r="L9"/>
  <c r="M9" s="1"/>
  <c r="M14" s="1"/>
  <c r="J9"/>
  <c r="G9"/>
  <c r="G14" s="1"/>
  <c r="I13" i="5"/>
  <c r="M12" i="1"/>
  <c r="N12" s="1"/>
  <c r="K12"/>
  <c r="H12"/>
  <c r="I12" i="5"/>
  <c r="I20" s="1"/>
  <c r="I23" s="1"/>
  <c r="M11" i="1"/>
  <c r="N11" s="1"/>
  <c r="K11"/>
  <c r="K18" s="1"/>
  <c r="H11"/>
  <c r="M23" i="9" l="1"/>
  <c r="J14" i="14"/>
  <c r="J17" s="1"/>
  <c r="H18" i="1"/>
  <c r="N18"/>
  <c r="G23" i="9"/>
  <c r="J14"/>
  <c r="J23" s="1"/>
</calcChain>
</file>

<file path=xl/sharedStrings.xml><?xml version="1.0" encoding="utf-8"?>
<sst xmlns="http://schemas.openxmlformats.org/spreadsheetml/2006/main" count="359" uniqueCount="162">
  <si>
    <t>PURCHASE</t>
  </si>
  <si>
    <t>date</t>
  </si>
  <si>
    <t>item</t>
  </si>
  <si>
    <t>code supplier</t>
  </si>
  <si>
    <t>info supplier</t>
  </si>
  <si>
    <t>name supplier</t>
  </si>
  <si>
    <t>num purchase</t>
  </si>
  <si>
    <t>telephone</t>
  </si>
  <si>
    <t>email</t>
  </si>
  <si>
    <t>adress</t>
  </si>
  <si>
    <t>note</t>
  </si>
  <si>
    <t>xxxxxxxxxxxxxx</t>
  </si>
  <si>
    <t>xxxxxxxxxxxxxxx</t>
  </si>
  <si>
    <t>xxxxx</t>
  </si>
  <si>
    <t>city</t>
  </si>
  <si>
    <t>designation</t>
  </si>
  <si>
    <t>up buy</t>
  </si>
  <si>
    <t>Qty</t>
  </si>
  <si>
    <t>unit</t>
  </si>
  <si>
    <t>total buy</t>
  </si>
  <si>
    <t>up sale</t>
  </si>
  <si>
    <t>total sale</t>
  </si>
  <si>
    <t>group</t>
  </si>
  <si>
    <t>up profit</t>
  </si>
  <si>
    <t>total profit</t>
  </si>
  <si>
    <t>SALE REPORT</t>
  </si>
  <si>
    <t>Name client</t>
  </si>
  <si>
    <t>num invoice</t>
  </si>
  <si>
    <t>Total</t>
  </si>
  <si>
    <t>xxxx</t>
  </si>
  <si>
    <t>note :</t>
  </si>
  <si>
    <t>Payment :</t>
  </si>
  <si>
    <t>remaining :</t>
  </si>
  <si>
    <t>invoice</t>
  </si>
  <si>
    <t>name client :</t>
  </si>
  <si>
    <t>date :</t>
  </si>
  <si>
    <t>date report :</t>
  </si>
  <si>
    <t>Total sale report :</t>
  </si>
  <si>
    <t>sale</t>
  </si>
  <si>
    <t>buy</t>
  </si>
  <si>
    <t>profit</t>
  </si>
  <si>
    <t>from date ………………. To date</t>
  </si>
  <si>
    <t>report sale / month</t>
  </si>
  <si>
    <t>report sale / year</t>
  </si>
  <si>
    <t>report purchase / month</t>
  </si>
  <si>
    <t>report purchase / year</t>
  </si>
  <si>
    <t>inventory classe par item</t>
  </si>
  <si>
    <t>inventory classe par group</t>
  </si>
  <si>
    <t>01 222 222 222</t>
  </si>
  <si>
    <t>date purchase</t>
  </si>
  <si>
    <t>01/04/2016</t>
  </si>
  <si>
    <t>deco</t>
  </si>
  <si>
    <t>lamp</t>
  </si>
  <si>
    <t>u</t>
  </si>
  <si>
    <t xml:space="preserve">quand on tape le chiffre ajouter 000 </t>
  </si>
  <si>
    <t>afficher espace entre les 0 ( 1 000 000)</t>
  </si>
  <si>
    <t>up item</t>
  </si>
  <si>
    <t>furniture</t>
  </si>
  <si>
    <t>table</t>
  </si>
  <si>
    <t>deposit / date  :</t>
  </si>
  <si>
    <t>stamp for invoice = DONE</t>
  </si>
  <si>
    <t xml:space="preserve">deco, cushions, </t>
  </si>
  <si>
    <t>table, chairs, ….</t>
  </si>
  <si>
    <t>furnitures</t>
  </si>
  <si>
    <t>LIST GROUPS :</t>
  </si>
  <si>
    <t>PURCHASE REPORT</t>
  </si>
  <si>
    <t>CONSIGNMENT REPORT</t>
  </si>
  <si>
    <t>invoice :</t>
  </si>
  <si>
    <t>Total purchase report :</t>
  </si>
  <si>
    <t>payment to supplier</t>
  </si>
  <si>
    <t>D0200</t>
  </si>
  <si>
    <t>consignment</t>
  </si>
  <si>
    <t>tray</t>
  </si>
  <si>
    <t>to pay</t>
  </si>
  <si>
    <t>item sold</t>
  </si>
  <si>
    <t>sold 20/04/2016 &gt; to pay</t>
  </si>
  <si>
    <t>paid 10/04/2016</t>
  </si>
  <si>
    <t>name supplier  :</t>
  </si>
  <si>
    <t>YOKO</t>
  </si>
  <si>
    <t>date purchase :</t>
  </si>
  <si>
    <t>total paid</t>
  </si>
  <si>
    <t>total to pay</t>
  </si>
  <si>
    <t xml:space="preserve">SALE INVOICE </t>
  </si>
  <si>
    <t>SALE QUOTATION</t>
  </si>
  <si>
    <t>Date</t>
  </si>
  <si>
    <t>Q-222</t>
  </si>
  <si>
    <t>Victor</t>
  </si>
  <si>
    <t>Victor Danang</t>
  </si>
  <si>
    <t>save</t>
  </si>
  <si>
    <t>print</t>
  </si>
  <si>
    <t>close</t>
  </si>
  <si>
    <t>x</t>
  </si>
  <si>
    <t>tel :</t>
  </si>
  <si>
    <t>Hue</t>
  </si>
  <si>
    <t>Hue Danang</t>
  </si>
  <si>
    <t>sale analizing report / year</t>
  </si>
  <si>
    <t xml:space="preserve"> = chiffre affaire vente comparatif  mois par mois sur 3 ans</t>
  </si>
  <si>
    <t xml:space="preserve"> = chiffre affaire vente par mois + profit sur 1 an</t>
  </si>
  <si>
    <t>add or modify the stock</t>
  </si>
  <si>
    <t>P 00100</t>
  </si>
  <si>
    <t>I-00100</t>
  </si>
  <si>
    <t>PRESENTATION IDEM INVOICE SALE MAIS COULEUR VIOLET</t>
  </si>
  <si>
    <t>supplier Name</t>
  </si>
  <si>
    <t>client Name</t>
  </si>
  <si>
    <t>Group</t>
  </si>
  <si>
    <t>Summary</t>
  </si>
  <si>
    <t xml:space="preserve">From Date </t>
  </si>
  <si>
    <t>to</t>
  </si>
  <si>
    <t>screen</t>
  </si>
  <si>
    <t>File</t>
  </si>
  <si>
    <t>date depart par defaut debut annee</t>
  </si>
  <si>
    <t>tous les montants sans virgule….</t>
  </si>
  <si>
    <t>ITEM</t>
  </si>
  <si>
    <t>Number</t>
  </si>
  <si>
    <t>Last number</t>
  </si>
  <si>
    <t>100 1700</t>
  </si>
  <si>
    <t>item detail</t>
  </si>
  <si>
    <t>hidden info</t>
  </si>
  <si>
    <t>Table wood</t>
  </si>
  <si>
    <t>to fix (hoang 1 day), + wood 50 000</t>
  </si>
  <si>
    <t>Retail unit price</t>
  </si>
  <si>
    <t xml:space="preserve">50 000 </t>
  </si>
  <si>
    <t>delete</t>
  </si>
  <si>
    <t xml:space="preserve">report </t>
  </si>
  <si>
    <t>type</t>
  </si>
  <si>
    <t>report = sale invoice or purchase invoice or stock</t>
  </si>
  <si>
    <t>STOCK REPORT</t>
  </si>
  <si>
    <t xml:space="preserve">SALE </t>
  </si>
  <si>
    <t xml:space="preserve">PURCHASE </t>
  </si>
  <si>
    <t>STOCK</t>
  </si>
  <si>
    <t xml:space="preserve">type = summary ou detail </t>
  </si>
  <si>
    <t>Qty on hand</t>
  </si>
  <si>
    <t>Total stock :</t>
  </si>
  <si>
    <t>Qty 0</t>
  </si>
  <si>
    <t>2 possibilite avec Qte 0 ou pas</t>
  </si>
  <si>
    <t xml:space="preserve"> + qte negatif si erreur</t>
  </si>
  <si>
    <t>bying price</t>
  </si>
  <si>
    <t>avec qte 0 ou pas + negaifs</t>
  </si>
  <si>
    <t>avec prix d'achat ou pas</t>
  </si>
  <si>
    <t>options</t>
  </si>
  <si>
    <t>presentation des rapports dito Rman</t>
  </si>
  <si>
    <t>D</t>
  </si>
  <si>
    <t>DONE</t>
  </si>
  <si>
    <t>UP SALE = UNITE PRICE = PRIX UNITAIRE VENDU</t>
  </si>
  <si>
    <t>UP ITEM = PRIX UNITAIRE INDICATIF</t>
  </si>
  <si>
    <t>UP SALE = PRIX UNITAIRE REEL VENDU</t>
  </si>
  <si>
    <t>TOTAL SALE = MONTANT QTY x UP SALE</t>
  </si>
  <si>
    <t>delivery</t>
  </si>
  <si>
    <t>fix</t>
  </si>
  <si>
    <t>delivery 1</t>
  </si>
  <si>
    <t>fix, paint,materiel</t>
  </si>
  <si>
    <t>creer colone type ligne (article, consomable, frais, services)</t>
  </si>
  <si>
    <t>transformation</t>
  </si>
  <si>
    <t>perte</t>
  </si>
  <si>
    <t>saisie paiment</t>
  </si>
  <si>
    <t>D221</t>
  </si>
  <si>
    <t>prevoir case return to owner</t>
  </si>
  <si>
    <t>garder historique</t>
  </si>
  <si>
    <t>definir manuellement description groupes</t>
  </si>
  <si>
    <t>types</t>
  </si>
  <si>
    <t>pas de taxe</t>
  </si>
  <si>
    <t>staff saisie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</si>
</sst>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2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6">
    <xf numFmtId="0" fontId="0" fillId="0" borderId="0" xfId="0"/>
    <xf numFmtId="0" fontId="0" fillId="0" borderId="1" xfId="0" applyBorder="1"/>
    <xf numFmtId="43" fontId="0" fillId="0" borderId="0" xfId="1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43" fontId="0" fillId="0" borderId="15" xfId="1" applyFont="1" applyBorder="1" applyAlignment="1">
      <alignment horizontal="center"/>
    </xf>
    <xf numFmtId="43" fontId="0" fillId="0" borderId="10" xfId="1" applyFont="1" applyBorder="1" applyAlignment="1">
      <alignment horizontal="center"/>
    </xf>
    <xf numFmtId="49" fontId="0" fillId="0" borderId="1" xfId="0" applyNumberFormat="1" applyBorder="1"/>
    <xf numFmtId="165" fontId="0" fillId="0" borderId="1" xfId="1" applyNumberFormat="1" applyFont="1" applyBorder="1"/>
    <xf numFmtId="165" fontId="0" fillId="0" borderId="0" xfId="1" applyNumberFormat="1" applyFont="1" applyAlignment="1">
      <alignment horizontal="center"/>
    </xf>
    <xf numFmtId="165" fontId="0" fillId="0" borderId="4" xfId="1" applyNumberFormat="1" applyFont="1" applyBorder="1"/>
    <xf numFmtId="165" fontId="0" fillId="0" borderId="6" xfId="0" applyNumberFormat="1" applyBorder="1"/>
    <xf numFmtId="165" fontId="0" fillId="0" borderId="15" xfId="1" applyNumberFormat="1" applyFont="1" applyBorder="1" applyAlignment="1">
      <alignment horizontal="center"/>
    </xf>
    <xf numFmtId="165" fontId="0" fillId="0" borderId="10" xfId="1" applyNumberFormat="1" applyFont="1" applyBorder="1" applyAlignment="1">
      <alignment horizontal="center"/>
    </xf>
    <xf numFmtId="49" fontId="0" fillId="0" borderId="0" xfId="0" applyNumberFormat="1" applyBorder="1"/>
    <xf numFmtId="164" fontId="0" fillId="0" borderId="1" xfId="1" applyNumberFormat="1" applyFont="1" applyBorder="1" applyAlignment="1">
      <alignment horizontal="right"/>
    </xf>
    <xf numFmtId="165" fontId="0" fillId="2" borderId="1" xfId="1" applyNumberFormat="1" applyFont="1" applyFill="1" applyBorder="1"/>
    <xf numFmtId="0" fontId="0" fillId="2" borderId="1" xfId="0" applyFill="1" applyBorder="1"/>
    <xf numFmtId="0" fontId="0" fillId="0" borderId="0" xfId="0" applyFill="1" applyBorder="1"/>
    <xf numFmtId="165" fontId="0" fillId="0" borderId="1" xfId="1" applyNumberFormat="1" applyFont="1" applyFill="1" applyBorder="1"/>
    <xf numFmtId="0" fontId="0" fillId="0" borderId="1" xfId="0" applyFill="1" applyBorder="1"/>
    <xf numFmtId="0" fontId="0" fillId="0" borderId="0" xfId="0" applyFill="1"/>
    <xf numFmtId="0" fontId="0" fillId="0" borderId="15" xfId="0" applyFill="1" applyBorder="1"/>
    <xf numFmtId="0" fontId="0" fillId="0" borderId="10" xfId="0" applyFill="1" applyBorder="1"/>
    <xf numFmtId="0" fontId="0" fillId="3" borderId="0" xfId="0" applyFill="1"/>
    <xf numFmtId="165" fontId="0" fillId="3" borderId="0" xfId="1" applyNumberFormat="1" applyFont="1" applyFill="1" applyAlignment="1">
      <alignment horizontal="center"/>
    </xf>
    <xf numFmtId="165" fontId="0" fillId="0" borderId="0" xfId="0" applyNumberFormat="1"/>
    <xf numFmtId="0" fontId="3" fillId="4" borderId="0" xfId="0" applyFont="1" applyFill="1"/>
    <xf numFmtId="0" fontId="0" fillId="6" borderId="1" xfId="0" applyFill="1" applyBorder="1"/>
    <xf numFmtId="0" fontId="4" fillId="0" borderId="0" xfId="0" applyFont="1" applyAlignment="1">
      <alignment horizontal="center"/>
    </xf>
    <xf numFmtId="0" fontId="5" fillId="0" borderId="0" xfId="0" applyFont="1"/>
    <xf numFmtId="0" fontId="0" fillId="7" borderId="0" xfId="0" applyFill="1"/>
    <xf numFmtId="165" fontId="2" fillId="0" borderId="16" xfId="1" applyNumberFormat="1" applyFont="1" applyBorder="1" applyAlignment="1">
      <alignment horizontal="center"/>
    </xf>
    <xf numFmtId="0" fontId="4" fillId="7" borderId="0" xfId="0" applyFont="1" applyFill="1" applyAlignment="1">
      <alignment horizontal="center"/>
    </xf>
    <xf numFmtId="0" fontId="0" fillId="8" borderId="17" xfId="0" applyFill="1" applyBorder="1"/>
    <xf numFmtId="0" fontId="0" fillId="8" borderId="19" xfId="0" applyFill="1" applyBorder="1"/>
    <xf numFmtId="0" fontId="6" fillId="8" borderId="18" xfId="0" applyFont="1" applyFill="1" applyBorder="1" applyAlignment="1">
      <alignment horizontal="center"/>
    </xf>
    <xf numFmtId="0" fontId="0" fillId="9" borderId="0" xfId="0" applyFill="1"/>
    <xf numFmtId="0" fontId="3" fillId="9" borderId="0" xfId="0" applyFont="1" applyFill="1"/>
    <xf numFmtId="0" fontId="0" fillId="7" borderId="0" xfId="0" applyFill="1" applyAlignment="1">
      <alignment horizontal="right"/>
    </xf>
    <xf numFmtId="165" fontId="0" fillId="7" borderId="0" xfId="1" applyNumberFormat="1" applyFont="1" applyFill="1" applyAlignment="1">
      <alignment horizontal="center"/>
    </xf>
    <xf numFmtId="0" fontId="3" fillId="7" borderId="0" xfId="0" applyFont="1" applyFill="1"/>
    <xf numFmtId="0" fontId="3" fillId="10" borderId="0" xfId="0" applyFont="1" applyFill="1"/>
    <xf numFmtId="0" fontId="0" fillId="11" borderId="17" xfId="0" applyFill="1" applyBorder="1"/>
    <xf numFmtId="0" fontId="6" fillId="11" borderId="18" xfId="0" applyFont="1" applyFill="1" applyBorder="1" applyAlignment="1">
      <alignment horizontal="center"/>
    </xf>
    <xf numFmtId="0" fontId="0" fillId="11" borderId="19" xfId="0" applyFill="1" applyBorder="1" applyAlignment="1">
      <alignment horizontal="center"/>
    </xf>
    <xf numFmtId="0" fontId="0" fillId="5" borderId="0" xfId="0" applyFill="1" applyAlignment="1">
      <alignment horizontal="right"/>
    </xf>
    <xf numFmtId="0" fontId="0" fillId="0" borderId="14" xfId="0" applyFill="1" applyBorder="1"/>
    <xf numFmtId="0" fontId="7" fillId="9" borderId="0" xfId="0" applyFont="1" applyFill="1"/>
    <xf numFmtId="0" fontId="7" fillId="12" borderId="0" xfId="0" applyFont="1" applyFill="1" applyAlignment="1">
      <alignment horizontal="center"/>
    </xf>
    <xf numFmtId="0" fontId="7" fillId="12" borderId="0" xfId="0" applyFont="1" applyFill="1"/>
    <xf numFmtId="0" fontId="0" fillId="12" borderId="0" xfId="0" applyFill="1"/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3" borderId="0" xfId="0" applyFill="1" applyAlignment="1">
      <alignment horizontal="center"/>
    </xf>
    <xf numFmtId="0" fontId="0" fillId="6" borderId="0" xfId="0" applyFill="1" applyBorder="1"/>
    <xf numFmtId="0" fontId="0" fillId="2" borderId="0" xfId="0" applyFill="1"/>
    <xf numFmtId="0" fontId="0" fillId="2" borderId="15" xfId="0" applyFill="1" applyBorder="1"/>
    <xf numFmtId="0" fontId="0" fillId="2" borderId="10" xfId="0" applyFill="1" applyBorder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G20"/>
  <sheetViews>
    <sheetView workbookViewId="0">
      <selection activeCell="E5" sqref="E5"/>
    </sheetView>
  </sheetViews>
  <sheetFormatPr defaultRowHeight="15"/>
  <cols>
    <col min="1" max="1" width="2.85546875" customWidth="1"/>
    <col min="2" max="2" width="15.42578125" customWidth="1"/>
    <col min="3" max="3" width="19.5703125" customWidth="1"/>
    <col min="4" max="4" width="12" customWidth="1"/>
    <col min="7" max="7" width="3.140625" customWidth="1"/>
  </cols>
  <sheetData>
    <row r="2" spans="1:7">
      <c r="A2" s="44"/>
      <c r="B2" s="44"/>
      <c r="C2" s="44"/>
      <c r="D2" s="44"/>
      <c r="E2" s="44"/>
      <c r="F2" s="44"/>
      <c r="G2" s="44"/>
    </row>
    <row r="3" spans="1:7" ht="18.75">
      <c r="A3" s="44"/>
      <c r="B3" s="51" t="s">
        <v>112</v>
      </c>
      <c r="C3" s="51"/>
      <c r="D3" s="44"/>
      <c r="E3" s="44"/>
      <c r="F3" s="44"/>
      <c r="G3" s="44"/>
    </row>
    <row r="4" spans="1:7" ht="6" customHeight="1">
      <c r="A4" s="44"/>
      <c r="B4" s="54"/>
      <c r="C4" s="54"/>
      <c r="D4" s="44"/>
      <c r="E4" s="44"/>
      <c r="F4" s="44"/>
      <c r="G4" s="44"/>
    </row>
    <row r="5" spans="1:7">
      <c r="A5" s="44"/>
      <c r="B5" s="44" t="s">
        <v>114</v>
      </c>
      <c r="C5" s="59" t="s">
        <v>115</v>
      </c>
      <c r="D5" s="44"/>
      <c r="E5" s="70" t="s">
        <v>141</v>
      </c>
      <c r="F5" s="44"/>
      <c r="G5" s="44"/>
    </row>
    <row r="6" spans="1:7">
      <c r="A6" s="44"/>
      <c r="B6" s="44"/>
      <c r="C6" s="59"/>
      <c r="D6" s="44"/>
      <c r="E6" s="44"/>
      <c r="F6" s="44"/>
      <c r="G6" s="44"/>
    </row>
    <row r="7" spans="1:7" ht="6" customHeight="1">
      <c r="A7" s="44"/>
      <c r="B7" s="44"/>
      <c r="C7" s="44"/>
      <c r="D7" s="44"/>
      <c r="E7" s="44"/>
      <c r="F7" s="44"/>
      <c r="G7" s="44"/>
    </row>
    <row r="8" spans="1:7">
      <c r="A8" s="44"/>
      <c r="B8" s="44" t="s">
        <v>113</v>
      </c>
      <c r="C8" s="1">
        <v>1001701</v>
      </c>
      <c r="D8" s="44"/>
      <c r="E8" s="44"/>
      <c r="F8" s="44"/>
      <c r="G8" s="44"/>
    </row>
    <row r="9" spans="1:7" ht="6" customHeight="1">
      <c r="A9" s="44"/>
      <c r="B9" s="44"/>
      <c r="C9" s="44"/>
      <c r="D9" s="44"/>
      <c r="E9" s="44"/>
      <c r="F9" s="44"/>
      <c r="G9" s="44"/>
    </row>
    <row r="10" spans="1:7">
      <c r="A10" s="44"/>
      <c r="B10" s="44" t="s">
        <v>116</v>
      </c>
      <c r="C10" s="60" t="s">
        <v>118</v>
      </c>
      <c r="D10" s="35"/>
      <c r="E10" s="35"/>
      <c r="F10" s="36"/>
      <c r="G10" s="44"/>
    </row>
    <row r="11" spans="1:7">
      <c r="A11" s="44"/>
      <c r="B11" s="44" t="s">
        <v>117</v>
      </c>
      <c r="C11" s="60" t="s">
        <v>119</v>
      </c>
      <c r="D11" s="35"/>
      <c r="E11" s="35"/>
      <c r="F11" s="36"/>
      <c r="G11" s="44"/>
    </row>
    <row r="12" spans="1:7">
      <c r="A12" s="44"/>
      <c r="B12" s="44" t="s">
        <v>104</v>
      </c>
      <c r="C12" s="60" t="s">
        <v>57</v>
      </c>
      <c r="D12" s="35"/>
      <c r="E12" s="35"/>
      <c r="F12" s="36"/>
      <c r="G12" s="44"/>
    </row>
    <row r="13" spans="1:7">
      <c r="A13" s="44"/>
      <c r="B13" s="44"/>
      <c r="C13" s="44"/>
      <c r="D13" s="44"/>
      <c r="E13" s="44"/>
      <c r="F13" s="44"/>
      <c r="G13" s="44"/>
    </row>
    <row r="14" spans="1:7">
      <c r="A14" s="44"/>
      <c r="B14" s="44" t="s">
        <v>120</v>
      </c>
      <c r="C14" t="s">
        <v>121</v>
      </c>
      <c r="D14" s="44"/>
      <c r="E14" s="44"/>
      <c r="F14" s="44"/>
      <c r="G14" s="44"/>
    </row>
    <row r="15" spans="1:7">
      <c r="A15" s="44"/>
      <c r="B15" s="44"/>
      <c r="C15" s="44"/>
      <c r="D15" s="44"/>
      <c r="E15" s="44"/>
      <c r="F15" s="44"/>
      <c r="G15" s="44"/>
    </row>
    <row r="16" spans="1:7" ht="15.75" thickBot="1">
      <c r="A16" s="44"/>
      <c r="B16" s="44"/>
      <c r="C16" s="44"/>
      <c r="D16" s="44"/>
      <c r="E16" s="44"/>
      <c r="F16" s="44"/>
      <c r="G16" s="44"/>
    </row>
    <row r="17" spans="1:7">
      <c r="A17" s="44"/>
      <c r="B17" s="44"/>
      <c r="C17" s="44"/>
      <c r="D17" s="47"/>
      <c r="E17" s="47"/>
      <c r="F17" s="56"/>
      <c r="G17" s="44"/>
    </row>
    <row r="18" spans="1:7" ht="18.75">
      <c r="A18" s="44"/>
      <c r="B18" s="44"/>
      <c r="C18" s="44"/>
      <c r="D18" s="49" t="s">
        <v>88</v>
      </c>
      <c r="E18" s="49" t="s">
        <v>122</v>
      </c>
      <c r="F18" s="57" t="s">
        <v>90</v>
      </c>
      <c r="G18" s="44"/>
    </row>
    <row r="19" spans="1:7" ht="15.75" thickBot="1">
      <c r="A19" s="44"/>
      <c r="B19" s="44"/>
      <c r="C19" s="44"/>
      <c r="D19" s="48"/>
      <c r="E19" s="48"/>
      <c r="F19" s="58" t="s">
        <v>91</v>
      </c>
      <c r="G19" s="44"/>
    </row>
    <row r="20" spans="1:7">
      <c r="A20" s="44"/>
      <c r="B20" s="44"/>
      <c r="C20" s="44"/>
      <c r="D20" s="44"/>
      <c r="E20" s="44"/>
      <c r="F20" s="44"/>
      <c r="G20" s="44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2:B9"/>
  <sheetViews>
    <sheetView workbookViewId="0">
      <selection activeCell="A10" sqref="A10"/>
    </sheetView>
  </sheetViews>
  <sheetFormatPr defaultRowHeight="15"/>
  <cols>
    <col min="1" max="1" width="16" customWidth="1"/>
  </cols>
  <sheetData>
    <row r="2" spans="1:2">
      <c r="A2" t="s">
        <v>64</v>
      </c>
    </row>
    <row r="3" spans="1:2">
      <c r="A3" t="s">
        <v>51</v>
      </c>
      <c r="B3" t="s">
        <v>61</v>
      </c>
    </row>
    <row r="4" spans="1:2">
      <c r="A4" t="s">
        <v>63</v>
      </c>
      <c r="B4" t="s">
        <v>62</v>
      </c>
    </row>
    <row r="7" spans="1:2">
      <c r="A7" t="s">
        <v>158</v>
      </c>
    </row>
    <row r="9" spans="1:2">
      <c r="A9" t="s">
        <v>159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4:B13"/>
  <sheetViews>
    <sheetView workbookViewId="0">
      <selection activeCell="B17" sqref="B17"/>
    </sheetView>
  </sheetViews>
  <sheetFormatPr defaultRowHeight="15"/>
  <cols>
    <col min="1" max="1" width="15.28515625" customWidth="1"/>
    <col min="2" max="2" width="28.28515625" customWidth="1"/>
  </cols>
  <sheetData>
    <row r="4" spans="1:2">
      <c r="A4" t="s">
        <v>3</v>
      </c>
      <c r="B4" t="s">
        <v>11</v>
      </c>
    </row>
    <row r="5" spans="1:2">
      <c r="A5" t="s">
        <v>5</v>
      </c>
      <c r="B5" t="s">
        <v>11</v>
      </c>
    </row>
    <row r="7" spans="1:2">
      <c r="A7" t="s">
        <v>4</v>
      </c>
      <c r="B7" t="s">
        <v>12</v>
      </c>
    </row>
    <row r="8" spans="1:2">
      <c r="A8" t="s">
        <v>7</v>
      </c>
      <c r="B8" t="s">
        <v>12</v>
      </c>
    </row>
    <row r="9" spans="1:2">
      <c r="A9" t="s">
        <v>8</v>
      </c>
      <c r="B9" t="s">
        <v>12</v>
      </c>
    </row>
    <row r="10" spans="1:2">
      <c r="A10" t="s">
        <v>9</v>
      </c>
      <c r="B10" t="s">
        <v>12</v>
      </c>
    </row>
    <row r="11" spans="1:2">
      <c r="A11" t="s">
        <v>14</v>
      </c>
      <c r="B11" t="s">
        <v>12</v>
      </c>
    </row>
    <row r="13" spans="1:2">
      <c r="A13" t="s">
        <v>10</v>
      </c>
      <c r="B13" t="s">
        <v>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3:G37"/>
  <sheetViews>
    <sheetView tabSelected="1" topLeftCell="A25" workbookViewId="0">
      <selection activeCell="A38" sqref="A38"/>
    </sheetView>
  </sheetViews>
  <sheetFormatPr defaultRowHeight="15"/>
  <cols>
    <col min="1" max="1" width="26.28515625" customWidth="1"/>
    <col min="7" max="7" width="9.5703125" bestFit="1" customWidth="1"/>
  </cols>
  <sheetData>
    <row r="3" spans="1:1">
      <c r="A3" t="s">
        <v>98</v>
      </c>
    </row>
    <row r="9" spans="1:1">
      <c r="A9" t="s">
        <v>140</v>
      </c>
    </row>
    <row r="10" spans="1:1">
      <c r="A10" t="s">
        <v>42</v>
      </c>
    </row>
    <row r="11" spans="1:1">
      <c r="A11" t="s">
        <v>43</v>
      </c>
    </row>
    <row r="12" spans="1:1">
      <c r="A12" t="s">
        <v>44</v>
      </c>
    </row>
    <row r="13" spans="1:1">
      <c r="A13" t="s">
        <v>45</v>
      </c>
    </row>
    <row r="20" spans="1:7">
      <c r="A20" t="s">
        <v>95</v>
      </c>
      <c r="B20" t="s">
        <v>96</v>
      </c>
    </row>
    <row r="21" spans="1:7">
      <c r="A21" t="s">
        <v>95</v>
      </c>
      <c r="B21" t="s">
        <v>97</v>
      </c>
    </row>
    <row r="25" spans="1:7">
      <c r="A25" t="s">
        <v>46</v>
      </c>
    </row>
    <row r="26" spans="1:7">
      <c r="A26" t="s">
        <v>47</v>
      </c>
    </row>
    <row r="29" spans="1:7">
      <c r="A29" t="s">
        <v>54</v>
      </c>
      <c r="G29" s="75">
        <v>1000</v>
      </c>
    </row>
    <row r="30" spans="1:7">
      <c r="A30" t="s">
        <v>55</v>
      </c>
    </row>
    <row r="32" spans="1:7">
      <c r="A32" t="s">
        <v>60</v>
      </c>
    </row>
    <row r="34" spans="1:1">
      <c r="A34" t="s">
        <v>111</v>
      </c>
    </row>
    <row r="35" spans="1:1">
      <c r="A35" t="s">
        <v>160</v>
      </c>
    </row>
    <row r="37" spans="1:1">
      <c r="A37" t="s">
        <v>161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O37"/>
  <sheetViews>
    <sheetView topLeftCell="A16" workbookViewId="0">
      <selection activeCell="H38" sqref="H38"/>
    </sheetView>
  </sheetViews>
  <sheetFormatPr defaultRowHeight="15"/>
  <cols>
    <col min="1" max="1" width="2.140625" customWidth="1"/>
    <col min="2" max="2" width="14.28515625" customWidth="1"/>
    <col min="3" max="3" width="13.28515625" customWidth="1"/>
    <col min="4" max="4" width="29" customWidth="1"/>
    <col min="5" max="5" width="7.7109375" customWidth="1"/>
    <col min="6" max="6" width="5" customWidth="1"/>
    <col min="7" max="7" width="12.28515625" customWidth="1"/>
    <col min="8" max="8" width="12.5703125" customWidth="1"/>
    <col min="9" max="9" width="1.28515625" customWidth="1"/>
    <col min="11" max="11" width="10.85546875" customWidth="1"/>
    <col min="12" max="12" width="1.5703125" customWidth="1"/>
    <col min="13" max="13" width="11.28515625" customWidth="1"/>
    <col min="14" max="14" width="10.42578125" customWidth="1"/>
    <col min="15" max="15" width="1.85546875" customWidth="1"/>
  </cols>
  <sheetData>
    <row r="1" spans="1:15">
      <c r="A1" s="44"/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</row>
    <row r="2" spans="1:15" ht="18.75">
      <c r="A2" s="44"/>
      <c r="B2" s="51" t="s">
        <v>0</v>
      </c>
      <c r="C2" s="51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</row>
    <row r="3" spans="1:15" ht="6.75" customHeight="1">
      <c r="A3" s="44"/>
      <c r="B3" s="54"/>
      <c r="C3" s="5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</row>
    <row r="4" spans="1:15" ht="21">
      <c r="A4" s="44"/>
      <c r="B4" s="44" t="s">
        <v>6</v>
      </c>
      <c r="C4" s="42" t="s">
        <v>99</v>
      </c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</row>
    <row r="5" spans="1:15" ht="6.75" customHeight="1">
      <c r="A5" s="44"/>
      <c r="B5" s="44"/>
      <c r="C5" s="46"/>
      <c r="D5" s="44"/>
      <c r="E5" s="44"/>
      <c r="F5" s="44"/>
      <c r="G5" s="44"/>
      <c r="H5" s="44"/>
      <c r="I5" s="44"/>
      <c r="J5" s="44"/>
      <c r="K5" s="44"/>
      <c r="L5" s="44"/>
      <c r="M5" s="44"/>
      <c r="N5" s="44"/>
      <c r="O5" s="44"/>
    </row>
    <row r="6" spans="1:15" ht="18.75">
      <c r="A6" s="44"/>
      <c r="B6" s="44" t="s">
        <v>5</v>
      </c>
      <c r="C6" s="43" t="s">
        <v>93</v>
      </c>
      <c r="D6" s="43" t="s">
        <v>94</v>
      </c>
      <c r="E6" s="52" t="s">
        <v>92</v>
      </c>
      <c r="F6" s="34" t="s">
        <v>48</v>
      </c>
      <c r="G6" s="34"/>
      <c r="H6" s="44"/>
      <c r="I6" s="44"/>
      <c r="J6" s="44"/>
      <c r="K6" s="44"/>
      <c r="L6" s="44"/>
      <c r="M6" s="44"/>
      <c r="N6" s="44"/>
      <c r="O6" s="44"/>
    </row>
    <row r="7" spans="1:15">
      <c r="A7" s="44"/>
      <c r="B7" s="44"/>
      <c r="C7" s="44"/>
      <c r="D7" s="44"/>
      <c r="E7" s="44"/>
      <c r="F7" s="44"/>
      <c r="G7" s="44"/>
      <c r="H7" s="44"/>
      <c r="I7" s="44"/>
      <c r="J7" s="44"/>
      <c r="K7" s="44"/>
      <c r="L7" s="44"/>
      <c r="M7" s="44"/>
      <c r="N7" s="44"/>
      <c r="O7" s="44"/>
    </row>
    <row r="8" spans="1:15">
      <c r="A8" s="44"/>
      <c r="B8" s="44" t="s">
        <v>49</v>
      </c>
      <c r="C8" s="20" t="s">
        <v>50</v>
      </c>
      <c r="D8" s="44"/>
      <c r="E8" s="44"/>
      <c r="F8" s="44"/>
      <c r="G8" s="44"/>
      <c r="H8" s="44"/>
      <c r="I8" s="44"/>
      <c r="J8" s="44"/>
      <c r="K8" s="44"/>
      <c r="L8" s="44"/>
      <c r="M8" s="44"/>
      <c r="N8" s="44"/>
      <c r="O8" s="44"/>
    </row>
    <row r="9" spans="1:15">
      <c r="A9" s="44"/>
      <c r="B9" s="44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4"/>
      <c r="O9" s="44"/>
    </row>
    <row r="10" spans="1:15">
      <c r="A10" s="44"/>
      <c r="B10" s="41" t="s">
        <v>2</v>
      </c>
      <c r="C10" s="41" t="s">
        <v>22</v>
      </c>
      <c r="D10" s="41" t="s">
        <v>15</v>
      </c>
      <c r="E10" s="41" t="s">
        <v>17</v>
      </c>
      <c r="F10" s="41" t="s">
        <v>18</v>
      </c>
      <c r="G10" s="41" t="s">
        <v>16</v>
      </c>
      <c r="H10" s="41" t="s">
        <v>19</v>
      </c>
      <c r="J10" s="41" t="s">
        <v>20</v>
      </c>
      <c r="K10" s="41" t="s">
        <v>21</v>
      </c>
      <c r="M10" s="41" t="s">
        <v>23</v>
      </c>
      <c r="N10" s="41" t="s">
        <v>24</v>
      </c>
      <c r="O10" s="44"/>
    </row>
    <row r="11" spans="1:15">
      <c r="A11" s="44"/>
      <c r="B11" s="1">
        <v>1001700</v>
      </c>
      <c r="C11" s="1" t="s">
        <v>51</v>
      </c>
      <c r="D11" s="1" t="s">
        <v>52</v>
      </c>
      <c r="E11" s="1">
        <v>3</v>
      </c>
      <c r="F11" s="1" t="s">
        <v>53</v>
      </c>
      <c r="G11" s="21">
        <v>10000</v>
      </c>
      <c r="H11" s="21">
        <f>+G11*E11</f>
        <v>30000</v>
      </c>
      <c r="I11" s="21"/>
      <c r="J11" s="21">
        <v>30000</v>
      </c>
      <c r="K11" s="21">
        <f>+J11*E11</f>
        <v>90000</v>
      </c>
      <c r="L11" s="21"/>
      <c r="M11" s="21">
        <f>+J11-G11</f>
        <v>20000</v>
      </c>
      <c r="N11" s="21">
        <f>+M11*E11</f>
        <v>60000</v>
      </c>
      <c r="O11" s="44"/>
    </row>
    <row r="12" spans="1:15">
      <c r="A12" s="44"/>
      <c r="B12" s="1">
        <v>1001701</v>
      </c>
      <c r="C12" s="1" t="s">
        <v>57</v>
      </c>
      <c r="D12" s="1" t="s">
        <v>58</v>
      </c>
      <c r="E12" s="1">
        <v>2</v>
      </c>
      <c r="F12" s="1" t="s">
        <v>53</v>
      </c>
      <c r="G12" s="21">
        <v>200000</v>
      </c>
      <c r="H12" s="21">
        <f t="shared" ref="H12" si="0">+G12*E12</f>
        <v>400000</v>
      </c>
      <c r="I12" s="21"/>
      <c r="J12" s="21">
        <v>450000</v>
      </c>
      <c r="K12" s="21">
        <f>+J12*E12</f>
        <v>900000</v>
      </c>
      <c r="L12" s="21"/>
      <c r="M12" s="21">
        <f>+J12-G12</f>
        <v>250000</v>
      </c>
      <c r="N12" s="21">
        <f>+M12*E12</f>
        <v>500000</v>
      </c>
      <c r="O12" s="44"/>
    </row>
    <row r="13" spans="1:15">
      <c r="A13" s="44"/>
      <c r="B13" s="28" t="s">
        <v>70</v>
      </c>
      <c r="C13" s="1" t="s">
        <v>71</v>
      </c>
      <c r="D13" s="1" t="s">
        <v>72</v>
      </c>
      <c r="E13" s="1">
        <v>3</v>
      </c>
      <c r="F13" s="1" t="s">
        <v>53</v>
      </c>
      <c r="G13" s="21">
        <v>200000</v>
      </c>
      <c r="H13" s="21">
        <f t="shared" ref="H13" si="1">+G13*E13</f>
        <v>600000</v>
      </c>
      <c r="I13" s="21"/>
      <c r="J13" s="21">
        <v>300000</v>
      </c>
      <c r="K13" s="21">
        <f>+J13*E13</f>
        <v>900000</v>
      </c>
      <c r="L13" s="21"/>
      <c r="M13" s="21">
        <f>+J13-G13</f>
        <v>100000</v>
      </c>
      <c r="N13" s="21">
        <f>+M13*E13</f>
        <v>300000</v>
      </c>
      <c r="O13" s="44"/>
    </row>
    <row r="14" spans="1:15">
      <c r="A14" s="44"/>
      <c r="B14" s="1"/>
      <c r="C14" s="1"/>
      <c r="D14" s="1"/>
      <c r="E14" s="1"/>
      <c r="F14" s="1"/>
      <c r="G14" s="1"/>
      <c r="H14" s="1"/>
      <c r="J14" s="1"/>
      <c r="K14" s="1"/>
      <c r="M14" s="1"/>
      <c r="N14" s="1"/>
      <c r="O14" s="44"/>
    </row>
    <row r="15" spans="1:15">
      <c r="A15" s="44"/>
      <c r="B15" s="1"/>
      <c r="C15" s="1"/>
      <c r="D15" s="1"/>
      <c r="E15" s="1"/>
      <c r="F15" s="1"/>
      <c r="G15" s="1"/>
      <c r="H15" s="1"/>
      <c r="J15" s="1"/>
      <c r="K15" s="1"/>
      <c r="M15" s="1"/>
      <c r="N15" s="1"/>
      <c r="O15" s="44"/>
    </row>
    <row r="16" spans="1:15">
      <c r="A16" s="44"/>
      <c r="B16" s="1"/>
      <c r="C16" s="1"/>
      <c r="D16" s="1"/>
      <c r="E16" s="1"/>
      <c r="F16" s="1"/>
      <c r="G16" s="1"/>
      <c r="H16" s="1"/>
      <c r="J16" s="1"/>
      <c r="K16" s="1"/>
      <c r="M16" s="1"/>
      <c r="N16" s="1"/>
      <c r="O16" s="44"/>
    </row>
    <row r="17" spans="1:15" ht="15.75" thickBot="1">
      <c r="A17" s="44"/>
      <c r="B17" s="1"/>
      <c r="C17" s="1"/>
      <c r="D17" s="1"/>
      <c r="E17" s="1"/>
      <c r="F17" s="1"/>
      <c r="G17" s="1"/>
      <c r="H17" s="1"/>
      <c r="J17" s="1"/>
      <c r="K17" s="1"/>
      <c r="M17" s="1"/>
      <c r="N17" s="1"/>
      <c r="O17" s="44"/>
    </row>
    <row r="18" spans="1:15" ht="15.75" thickBot="1">
      <c r="A18" s="44"/>
      <c r="B18" s="44"/>
      <c r="C18" s="44"/>
      <c r="D18" s="44" t="s">
        <v>28</v>
      </c>
      <c r="E18" s="44"/>
      <c r="F18" s="44"/>
      <c r="G18" s="44"/>
      <c r="H18" s="45">
        <f>SUM(H11:H17)</f>
        <v>1030000</v>
      </c>
      <c r="I18" s="44"/>
      <c r="J18" s="44"/>
      <c r="K18" s="53">
        <f>SUM(K11:K17)</f>
        <v>1890000</v>
      </c>
      <c r="L18" s="44"/>
      <c r="M18" s="44"/>
      <c r="N18" s="53">
        <f>SUM(N11:N17)</f>
        <v>860000</v>
      </c>
      <c r="O18" s="44"/>
    </row>
    <row r="19" spans="1:15">
      <c r="A19" s="44"/>
      <c r="B19" s="44"/>
      <c r="C19" s="44"/>
      <c r="D19" s="44"/>
      <c r="E19" s="44"/>
      <c r="F19" s="44"/>
      <c r="G19" s="44"/>
      <c r="H19" s="44"/>
      <c r="I19" s="44"/>
      <c r="J19" s="44"/>
      <c r="K19" s="44"/>
      <c r="L19" s="44"/>
      <c r="M19" s="44"/>
      <c r="N19" s="44"/>
      <c r="O19" s="44"/>
    </row>
    <row r="20" spans="1:15">
      <c r="A20" s="44"/>
      <c r="B20" s="44"/>
      <c r="C20" s="44" t="s">
        <v>30</v>
      </c>
      <c r="D20" s="3"/>
      <c r="E20" s="4"/>
      <c r="F20" s="4"/>
      <c r="G20" s="4"/>
      <c r="H20" s="5"/>
      <c r="I20" s="44"/>
      <c r="J20" s="44"/>
      <c r="K20" s="44"/>
      <c r="L20" s="44"/>
      <c r="M20" s="44"/>
      <c r="N20" s="44"/>
      <c r="O20" s="44"/>
    </row>
    <row r="21" spans="1:15">
      <c r="A21" s="44"/>
      <c r="B21" s="44"/>
      <c r="C21" s="44"/>
      <c r="D21" s="9"/>
      <c r="E21" s="10"/>
      <c r="F21" s="10"/>
      <c r="G21" s="10"/>
      <c r="H21" s="11"/>
      <c r="I21" s="44"/>
      <c r="J21" s="44"/>
      <c r="K21" s="44"/>
      <c r="L21" s="44"/>
      <c r="M21" s="44"/>
      <c r="N21" s="44"/>
      <c r="O21" s="44"/>
    </row>
    <row r="22" spans="1:15" ht="15.75" thickBot="1">
      <c r="A22" s="44"/>
      <c r="B22" s="44"/>
      <c r="C22" s="44"/>
      <c r="D22" s="44"/>
      <c r="E22" s="44"/>
      <c r="F22" s="44"/>
      <c r="G22" s="44"/>
      <c r="H22" s="44"/>
      <c r="I22" s="44"/>
      <c r="J22" s="44"/>
      <c r="K22" s="44"/>
      <c r="L22" s="44"/>
      <c r="M22" s="44"/>
      <c r="N22" s="44"/>
      <c r="O22" s="44"/>
    </row>
    <row r="23" spans="1:15">
      <c r="A23" s="44"/>
      <c r="B23" s="44"/>
      <c r="C23" s="44"/>
      <c r="D23" s="44"/>
      <c r="E23" s="44"/>
      <c r="F23" s="44"/>
      <c r="G23" s="44"/>
      <c r="H23" s="44"/>
      <c r="I23" s="44"/>
      <c r="J23" s="44"/>
      <c r="K23" s="47"/>
      <c r="L23" s="44"/>
      <c r="M23" s="47"/>
      <c r="N23" s="56"/>
      <c r="O23" s="44"/>
    </row>
    <row r="24" spans="1:15" ht="18.75">
      <c r="A24" s="44"/>
      <c r="B24" s="44"/>
      <c r="C24" s="44"/>
      <c r="D24" s="44"/>
      <c r="E24" s="44"/>
      <c r="F24" s="44"/>
      <c r="G24" s="44"/>
      <c r="H24" s="44"/>
      <c r="I24" s="44"/>
      <c r="J24" s="44"/>
      <c r="K24" s="49" t="s">
        <v>88</v>
      </c>
      <c r="L24" s="44"/>
      <c r="M24" s="49" t="s">
        <v>89</v>
      </c>
      <c r="N24" s="57" t="s">
        <v>90</v>
      </c>
      <c r="O24" s="44"/>
    </row>
    <row r="25" spans="1:15" ht="15.75" thickBot="1">
      <c r="A25" s="44"/>
      <c r="B25" s="44"/>
      <c r="C25" s="44"/>
      <c r="D25" s="44"/>
      <c r="E25" s="44"/>
      <c r="F25" s="44"/>
      <c r="G25" s="44"/>
      <c r="H25" s="44"/>
      <c r="I25" s="44"/>
      <c r="J25" s="44"/>
      <c r="K25" s="48"/>
      <c r="L25" s="44"/>
      <c r="M25" s="48"/>
      <c r="N25" s="58" t="s">
        <v>91</v>
      </c>
      <c r="O25" s="44"/>
    </row>
    <row r="26" spans="1:15">
      <c r="A26" s="44"/>
      <c r="B26" s="44"/>
      <c r="C26" s="44"/>
      <c r="D26" s="44"/>
      <c r="E26" s="44"/>
      <c r="F26" s="44"/>
      <c r="G26" s="44"/>
      <c r="H26" s="44"/>
      <c r="I26" s="44"/>
      <c r="J26" s="44"/>
      <c r="K26" s="44"/>
      <c r="L26" s="44"/>
      <c r="M26" s="44"/>
      <c r="N26" s="44"/>
      <c r="O26" s="44"/>
    </row>
    <row r="29" spans="1:15">
      <c r="G29" s="1" t="s">
        <v>150</v>
      </c>
      <c r="H29" s="17"/>
      <c r="I29" s="12"/>
    </row>
    <row r="30" spans="1:15">
      <c r="G30" s="3">
        <v>50</v>
      </c>
      <c r="H30" s="4"/>
      <c r="I30" s="5"/>
    </row>
    <row r="31" spans="1:15">
      <c r="G31" s="6">
        <v>120</v>
      </c>
      <c r="H31" s="7"/>
      <c r="I31" s="8"/>
    </row>
    <row r="32" spans="1:15">
      <c r="G32" s="9"/>
      <c r="H32" s="10"/>
      <c r="I32" s="11"/>
    </row>
    <row r="35" spans="7:8">
      <c r="G35" s="72" t="s">
        <v>152</v>
      </c>
      <c r="H35" s="72"/>
    </row>
    <row r="36" spans="7:8">
      <c r="G36" t="s">
        <v>153</v>
      </c>
    </row>
    <row r="37" spans="7:8">
      <c r="G37" t="s">
        <v>40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Q33"/>
  <sheetViews>
    <sheetView workbookViewId="0">
      <selection activeCell="B16" sqref="B16:I16"/>
    </sheetView>
  </sheetViews>
  <sheetFormatPr defaultRowHeight="15"/>
  <cols>
    <col min="1" max="1" width="1.85546875" customWidth="1"/>
    <col min="2" max="2" width="11.5703125" customWidth="1"/>
    <col min="3" max="3" width="13.28515625" customWidth="1"/>
    <col min="4" max="4" width="29" customWidth="1"/>
    <col min="5" max="5" width="7.7109375" customWidth="1"/>
    <col min="6" max="6" width="5" customWidth="1"/>
    <col min="7" max="8" width="12.28515625" customWidth="1"/>
    <col min="9" max="9" width="12.5703125" customWidth="1"/>
    <col min="10" max="10" width="1.28515625" customWidth="1"/>
    <col min="12" max="12" width="10.85546875" customWidth="1"/>
    <col min="13" max="13" width="1.5703125" customWidth="1"/>
    <col min="15" max="15" width="10.42578125" customWidth="1"/>
  </cols>
  <sheetData>
    <row r="2" spans="1:12">
      <c r="A2" s="44"/>
      <c r="B2" s="44"/>
      <c r="C2" s="44"/>
      <c r="D2" s="44"/>
      <c r="E2" s="44"/>
      <c r="F2" s="44"/>
      <c r="G2" s="44"/>
      <c r="H2" s="44"/>
      <c r="I2" s="44"/>
      <c r="J2" s="44"/>
    </row>
    <row r="3" spans="1:12" ht="18.75">
      <c r="A3" s="44"/>
      <c r="B3" s="40" t="s">
        <v>82</v>
      </c>
      <c r="C3" s="40"/>
      <c r="D3" s="44"/>
      <c r="E3" s="44"/>
      <c r="F3" s="44"/>
      <c r="G3" s="44"/>
      <c r="H3" s="44"/>
      <c r="I3" s="44"/>
      <c r="J3" s="44"/>
    </row>
    <row r="4" spans="1:12" ht="6" customHeight="1">
      <c r="A4" s="44"/>
      <c r="B4" s="44"/>
      <c r="C4" s="46"/>
      <c r="D4" s="44"/>
      <c r="E4" s="44"/>
      <c r="F4" s="44"/>
      <c r="G4" s="44"/>
      <c r="H4" s="44"/>
      <c r="I4" s="44"/>
      <c r="J4" s="44"/>
    </row>
    <row r="5" spans="1:12" ht="21">
      <c r="A5" s="44"/>
      <c r="B5" s="44" t="s">
        <v>27</v>
      </c>
      <c r="C5" s="42" t="s">
        <v>100</v>
      </c>
      <c r="D5" s="44"/>
      <c r="E5" s="44"/>
      <c r="F5" s="44"/>
      <c r="G5" s="44"/>
      <c r="H5" s="44"/>
      <c r="I5" s="44"/>
      <c r="J5" s="44"/>
    </row>
    <row r="6" spans="1:12" ht="6" customHeight="1">
      <c r="A6" s="44"/>
      <c r="B6" s="44"/>
      <c r="C6" s="46"/>
      <c r="D6" s="44"/>
      <c r="E6" s="44"/>
      <c r="F6" s="44"/>
      <c r="G6" s="44"/>
      <c r="H6" s="44"/>
      <c r="I6" s="44"/>
      <c r="J6" s="44"/>
    </row>
    <row r="7" spans="1:12" ht="18.75">
      <c r="A7" s="44"/>
      <c r="B7" s="44" t="s">
        <v>26</v>
      </c>
      <c r="C7" s="43" t="s">
        <v>86</v>
      </c>
      <c r="D7" s="43" t="s">
        <v>87</v>
      </c>
      <c r="E7" s="52" t="s">
        <v>92</v>
      </c>
      <c r="F7" s="34" t="s">
        <v>48</v>
      </c>
      <c r="G7" s="34"/>
      <c r="H7" s="44"/>
      <c r="I7" s="44"/>
      <c r="J7" s="44"/>
    </row>
    <row r="8" spans="1:12">
      <c r="A8" s="44"/>
      <c r="B8" s="44"/>
      <c r="C8" s="44"/>
      <c r="D8" s="44"/>
      <c r="E8" s="44"/>
      <c r="F8" s="44"/>
      <c r="G8" s="44"/>
      <c r="H8" s="44"/>
      <c r="I8" s="44"/>
      <c r="J8" s="44"/>
    </row>
    <row r="9" spans="1:12">
      <c r="A9" s="44"/>
      <c r="B9" s="44" t="s">
        <v>1</v>
      </c>
      <c r="C9" s="27" t="s">
        <v>50</v>
      </c>
      <c r="D9" s="44"/>
      <c r="E9" s="44"/>
      <c r="F9" s="44"/>
      <c r="G9" s="44"/>
      <c r="H9" s="44"/>
      <c r="I9" s="44"/>
      <c r="J9" s="44"/>
      <c r="L9" t="s">
        <v>144</v>
      </c>
    </row>
    <row r="10" spans="1:12">
      <c r="A10" s="44"/>
      <c r="B10" s="44"/>
      <c r="C10" s="44"/>
      <c r="D10" s="44"/>
      <c r="E10" s="44"/>
      <c r="F10" s="44"/>
      <c r="G10" s="44"/>
      <c r="H10" s="44"/>
      <c r="I10" s="44"/>
      <c r="J10" s="44"/>
      <c r="L10" t="s">
        <v>145</v>
      </c>
    </row>
    <row r="11" spans="1:12">
      <c r="A11" s="44"/>
      <c r="B11" s="41" t="s">
        <v>2</v>
      </c>
      <c r="C11" s="41" t="s">
        <v>22</v>
      </c>
      <c r="D11" s="41" t="s">
        <v>15</v>
      </c>
      <c r="E11" s="41" t="s">
        <v>17</v>
      </c>
      <c r="F11" s="41" t="s">
        <v>18</v>
      </c>
      <c r="G11" s="41" t="s">
        <v>56</v>
      </c>
      <c r="H11" s="41" t="s">
        <v>20</v>
      </c>
      <c r="I11" s="41" t="s">
        <v>21</v>
      </c>
      <c r="J11" s="44"/>
      <c r="L11" s="71" t="s">
        <v>146</v>
      </c>
    </row>
    <row r="12" spans="1:12">
      <c r="A12" s="44"/>
      <c r="B12" s="1">
        <v>1001700</v>
      </c>
      <c r="C12" s="1" t="s">
        <v>51</v>
      </c>
      <c r="D12" s="1" t="s">
        <v>52</v>
      </c>
      <c r="E12" s="1">
        <v>2</v>
      </c>
      <c r="F12" s="1" t="s">
        <v>53</v>
      </c>
      <c r="G12" s="21">
        <v>30000</v>
      </c>
      <c r="H12" s="21">
        <v>25000</v>
      </c>
      <c r="I12" s="21">
        <f>+H12*E12</f>
        <v>50000</v>
      </c>
      <c r="J12" s="44"/>
    </row>
    <row r="13" spans="1:12">
      <c r="A13" s="44"/>
      <c r="B13" s="1">
        <v>1001701</v>
      </c>
      <c r="C13" s="1" t="s">
        <v>57</v>
      </c>
      <c r="D13" s="1" t="s">
        <v>58</v>
      </c>
      <c r="E13" s="1">
        <v>1</v>
      </c>
      <c r="F13" s="1" t="s">
        <v>53</v>
      </c>
      <c r="G13" s="21">
        <v>450000</v>
      </c>
      <c r="H13" s="21">
        <v>400000</v>
      </c>
      <c r="I13" s="21">
        <f>+H13*E13</f>
        <v>400000</v>
      </c>
      <c r="J13" s="44"/>
    </row>
    <row r="14" spans="1:12">
      <c r="A14" s="44"/>
      <c r="B14" s="1">
        <v>2</v>
      </c>
      <c r="C14" s="1" t="s">
        <v>147</v>
      </c>
      <c r="D14" s="1" t="s">
        <v>149</v>
      </c>
      <c r="E14" s="1">
        <v>1</v>
      </c>
      <c r="F14" s="1" t="s">
        <v>53</v>
      </c>
      <c r="G14" s="21">
        <v>0</v>
      </c>
      <c r="H14" s="21">
        <v>60000</v>
      </c>
      <c r="I14" s="21">
        <f>H14*E14</f>
        <v>60000</v>
      </c>
      <c r="J14" s="44"/>
    </row>
    <row r="15" spans="1:12">
      <c r="A15" s="44"/>
      <c r="B15" s="1">
        <v>3</v>
      </c>
      <c r="C15" s="1" t="s">
        <v>148</v>
      </c>
      <c r="D15" s="1" t="s">
        <v>150</v>
      </c>
      <c r="E15" s="1">
        <v>1</v>
      </c>
      <c r="F15" s="1" t="s">
        <v>53</v>
      </c>
      <c r="G15" s="21">
        <v>0</v>
      </c>
      <c r="H15" s="21">
        <v>320000</v>
      </c>
      <c r="I15" s="21">
        <f>H15*E15</f>
        <v>320000</v>
      </c>
      <c r="J15" s="44"/>
    </row>
    <row r="16" spans="1:12">
      <c r="A16" s="44"/>
      <c r="B16" s="1" t="s">
        <v>155</v>
      </c>
      <c r="C16" s="1"/>
      <c r="D16" s="1"/>
      <c r="E16" s="1">
        <v>1</v>
      </c>
      <c r="F16" s="1"/>
      <c r="G16" s="1"/>
      <c r="H16" s="1"/>
      <c r="I16" s="1"/>
      <c r="J16" s="44"/>
    </row>
    <row r="17" spans="1:17">
      <c r="A17" s="44"/>
      <c r="B17" s="1"/>
      <c r="C17" s="1"/>
      <c r="D17" s="1"/>
      <c r="E17" s="1"/>
      <c r="F17" s="1"/>
      <c r="G17" s="1"/>
      <c r="H17" s="1"/>
      <c r="I17" s="1"/>
      <c r="J17" s="44"/>
    </row>
    <row r="18" spans="1:17">
      <c r="A18" s="44"/>
      <c r="B18" s="1"/>
      <c r="C18" s="1"/>
      <c r="D18" s="1"/>
      <c r="E18" s="1"/>
      <c r="F18" s="1"/>
      <c r="G18" s="1"/>
      <c r="H18" s="1"/>
      <c r="I18" s="1"/>
      <c r="J18" s="44"/>
    </row>
    <row r="19" spans="1:17" ht="15.75" thickBot="1">
      <c r="A19" s="44"/>
      <c r="B19" s="1"/>
      <c r="C19" s="1"/>
      <c r="D19" s="1"/>
      <c r="E19" s="1"/>
      <c r="F19" s="1"/>
      <c r="G19" s="1"/>
      <c r="H19" s="1"/>
      <c r="I19" s="13"/>
      <c r="J19" s="44"/>
    </row>
    <row r="20" spans="1:17" ht="15.75" thickBot="1">
      <c r="A20" s="44"/>
      <c r="B20" s="44"/>
      <c r="C20" s="44"/>
      <c r="D20" s="44" t="s">
        <v>28</v>
      </c>
      <c r="E20" s="44"/>
      <c r="F20" s="44"/>
      <c r="G20" s="44"/>
      <c r="H20" s="44"/>
      <c r="I20" s="45">
        <f>SUM(I12:I19)</f>
        <v>830000</v>
      </c>
      <c r="J20" s="44"/>
      <c r="L20" s="72" t="s">
        <v>151</v>
      </c>
      <c r="M20" s="72"/>
      <c r="N20" s="72"/>
      <c r="O20" s="72"/>
      <c r="P20" s="72"/>
      <c r="Q20" s="72"/>
    </row>
    <row r="21" spans="1:17">
      <c r="A21" s="44"/>
      <c r="B21" s="44"/>
      <c r="C21" s="44"/>
      <c r="D21" s="44"/>
      <c r="E21" s="44"/>
      <c r="F21" s="44"/>
      <c r="G21" s="44"/>
      <c r="H21" s="44"/>
      <c r="I21" s="44"/>
      <c r="J21" s="44"/>
    </row>
    <row r="22" spans="1:17">
      <c r="A22" s="44"/>
      <c r="B22" s="44"/>
      <c r="C22" s="44" t="s">
        <v>31</v>
      </c>
      <c r="D22" s="3" t="s">
        <v>59</v>
      </c>
      <c r="E22" s="4"/>
      <c r="F22" s="4"/>
      <c r="G22" s="4"/>
      <c r="H22" s="4"/>
      <c r="I22" s="23">
        <v>200000</v>
      </c>
      <c r="J22" s="44"/>
    </row>
    <row r="23" spans="1:17">
      <c r="A23" s="44"/>
      <c r="B23" s="44"/>
      <c r="C23" s="44"/>
      <c r="D23" s="6" t="s">
        <v>32</v>
      </c>
      <c r="E23" s="7"/>
      <c r="F23" s="7"/>
      <c r="G23" s="7"/>
      <c r="H23" s="7"/>
      <c r="I23" s="24">
        <f>+I20-I22</f>
        <v>630000</v>
      </c>
      <c r="J23" s="44"/>
    </row>
    <row r="24" spans="1:17">
      <c r="A24" s="44"/>
      <c r="B24" s="44"/>
      <c r="C24" s="44"/>
      <c r="D24" s="9"/>
      <c r="E24" s="10"/>
      <c r="F24" s="10"/>
      <c r="G24" s="10"/>
      <c r="H24" s="10"/>
      <c r="I24" s="11"/>
      <c r="J24" s="44"/>
    </row>
    <row r="25" spans="1:17">
      <c r="A25" s="44"/>
      <c r="B25" s="44"/>
      <c r="C25" s="44"/>
      <c r="D25" s="44"/>
      <c r="E25" s="44"/>
      <c r="F25" s="44"/>
      <c r="G25" s="44"/>
      <c r="H25" s="44"/>
      <c r="I25" s="44"/>
      <c r="J25" s="44"/>
    </row>
    <row r="26" spans="1:17">
      <c r="A26" s="44"/>
      <c r="B26" s="44"/>
      <c r="C26" s="44" t="s">
        <v>30</v>
      </c>
      <c r="D26" s="3"/>
      <c r="E26" s="4"/>
      <c r="F26" s="4"/>
      <c r="G26" s="4"/>
      <c r="H26" s="4"/>
      <c r="I26" s="5"/>
      <c r="J26" s="44"/>
    </row>
    <row r="27" spans="1:17">
      <c r="A27" s="44"/>
      <c r="B27" s="44"/>
      <c r="C27" s="44"/>
      <c r="D27" s="6"/>
      <c r="E27" s="7"/>
      <c r="F27" s="7"/>
      <c r="G27" s="7"/>
      <c r="H27" s="7"/>
      <c r="I27" s="8"/>
      <c r="J27" s="44"/>
    </row>
    <row r="28" spans="1:17">
      <c r="A28" s="44"/>
      <c r="B28" s="44"/>
      <c r="C28" s="44"/>
      <c r="D28" s="9"/>
      <c r="E28" s="10"/>
      <c r="F28" s="10"/>
      <c r="G28" s="10"/>
      <c r="H28" s="10"/>
      <c r="I28" s="11"/>
      <c r="J28" s="44"/>
    </row>
    <row r="29" spans="1:17" ht="7.5" customHeight="1" thickBot="1">
      <c r="A29" s="44"/>
      <c r="B29" s="44"/>
      <c r="C29" s="44"/>
      <c r="D29" s="44"/>
      <c r="E29" s="44"/>
      <c r="F29" s="44"/>
      <c r="G29" s="44"/>
      <c r="H29" s="44"/>
      <c r="I29" s="44"/>
      <c r="J29" s="44"/>
    </row>
    <row r="30" spans="1:17">
      <c r="A30" s="44"/>
      <c r="B30" s="44"/>
      <c r="C30" s="44"/>
      <c r="D30" s="44"/>
      <c r="E30" s="47"/>
      <c r="F30" s="47"/>
      <c r="G30" s="47"/>
      <c r="H30" s="47"/>
      <c r="I30" s="56"/>
      <c r="J30" s="44"/>
    </row>
    <row r="31" spans="1:17" ht="18.75">
      <c r="A31" s="44"/>
      <c r="B31" s="44"/>
      <c r="C31" s="44"/>
      <c r="D31" s="44"/>
      <c r="E31" s="49" t="s">
        <v>88</v>
      </c>
      <c r="F31" s="49"/>
      <c r="G31" s="49" t="s">
        <v>142</v>
      </c>
      <c r="H31" s="49" t="s">
        <v>89</v>
      </c>
      <c r="I31" s="57" t="s">
        <v>90</v>
      </c>
      <c r="J31" s="44"/>
    </row>
    <row r="32" spans="1:17" ht="15.75" thickBot="1">
      <c r="A32" s="44"/>
      <c r="B32" s="44"/>
      <c r="C32" s="44"/>
      <c r="D32" s="44"/>
      <c r="E32" s="48"/>
      <c r="F32" s="48"/>
      <c r="G32" s="48"/>
      <c r="H32" s="48"/>
      <c r="I32" s="58" t="s">
        <v>91</v>
      </c>
      <c r="J32" s="44"/>
    </row>
    <row r="33" spans="1:10" ht="6.75" customHeight="1">
      <c r="A33" s="44"/>
      <c r="B33" s="44"/>
      <c r="C33" s="44"/>
      <c r="D33" s="44"/>
      <c r="E33" s="44"/>
      <c r="F33" s="44"/>
      <c r="G33" s="44"/>
      <c r="H33" s="44"/>
      <c r="I33" s="44"/>
      <c r="J33" s="4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I27"/>
  <sheetViews>
    <sheetView topLeftCell="A13" workbookViewId="0">
      <selection activeCell="I23" sqref="I23"/>
    </sheetView>
  </sheetViews>
  <sheetFormatPr defaultRowHeight="15"/>
  <cols>
    <col min="1" max="1" width="3.140625" customWidth="1"/>
    <col min="2" max="2" width="11.5703125" customWidth="1"/>
    <col min="3" max="3" width="13.28515625" customWidth="1"/>
    <col min="4" max="4" width="29" customWidth="1"/>
    <col min="5" max="5" width="7.7109375" customWidth="1"/>
    <col min="6" max="6" width="5" customWidth="1"/>
    <col min="7" max="8" width="12.28515625" customWidth="1"/>
    <col min="9" max="9" width="12.5703125" customWidth="1"/>
    <col min="10" max="10" width="1.28515625" customWidth="1"/>
    <col min="12" max="12" width="10.85546875" customWidth="1"/>
    <col min="13" max="13" width="1.5703125" customWidth="1"/>
    <col min="15" max="15" width="10.42578125" customWidth="1"/>
  </cols>
  <sheetData>
    <row r="1" spans="2:9">
      <c r="D1" t="s">
        <v>101</v>
      </c>
    </row>
    <row r="3" spans="2:9" ht="18.75">
      <c r="B3" s="55" t="s">
        <v>83</v>
      </c>
      <c r="C3" s="55"/>
    </row>
    <row r="4" spans="2:9" ht="21">
      <c r="B4" t="s">
        <v>27</v>
      </c>
      <c r="C4" s="42" t="s">
        <v>85</v>
      </c>
    </row>
    <row r="5" spans="2:9">
      <c r="B5" t="s">
        <v>26</v>
      </c>
    </row>
    <row r="7" spans="2:9">
      <c r="B7" t="s">
        <v>84</v>
      </c>
    </row>
    <row r="9" spans="2:9">
      <c r="B9" s="41" t="s">
        <v>2</v>
      </c>
      <c r="C9" s="41" t="s">
        <v>22</v>
      </c>
      <c r="D9" s="41" t="s">
        <v>15</v>
      </c>
      <c r="E9" s="41" t="s">
        <v>17</v>
      </c>
      <c r="F9" s="41" t="s">
        <v>18</v>
      </c>
      <c r="G9" s="41" t="s">
        <v>56</v>
      </c>
      <c r="H9" s="41" t="s">
        <v>20</v>
      </c>
      <c r="I9" s="41" t="s">
        <v>21</v>
      </c>
    </row>
    <row r="10" spans="2:9">
      <c r="B10" s="1">
        <v>1001700</v>
      </c>
      <c r="C10" s="1" t="s">
        <v>51</v>
      </c>
      <c r="D10" s="1" t="s">
        <v>52</v>
      </c>
      <c r="E10" s="1">
        <v>2</v>
      </c>
      <c r="F10" s="1" t="s">
        <v>53</v>
      </c>
      <c r="G10" s="21">
        <v>30000</v>
      </c>
      <c r="H10" s="21">
        <v>25000</v>
      </c>
      <c r="I10" s="21">
        <f>+H10*E10</f>
        <v>50000</v>
      </c>
    </row>
    <row r="11" spans="2:9">
      <c r="B11" s="1">
        <v>1001701</v>
      </c>
      <c r="C11" s="1" t="s">
        <v>57</v>
      </c>
      <c r="D11" s="1" t="s">
        <v>58</v>
      </c>
      <c r="E11" s="1">
        <v>1</v>
      </c>
      <c r="F11" s="1" t="s">
        <v>53</v>
      </c>
      <c r="G11" s="21">
        <v>450000</v>
      </c>
      <c r="H11" s="21">
        <v>400000</v>
      </c>
      <c r="I11" s="21">
        <f>+H11*E11</f>
        <v>400000</v>
      </c>
    </row>
    <row r="12" spans="2:9">
      <c r="B12" s="1"/>
      <c r="C12" s="1"/>
      <c r="D12" s="1"/>
      <c r="E12" s="1"/>
      <c r="F12" s="1"/>
      <c r="G12" s="1"/>
      <c r="H12" s="1"/>
      <c r="I12" s="1"/>
    </row>
    <row r="13" spans="2:9">
      <c r="B13" s="1"/>
      <c r="C13" s="1"/>
      <c r="D13" s="1"/>
      <c r="E13" s="1"/>
      <c r="F13" s="1"/>
      <c r="G13" s="1"/>
      <c r="H13" s="1"/>
      <c r="I13" s="1"/>
    </row>
    <row r="14" spans="2:9">
      <c r="B14" s="1"/>
      <c r="C14" s="1"/>
      <c r="D14" s="1"/>
      <c r="E14" s="1"/>
      <c r="F14" s="1"/>
      <c r="G14" s="1"/>
      <c r="H14" s="1"/>
      <c r="I14" s="1"/>
    </row>
    <row r="15" spans="2:9">
      <c r="B15" s="1"/>
      <c r="C15" s="1"/>
      <c r="D15" s="1"/>
      <c r="E15" s="1"/>
      <c r="F15" s="1"/>
      <c r="G15" s="1"/>
      <c r="H15" s="1"/>
      <c r="I15" s="1"/>
    </row>
    <row r="16" spans="2:9">
      <c r="B16" s="1"/>
      <c r="C16" s="1"/>
      <c r="D16" s="1"/>
      <c r="E16" s="1"/>
      <c r="F16" s="1"/>
      <c r="G16" s="1"/>
      <c r="H16" s="1"/>
      <c r="I16" s="1"/>
    </row>
    <row r="17" spans="2:9">
      <c r="B17" s="1"/>
      <c r="C17" s="1"/>
      <c r="D17" s="1"/>
      <c r="E17" s="1"/>
      <c r="F17" s="1"/>
      <c r="G17" s="1"/>
      <c r="H17" s="1"/>
      <c r="I17" s="1"/>
    </row>
    <row r="18" spans="2:9">
      <c r="D18" t="s">
        <v>28</v>
      </c>
      <c r="I18" s="22">
        <f>SUM(I10:I17)</f>
        <v>450000</v>
      </c>
    </row>
    <row r="20" spans="2:9">
      <c r="C20" t="s">
        <v>31</v>
      </c>
      <c r="D20" s="3"/>
      <c r="E20" s="4"/>
      <c r="F20" s="4"/>
      <c r="G20" s="4"/>
      <c r="H20" s="4"/>
      <c r="I20" s="23"/>
    </row>
    <row r="21" spans="2:9">
      <c r="D21" s="6"/>
      <c r="E21" s="7"/>
      <c r="F21" s="7"/>
      <c r="G21" s="7"/>
      <c r="H21" s="7"/>
      <c r="I21" s="24"/>
    </row>
    <row r="22" spans="2:9">
      <c r="D22" s="9"/>
      <c r="E22" s="10"/>
      <c r="F22" s="10"/>
      <c r="G22" s="10"/>
      <c r="H22" s="10"/>
      <c r="I22" s="11"/>
    </row>
    <row r="25" spans="2:9">
      <c r="C25" t="s">
        <v>30</v>
      </c>
      <c r="D25" s="3"/>
      <c r="E25" s="4"/>
      <c r="F25" s="4"/>
      <c r="G25" s="4"/>
      <c r="H25" s="4"/>
      <c r="I25" s="5"/>
    </row>
    <row r="26" spans="2:9">
      <c r="D26" s="6"/>
      <c r="E26" s="7"/>
      <c r="F26" s="7"/>
      <c r="G26" s="7"/>
      <c r="H26" s="7"/>
      <c r="I26" s="8"/>
    </row>
    <row r="27" spans="2:9">
      <c r="D27" s="9"/>
      <c r="E27" s="10"/>
      <c r="F27" s="10"/>
      <c r="G27" s="10"/>
      <c r="H27" s="10"/>
      <c r="I27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G27"/>
  <sheetViews>
    <sheetView workbookViewId="0">
      <selection activeCell="E9" sqref="E9"/>
    </sheetView>
  </sheetViews>
  <sheetFormatPr defaultRowHeight="15"/>
  <cols>
    <col min="1" max="1" width="2.85546875" customWidth="1"/>
    <col min="2" max="2" width="15.42578125" customWidth="1"/>
    <col min="3" max="3" width="18.140625" customWidth="1"/>
    <col min="4" max="4" width="17.140625" customWidth="1"/>
    <col min="5" max="5" width="17.5703125" customWidth="1"/>
    <col min="7" max="7" width="3.140625" customWidth="1"/>
  </cols>
  <sheetData>
    <row r="2" spans="1:7">
      <c r="A2" s="44"/>
      <c r="B2" s="44"/>
      <c r="C2" s="44"/>
      <c r="D2" s="44"/>
      <c r="E2" s="44"/>
      <c r="F2" s="44"/>
      <c r="G2" s="44"/>
    </row>
    <row r="3" spans="1:7">
      <c r="A3" s="44"/>
      <c r="B3" s="44" t="s">
        <v>123</v>
      </c>
      <c r="C3" s="67" t="s">
        <v>127</v>
      </c>
      <c r="D3" s="66" t="s">
        <v>128</v>
      </c>
      <c r="E3" s="68" t="s">
        <v>129</v>
      </c>
      <c r="F3" s="44"/>
      <c r="G3" s="44"/>
    </row>
    <row r="4" spans="1:7">
      <c r="A4" s="44"/>
      <c r="B4" s="44" t="s">
        <v>102</v>
      </c>
      <c r="C4" s="44"/>
      <c r="D4" s="1"/>
      <c r="E4" s="1"/>
      <c r="F4" s="44"/>
      <c r="G4" s="44"/>
    </row>
    <row r="5" spans="1:7">
      <c r="A5" s="44"/>
      <c r="B5" s="44" t="s">
        <v>103</v>
      </c>
      <c r="C5" s="1"/>
      <c r="D5" s="44"/>
      <c r="E5" s="44"/>
      <c r="F5" s="44"/>
      <c r="G5" s="44"/>
    </row>
    <row r="6" spans="1:7">
      <c r="A6" s="44"/>
      <c r="B6" s="44" t="s">
        <v>104</v>
      </c>
      <c r="C6" s="1"/>
      <c r="D6" s="1"/>
      <c r="E6" s="1"/>
      <c r="F6" s="44"/>
      <c r="G6" s="44"/>
    </row>
    <row r="7" spans="1:7">
      <c r="A7" s="44"/>
      <c r="B7" s="44"/>
      <c r="C7" s="44"/>
      <c r="D7" s="44"/>
      <c r="E7" s="44"/>
      <c r="F7" s="44"/>
      <c r="G7" s="44"/>
    </row>
    <row r="8" spans="1:7">
      <c r="A8" s="44"/>
      <c r="B8" s="44" t="s">
        <v>124</v>
      </c>
      <c r="C8" s="65" t="s">
        <v>105</v>
      </c>
      <c r="D8" s="65" t="s">
        <v>105</v>
      </c>
      <c r="E8" s="65" t="s">
        <v>105</v>
      </c>
      <c r="F8" s="44"/>
      <c r="G8" s="44"/>
    </row>
    <row r="9" spans="1:7">
      <c r="A9" s="44"/>
      <c r="B9" s="44"/>
      <c r="C9" s="44"/>
      <c r="D9" s="44"/>
      <c r="E9" s="69" t="s">
        <v>91</v>
      </c>
      <c r="F9" s="44" t="s">
        <v>133</v>
      </c>
      <c r="G9" s="44"/>
    </row>
    <row r="10" spans="1:7">
      <c r="A10" s="44"/>
      <c r="B10" s="44"/>
      <c r="C10" s="44"/>
      <c r="D10" s="44"/>
      <c r="E10" s="69" t="s">
        <v>91</v>
      </c>
      <c r="F10" s="44" t="s">
        <v>136</v>
      </c>
      <c r="G10" s="44"/>
    </row>
    <row r="11" spans="1:7">
      <c r="A11" s="44"/>
      <c r="B11" s="44"/>
      <c r="C11" s="44"/>
      <c r="D11" s="44"/>
      <c r="E11" s="44"/>
      <c r="F11" s="44"/>
      <c r="G11" s="44"/>
    </row>
    <row r="12" spans="1:7">
      <c r="A12" s="44"/>
      <c r="B12" s="44" t="s">
        <v>106</v>
      </c>
      <c r="D12" s="52" t="s">
        <v>107</v>
      </c>
      <c r="G12" s="44"/>
    </row>
    <row r="13" spans="1:7" ht="15.75" thickBot="1">
      <c r="A13" s="44"/>
      <c r="B13" s="44"/>
      <c r="C13" s="44"/>
      <c r="D13" s="44"/>
      <c r="E13" s="44"/>
      <c r="F13" s="44"/>
      <c r="G13" s="44"/>
    </row>
    <row r="14" spans="1:7">
      <c r="A14" s="44"/>
      <c r="B14" s="44"/>
      <c r="C14" s="47"/>
      <c r="D14" s="47"/>
      <c r="E14" s="47"/>
      <c r="F14" s="56"/>
      <c r="G14" s="44"/>
    </row>
    <row r="15" spans="1:7" ht="18.75">
      <c r="A15" s="44"/>
      <c r="B15" s="44"/>
      <c r="C15" s="49" t="s">
        <v>108</v>
      </c>
      <c r="D15" s="49" t="s">
        <v>89</v>
      </c>
      <c r="E15" s="49" t="s">
        <v>109</v>
      </c>
      <c r="F15" s="57" t="s">
        <v>90</v>
      </c>
      <c r="G15" s="44"/>
    </row>
    <row r="16" spans="1:7" ht="15.75" thickBot="1">
      <c r="A16" s="44"/>
      <c r="B16" s="44"/>
      <c r="C16" s="48"/>
      <c r="D16" s="48"/>
      <c r="E16" s="48"/>
      <c r="F16" s="58" t="s">
        <v>91</v>
      </c>
      <c r="G16" s="44"/>
    </row>
    <row r="17" spans="1:7">
      <c r="A17" s="44"/>
      <c r="B17" s="44"/>
      <c r="C17" s="44"/>
      <c r="D17" s="44"/>
      <c r="E17" s="44"/>
      <c r="F17" s="44"/>
      <c r="G17" s="44"/>
    </row>
    <row r="22" spans="1:7">
      <c r="C22" t="s">
        <v>125</v>
      </c>
    </row>
    <row r="23" spans="1:7">
      <c r="C23" t="s">
        <v>130</v>
      </c>
    </row>
    <row r="24" spans="1:7">
      <c r="C24" t="s">
        <v>110</v>
      </c>
    </row>
    <row r="26" spans="1:7">
      <c r="B26" t="s">
        <v>139</v>
      </c>
      <c r="C26" t="s">
        <v>137</v>
      </c>
    </row>
    <row r="27" spans="1:7">
      <c r="B27" t="s">
        <v>139</v>
      </c>
      <c r="C27" t="s">
        <v>138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3:P23"/>
  <sheetViews>
    <sheetView topLeftCell="A4" workbookViewId="0">
      <selection activeCell="O18" sqref="O18:P18"/>
    </sheetView>
  </sheetViews>
  <sheetFormatPr defaultRowHeight="15"/>
  <cols>
    <col min="1" max="1" width="14.28515625" customWidth="1"/>
    <col min="2" max="2" width="13.28515625" customWidth="1"/>
    <col min="3" max="3" width="29" customWidth="1"/>
    <col min="4" max="4" width="7.7109375" customWidth="1"/>
    <col min="5" max="5" width="5" customWidth="1"/>
    <col min="6" max="6" width="12.28515625" customWidth="1"/>
    <col min="7" max="7" width="12.5703125" customWidth="1"/>
    <col min="8" max="8" width="1.28515625" customWidth="1"/>
    <col min="10" max="10" width="10.85546875" customWidth="1"/>
    <col min="11" max="11" width="1.5703125" customWidth="1"/>
    <col min="12" max="12" width="11.28515625" customWidth="1"/>
    <col min="13" max="13" width="10.42578125" customWidth="1"/>
    <col min="14" max="14" width="2.140625" customWidth="1"/>
  </cols>
  <sheetData>
    <row r="3" spans="1:13" ht="15.75">
      <c r="C3" s="61" t="s">
        <v>65</v>
      </c>
      <c r="D3" s="61"/>
      <c r="E3" s="50"/>
    </row>
    <row r="4" spans="1:13">
      <c r="C4" t="s">
        <v>36</v>
      </c>
      <c r="D4" s="27" t="s">
        <v>50</v>
      </c>
    </row>
    <row r="7" spans="1:13">
      <c r="A7" t="s">
        <v>67</v>
      </c>
      <c r="C7" t="s">
        <v>35</v>
      </c>
      <c r="E7" t="s">
        <v>34</v>
      </c>
    </row>
    <row r="8" spans="1:13">
      <c r="A8" t="s">
        <v>2</v>
      </c>
      <c r="B8" t="s">
        <v>22</v>
      </c>
      <c r="C8" t="s">
        <v>15</v>
      </c>
      <c r="D8" t="s">
        <v>17</v>
      </c>
      <c r="E8" t="s">
        <v>18</v>
      </c>
      <c r="F8" t="s">
        <v>16</v>
      </c>
      <c r="G8" t="s">
        <v>19</v>
      </c>
      <c r="I8" t="s">
        <v>20</v>
      </c>
      <c r="J8" t="s">
        <v>21</v>
      </c>
      <c r="L8" t="s">
        <v>23</v>
      </c>
      <c r="M8" t="s">
        <v>24</v>
      </c>
    </row>
    <row r="9" spans="1:13">
      <c r="A9" s="1">
        <v>1001700</v>
      </c>
      <c r="B9" s="1" t="s">
        <v>51</v>
      </c>
      <c r="C9" s="1" t="s">
        <v>52</v>
      </c>
      <c r="D9" s="1">
        <v>3</v>
      </c>
      <c r="E9" s="1" t="s">
        <v>53</v>
      </c>
      <c r="F9" s="21">
        <v>10000</v>
      </c>
      <c r="G9" s="21">
        <f>+F9*D9</f>
        <v>30000</v>
      </c>
      <c r="H9" s="21"/>
      <c r="I9" s="21">
        <v>30000</v>
      </c>
      <c r="J9" s="21">
        <f>+I9*D9</f>
        <v>90000</v>
      </c>
      <c r="K9" s="21"/>
      <c r="L9" s="21">
        <f>+I9-F9</f>
        <v>20000</v>
      </c>
      <c r="M9" s="21">
        <f>+L9*D9</f>
        <v>60000</v>
      </c>
    </row>
    <row r="10" spans="1:13">
      <c r="A10" s="1">
        <v>1001701</v>
      </c>
      <c r="B10" s="1" t="s">
        <v>57</v>
      </c>
      <c r="C10" s="1" t="s">
        <v>58</v>
      </c>
      <c r="D10" s="1">
        <v>2</v>
      </c>
      <c r="E10" s="1" t="s">
        <v>53</v>
      </c>
      <c r="F10" s="21">
        <v>200000</v>
      </c>
      <c r="G10" s="21">
        <f t="shared" ref="G10" si="0">+F10*D10</f>
        <v>400000</v>
      </c>
      <c r="H10" s="21"/>
      <c r="I10" s="21">
        <v>450000</v>
      </c>
      <c r="J10" s="21">
        <f>+I10*D10</f>
        <v>900000</v>
      </c>
      <c r="K10" s="21"/>
      <c r="L10" s="21">
        <f>+I10-F10</f>
        <v>250000</v>
      </c>
      <c r="M10" s="21">
        <f>+L10*D10</f>
        <v>500000</v>
      </c>
    </row>
    <row r="11" spans="1:13">
      <c r="A11" s="1"/>
      <c r="B11" s="1"/>
      <c r="C11" s="1"/>
      <c r="D11" s="1"/>
      <c r="E11" s="1"/>
      <c r="F11" s="1"/>
      <c r="G11" s="1"/>
      <c r="I11" s="1"/>
      <c r="J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I12" s="1"/>
      <c r="J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I13" s="1"/>
      <c r="J13" s="1"/>
      <c r="L13" s="1"/>
      <c r="M13" s="1"/>
    </row>
    <row r="14" spans="1:13">
      <c r="C14" t="s">
        <v>28</v>
      </c>
      <c r="G14" s="22">
        <f>SUM(G9:G13)</f>
        <v>430000</v>
      </c>
      <c r="J14" s="22">
        <f>SUM(J9:J13)</f>
        <v>990000</v>
      </c>
      <c r="M14" s="22">
        <f>SUM(M9:M13)</f>
        <v>560000</v>
      </c>
    </row>
    <row r="16" spans="1:13">
      <c r="A16" t="s">
        <v>67</v>
      </c>
      <c r="C16" t="s">
        <v>35</v>
      </c>
      <c r="E16" t="s">
        <v>34</v>
      </c>
    </row>
    <row r="17" spans="1:16">
      <c r="A17" t="s">
        <v>2</v>
      </c>
      <c r="B17" t="s">
        <v>22</v>
      </c>
      <c r="C17" t="s">
        <v>15</v>
      </c>
      <c r="D17" t="s">
        <v>17</v>
      </c>
      <c r="E17" t="s">
        <v>18</v>
      </c>
      <c r="F17" t="s">
        <v>16</v>
      </c>
      <c r="G17" t="s">
        <v>19</v>
      </c>
      <c r="I17" t="s">
        <v>20</v>
      </c>
      <c r="J17" t="s">
        <v>21</v>
      </c>
      <c r="L17" t="s">
        <v>23</v>
      </c>
      <c r="M17" t="s">
        <v>24</v>
      </c>
    </row>
    <row r="18" spans="1:16">
      <c r="A18" s="28" t="s">
        <v>70</v>
      </c>
      <c r="B18" s="1" t="s">
        <v>71</v>
      </c>
      <c r="C18" s="1" t="s">
        <v>72</v>
      </c>
      <c r="D18" s="1">
        <v>3</v>
      </c>
      <c r="E18" s="1" t="s">
        <v>53</v>
      </c>
      <c r="F18" s="21">
        <v>200000</v>
      </c>
      <c r="G18" s="21">
        <f t="shared" ref="G18" si="1">+F18*D18</f>
        <v>600000</v>
      </c>
      <c r="H18" s="21"/>
      <c r="I18" s="21">
        <v>300000</v>
      </c>
      <c r="J18" s="21">
        <f>+I18*D18</f>
        <v>900000</v>
      </c>
      <c r="K18" s="21"/>
      <c r="L18" s="21">
        <f>+I18-F18</f>
        <v>100000</v>
      </c>
      <c r="M18" s="21">
        <f>+L18*D18</f>
        <v>300000</v>
      </c>
      <c r="O18" s="29">
        <v>200000</v>
      </c>
      <c r="P18" s="30" t="s">
        <v>73</v>
      </c>
    </row>
    <row r="19" spans="1:16">
      <c r="A19" s="1"/>
      <c r="B19" s="1"/>
      <c r="C19" s="1"/>
      <c r="D19" s="1"/>
      <c r="E19" s="1"/>
      <c r="F19" s="1"/>
      <c r="G19" s="1"/>
      <c r="I19" s="1"/>
      <c r="J19" s="1"/>
      <c r="L19" s="1"/>
      <c r="M19" s="1"/>
    </row>
    <row r="20" spans="1:16">
      <c r="C20" t="s">
        <v>28</v>
      </c>
      <c r="G20" s="22">
        <f>SUM(G18:G19)</f>
        <v>600000</v>
      </c>
      <c r="J20" s="22">
        <f>SUM(J18:J19)</f>
        <v>900000</v>
      </c>
      <c r="M20" s="22">
        <f>SUM(M18:M19)</f>
        <v>300000</v>
      </c>
    </row>
    <row r="23" spans="1:16">
      <c r="A23" s="16" t="s">
        <v>68</v>
      </c>
      <c r="B23" s="17"/>
      <c r="C23" s="17" t="s">
        <v>41</v>
      </c>
      <c r="D23" s="17"/>
      <c r="E23" s="17"/>
      <c r="F23" s="17"/>
      <c r="G23" s="25">
        <f>+G20+G14</f>
        <v>1030000</v>
      </c>
      <c r="H23" s="17"/>
      <c r="I23" s="17"/>
      <c r="J23" s="25">
        <f>+J20+J14</f>
        <v>1890000</v>
      </c>
      <c r="K23" s="17"/>
      <c r="L23" s="17"/>
      <c r="M23" s="26">
        <f>+M20+M14</f>
        <v>860000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2:O26"/>
  <sheetViews>
    <sheetView topLeftCell="A4" workbookViewId="0">
      <selection activeCell="O26" sqref="O26"/>
    </sheetView>
  </sheetViews>
  <sheetFormatPr defaultRowHeight="15"/>
  <cols>
    <col min="2" max="2" width="11.5703125" customWidth="1"/>
    <col min="3" max="3" width="13.28515625" customWidth="1"/>
    <col min="4" max="4" width="29" customWidth="1"/>
    <col min="5" max="5" width="7.7109375" customWidth="1"/>
    <col min="6" max="6" width="5" customWidth="1"/>
    <col min="7" max="7" width="1.28515625" customWidth="1"/>
    <col min="9" max="9" width="10.85546875" customWidth="1"/>
    <col min="10" max="10" width="1.28515625" customWidth="1"/>
    <col min="11" max="11" width="12.28515625" customWidth="1"/>
    <col min="12" max="12" width="12.5703125" customWidth="1"/>
    <col min="13" max="13" width="1.5703125" customWidth="1"/>
    <col min="15" max="15" width="10.42578125" customWidth="1"/>
  </cols>
  <sheetData>
    <row r="2" spans="1:15">
      <c r="H2" t="s">
        <v>143</v>
      </c>
    </row>
    <row r="3" spans="1:15">
      <c r="B3" t="s">
        <v>25</v>
      </c>
    </row>
    <row r="4" spans="1:15">
      <c r="B4" t="s">
        <v>36</v>
      </c>
    </row>
    <row r="6" spans="1:15">
      <c r="A6" t="s">
        <v>35</v>
      </c>
      <c r="C6" t="s">
        <v>34</v>
      </c>
    </row>
    <row r="7" spans="1:15">
      <c r="A7" t="s">
        <v>33</v>
      </c>
      <c r="B7" t="s">
        <v>2</v>
      </c>
      <c r="C7" t="s">
        <v>22</v>
      </c>
      <c r="D7" t="s">
        <v>15</v>
      </c>
      <c r="E7" t="s">
        <v>17</v>
      </c>
      <c r="F7" t="s">
        <v>18</v>
      </c>
      <c r="H7" t="s">
        <v>20</v>
      </c>
      <c r="I7" t="s">
        <v>21</v>
      </c>
      <c r="K7" t="s">
        <v>16</v>
      </c>
      <c r="L7" t="s">
        <v>19</v>
      </c>
      <c r="N7" t="s">
        <v>23</v>
      </c>
      <c r="O7" t="s">
        <v>24</v>
      </c>
    </row>
    <row r="8" spans="1:15">
      <c r="A8" s="13" t="s">
        <v>29</v>
      </c>
      <c r="B8" s="12"/>
      <c r="C8" s="1"/>
      <c r="D8" s="1"/>
      <c r="E8" s="1"/>
      <c r="F8" s="1"/>
      <c r="H8" s="1"/>
      <c r="I8" s="1"/>
      <c r="K8" s="1"/>
      <c r="L8" s="1"/>
      <c r="N8" s="1"/>
      <c r="O8" s="1"/>
    </row>
    <row r="9" spans="1:15">
      <c r="A9" s="14"/>
      <c r="B9" s="12"/>
      <c r="C9" s="1"/>
      <c r="D9" s="1"/>
      <c r="E9" s="1"/>
      <c r="F9" s="1"/>
      <c r="H9" s="1"/>
      <c r="I9" s="1"/>
      <c r="K9" s="1"/>
      <c r="L9" s="1"/>
      <c r="N9" s="1"/>
      <c r="O9" s="1"/>
    </row>
    <row r="10" spans="1:15">
      <c r="A10" s="14"/>
      <c r="B10" s="12"/>
      <c r="C10" s="1"/>
      <c r="D10" s="1"/>
      <c r="E10" s="1"/>
      <c r="F10" s="1"/>
      <c r="H10" s="1"/>
      <c r="I10" s="1"/>
      <c r="K10" s="1"/>
      <c r="L10" s="1"/>
      <c r="N10" s="1"/>
      <c r="O10" s="1"/>
    </row>
    <row r="11" spans="1:15">
      <c r="A11" s="14"/>
      <c r="B11" s="12"/>
      <c r="C11" s="1"/>
      <c r="D11" s="1"/>
      <c r="E11" s="1"/>
      <c r="F11" s="1"/>
      <c r="H11" s="1"/>
      <c r="I11" s="1"/>
      <c r="K11" s="1"/>
      <c r="L11" s="1"/>
      <c r="N11" s="1"/>
      <c r="O11" s="1"/>
    </row>
    <row r="12" spans="1:15">
      <c r="A12" s="15"/>
      <c r="B12" s="12"/>
      <c r="C12" s="1"/>
      <c r="D12" s="1"/>
      <c r="E12" s="1"/>
      <c r="F12" s="1"/>
      <c r="H12" s="1"/>
      <c r="I12" s="1"/>
      <c r="K12" s="1"/>
      <c r="L12" s="1"/>
      <c r="N12" s="1"/>
      <c r="O12" s="1"/>
    </row>
    <row r="13" spans="1:15">
      <c r="D13" t="s">
        <v>28</v>
      </c>
      <c r="H13" s="2"/>
      <c r="I13" s="2" t="s">
        <v>29</v>
      </c>
      <c r="L13" s="2" t="s">
        <v>29</v>
      </c>
      <c r="O13" s="2" t="s">
        <v>29</v>
      </c>
    </row>
    <row r="16" spans="1:15">
      <c r="A16" t="s">
        <v>35</v>
      </c>
      <c r="C16" t="s">
        <v>34</v>
      </c>
    </row>
    <row r="17" spans="1:15">
      <c r="A17" t="s">
        <v>33</v>
      </c>
      <c r="B17" t="s">
        <v>2</v>
      </c>
      <c r="C17" t="s">
        <v>22</v>
      </c>
      <c r="D17" t="s">
        <v>15</v>
      </c>
      <c r="E17" t="s">
        <v>17</v>
      </c>
      <c r="F17" t="s">
        <v>18</v>
      </c>
      <c r="H17" t="s">
        <v>20</v>
      </c>
      <c r="I17" t="s">
        <v>21</v>
      </c>
      <c r="K17" t="s">
        <v>16</v>
      </c>
      <c r="L17" t="s">
        <v>19</v>
      </c>
      <c r="N17" t="s">
        <v>23</v>
      </c>
      <c r="O17" t="s">
        <v>24</v>
      </c>
    </row>
    <row r="18" spans="1:15">
      <c r="A18" s="13" t="s">
        <v>29</v>
      </c>
      <c r="B18" s="12"/>
      <c r="C18" s="1"/>
      <c r="D18" s="1"/>
      <c r="E18" s="1"/>
      <c r="F18" s="1"/>
      <c r="H18" s="1"/>
      <c r="I18" s="1"/>
      <c r="K18" s="1"/>
      <c r="L18" s="1"/>
      <c r="N18" s="1"/>
      <c r="O18" s="1"/>
    </row>
    <row r="19" spans="1:15">
      <c r="A19" s="14"/>
      <c r="B19" s="12"/>
      <c r="C19" s="1"/>
      <c r="D19" s="1"/>
      <c r="E19" s="1"/>
      <c r="F19" s="1"/>
      <c r="H19" s="1"/>
      <c r="I19" s="1"/>
      <c r="K19" s="1"/>
      <c r="L19" s="1"/>
      <c r="N19" s="1"/>
      <c r="O19" s="1"/>
    </row>
    <row r="20" spans="1:15">
      <c r="A20" s="14"/>
      <c r="B20" s="12"/>
      <c r="C20" s="1"/>
      <c r="D20" s="1"/>
      <c r="E20" s="1"/>
      <c r="F20" s="1"/>
      <c r="H20" s="1"/>
      <c r="I20" s="1"/>
      <c r="K20" s="1"/>
      <c r="L20" s="1"/>
      <c r="N20" s="1"/>
      <c r="O20" s="1"/>
    </row>
    <row r="21" spans="1:15">
      <c r="A21" s="14"/>
      <c r="B21" s="12"/>
      <c r="C21" s="1"/>
      <c r="D21" s="1"/>
      <c r="E21" s="1"/>
      <c r="F21" s="1"/>
      <c r="H21" s="1"/>
      <c r="I21" s="1"/>
      <c r="K21" s="1"/>
      <c r="L21" s="1"/>
      <c r="N21" s="1"/>
      <c r="O21" s="1"/>
    </row>
    <row r="22" spans="1:15">
      <c r="A22" s="15"/>
      <c r="B22" s="12"/>
      <c r="C22" s="1"/>
      <c r="D22" s="1"/>
      <c r="E22" s="1"/>
      <c r="F22" s="1"/>
      <c r="H22" s="1"/>
      <c r="I22" s="1"/>
      <c r="K22" s="1"/>
      <c r="L22" s="1"/>
      <c r="N22" s="1"/>
      <c r="O22" s="1"/>
    </row>
    <row r="23" spans="1:15">
      <c r="D23" t="s">
        <v>28</v>
      </c>
      <c r="H23" s="2"/>
      <c r="I23" s="2" t="s">
        <v>29</v>
      </c>
      <c r="L23" s="2" t="s">
        <v>29</v>
      </c>
      <c r="O23" s="2" t="s">
        <v>29</v>
      </c>
    </row>
    <row r="25" spans="1:15">
      <c r="I25" t="s">
        <v>38</v>
      </c>
      <c r="L25" t="s">
        <v>39</v>
      </c>
      <c r="O25" t="s">
        <v>40</v>
      </c>
    </row>
    <row r="26" spans="1:15">
      <c r="A26" s="16"/>
      <c r="B26" s="17" t="s">
        <v>37</v>
      </c>
      <c r="C26" s="17"/>
      <c r="D26" s="17" t="s">
        <v>41</v>
      </c>
      <c r="E26" s="17"/>
      <c r="F26" s="17"/>
      <c r="G26" s="17"/>
      <c r="H26" s="17"/>
      <c r="I26" s="18" t="s">
        <v>29</v>
      </c>
      <c r="J26" s="17"/>
      <c r="K26" s="17"/>
      <c r="L26" s="18" t="s">
        <v>29</v>
      </c>
      <c r="M26" s="17"/>
      <c r="N26" s="17"/>
      <c r="O26" s="19" t="s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3:M22"/>
  <sheetViews>
    <sheetView topLeftCell="A4" workbookViewId="0">
      <selection activeCell="F21" sqref="F21"/>
    </sheetView>
  </sheetViews>
  <sheetFormatPr defaultRowHeight="15"/>
  <cols>
    <col min="1" max="1" width="14.28515625" customWidth="1"/>
    <col min="2" max="2" width="13.28515625" customWidth="1"/>
    <col min="3" max="3" width="29" customWidth="1"/>
    <col min="4" max="4" width="13.140625" customWidth="1"/>
    <col min="5" max="5" width="5" customWidth="1"/>
    <col min="6" max="6" width="12.28515625" customWidth="1"/>
    <col min="7" max="7" width="12.5703125" customWidth="1"/>
    <col min="8" max="8" width="1.28515625" customWidth="1"/>
    <col min="10" max="10" width="10.85546875" customWidth="1"/>
    <col min="11" max="11" width="1.5703125" customWidth="1"/>
    <col min="12" max="12" width="11.28515625" customWidth="1"/>
    <col min="13" max="13" width="10.42578125" customWidth="1"/>
    <col min="14" max="14" width="2.140625" customWidth="1"/>
  </cols>
  <sheetData>
    <row r="3" spans="1:13" ht="15.75">
      <c r="C3" s="62" t="s">
        <v>126</v>
      </c>
      <c r="D3" s="63"/>
      <c r="E3" s="64"/>
    </row>
    <row r="4" spans="1:13">
      <c r="C4" t="s">
        <v>36</v>
      </c>
      <c r="D4" s="27" t="s">
        <v>50</v>
      </c>
    </row>
    <row r="7" spans="1:13">
      <c r="A7" t="s">
        <v>67</v>
      </c>
      <c r="C7" t="s">
        <v>35</v>
      </c>
      <c r="E7" t="s">
        <v>34</v>
      </c>
    </row>
    <row r="8" spans="1:13">
      <c r="A8" t="s">
        <v>2</v>
      </c>
      <c r="B8" t="s">
        <v>22</v>
      </c>
      <c r="C8" t="s">
        <v>15</v>
      </c>
      <c r="D8" t="s">
        <v>131</v>
      </c>
      <c r="E8" t="s">
        <v>18</v>
      </c>
      <c r="F8" t="s">
        <v>16</v>
      </c>
      <c r="G8" t="s">
        <v>19</v>
      </c>
      <c r="I8" t="s">
        <v>20</v>
      </c>
      <c r="J8" t="s">
        <v>21</v>
      </c>
      <c r="L8" t="s">
        <v>23</v>
      </c>
      <c r="M8" t="s">
        <v>24</v>
      </c>
    </row>
    <row r="9" spans="1:13">
      <c r="A9" s="1">
        <v>1001700</v>
      </c>
      <c r="B9" s="1" t="s">
        <v>51</v>
      </c>
      <c r="C9" s="1" t="s">
        <v>52</v>
      </c>
      <c r="D9" s="1">
        <v>3</v>
      </c>
      <c r="E9" s="1" t="s">
        <v>53</v>
      </c>
      <c r="F9" s="21">
        <v>10000</v>
      </c>
      <c r="G9" s="21">
        <f>+F9*D9</f>
        <v>30000</v>
      </c>
      <c r="H9" s="21"/>
      <c r="I9" s="21">
        <v>30000</v>
      </c>
      <c r="J9" s="21">
        <f>+I9*D9</f>
        <v>90000</v>
      </c>
      <c r="K9" s="21"/>
      <c r="L9" s="21">
        <f>+I9-F9</f>
        <v>20000</v>
      </c>
      <c r="M9" s="21">
        <f>+L9*D9</f>
        <v>60000</v>
      </c>
    </row>
    <row r="10" spans="1:13">
      <c r="A10" s="1">
        <v>1001701</v>
      </c>
      <c r="B10" s="1" t="s">
        <v>57</v>
      </c>
      <c r="C10" s="1" t="s">
        <v>58</v>
      </c>
      <c r="D10" s="1">
        <v>2</v>
      </c>
      <c r="E10" s="1" t="s">
        <v>53</v>
      </c>
      <c r="F10" s="21">
        <v>200000</v>
      </c>
      <c r="G10" s="21">
        <f t="shared" ref="G10" si="0">+F10*D10</f>
        <v>400000</v>
      </c>
      <c r="H10" s="21"/>
      <c r="I10" s="21">
        <v>450000</v>
      </c>
      <c r="J10" s="21">
        <f>+I10*D10</f>
        <v>900000</v>
      </c>
      <c r="K10" s="21"/>
      <c r="L10" s="21">
        <f>+I10-F10</f>
        <v>250000</v>
      </c>
      <c r="M10" s="21">
        <f>+L10*D10</f>
        <v>500000</v>
      </c>
    </row>
    <row r="11" spans="1:13">
      <c r="A11" s="1"/>
      <c r="B11" s="1"/>
      <c r="C11" s="1"/>
      <c r="D11" s="1"/>
      <c r="E11" s="1"/>
      <c r="F11" s="1"/>
      <c r="G11" s="1"/>
      <c r="I11" s="1"/>
      <c r="J11" s="1"/>
      <c r="L11" s="1"/>
      <c r="M11" s="1"/>
    </row>
    <row r="12" spans="1:13">
      <c r="A12" s="1"/>
      <c r="B12" s="1"/>
      <c r="C12" s="1"/>
      <c r="D12" s="1"/>
      <c r="E12" s="1"/>
      <c r="F12" s="1"/>
      <c r="G12" s="1"/>
      <c r="I12" s="1"/>
      <c r="J12" s="1"/>
      <c r="L12" s="1"/>
      <c r="M12" s="1"/>
    </row>
    <row r="13" spans="1:13">
      <c r="A13" s="1"/>
      <c r="B13" s="1"/>
      <c r="C13" s="1"/>
      <c r="D13" s="1"/>
      <c r="E13" s="1"/>
      <c r="F13" s="1"/>
      <c r="G13" s="1"/>
      <c r="I13" s="1"/>
      <c r="J13" s="1"/>
      <c r="L13" s="1"/>
      <c r="M13" s="1"/>
    </row>
    <row r="14" spans="1:13">
      <c r="C14" t="s">
        <v>28</v>
      </c>
      <c r="G14" s="22">
        <f>SUM(G9:G13)</f>
        <v>430000</v>
      </c>
      <c r="J14" s="22">
        <f>SUM(J9:J13)</f>
        <v>990000</v>
      </c>
      <c r="M14" s="22">
        <f>SUM(M9:M13)</f>
        <v>560000</v>
      </c>
    </row>
    <row r="17" spans="1:13">
      <c r="A17" s="16" t="s">
        <v>132</v>
      </c>
      <c r="B17" s="17"/>
      <c r="C17" s="17"/>
      <c r="D17" s="17"/>
      <c r="E17" s="17"/>
      <c r="F17" s="17"/>
      <c r="G17" s="25">
        <f>+G14</f>
        <v>430000</v>
      </c>
      <c r="H17" s="17"/>
      <c r="I17" s="17"/>
      <c r="J17" s="25">
        <f>+J14</f>
        <v>990000</v>
      </c>
      <c r="K17" s="17"/>
      <c r="L17" s="17"/>
      <c r="M17" s="26">
        <f>+M14</f>
        <v>560000</v>
      </c>
    </row>
    <row r="21" spans="1:13">
      <c r="C21" t="s">
        <v>134</v>
      </c>
    </row>
    <row r="22" spans="1:13">
      <c r="C22" t="s">
        <v>135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3:R23"/>
  <sheetViews>
    <sheetView workbookViewId="0">
      <selection activeCell="F24" sqref="F24"/>
    </sheetView>
  </sheetViews>
  <sheetFormatPr defaultRowHeight="15"/>
  <cols>
    <col min="1" max="1" width="14.28515625" customWidth="1"/>
    <col min="2" max="2" width="13.28515625" customWidth="1"/>
    <col min="3" max="3" width="29" customWidth="1"/>
    <col min="4" max="4" width="7.7109375" customWidth="1"/>
    <col min="5" max="5" width="5" customWidth="1"/>
    <col min="6" max="6" width="12.28515625" customWidth="1"/>
    <col min="7" max="7" width="12.5703125" customWidth="1"/>
    <col min="8" max="8" width="1.28515625" customWidth="1"/>
    <col min="10" max="10" width="10.85546875" customWidth="1"/>
    <col min="11" max="11" width="1.5703125" customWidth="1"/>
    <col min="12" max="12" width="11.28515625" customWidth="1"/>
    <col min="13" max="13" width="10.42578125" customWidth="1"/>
    <col min="14" max="14" width="2.140625" customWidth="1"/>
  </cols>
  <sheetData>
    <row r="3" spans="1:18">
      <c r="A3" t="s">
        <v>66</v>
      </c>
    </row>
    <row r="4" spans="1:18">
      <c r="A4" t="s">
        <v>36</v>
      </c>
      <c r="B4" s="27" t="s">
        <v>50</v>
      </c>
    </row>
    <row r="6" spans="1:18" s="37" customFormat="1" ht="9.75" customHeight="1">
      <c r="G6" s="38"/>
      <c r="J6" s="38"/>
      <c r="M6" s="38"/>
    </row>
    <row r="8" spans="1:18">
      <c r="A8" t="s">
        <v>67</v>
      </c>
      <c r="C8" t="s">
        <v>79</v>
      </c>
      <c r="E8" t="s">
        <v>77</v>
      </c>
      <c r="G8" t="s">
        <v>78</v>
      </c>
    </row>
    <row r="9" spans="1:18">
      <c r="A9" t="s">
        <v>2</v>
      </c>
      <c r="B9" t="s">
        <v>22</v>
      </c>
      <c r="C9" t="s">
        <v>15</v>
      </c>
      <c r="D9" t="s">
        <v>17</v>
      </c>
      <c r="E9" t="s">
        <v>18</v>
      </c>
      <c r="F9" t="s">
        <v>16</v>
      </c>
      <c r="G9" t="s">
        <v>19</v>
      </c>
      <c r="I9" t="s">
        <v>20</v>
      </c>
      <c r="J9" t="s">
        <v>21</v>
      </c>
      <c r="L9" t="s">
        <v>23</v>
      </c>
      <c r="M9" t="s">
        <v>24</v>
      </c>
    </row>
    <row r="10" spans="1:18">
      <c r="A10" s="28" t="s">
        <v>70</v>
      </c>
      <c r="B10" s="1" t="s">
        <v>71</v>
      </c>
      <c r="C10" s="1" t="s">
        <v>72</v>
      </c>
      <c r="D10" s="1">
        <v>3</v>
      </c>
      <c r="E10" s="1" t="s">
        <v>53</v>
      </c>
      <c r="F10" s="21">
        <v>200000</v>
      </c>
      <c r="G10" s="21">
        <f t="shared" ref="G10" si="0">+F10*D10</f>
        <v>600000</v>
      </c>
      <c r="H10" s="21"/>
      <c r="I10" s="21">
        <v>300000</v>
      </c>
      <c r="J10" s="21">
        <f>+I10*D10</f>
        <v>900000</v>
      </c>
      <c r="K10" s="21"/>
      <c r="L10" s="21">
        <f>+I10-F10</f>
        <v>100000</v>
      </c>
      <c r="M10" s="21">
        <f>+L10*D10</f>
        <v>300000</v>
      </c>
    </row>
    <row r="11" spans="1:18">
      <c r="A11" s="1" t="s">
        <v>70</v>
      </c>
      <c r="B11" s="1"/>
      <c r="C11" s="1"/>
      <c r="D11" s="1"/>
      <c r="E11" s="1"/>
      <c r="F11" s="1"/>
      <c r="G11" s="1"/>
      <c r="I11" s="1"/>
      <c r="J11" s="1"/>
      <c r="L11" s="1"/>
      <c r="M11" s="1"/>
    </row>
    <row r="12" spans="1:18">
      <c r="C12" t="s">
        <v>28</v>
      </c>
      <c r="G12" s="22">
        <f>SUM(G10:G11)</f>
        <v>600000</v>
      </c>
      <c r="J12" s="22">
        <f>SUM(J10:J11)</f>
        <v>900000</v>
      </c>
      <c r="M12" s="22">
        <f>SUM(M10:M11)</f>
        <v>300000</v>
      </c>
    </row>
    <row r="13" spans="1:18" ht="12.75" customHeight="1">
      <c r="A13" s="31" t="s">
        <v>74</v>
      </c>
      <c r="B13" s="7"/>
      <c r="C13" s="7"/>
      <c r="D13" s="7"/>
      <c r="E13" s="7"/>
      <c r="F13" s="7"/>
      <c r="G13" s="7"/>
      <c r="I13" s="7"/>
      <c r="J13" s="7"/>
      <c r="L13" s="7"/>
      <c r="M13" s="7"/>
      <c r="O13" t="s">
        <v>69</v>
      </c>
    </row>
    <row r="14" spans="1:18">
      <c r="A14" s="28" t="s">
        <v>70</v>
      </c>
      <c r="B14" s="1" t="s">
        <v>71</v>
      </c>
      <c r="C14" s="1" t="s">
        <v>72</v>
      </c>
      <c r="D14" s="1">
        <v>1</v>
      </c>
      <c r="E14" s="1" t="s">
        <v>53</v>
      </c>
      <c r="F14" s="21">
        <v>200000</v>
      </c>
      <c r="G14" s="21">
        <f t="shared" ref="G14" si="1">+F14*D14</f>
        <v>200000</v>
      </c>
      <c r="H14" s="21"/>
      <c r="I14" s="21">
        <v>300000</v>
      </c>
      <c r="J14" s="21">
        <f>+I14*D14</f>
        <v>300000</v>
      </c>
      <c r="K14" s="21"/>
      <c r="L14" s="21">
        <f>+I14-F14</f>
        <v>100000</v>
      </c>
      <c r="M14" s="21">
        <f>+L14*D14</f>
        <v>100000</v>
      </c>
      <c r="O14" s="32">
        <v>200000</v>
      </c>
      <c r="P14" s="33" t="s">
        <v>76</v>
      </c>
      <c r="Q14" s="35"/>
      <c r="R14" s="36"/>
    </row>
    <row r="15" spans="1:18">
      <c r="A15" s="28" t="s">
        <v>70</v>
      </c>
      <c r="B15" s="1" t="s">
        <v>71</v>
      </c>
      <c r="C15" s="1" t="s">
        <v>72</v>
      </c>
      <c r="D15" s="1">
        <v>1</v>
      </c>
      <c r="E15" s="1" t="s">
        <v>53</v>
      </c>
      <c r="F15" s="21">
        <v>200000</v>
      </c>
      <c r="G15" s="21">
        <f t="shared" ref="G15" si="2">+F15*D15</f>
        <v>200000</v>
      </c>
      <c r="H15" s="21"/>
      <c r="I15" s="21">
        <v>280000</v>
      </c>
      <c r="J15" s="21">
        <f>+I15*D15</f>
        <v>280000</v>
      </c>
      <c r="K15" s="21"/>
      <c r="L15" s="21">
        <f>+I15-F15</f>
        <v>80000</v>
      </c>
      <c r="M15" s="21">
        <f>+L15*D15</f>
        <v>80000</v>
      </c>
      <c r="O15" s="32">
        <v>200000</v>
      </c>
      <c r="P15" s="30" t="s">
        <v>75</v>
      </c>
      <c r="Q15" s="73"/>
      <c r="R15" s="74"/>
    </row>
    <row r="16" spans="1:18">
      <c r="A16" s="7"/>
      <c r="B16" s="7"/>
      <c r="C16" s="31"/>
      <c r="D16" s="7"/>
      <c r="E16" s="7"/>
      <c r="F16" s="7"/>
      <c r="G16" s="7"/>
      <c r="I16" s="7"/>
      <c r="J16" s="7"/>
      <c r="L16" s="7"/>
      <c r="M16" s="7"/>
      <c r="O16" s="39">
        <f>+O14</f>
        <v>200000</v>
      </c>
      <c r="P16" t="s">
        <v>80</v>
      </c>
    </row>
    <row r="17" spans="1:16">
      <c r="A17" s="7"/>
      <c r="B17" s="7"/>
      <c r="C17" s="31"/>
      <c r="D17" s="7"/>
      <c r="E17" s="7"/>
      <c r="F17" s="7"/>
      <c r="G17" s="7"/>
      <c r="I17" s="7"/>
      <c r="J17" s="7"/>
      <c r="L17" s="7"/>
      <c r="M17" s="7"/>
      <c r="O17" s="39">
        <f>+O15</f>
        <v>200000</v>
      </c>
      <c r="P17" t="s">
        <v>81</v>
      </c>
    </row>
    <row r="19" spans="1:16" s="37" customFormat="1" ht="9.75" customHeight="1">
      <c r="G19" s="38"/>
      <c r="J19" s="38"/>
      <c r="M19" s="38"/>
    </row>
    <row r="21" spans="1:16">
      <c r="F21" t="s">
        <v>154</v>
      </c>
    </row>
    <row r="22" spans="1:16">
      <c r="F22" t="s">
        <v>156</v>
      </c>
    </row>
    <row r="23" spans="1:16">
      <c r="F23" t="s">
        <v>157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add item</vt:lpstr>
      <vt:lpstr>purchase invoice</vt:lpstr>
      <vt:lpstr>sale invoice</vt:lpstr>
      <vt:lpstr>sale quotation</vt:lpstr>
      <vt:lpstr>report type</vt:lpstr>
      <vt:lpstr>purchase report</vt:lpstr>
      <vt:lpstr>sale report</vt:lpstr>
      <vt:lpstr>stock report</vt:lpstr>
      <vt:lpstr>consignment report</vt:lpstr>
      <vt:lpstr>groups</vt:lpstr>
      <vt:lpstr>supplier</vt:lpstr>
      <vt:lpstr>other reports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2016-04-26T15:28:30Z</dcterms:created>
  <dcterms:modified xsi:type="dcterms:W3CDTF">2016-04-27T16:20:07Z</dcterms:modified>
</cp:coreProperties>
</file>