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c703cff2946e9eb/Documents/"/>
    </mc:Choice>
  </mc:AlternateContent>
  <xr:revisionPtr revIDLastSave="551" documentId="11_1EE9226725CB1F2DDC2BC2A43B3239E7D5987A0A" xr6:coauthVersionLast="47" xr6:coauthVersionMax="47" xr10:uidLastSave="{349CB757-56F2-469D-A4A1-885D549BBDE2}"/>
  <bookViews>
    <workbookView xWindow="-120" yWindow="-120" windowWidth="29040" windowHeight="15720" xr2:uid="{00000000-000D-0000-FFFF-FFFF00000000}"/>
  </bookViews>
  <sheets>
    <sheet name="Yield Juni 2025" sheetId="11" r:id="rId1"/>
    <sheet name="CAPTURE IGH 1 - 22 Juni 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0" i="11" l="1"/>
  <c r="BA9" i="11"/>
  <c r="BA10" i="11"/>
  <c r="BA11" i="11"/>
  <c r="BB11" i="11" s="1"/>
  <c r="BA12" i="11"/>
  <c r="BC12" i="11" s="1"/>
  <c r="BA13" i="11"/>
  <c r="BA14" i="11"/>
  <c r="BB14" i="11" s="1"/>
  <c r="BA15" i="11"/>
  <c r="BB15" i="11" s="1"/>
  <c r="BA16" i="11"/>
  <c r="BB16" i="11" s="1"/>
  <c r="BA17" i="11"/>
  <c r="BB17" i="11" s="1"/>
  <c r="BA18" i="11"/>
  <c r="BB18" i="11" s="1"/>
  <c r="BA19" i="11"/>
  <c r="BB19" i="11" s="1"/>
  <c r="BA20" i="11"/>
  <c r="BC20" i="11" s="1"/>
  <c r="BA21" i="11"/>
  <c r="BB21" i="11" s="1"/>
  <c r="BA22" i="11"/>
  <c r="BB22" i="11" s="1"/>
  <c r="BA23" i="11"/>
  <c r="BA24" i="11"/>
  <c r="BB24" i="11" s="1"/>
  <c r="BA25" i="11"/>
  <c r="BA26" i="11"/>
  <c r="BB26" i="11" s="1"/>
  <c r="BA27" i="11"/>
  <c r="BB27" i="11" s="1"/>
  <c r="BA28" i="11"/>
  <c r="BB28" i="11" s="1"/>
  <c r="BA29" i="11"/>
  <c r="BB29" i="11" s="1"/>
  <c r="BA30" i="11"/>
  <c r="BB30" i="11" s="1"/>
  <c r="BA31" i="11"/>
  <c r="BB31" i="11" s="1"/>
  <c r="BA32" i="11"/>
  <c r="BB32" i="11" s="1"/>
  <c r="BA33" i="11"/>
  <c r="BA34" i="11"/>
  <c r="BA35" i="11"/>
  <c r="BA36" i="11"/>
  <c r="BA37" i="11"/>
  <c r="BA38" i="11"/>
  <c r="AT9" i="11"/>
  <c r="AT10" i="11"/>
  <c r="AV10" i="11" s="1"/>
  <c r="AT11" i="11"/>
  <c r="AT12" i="11"/>
  <c r="AU12" i="11" s="1"/>
  <c r="AT13" i="11"/>
  <c r="AU13" i="11" s="1"/>
  <c r="AT14" i="11"/>
  <c r="AU14" i="11" s="1"/>
  <c r="AT15" i="11"/>
  <c r="AU15" i="11" s="1"/>
  <c r="AT16" i="11"/>
  <c r="AU16" i="11" s="1"/>
  <c r="AT17" i="11"/>
  <c r="AU17" i="11" s="1"/>
  <c r="AT18" i="11"/>
  <c r="AV18" i="11" s="1"/>
  <c r="AT19" i="11"/>
  <c r="AV19" i="11" s="1"/>
  <c r="AT20" i="11"/>
  <c r="AV20" i="11" s="1"/>
  <c r="AT21" i="11"/>
  <c r="AT22" i="11"/>
  <c r="AV22" i="11" s="1"/>
  <c r="AT23" i="11"/>
  <c r="AV23" i="11" s="1"/>
  <c r="AT24" i="11"/>
  <c r="AU24" i="11" s="1"/>
  <c r="AT25" i="11"/>
  <c r="AU25" i="11" s="1"/>
  <c r="AT26" i="11"/>
  <c r="AU26" i="11" s="1"/>
  <c r="AT27" i="11"/>
  <c r="AU27" i="11" s="1"/>
  <c r="AT28" i="11"/>
  <c r="AU28" i="11" s="1"/>
  <c r="AT29" i="11"/>
  <c r="AU29" i="11" s="1"/>
  <c r="AT30" i="11"/>
  <c r="AV30" i="11" s="1"/>
  <c r="AT31" i="11"/>
  <c r="AT32" i="11"/>
  <c r="AV32" i="11" s="1"/>
  <c r="AT33" i="11"/>
  <c r="AT34" i="11"/>
  <c r="AU34" i="11" s="1"/>
  <c r="AT35" i="11"/>
  <c r="AT36" i="11"/>
  <c r="AU36" i="11" s="1"/>
  <c r="AT37" i="11"/>
  <c r="AU37" i="11" s="1"/>
  <c r="AT38" i="11"/>
  <c r="AU38" i="11" s="1"/>
  <c r="BC9" i="11"/>
  <c r="BC10" i="11"/>
  <c r="BC13" i="11"/>
  <c r="BC14" i="11"/>
  <c r="BC22" i="11"/>
  <c r="BC23" i="11"/>
  <c r="BC25" i="11"/>
  <c r="BC27" i="11"/>
  <c r="BC28" i="11"/>
  <c r="BC31" i="11"/>
  <c r="BC32" i="11"/>
  <c r="BC33" i="11"/>
  <c r="BC34" i="11"/>
  <c r="BC35" i="11"/>
  <c r="BC36" i="11"/>
  <c r="BC37" i="11"/>
  <c r="BC38" i="11"/>
  <c r="BB9" i="11"/>
  <c r="BB10" i="11"/>
  <c r="BB13" i="11"/>
  <c r="BB23" i="11"/>
  <c r="BB25" i="11"/>
  <c r="BB33" i="11"/>
  <c r="BB34" i="11"/>
  <c r="BB35" i="11"/>
  <c r="BB36" i="11"/>
  <c r="BB37" i="11"/>
  <c r="BB38" i="11"/>
  <c r="BC8" i="11"/>
  <c r="BB8" i="11"/>
  <c r="BA8" i="11"/>
  <c r="AU9" i="11"/>
  <c r="AU10" i="11"/>
  <c r="AU11" i="11"/>
  <c r="AU18" i="11"/>
  <c r="AU19" i="11"/>
  <c r="AU20" i="11"/>
  <c r="AU21" i="11"/>
  <c r="AU30" i="11"/>
  <c r="AU31" i="11"/>
  <c r="AU32" i="11"/>
  <c r="AU33" i="11"/>
  <c r="AU35" i="11"/>
  <c r="AV9" i="11"/>
  <c r="AV11" i="11"/>
  <c r="AV21" i="11"/>
  <c r="AV31" i="11"/>
  <c r="AV33" i="11"/>
  <c r="AV34" i="11"/>
  <c r="AV35" i="11"/>
  <c r="AV36" i="11"/>
  <c r="AV37" i="11"/>
  <c r="AV38" i="11"/>
  <c r="AV8" i="11"/>
  <c r="AU8" i="11"/>
  <c r="AT8" i="11"/>
  <c r="AM9" i="11"/>
  <c r="AN9" i="11" s="1"/>
  <c r="AM10" i="11"/>
  <c r="AN10" i="11" s="1"/>
  <c r="AM11" i="11"/>
  <c r="AN11" i="11" s="1"/>
  <c r="AM12" i="11"/>
  <c r="AN12" i="11" s="1"/>
  <c r="AM13" i="11"/>
  <c r="AM14" i="11"/>
  <c r="AM15" i="11"/>
  <c r="AN15" i="11" s="1"/>
  <c r="AM16" i="11"/>
  <c r="AN16" i="11" s="1"/>
  <c r="AM17" i="11"/>
  <c r="AN17" i="11" s="1"/>
  <c r="AM18" i="11"/>
  <c r="AN18" i="11" s="1"/>
  <c r="AM19" i="11"/>
  <c r="AN19" i="11" s="1"/>
  <c r="AM20" i="11"/>
  <c r="AN20" i="11" s="1"/>
  <c r="AM21" i="11"/>
  <c r="AN21" i="11" s="1"/>
  <c r="AM22" i="11"/>
  <c r="AN22" i="11" s="1"/>
  <c r="AM23" i="11"/>
  <c r="AN23" i="11" s="1"/>
  <c r="AM24" i="11"/>
  <c r="AN24" i="11" s="1"/>
  <c r="AM25" i="11"/>
  <c r="AN25" i="11" s="1"/>
  <c r="AM26" i="11"/>
  <c r="AN26" i="11" s="1"/>
  <c r="AM27" i="11"/>
  <c r="AN27" i="11" s="1"/>
  <c r="AM28" i="11"/>
  <c r="AN28" i="11" s="1"/>
  <c r="AM29" i="11"/>
  <c r="AN29" i="11" s="1"/>
  <c r="AM30" i="11"/>
  <c r="AN30" i="11" s="1"/>
  <c r="AM31" i="11"/>
  <c r="AN31" i="11" s="1"/>
  <c r="AM32" i="11"/>
  <c r="AN32" i="11" s="1"/>
  <c r="AM33" i="11"/>
  <c r="AN33" i="11" s="1"/>
  <c r="AM34" i="11"/>
  <c r="AN34" i="11" s="1"/>
  <c r="AM35" i="11"/>
  <c r="AM36" i="11"/>
  <c r="AM37" i="11"/>
  <c r="AM38" i="11"/>
  <c r="AM8" i="11"/>
  <c r="AN8" i="11" s="1"/>
  <c r="AO8" i="11"/>
  <c r="AN13" i="11"/>
  <c r="AN14" i="11"/>
  <c r="AN35" i="11"/>
  <c r="AN36" i="11"/>
  <c r="AN37" i="11"/>
  <c r="AN38" i="11"/>
  <c r="Y29" i="11"/>
  <c r="Z28" i="11"/>
  <c r="AE23" i="11"/>
  <c r="AG30" i="11"/>
  <c r="AG31" i="11"/>
  <c r="AG32" i="11"/>
  <c r="AG33" i="11"/>
  <c r="AG34" i="11"/>
  <c r="AG35" i="11"/>
  <c r="AG36" i="11"/>
  <c r="AG37" i="11"/>
  <c r="AG38" i="11"/>
  <c r="AF28" i="11"/>
  <c r="AF30" i="11"/>
  <c r="AF31" i="11"/>
  <c r="AF32" i="11"/>
  <c r="AF33" i="11"/>
  <c r="Y9" i="11"/>
  <c r="Y33" i="11"/>
  <c r="Y34" i="11"/>
  <c r="Z33" i="11"/>
  <c r="Z34" i="11"/>
  <c r="Z35" i="11"/>
  <c r="Z36" i="11"/>
  <c r="Z37" i="11"/>
  <c r="R30" i="11"/>
  <c r="R31" i="11"/>
  <c r="R32" i="11"/>
  <c r="R33" i="11"/>
  <c r="R34" i="11"/>
  <c r="R35" i="11"/>
  <c r="AE9" i="11"/>
  <c r="AG9" i="11" s="1"/>
  <c r="AE10" i="11"/>
  <c r="AG10" i="11" s="1"/>
  <c r="AE11" i="11"/>
  <c r="AF11" i="11" s="1"/>
  <c r="AE12" i="11"/>
  <c r="AG12" i="11" s="1"/>
  <c r="AE13" i="11"/>
  <c r="AF13" i="11" s="1"/>
  <c r="AE14" i="11"/>
  <c r="AG14" i="11" s="1"/>
  <c r="AE15" i="11"/>
  <c r="AG15" i="11" s="1"/>
  <c r="AE16" i="11"/>
  <c r="AG16" i="11" s="1"/>
  <c r="AE17" i="11"/>
  <c r="AG17" i="11" s="1"/>
  <c r="AE18" i="11"/>
  <c r="AG18" i="11" s="1"/>
  <c r="AE19" i="11"/>
  <c r="AG19" i="11" s="1"/>
  <c r="AE20" i="11"/>
  <c r="AG20" i="11" s="1"/>
  <c r="AE21" i="11"/>
  <c r="AG21" i="11" s="1"/>
  <c r="AE22" i="11"/>
  <c r="AF22" i="11" s="1"/>
  <c r="AF23" i="11"/>
  <c r="AE24" i="11"/>
  <c r="AG24" i="11" s="1"/>
  <c r="AE25" i="11"/>
  <c r="AG25" i="11" s="1"/>
  <c r="AE26" i="11"/>
  <c r="AG26" i="11" s="1"/>
  <c r="AE27" i="11"/>
  <c r="AG27" i="11" s="1"/>
  <c r="AE28" i="11"/>
  <c r="AG28" i="11" s="1"/>
  <c r="AE29" i="11"/>
  <c r="AG29" i="11" s="1"/>
  <c r="AE30" i="11"/>
  <c r="AE31" i="11"/>
  <c r="AE32" i="11"/>
  <c r="AE33" i="11"/>
  <c r="AE34" i="11"/>
  <c r="AF34" i="11" s="1"/>
  <c r="AE35" i="11"/>
  <c r="AF35" i="11" s="1"/>
  <c r="AE36" i="11"/>
  <c r="AF36" i="11" s="1"/>
  <c r="AE37" i="11"/>
  <c r="AF37" i="11" s="1"/>
  <c r="AE38" i="11"/>
  <c r="AF38" i="11" s="1"/>
  <c r="AE8" i="11"/>
  <c r="AG8" i="11" s="1"/>
  <c r="X9" i="11"/>
  <c r="Z9" i="11" s="1"/>
  <c r="X10" i="11"/>
  <c r="Y10" i="11" s="1"/>
  <c r="X11" i="11"/>
  <c r="Z11" i="11" s="1"/>
  <c r="X12" i="11"/>
  <c r="Z12" i="11" s="1"/>
  <c r="X13" i="11"/>
  <c r="Y13" i="11" s="1"/>
  <c r="X14" i="11"/>
  <c r="Y14" i="11" s="1"/>
  <c r="X15" i="11"/>
  <c r="Y15" i="11" s="1"/>
  <c r="X16" i="11"/>
  <c r="Y16" i="11" s="1"/>
  <c r="X17" i="11"/>
  <c r="Z17" i="11" s="1"/>
  <c r="X18" i="11"/>
  <c r="Z18" i="11" s="1"/>
  <c r="X19" i="11"/>
  <c r="Y19" i="11" s="1"/>
  <c r="X20" i="11"/>
  <c r="Y20" i="11" s="1"/>
  <c r="X21" i="11"/>
  <c r="Y21" i="11" s="1"/>
  <c r="X22" i="11"/>
  <c r="Y22" i="11" s="1"/>
  <c r="X23" i="11"/>
  <c r="Y23" i="11" s="1"/>
  <c r="X24" i="11"/>
  <c r="Y24" i="11" s="1"/>
  <c r="X25" i="11"/>
  <c r="Y25" i="11" s="1"/>
  <c r="X26" i="11"/>
  <c r="Y26" i="11" s="1"/>
  <c r="X27" i="11"/>
  <c r="Y27" i="11" s="1"/>
  <c r="X28" i="11"/>
  <c r="Y28" i="11" s="1"/>
  <c r="X29" i="11"/>
  <c r="Z29" i="11" s="1"/>
  <c r="X30" i="11"/>
  <c r="Z30" i="11" s="1"/>
  <c r="X31" i="11"/>
  <c r="Z31" i="11" s="1"/>
  <c r="X32" i="11"/>
  <c r="Z32" i="11" s="1"/>
  <c r="X33" i="11"/>
  <c r="X34" i="11"/>
  <c r="X35" i="11"/>
  <c r="Y35" i="11" s="1"/>
  <c r="X36" i="11"/>
  <c r="Y36" i="11" s="1"/>
  <c r="X37" i="11"/>
  <c r="Y37" i="11" s="1"/>
  <c r="X38" i="11"/>
  <c r="Z38" i="11" s="1"/>
  <c r="X8" i="11"/>
  <c r="Z8" i="11" s="1"/>
  <c r="Q9" i="11"/>
  <c r="S9" i="11" s="1"/>
  <c r="Q10" i="11"/>
  <c r="S10" i="11" s="1"/>
  <c r="Q11" i="11"/>
  <c r="S11" i="11" s="1"/>
  <c r="Q12" i="11"/>
  <c r="S12" i="11" s="1"/>
  <c r="Q13" i="11"/>
  <c r="S13" i="11" s="1"/>
  <c r="Q14" i="11"/>
  <c r="R14" i="11" s="1"/>
  <c r="Q15" i="11"/>
  <c r="R15" i="11" s="1"/>
  <c r="Q16" i="11"/>
  <c r="R16" i="11" s="1"/>
  <c r="Q17" i="11"/>
  <c r="S17" i="11" s="1"/>
  <c r="Q18" i="11"/>
  <c r="S18" i="11" s="1"/>
  <c r="Q19" i="11"/>
  <c r="S19" i="11" s="1"/>
  <c r="Q20" i="11"/>
  <c r="R20" i="11" s="1"/>
  <c r="Q21" i="11"/>
  <c r="S21" i="11" s="1"/>
  <c r="Q22" i="11"/>
  <c r="S22" i="11" s="1"/>
  <c r="Q23" i="11"/>
  <c r="S23" i="11" s="1"/>
  <c r="Q24" i="11"/>
  <c r="S24" i="11" s="1"/>
  <c r="Q25" i="11"/>
  <c r="S25" i="11" s="1"/>
  <c r="Q26" i="11"/>
  <c r="R26" i="11" s="1"/>
  <c r="Q27" i="11"/>
  <c r="R27" i="11" s="1"/>
  <c r="Q28" i="11"/>
  <c r="R28" i="11" s="1"/>
  <c r="Q29" i="11"/>
  <c r="S29" i="11" s="1"/>
  <c r="Q30" i="11"/>
  <c r="S30" i="11" s="1"/>
  <c r="Q31" i="11"/>
  <c r="S31" i="11" s="1"/>
  <c r="Q32" i="11"/>
  <c r="S32" i="11" s="1"/>
  <c r="Q33" i="11"/>
  <c r="S33" i="11" s="1"/>
  <c r="Q34" i="11"/>
  <c r="S34" i="11" s="1"/>
  <c r="Q35" i="11"/>
  <c r="S35" i="11" s="1"/>
  <c r="Q36" i="11"/>
  <c r="S36" i="11" s="1"/>
  <c r="Q37" i="11"/>
  <c r="S37" i="11" s="1"/>
  <c r="Q38" i="11"/>
  <c r="R38" i="11" s="1"/>
  <c r="Q8" i="11"/>
  <c r="R8" i="11" s="1"/>
  <c r="I39" i="11"/>
  <c r="C39" i="11"/>
  <c r="BC29" i="11" l="1"/>
  <c r="BC26" i="11"/>
  <c r="AV26" i="11"/>
  <c r="AV25" i="11"/>
  <c r="BC24" i="11"/>
  <c r="AV24" i="11"/>
  <c r="AU23" i="11"/>
  <c r="AU22" i="11"/>
  <c r="BC21" i="11"/>
  <c r="BC18" i="11"/>
  <c r="BC15" i="11"/>
  <c r="AV14" i="11"/>
  <c r="AV13" i="11"/>
  <c r="BB12" i="11"/>
  <c r="AV12" i="11"/>
  <c r="BC11" i="11"/>
  <c r="BC19" i="11"/>
  <c r="BB20" i="11"/>
  <c r="BC17" i="11"/>
  <c r="BC30" i="11"/>
  <c r="BC16" i="11"/>
  <c r="AV29" i="11"/>
  <c r="AV17" i="11"/>
  <c r="AV28" i="11"/>
  <c r="AV16" i="11"/>
  <c r="AV27" i="11"/>
  <c r="AV15" i="11"/>
  <c r="Y32" i="11"/>
  <c r="Y31" i="11"/>
  <c r="Y30" i="11"/>
  <c r="R23" i="11"/>
  <c r="AF25" i="11"/>
  <c r="AF24" i="11"/>
  <c r="Y8" i="11"/>
  <c r="R37" i="11"/>
  <c r="AF9" i="11"/>
  <c r="AF27" i="11"/>
  <c r="AF8" i="11"/>
  <c r="R11" i="11"/>
  <c r="R9" i="11"/>
  <c r="Y38" i="11"/>
  <c r="AF21" i="11"/>
  <c r="AF18" i="11"/>
  <c r="R36" i="11"/>
  <c r="AF29" i="11"/>
  <c r="Z27" i="11"/>
  <c r="AF26" i="11"/>
  <c r="Z26" i="11"/>
  <c r="Z25" i="11"/>
  <c r="Z24" i="11"/>
  <c r="Z23" i="11"/>
  <c r="Z22" i="11"/>
  <c r="R22" i="11"/>
  <c r="AF20" i="11"/>
  <c r="AF19" i="11"/>
  <c r="AF17" i="11"/>
  <c r="AF16" i="11"/>
  <c r="S16" i="11"/>
  <c r="AF15" i="11"/>
  <c r="AF14" i="11"/>
  <c r="AG13" i="11"/>
  <c r="Z21" i="11"/>
  <c r="Z20" i="11"/>
  <c r="Z15" i="11"/>
  <c r="Z14" i="11"/>
  <c r="Z16" i="11"/>
  <c r="Z13" i="11"/>
  <c r="R19" i="11"/>
  <c r="R17" i="11"/>
  <c r="R13" i="11"/>
  <c r="R29" i="11"/>
  <c r="R18" i="11"/>
  <c r="S28" i="11"/>
  <c r="S20" i="11"/>
  <c r="R25" i="11"/>
  <c r="R21" i="11"/>
  <c r="R24" i="11"/>
  <c r="Y11" i="11"/>
  <c r="Y18" i="11"/>
  <c r="Y17" i="11"/>
  <c r="Z19" i="11"/>
  <c r="AG23" i="11"/>
  <c r="AG22" i="11"/>
  <c r="AG11" i="11"/>
  <c r="AF12" i="11"/>
  <c r="Y12" i="11"/>
  <c r="R12" i="11"/>
  <c r="Z10" i="11"/>
  <c r="AF10" i="11"/>
  <c r="R10" i="11"/>
  <c r="S8" i="11"/>
  <c r="S15" i="11"/>
  <c r="S38" i="11"/>
  <c r="S14" i="11"/>
  <c r="S27" i="11"/>
  <c r="S26" i="11"/>
  <c r="J39" i="11"/>
  <c r="G39" i="11"/>
  <c r="F39" i="11"/>
  <c r="D39" i="11"/>
  <c r="K29" i="11"/>
  <c r="H29" i="11"/>
  <c r="E29" i="11"/>
  <c r="K28" i="11"/>
  <c r="H28" i="11"/>
  <c r="E28" i="11"/>
  <c r="K27" i="11"/>
  <c r="H27" i="11"/>
  <c r="E27" i="11"/>
  <c r="K26" i="11"/>
  <c r="H26" i="11"/>
  <c r="E26" i="11"/>
  <c r="K25" i="11"/>
  <c r="H25" i="11"/>
  <c r="E25" i="11"/>
  <c r="K24" i="11"/>
  <c r="H24" i="11"/>
  <c r="E24" i="11"/>
  <c r="K23" i="11"/>
  <c r="H23" i="11"/>
  <c r="E23" i="11"/>
  <c r="K22" i="11"/>
  <c r="H22" i="11"/>
  <c r="E22" i="11"/>
  <c r="K21" i="11"/>
  <c r="H21" i="11"/>
  <c r="E21" i="11"/>
  <c r="K20" i="11"/>
  <c r="H20" i="11"/>
  <c r="E20" i="11"/>
  <c r="K19" i="11"/>
  <c r="H19" i="11"/>
  <c r="E19" i="11"/>
  <c r="K18" i="11"/>
  <c r="H18" i="11"/>
  <c r="E18" i="11"/>
  <c r="K17" i="11"/>
  <c r="H17" i="11"/>
  <c r="E17" i="11"/>
  <c r="K16" i="11"/>
  <c r="H16" i="11"/>
  <c r="E16" i="11"/>
  <c r="K15" i="11"/>
  <c r="H15" i="11"/>
  <c r="E15" i="11"/>
  <c r="K14" i="11"/>
  <c r="H14" i="11"/>
  <c r="E14" i="11"/>
  <c r="K13" i="11"/>
  <c r="H13" i="11"/>
  <c r="E13" i="11"/>
  <c r="K12" i="11"/>
  <c r="H12" i="11"/>
  <c r="E12" i="11"/>
  <c r="K11" i="11"/>
  <c r="H11" i="11"/>
  <c r="E11" i="11"/>
  <c r="K10" i="11"/>
  <c r="H10" i="11"/>
  <c r="E10" i="11"/>
  <c r="K9" i="11"/>
  <c r="H9" i="11"/>
  <c r="E9" i="11"/>
  <c r="K8" i="11"/>
  <c r="H8" i="11"/>
  <c r="E8" i="11"/>
  <c r="E39" i="11" l="1"/>
  <c r="H39" i="11"/>
  <c r="K39" i="11"/>
</calcChain>
</file>

<file path=xl/sharedStrings.xml><?xml version="1.0" encoding="utf-8"?>
<sst xmlns="http://schemas.openxmlformats.org/spreadsheetml/2006/main" count="98" uniqueCount="37">
  <si>
    <t>Sub Total</t>
  </si>
  <si>
    <t>Lokasi : Central Park Mall</t>
  </si>
  <si>
    <t>Mobil</t>
  </si>
  <si>
    <t>Motor</t>
  </si>
  <si>
    <t>Box</t>
  </si>
  <si>
    <t>Qty Cas</t>
  </si>
  <si>
    <t>Income Cas</t>
  </si>
  <si>
    <t>Yield</t>
  </si>
  <si>
    <t>Tanggal</t>
  </si>
  <si>
    <t>Hari</t>
  </si>
  <si>
    <t>Rabu</t>
  </si>
  <si>
    <t>Kamis</t>
  </si>
  <si>
    <t>Jumat</t>
  </si>
  <si>
    <t>Sabtu</t>
  </si>
  <si>
    <t>Minggu</t>
  </si>
  <si>
    <t>Senin</t>
  </si>
  <si>
    <t>Selasa</t>
  </si>
  <si>
    <t>Bulan Juni 2025</t>
  </si>
  <si>
    <t>Income Parkir Harian Periode Juni 2025</t>
  </si>
  <si>
    <t>IGH QTY CASUAL</t>
  </si>
  <si>
    <t>IGH QTY MANUAL MIX</t>
  </si>
  <si>
    <t>LT</t>
  </si>
  <si>
    <t>TOTAL QTY CASUAL</t>
  </si>
  <si>
    <t>MOBIL</t>
  </si>
  <si>
    <t>MOTOR</t>
  </si>
  <si>
    <t>BOX/TRUCK</t>
  </si>
  <si>
    <t>DASHBOARD</t>
  </si>
  <si>
    <t>DASHBOARD VS IGH</t>
  </si>
  <si>
    <t>LAPORAN VS IGH</t>
  </si>
  <si>
    <t>IGH TOTAL QTY</t>
  </si>
  <si>
    <t>IGH LT</t>
  </si>
  <si>
    <t>QTY</t>
  </si>
  <si>
    <t>INCOME</t>
  </si>
  <si>
    <t>IGH INCOME CASUAL</t>
  </si>
  <si>
    <t>IGH INCOME MANUAL MIX</t>
  </si>
  <si>
    <t>IGH TOTAL INCOME</t>
  </si>
  <si>
    <t>TOTAL INCOME 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</si>
</sst>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_(* #,##0.00_);_(* \(#,##0.00\);_(* \-??_);_(@_)"/>
    <numFmt numFmtId="166" formatCode="_(* #,##0.0_);_(* \(#,##0.0\);_(* &quot;-&quot;??_);_(@_)"/>
    <numFmt numFmtId="171" formatCode="_-[$Rp-421]* #,##0_-;\-[$Rp-421]* #,##0_-;_-[$Rp-421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4" fillId="0" borderId="0" applyFill="0" applyBorder="0" applyAlignment="0" applyProtection="0"/>
    <xf numFmtId="0" fontId="4" fillId="0" borderId="0"/>
  </cellStyleXfs>
  <cellXfs count="61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164" fontId="0" fillId="0" borderId="1" xfId="0" applyNumberFormat="1" applyBorder="1"/>
    <xf numFmtId="3" fontId="1" fillId="3" borderId="1" xfId="0" applyNumberFormat="1" applyFont="1" applyFill="1" applyBorder="1"/>
    <xf numFmtId="0" fontId="2" fillId="2" borderId="14" xfId="0" applyFont="1" applyFill="1" applyBorder="1" applyAlignment="1">
      <alignment horizontal="center"/>
    </xf>
    <xf numFmtId="166" fontId="0" fillId="0" borderId="1" xfId="0" applyNumberFormat="1" applyBorder="1"/>
    <xf numFmtId="0" fontId="5" fillId="4" borderId="9" xfId="0" applyFont="1" applyFill="1" applyBorder="1" applyAlignment="1">
      <alignment horizontal="center"/>
    </xf>
    <xf numFmtId="15" fontId="6" fillId="0" borderId="1" xfId="2" applyNumberFormat="1" applyFont="1" applyBorder="1" applyAlignment="1">
      <alignment horizontal="center"/>
    </xf>
    <xf numFmtId="0" fontId="4" fillId="0" borderId="1" xfId="2" applyBorder="1"/>
    <xf numFmtId="15" fontId="6" fillId="0" borderId="14" xfId="2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4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/>
    <xf numFmtId="0" fontId="0" fillId="0" borderId="1" xfId="0" applyBorder="1" applyAlignment="1">
      <alignment horizontal="center"/>
    </xf>
    <xf numFmtId="171" fontId="0" fillId="5" borderId="1" xfId="0" applyNumberFormat="1" applyFill="1" applyBorder="1" applyAlignment="1">
      <alignment horizontal="center"/>
    </xf>
    <xf numFmtId="171" fontId="0" fillId="6" borderId="1" xfId="0" applyNumberFormat="1" applyFill="1" applyBorder="1" applyAlignment="1">
      <alignment horizontal="center"/>
    </xf>
    <xf numFmtId="171" fontId="0" fillId="6" borderId="1" xfId="0" applyNumberFormat="1" applyFill="1" applyBorder="1" applyAlignment="1">
      <alignment horizontal="center" vertical="center"/>
    </xf>
    <xf numFmtId="171" fontId="0" fillId="5" borderId="1" xfId="0" applyNumberFormat="1" applyFill="1" applyBorder="1" applyAlignment="1">
      <alignment horizontal="center" vertical="center"/>
    </xf>
    <xf numFmtId="171" fontId="0" fillId="7" borderId="1" xfId="0" applyNumberFormat="1" applyFill="1" applyBorder="1" applyAlignment="1">
      <alignment horizontal="center" vertical="center"/>
    </xf>
    <xf numFmtId="171" fontId="0" fillId="7" borderId="1" xfId="0" applyNumberFormat="1" applyFill="1" applyBorder="1" applyAlignment="1">
      <alignment horizontal="center"/>
    </xf>
    <xf numFmtId="171" fontId="0" fillId="8" borderId="1" xfId="0" applyNumberFormat="1" applyFill="1" applyBorder="1" applyAlignment="1">
      <alignment horizontal="center" vertical="center"/>
    </xf>
    <xf numFmtId="171" fontId="0" fillId="8" borderId="1" xfId="0" applyNumberFormat="1" applyFill="1" applyBorder="1" applyAlignment="1">
      <alignment horizontal="center"/>
    </xf>
  </cellXfs>
  <cellStyles count="3">
    <cellStyle name="Comma 2 2 2 2" xfId="1" xr:uid="{00000000-0005-0000-0000-000000000000}"/>
    <cellStyle name="Normal" xfId="0" builtinId="0"/>
    <cellStyle name="Normal 2 2 1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140800</xdr:colOff>
      <xdr:row>30</xdr:row>
      <xdr:rowOff>75476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C7E71BCB-F972-F508-8471-71CF0EC49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00000" cy="5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27</xdr:col>
      <xdr:colOff>102705</xdr:colOff>
      <xdr:row>61</xdr:row>
      <xdr:rowOff>161214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7E9BEC16-44D6-7494-E870-E65400C0D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16561905" cy="5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27</xdr:col>
      <xdr:colOff>102705</xdr:colOff>
      <xdr:row>92</xdr:row>
      <xdr:rowOff>104071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79B97754-343C-937A-868A-8A61E56DD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01500"/>
          <a:ext cx="16561905" cy="5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27</xdr:col>
      <xdr:colOff>102705</xdr:colOff>
      <xdr:row>122</xdr:row>
      <xdr:rowOff>161214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1CCAD8E8-A1DE-0590-B5AB-B10C9A931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716500"/>
          <a:ext cx="16561905" cy="5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27</xdr:col>
      <xdr:colOff>112228</xdr:colOff>
      <xdr:row>152</xdr:row>
      <xdr:rowOff>104095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B447EF65-AB10-22BC-0848-AD0F2E797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622000"/>
          <a:ext cx="16571428" cy="5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27</xdr:col>
      <xdr:colOff>93181</xdr:colOff>
      <xdr:row>182</xdr:row>
      <xdr:rowOff>113595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595F46BC-DC54-2D7C-857B-00F6B854D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9146500"/>
          <a:ext cx="16552381" cy="5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27</xdr:col>
      <xdr:colOff>64609</xdr:colOff>
      <xdr:row>211</xdr:row>
      <xdr:rowOff>189809</xdr:rowOff>
    </xdr:to>
    <xdr:pic>
      <xdr:nvPicPr>
        <xdr:cNvPr id="8" name="Gambar 7">
          <a:extLst>
            <a:ext uri="{FF2B5EF4-FFF2-40B4-BE49-F238E27FC236}">
              <a16:creationId xmlns:a16="http://schemas.microsoft.com/office/drawing/2014/main" id="{A65A030C-832F-9DDD-B154-3A91FE4A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4861500"/>
          <a:ext cx="16523809" cy="5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27</xdr:col>
      <xdr:colOff>93181</xdr:colOff>
      <xdr:row>241</xdr:row>
      <xdr:rowOff>161238</xdr:rowOff>
    </xdr:to>
    <xdr:pic>
      <xdr:nvPicPr>
        <xdr:cNvPr id="9" name="Gambar 8">
          <a:extLst>
            <a:ext uri="{FF2B5EF4-FFF2-40B4-BE49-F238E27FC236}">
              <a16:creationId xmlns:a16="http://schemas.microsoft.com/office/drawing/2014/main" id="{6BB8A83C-B01B-F273-2CFD-55C89112A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0576500"/>
          <a:ext cx="16552381" cy="5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27</xdr:col>
      <xdr:colOff>121752</xdr:colOff>
      <xdr:row>272</xdr:row>
      <xdr:rowOff>46929</xdr:rowOff>
    </xdr:to>
    <xdr:pic>
      <xdr:nvPicPr>
        <xdr:cNvPr id="10" name="Gambar 9">
          <a:extLst>
            <a:ext uri="{FF2B5EF4-FFF2-40B4-BE49-F238E27FC236}">
              <a16:creationId xmlns:a16="http://schemas.microsoft.com/office/drawing/2014/main" id="{6C8EE2F6-3D80-0EEE-3AB4-3CF83B71E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6291500"/>
          <a:ext cx="16580952" cy="5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27</xdr:col>
      <xdr:colOff>83657</xdr:colOff>
      <xdr:row>301</xdr:row>
      <xdr:rowOff>104095</xdr:rowOff>
    </xdr:to>
    <xdr:pic>
      <xdr:nvPicPr>
        <xdr:cNvPr id="11" name="Gambar 10">
          <a:extLst>
            <a:ext uri="{FF2B5EF4-FFF2-40B4-BE49-F238E27FC236}">
              <a16:creationId xmlns:a16="http://schemas.microsoft.com/office/drawing/2014/main" id="{59EF7B6B-D1DA-DC4D-2E48-8B180B437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2006500"/>
          <a:ext cx="16542857" cy="5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27</xdr:col>
      <xdr:colOff>93181</xdr:colOff>
      <xdr:row>330</xdr:row>
      <xdr:rowOff>104095</xdr:rowOff>
    </xdr:to>
    <xdr:pic>
      <xdr:nvPicPr>
        <xdr:cNvPr id="12" name="Gambar 11">
          <a:extLst>
            <a:ext uri="{FF2B5EF4-FFF2-40B4-BE49-F238E27FC236}">
              <a16:creationId xmlns:a16="http://schemas.microsoft.com/office/drawing/2014/main" id="{3EC034AB-53C9-C7AC-EC50-A2BFCEB76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7531000"/>
          <a:ext cx="16552381" cy="5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27</xdr:col>
      <xdr:colOff>93181</xdr:colOff>
      <xdr:row>360</xdr:row>
      <xdr:rowOff>189809</xdr:rowOff>
    </xdr:to>
    <xdr:pic>
      <xdr:nvPicPr>
        <xdr:cNvPr id="13" name="Gambar 12">
          <a:extLst>
            <a:ext uri="{FF2B5EF4-FFF2-40B4-BE49-F238E27FC236}">
              <a16:creationId xmlns:a16="http://schemas.microsoft.com/office/drawing/2014/main" id="{DBCD2FCF-2B45-CA17-8B75-219E7D47B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3246000"/>
          <a:ext cx="16552381" cy="5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25</xdr:col>
      <xdr:colOff>350476</xdr:colOff>
      <xdr:row>392</xdr:row>
      <xdr:rowOff>123095</xdr:rowOff>
    </xdr:to>
    <xdr:pic>
      <xdr:nvPicPr>
        <xdr:cNvPr id="14" name="Gambar 13">
          <a:extLst>
            <a:ext uri="{FF2B5EF4-FFF2-40B4-BE49-F238E27FC236}">
              <a16:creationId xmlns:a16="http://schemas.microsoft.com/office/drawing/2014/main" id="{42AB0E64-F623-BA57-AB4A-E8C49C0E4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8961000"/>
          <a:ext cx="15590476" cy="5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393</xdr:row>
      <xdr:rowOff>76200</xdr:rowOff>
    </xdr:from>
    <xdr:to>
      <xdr:col>27</xdr:col>
      <xdr:colOff>93181</xdr:colOff>
      <xdr:row>420</xdr:row>
      <xdr:rowOff>142224</xdr:rowOff>
    </xdr:to>
    <xdr:pic>
      <xdr:nvPicPr>
        <xdr:cNvPr id="15" name="Gambar 14">
          <a:extLst>
            <a:ext uri="{FF2B5EF4-FFF2-40B4-BE49-F238E27FC236}">
              <a16:creationId xmlns:a16="http://schemas.microsoft.com/office/drawing/2014/main" id="{DCAA0966-861C-E522-35FD-89602D3D0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4942700"/>
          <a:ext cx="16552381" cy="5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27</xdr:col>
      <xdr:colOff>64609</xdr:colOff>
      <xdr:row>452</xdr:row>
      <xdr:rowOff>123095</xdr:rowOff>
    </xdr:to>
    <xdr:pic>
      <xdr:nvPicPr>
        <xdr:cNvPr id="17" name="Gambar 16">
          <a:extLst>
            <a:ext uri="{FF2B5EF4-FFF2-40B4-BE49-F238E27FC236}">
              <a16:creationId xmlns:a16="http://schemas.microsoft.com/office/drawing/2014/main" id="{F2F86D29-692B-74B3-B983-F135D793E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80391000"/>
          <a:ext cx="16523809" cy="5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27</xdr:col>
      <xdr:colOff>74133</xdr:colOff>
      <xdr:row>482</xdr:row>
      <xdr:rowOff>151714</xdr:rowOff>
    </xdr:to>
    <xdr:pic>
      <xdr:nvPicPr>
        <xdr:cNvPr id="18" name="Gambar 17">
          <a:extLst>
            <a:ext uri="{FF2B5EF4-FFF2-40B4-BE49-F238E27FC236}">
              <a16:creationId xmlns:a16="http://schemas.microsoft.com/office/drawing/2014/main" id="{B0FF9F2D-053B-5518-CB4C-5CB3EA0B0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86487000"/>
          <a:ext cx="16533333" cy="5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27</xdr:col>
      <xdr:colOff>121752</xdr:colOff>
      <xdr:row>513</xdr:row>
      <xdr:rowOff>161214</xdr:rowOff>
    </xdr:to>
    <xdr:pic>
      <xdr:nvPicPr>
        <xdr:cNvPr id="19" name="Gambar 18">
          <a:extLst>
            <a:ext uri="{FF2B5EF4-FFF2-40B4-BE49-F238E27FC236}">
              <a16:creationId xmlns:a16="http://schemas.microsoft.com/office/drawing/2014/main" id="{46947330-5888-7F23-478B-066D2FC30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92202000"/>
          <a:ext cx="16580952" cy="5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27</xdr:col>
      <xdr:colOff>102705</xdr:colOff>
      <xdr:row>544</xdr:row>
      <xdr:rowOff>170738</xdr:rowOff>
    </xdr:to>
    <xdr:pic>
      <xdr:nvPicPr>
        <xdr:cNvPr id="20" name="Gambar 19">
          <a:extLst>
            <a:ext uri="{FF2B5EF4-FFF2-40B4-BE49-F238E27FC236}">
              <a16:creationId xmlns:a16="http://schemas.microsoft.com/office/drawing/2014/main" id="{120C993A-52BA-F0B0-B53D-44858A328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98107500"/>
          <a:ext cx="16561905" cy="5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27</xdr:col>
      <xdr:colOff>121752</xdr:colOff>
      <xdr:row>576</xdr:row>
      <xdr:rowOff>142143</xdr:rowOff>
    </xdr:to>
    <xdr:pic>
      <xdr:nvPicPr>
        <xdr:cNvPr id="21" name="Gambar 20">
          <a:extLst>
            <a:ext uri="{FF2B5EF4-FFF2-40B4-BE49-F238E27FC236}">
              <a16:creationId xmlns:a16="http://schemas.microsoft.com/office/drawing/2014/main" id="{5CB012D9-D09F-B8C9-F071-73D9F3840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04013000"/>
          <a:ext cx="16580952" cy="5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27</xdr:col>
      <xdr:colOff>121752</xdr:colOff>
      <xdr:row>608</xdr:row>
      <xdr:rowOff>75476</xdr:rowOff>
    </xdr:to>
    <xdr:pic>
      <xdr:nvPicPr>
        <xdr:cNvPr id="22" name="Gambar 21">
          <a:extLst>
            <a:ext uri="{FF2B5EF4-FFF2-40B4-BE49-F238E27FC236}">
              <a16:creationId xmlns:a16="http://schemas.microsoft.com/office/drawing/2014/main" id="{2AFAADAD-21A0-293C-25A6-0A604D1C8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10109000"/>
          <a:ext cx="16580952" cy="5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27</xdr:col>
      <xdr:colOff>131276</xdr:colOff>
      <xdr:row>639</xdr:row>
      <xdr:rowOff>85000</xdr:rowOff>
    </xdr:to>
    <xdr:pic>
      <xdr:nvPicPr>
        <xdr:cNvPr id="23" name="Gambar 22">
          <a:extLst>
            <a:ext uri="{FF2B5EF4-FFF2-40B4-BE49-F238E27FC236}">
              <a16:creationId xmlns:a16="http://schemas.microsoft.com/office/drawing/2014/main" id="{A5E94743-0984-42D8-659C-D08DDEDD8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16014500"/>
          <a:ext cx="16590476" cy="5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27</xdr:col>
      <xdr:colOff>83657</xdr:colOff>
      <xdr:row>670</xdr:row>
      <xdr:rowOff>8833</xdr:rowOff>
    </xdr:to>
    <xdr:pic>
      <xdr:nvPicPr>
        <xdr:cNvPr id="24" name="Gambar 23">
          <a:extLst>
            <a:ext uri="{FF2B5EF4-FFF2-40B4-BE49-F238E27FC236}">
              <a16:creationId xmlns:a16="http://schemas.microsoft.com/office/drawing/2014/main" id="{17E5458B-1ABF-E470-3A87-F67D69C42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22110500"/>
          <a:ext cx="16542857" cy="5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0"/>
  <sheetViews>
    <sheetView tabSelected="1" zoomScale="85" zoomScaleNormal="85" workbookViewId="0">
      <pane xSplit="2" ySplit="7" topLeftCell="Q8" activePane="bottomRight" state="frozen"/>
      <selection pane="topRight" activeCell="C1" sqref="C1"/>
      <selection pane="bottomLeft" activeCell="A8" sqref="A8"/>
      <selection pane="bottomRight" activeCell="AV18" sqref="AV18"/>
    </sheetView>
  </sheetViews>
  <sheetFormatPr defaultRowHeight="15" x14ac:dyDescent="0.25"/>
  <cols>
    <col min="1" max="1" width="11.7109375" customWidth="1"/>
    <col min="2" max="2" width="12.85546875" bestFit="1" customWidth="1"/>
    <col min="3" max="3" width="14.28515625" bestFit="1" customWidth="1"/>
    <col min="4" max="4" width="12.7109375" bestFit="1" customWidth="1"/>
    <col min="5" max="5" width="11.5703125" bestFit="1" customWidth="1"/>
    <col min="6" max="6" width="13.140625" customWidth="1"/>
    <col min="7" max="11" width="12.7109375" bestFit="1" customWidth="1"/>
    <col min="12" max="12" width="13.5703125" bestFit="1" customWidth="1"/>
    <col min="13" max="13" width="12.28515625" style="31" bestFit="1" customWidth="1"/>
    <col min="14" max="14" width="15.5703125" bestFit="1" customWidth="1"/>
    <col min="15" max="15" width="20.7109375" bestFit="1" customWidth="1"/>
    <col min="16" max="16" width="6.85546875" bestFit="1" customWidth="1"/>
    <col min="17" max="17" width="14.42578125" bestFit="1" customWidth="1"/>
    <col min="18" max="18" width="19.140625" bestFit="1" customWidth="1"/>
    <col min="19" max="19" width="16" bestFit="1" customWidth="1"/>
    <col min="20" max="20" width="12.28515625" bestFit="1" customWidth="1"/>
    <col min="21" max="21" width="15.5703125" bestFit="1" customWidth="1"/>
    <col min="22" max="22" width="20.7109375" bestFit="1" customWidth="1"/>
    <col min="23" max="23" width="3" bestFit="1" customWidth="1"/>
    <col min="24" max="24" width="18" customWidth="1"/>
    <col min="25" max="25" width="19.140625" bestFit="1" customWidth="1"/>
    <col min="26" max="26" width="16" bestFit="1" customWidth="1"/>
    <col min="27" max="27" width="12.28515625" bestFit="1" customWidth="1"/>
    <col min="28" max="28" width="15.5703125" bestFit="1" customWidth="1"/>
    <col min="29" max="29" width="20.7109375" bestFit="1" customWidth="1"/>
    <col min="30" max="30" width="3" bestFit="1" customWidth="1"/>
    <col min="31" max="31" width="18" bestFit="1" customWidth="1"/>
    <col min="32" max="32" width="19.140625" bestFit="1" customWidth="1"/>
    <col min="33" max="33" width="16" bestFit="1" customWidth="1"/>
    <col min="35" max="35" width="15.140625" bestFit="1" customWidth="1"/>
    <col min="36" max="36" width="20.85546875" bestFit="1" customWidth="1"/>
    <col min="37" max="37" width="26" bestFit="1" customWidth="1"/>
    <col min="38" max="38" width="11.42578125" bestFit="1" customWidth="1"/>
    <col min="39" max="39" width="19.5703125" bestFit="1" customWidth="1"/>
    <col min="40" max="40" width="20.42578125" bestFit="1" customWidth="1"/>
    <col min="41" max="41" width="17.5703125" bestFit="1" customWidth="1"/>
    <col min="42" max="42" width="14.140625" bestFit="1" customWidth="1"/>
    <col min="43" max="43" width="20.85546875" bestFit="1" customWidth="1"/>
    <col min="44" max="44" width="26" bestFit="1" customWidth="1"/>
    <col min="45" max="45" width="11.42578125" bestFit="1" customWidth="1"/>
    <col min="46" max="46" width="23.42578125" bestFit="1" customWidth="1"/>
    <col min="47" max="47" width="20.42578125" bestFit="1" customWidth="1"/>
    <col min="48" max="48" width="17.5703125" bestFit="1" customWidth="1"/>
    <col min="49" max="49" width="13.7109375" bestFit="1" customWidth="1"/>
    <col min="50" max="50" width="20.85546875" bestFit="1" customWidth="1"/>
    <col min="51" max="51" width="26" bestFit="1" customWidth="1"/>
    <col min="52" max="52" width="10.42578125" bestFit="1" customWidth="1"/>
    <col min="53" max="53" width="23.42578125" bestFit="1" customWidth="1"/>
    <col min="54" max="54" width="20.42578125" bestFit="1" customWidth="1"/>
    <col min="55" max="55" width="17.5703125" bestFit="1" customWidth="1"/>
  </cols>
  <sheetData>
    <row r="1" spans="1:55" ht="21" x14ac:dyDescent="0.35">
      <c r="A1" s="3" t="s">
        <v>18</v>
      </c>
    </row>
    <row r="2" spans="1:55" ht="21" x14ac:dyDescent="0.35">
      <c r="A2" s="3" t="s">
        <v>1</v>
      </c>
    </row>
    <row r="3" spans="1:55" ht="11.25" customHeight="1" x14ac:dyDescent="0.35">
      <c r="A3" s="3"/>
    </row>
    <row r="4" spans="1:55" ht="9.75" customHeight="1" thickBot="1" x14ac:dyDescent="0.3"/>
    <row r="5" spans="1:55" ht="15.75" thickBot="1" x14ac:dyDescent="0.3">
      <c r="A5" s="16" t="s">
        <v>8</v>
      </c>
      <c r="B5" s="19" t="s">
        <v>9</v>
      </c>
      <c r="C5" s="22" t="s">
        <v>17</v>
      </c>
      <c r="D5" s="23"/>
      <c r="E5" s="23"/>
      <c r="F5" s="23"/>
      <c r="G5" s="23"/>
      <c r="H5" s="23"/>
      <c r="I5" s="23"/>
      <c r="J5" s="23"/>
      <c r="K5" s="24"/>
      <c r="M5" s="52" t="s">
        <v>31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I5" s="52" t="s">
        <v>32</v>
      </c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</row>
    <row r="6" spans="1:55" x14ac:dyDescent="0.25">
      <c r="A6" s="17"/>
      <c r="B6" s="20"/>
      <c r="C6" s="25" t="s">
        <v>2</v>
      </c>
      <c r="D6" s="26"/>
      <c r="E6" s="27"/>
      <c r="F6" s="25" t="s">
        <v>3</v>
      </c>
      <c r="G6" s="26"/>
      <c r="H6" s="27"/>
      <c r="I6" s="28" t="s">
        <v>4</v>
      </c>
      <c r="J6" s="29"/>
      <c r="K6" s="30"/>
      <c r="M6" s="43" t="s">
        <v>23</v>
      </c>
      <c r="N6" s="44"/>
      <c r="O6" s="44"/>
      <c r="P6" s="44"/>
      <c r="Q6" s="44"/>
      <c r="R6" s="44"/>
      <c r="S6" s="45"/>
      <c r="T6" s="35" t="s">
        <v>24</v>
      </c>
      <c r="U6" s="20"/>
      <c r="V6" s="20"/>
      <c r="W6" s="20"/>
      <c r="X6" s="20"/>
      <c r="Y6" s="36"/>
      <c r="Z6" s="12"/>
      <c r="AA6" s="46" t="s">
        <v>25</v>
      </c>
      <c r="AB6" s="46"/>
      <c r="AC6" s="46"/>
      <c r="AD6" s="46"/>
      <c r="AE6" s="46"/>
      <c r="AF6" s="46"/>
      <c r="AG6" s="46"/>
      <c r="AI6" s="43" t="s">
        <v>23</v>
      </c>
      <c r="AJ6" s="44"/>
      <c r="AK6" s="44"/>
      <c r="AL6" s="44"/>
      <c r="AM6" s="44"/>
      <c r="AN6" s="44"/>
      <c r="AO6" s="45"/>
      <c r="AP6" s="35" t="s">
        <v>24</v>
      </c>
      <c r="AQ6" s="20"/>
      <c r="AR6" s="20"/>
      <c r="AS6" s="20"/>
      <c r="AT6" s="20"/>
      <c r="AU6" s="36"/>
      <c r="AV6" s="12"/>
      <c r="AW6" s="46" t="s">
        <v>25</v>
      </c>
      <c r="AX6" s="46"/>
      <c r="AY6" s="46"/>
      <c r="AZ6" s="46"/>
      <c r="BA6" s="46"/>
      <c r="BB6" s="46"/>
      <c r="BC6" s="46"/>
    </row>
    <row r="7" spans="1:55" ht="15.75" thickBot="1" x14ac:dyDescent="0.3">
      <c r="A7" s="18"/>
      <c r="B7" s="21"/>
      <c r="C7" s="2" t="s">
        <v>6</v>
      </c>
      <c r="D7" s="6" t="s">
        <v>5</v>
      </c>
      <c r="E7" s="8" t="s">
        <v>7</v>
      </c>
      <c r="F7" s="2" t="s">
        <v>6</v>
      </c>
      <c r="G7" s="6" t="s">
        <v>5</v>
      </c>
      <c r="H7" s="8" t="s">
        <v>7</v>
      </c>
      <c r="I7" s="2" t="s">
        <v>6</v>
      </c>
      <c r="J7" s="6" t="s">
        <v>5</v>
      </c>
      <c r="K7" s="8" t="s">
        <v>7</v>
      </c>
      <c r="M7" s="39" t="s">
        <v>26</v>
      </c>
      <c r="N7" s="40" t="s">
        <v>19</v>
      </c>
      <c r="O7" s="40" t="s">
        <v>20</v>
      </c>
      <c r="P7" s="40" t="s">
        <v>30</v>
      </c>
      <c r="Q7" s="40" t="s">
        <v>29</v>
      </c>
      <c r="R7" s="47" t="s">
        <v>27</v>
      </c>
      <c r="S7" s="49" t="s">
        <v>28</v>
      </c>
      <c r="T7" s="37" t="s">
        <v>26</v>
      </c>
      <c r="U7" s="32" t="s">
        <v>19</v>
      </c>
      <c r="V7" s="32" t="s">
        <v>20</v>
      </c>
      <c r="W7" s="32" t="s">
        <v>21</v>
      </c>
      <c r="X7" s="32" t="s">
        <v>22</v>
      </c>
      <c r="Y7" s="47" t="s">
        <v>27</v>
      </c>
      <c r="Z7" s="49" t="s">
        <v>28</v>
      </c>
      <c r="AA7" s="37" t="s">
        <v>26</v>
      </c>
      <c r="AB7" s="40" t="s">
        <v>19</v>
      </c>
      <c r="AC7" s="40" t="s">
        <v>20</v>
      </c>
      <c r="AD7" s="40" t="s">
        <v>21</v>
      </c>
      <c r="AE7" s="40" t="s">
        <v>22</v>
      </c>
      <c r="AF7" s="47" t="s">
        <v>27</v>
      </c>
      <c r="AG7" s="49" t="s">
        <v>28</v>
      </c>
      <c r="AI7" s="53" t="s">
        <v>26</v>
      </c>
      <c r="AJ7" s="55" t="s">
        <v>33</v>
      </c>
      <c r="AK7" s="55" t="s">
        <v>34</v>
      </c>
      <c r="AL7" s="55" t="s">
        <v>30</v>
      </c>
      <c r="AM7" s="55" t="s">
        <v>35</v>
      </c>
      <c r="AN7" s="57" t="s">
        <v>27</v>
      </c>
      <c r="AO7" s="59" t="s">
        <v>28</v>
      </c>
      <c r="AP7" s="56" t="s">
        <v>26</v>
      </c>
      <c r="AQ7" s="55" t="s">
        <v>33</v>
      </c>
      <c r="AR7" s="55" t="s">
        <v>34</v>
      </c>
      <c r="AS7" s="55" t="s">
        <v>21</v>
      </c>
      <c r="AT7" s="55" t="s">
        <v>36</v>
      </c>
      <c r="AU7" s="57" t="s">
        <v>27</v>
      </c>
      <c r="AV7" s="59" t="s">
        <v>28</v>
      </c>
      <c r="AW7" s="56" t="s">
        <v>26</v>
      </c>
      <c r="AX7" s="55" t="s">
        <v>33</v>
      </c>
      <c r="AY7" s="55" t="s">
        <v>34</v>
      </c>
      <c r="AZ7" s="55" t="s">
        <v>21</v>
      </c>
      <c r="BA7" s="55" t="s">
        <v>36</v>
      </c>
      <c r="BB7" s="57" t="s">
        <v>27</v>
      </c>
      <c r="BC7" s="59" t="s">
        <v>28</v>
      </c>
    </row>
    <row r="8" spans="1:55" x14ac:dyDescent="0.25">
      <c r="A8" s="9">
        <v>45809</v>
      </c>
      <c r="B8" s="10" t="s">
        <v>14</v>
      </c>
      <c r="C8" s="4">
        <v>110278000</v>
      </c>
      <c r="D8" s="4">
        <v>7443</v>
      </c>
      <c r="E8" s="7">
        <f>C8/D8</f>
        <v>14816.33749832057</v>
      </c>
      <c r="F8" s="4">
        <v>25592000</v>
      </c>
      <c r="G8" s="4">
        <v>3732</v>
      </c>
      <c r="H8" s="7">
        <f>F8/G8</f>
        <v>6857.449088960343</v>
      </c>
      <c r="I8" s="4">
        <v>3898000</v>
      </c>
      <c r="J8" s="4">
        <v>376</v>
      </c>
      <c r="K8" s="7">
        <f>I8/J8</f>
        <v>10367.021276595744</v>
      </c>
      <c r="M8" s="39">
        <v>7467</v>
      </c>
      <c r="N8" s="41">
        <v>7441</v>
      </c>
      <c r="O8" s="41">
        <v>24</v>
      </c>
      <c r="P8" s="41">
        <v>2</v>
      </c>
      <c r="Q8" s="41">
        <f>N8+O8+P8</f>
        <v>7467</v>
      </c>
      <c r="R8" s="48">
        <f>Q8-M8</f>
        <v>0</v>
      </c>
      <c r="S8" s="50">
        <f>D8-Q8</f>
        <v>-24</v>
      </c>
      <c r="T8" s="38">
        <v>3743</v>
      </c>
      <c r="U8" s="33">
        <v>3729</v>
      </c>
      <c r="V8" s="33">
        <v>11</v>
      </c>
      <c r="W8" s="33">
        <v>3</v>
      </c>
      <c r="X8" s="33">
        <f>U8+V8+W8</f>
        <v>3743</v>
      </c>
      <c r="Y8" s="48">
        <f>T8-X8</f>
        <v>0</v>
      </c>
      <c r="Z8" s="50">
        <f>G8-X8</f>
        <v>-11</v>
      </c>
      <c r="AA8" s="38">
        <v>376</v>
      </c>
      <c r="AB8" s="41">
        <v>376</v>
      </c>
      <c r="AC8" s="41">
        <v>0</v>
      </c>
      <c r="AD8" s="41">
        <v>0</v>
      </c>
      <c r="AE8" s="41">
        <f>AB8+AC8+AD8</f>
        <v>376</v>
      </c>
      <c r="AF8" s="48">
        <f>AA8-AE8</f>
        <v>0</v>
      </c>
      <c r="AG8" s="51">
        <f>J8-AE8</f>
        <v>0</v>
      </c>
      <c r="AI8" s="53">
        <v>110378000</v>
      </c>
      <c r="AJ8" s="54">
        <v>109596000</v>
      </c>
      <c r="AK8" s="54">
        <v>682000</v>
      </c>
      <c r="AL8" s="54">
        <v>100000</v>
      </c>
      <c r="AM8" s="54">
        <f>AJ8+AK8+AL8</f>
        <v>110378000</v>
      </c>
      <c r="AN8" s="58">
        <f>AI8-AM8</f>
        <v>0</v>
      </c>
      <c r="AO8" s="60">
        <f>C8-AM8</f>
        <v>-100000</v>
      </c>
      <c r="AP8" s="53">
        <v>25667000</v>
      </c>
      <c r="AQ8" s="54">
        <v>25368000</v>
      </c>
      <c r="AR8" s="54">
        <v>224000</v>
      </c>
      <c r="AS8" s="54">
        <v>75000</v>
      </c>
      <c r="AT8" s="54">
        <f>AQ8+AR8+AS8</f>
        <v>25667000</v>
      </c>
      <c r="AU8" s="58">
        <f>AP8-AT8</f>
        <v>0</v>
      </c>
      <c r="AV8" s="60">
        <f>F8-AT8</f>
        <v>-75000</v>
      </c>
      <c r="AW8" s="53">
        <v>3898000</v>
      </c>
      <c r="AX8" s="54">
        <v>3898000</v>
      </c>
      <c r="AY8" s="54">
        <v>0</v>
      </c>
      <c r="AZ8" s="54">
        <v>0</v>
      </c>
      <c r="BA8" s="54">
        <f>AX8+AY8+AZ8</f>
        <v>3898000</v>
      </c>
      <c r="BB8" s="58">
        <f>AW8-BA8</f>
        <v>0</v>
      </c>
      <c r="BC8" s="60">
        <f>I8-BA8</f>
        <v>0</v>
      </c>
    </row>
    <row r="9" spans="1:55" x14ac:dyDescent="0.25">
      <c r="A9" s="9">
        <v>45810</v>
      </c>
      <c r="B9" s="10" t="s">
        <v>15</v>
      </c>
      <c r="C9" s="4">
        <v>47817000</v>
      </c>
      <c r="D9" s="4">
        <v>3768</v>
      </c>
      <c r="E9" s="7">
        <f t="shared" ref="E9:E29" si="0">C9/D9</f>
        <v>12690.286624203822</v>
      </c>
      <c r="F9" s="4">
        <v>9884000</v>
      </c>
      <c r="G9" s="4">
        <v>1681</v>
      </c>
      <c r="H9" s="7">
        <f t="shared" ref="H9:H29" si="1">F9/G9</f>
        <v>5879.8334324806665</v>
      </c>
      <c r="I9" s="4">
        <v>4901000</v>
      </c>
      <c r="J9" s="4">
        <v>521</v>
      </c>
      <c r="K9" s="7">
        <f t="shared" ref="K9:K29" si="2">I9/J9</f>
        <v>9406.9097888675624</v>
      </c>
      <c r="M9" s="39">
        <v>3768</v>
      </c>
      <c r="N9" s="41">
        <v>3767</v>
      </c>
      <c r="O9" s="41">
        <v>1</v>
      </c>
      <c r="P9" s="41">
        <v>0</v>
      </c>
      <c r="Q9" s="41">
        <f>N9+O9+P9</f>
        <v>3768</v>
      </c>
      <c r="R9" s="48">
        <f t="shared" ref="R9:R38" si="3">Q9-M9</f>
        <v>0</v>
      </c>
      <c r="S9" s="50">
        <f t="shared" ref="S9:S38" si="4">D9-Q9</f>
        <v>0</v>
      </c>
      <c r="T9" s="38">
        <v>1683</v>
      </c>
      <c r="U9" s="33">
        <v>1681</v>
      </c>
      <c r="V9" s="33">
        <v>0</v>
      </c>
      <c r="W9" s="33">
        <v>2</v>
      </c>
      <c r="X9" s="33">
        <f t="shared" ref="X9:X38" si="5">U9+V9+W9</f>
        <v>1683</v>
      </c>
      <c r="Y9" s="48">
        <f t="shared" ref="Y9:Y38" si="6">T9-X9</f>
        <v>0</v>
      </c>
      <c r="Z9" s="50">
        <f t="shared" ref="Z9:Z38" si="7">G9-X9</f>
        <v>-2</v>
      </c>
      <c r="AA9" s="38">
        <v>521</v>
      </c>
      <c r="AB9" s="41">
        <v>521</v>
      </c>
      <c r="AC9" s="41">
        <v>0</v>
      </c>
      <c r="AD9" s="41">
        <v>0</v>
      </c>
      <c r="AE9" s="41">
        <f t="shared" ref="AE9:AE38" si="8">AB9+AC9+AD9</f>
        <v>521</v>
      </c>
      <c r="AF9" s="48">
        <f t="shared" ref="AF9:AF38" si="9">AA9-AE9</f>
        <v>0</v>
      </c>
      <c r="AG9" s="51">
        <f t="shared" ref="AG9:AG38" si="10">J9-AE9</f>
        <v>0</v>
      </c>
      <c r="AI9" s="53">
        <v>47817000</v>
      </c>
      <c r="AJ9" s="54">
        <v>47796000</v>
      </c>
      <c r="AK9" s="54">
        <v>21000</v>
      </c>
      <c r="AL9" s="54">
        <v>0</v>
      </c>
      <c r="AM9" s="54">
        <f t="shared" ref="AM9:AM38" si="11">AJ9+AK9+AL9</f>
        <v>47817000</v>
      </c>
      <c r="AN9" s="58">
        <f t="shared" ref="AN9:AN38" si="12">AI9-AM9</f>
        <v>0</v>
      </c>
      <c r="AO9" s="60">
        <v>0</v>
      </c>
      <c r="AP9" s="53">
        <v>9909000</v>
      </c>
      <c r="AQ9" s="54">
        <v>9866000</v>
      </c>
      <c r="AR9" s="54">
        <v>18000</v>
      </c>
      <c r="AS9" s="54">
        <v>25000</v>
      </c>
      <c r="AT9" s="54">
        <f t="shared" ref="AT9:AT38" si="13">AQ9+AR9+AS9</f>
        <v>9909000</v>
      </c>
      <c r="AU9" s="58">
        <f t="shared" ref="AU9:AU38" si="14">AP9-AT9</f>
        <v>0</v>
      </c>
      <c r="AV9" s="60">
        <f t="shared" ref="AV9:AV38" si="15">F9-AT9</f>
        <v>-25000</v>
      </c>
      <c r="AW9" s="53">
        <v>4901000</v>
      </c>
      <c r="AX9" s="54">
        <v>4901000</v>
      </c>
      <c r="AY9" s="54">
        <v>0</v>
      </c>
      <c r="AZ9" s="54">
        <v>0</v>
      </c>
      <c r="BA9" s="54">
        <f t="shared" ref="BA9:BA38" si="16">AX9+AY9+AZ9</f>
        <v>4901000</v>
      </c>
      <c r="BB9" s="58">
        <f t="shared" ref="BB9:BB38" si="17">AW9-BA9</f>
        <v>0</v>
      </c>
      <c r="BC9" s="60">
        <f t="shared" ref="BC9:BC38" si="18">I9-BA9</f>
        <v>0</v>
      </c>
    </row>
    <row r="10" spans="1:55" x14ac:dyDescent="0.25">
      <c r="A10" s="9">
        <v>45811</v>
      </c>
      <c r="B10" s="10" t="s">
        <v>16</v>
      </c>
      <c r="C10" s="4">
        <v>57976000</v>
      </c>
      <c r="D10" s="4">
        <v>4436</v>
      </c>
      <c r="E10" s="7">
        <f t="shared" si="0"/>
        <v>13069.431920649233</v>
      </c>
      <c r="F10" s="4">
        <v>10388000</v>
      </c>
      <c r="G10" s="4">
        <v>1662</v>
      </c>
      <c r="H10" s="7">
        <f t="shared" si="1"/>
        <v>6250.3008423586043</v>
      </c>
      <c r="I10" s="4">
        <v>3558000</v>
      </c>
      <c r="J10" s="4">
        <v>394</v>
      </c>
      <c r="K10" s="7">
        <f t="shared" si="2"/>
        <v>9030.4568527918782</v>
      </c>
      <c r="M10" s="39">
        <v>4436</v>
      </c>
      <c r="N10" s="41">
        <v>4434</v>
      </c>
      <c r="O10" s="41">
        <v>2</v>
      </c>
      <c r="P10" s="41">
        <v>0</v>
      </c>
      <c r="Q10" s="41">
        <f>N10+O10+P10</f>
        <v>4436</v>
      </c>
      <c r="R10" s="48">
        <f t="shared" si="3"/>
        <v>0</v>
      </c>
      <c r="S10" s="50">
        <f t="shared" si="4"/>
        <v>0</v>
      </c>
      <c r="T10" s="38">
        <v>1662</v>
      </c>
      <c r="U10" s="33">
        <v>1662</v>
      </c>
      <c r="V10" s="33">
        <v>0</v>
      </c>
      <c r="W10" s="33">
        <v>0</v>
      </c>
      <c r="X10" s="33">
        <f t="shared" si="5"/>
        <v>1662</v>
      </c>
      <c r="Y10" s="48">
        <f t="shared" si="6"/>
        <v>0</v>
      </c>
      <c r="Z10" s="50">
        <f t="shared" si="7"/>
        <v>0</v>
      </c>
      <c r="AA10" s="38">
        <v>394</v>
      </c>
      <c r="AB10" s="41">
        <v>394</v>
      </c>
      <c r="AC10" s="41">
        <v>0</v>
      </c>
      <c r="AD10" s="41">
        <v>0</v>
      </c>
      <c r="AE10" s="41">
        <f t="shared" si="8"/>
        <v>394</v>
      </c>
      <c r="AF10" s="48">
        <f t="shared" si="9"/>
        <v>0</v>
      </c>
      <c r="AG10" s="51">
        <f t="shared" si="10"/>
        <v>0</v>
      </c>
      <c r="AI10" s="53">
        <v>57976000</v>
      </c>
      <c r="AJ10" s="54">
        <v>57946000</v>
      </c>
      <c r="AK10" s="54">
        <v>30000</v>
      </c>
      <c r="AL10" s="54">
        <v>0</v>
      </c>
      <c r="AM10" s="54">
        <f t="shared" si="11"/>
        <v>57976000</v>
      </c>
      <c r="AN10" s="58">
        <f t="shared" si="12"/>
        <v>0</v>
      </c>
      <c r="AO10" s="60">
        <v>0</v>
      </c>
      <c r="AP10" s="53">
        <v>10388000</v>
      </c>
      <c r="AQ10" s="54">
        <v>10388000</v>
      </c>
      <c r="AR10" s="54">
        <v>0</v>
      </c>
      <c r="AS10" s="54">
        <v>0</v>
      </c>
      <c r="AT10" s="54">
        <f t="shared" si="13"/>
        <v>10388000</v>
      </c>
      <c r="AU10" s="58">
        <f t="shared" si="14"/>
        <v>0</v>
      </c>
      <c r="AV10" s="60">
        <f t="shared" si="15"/>
        <v>0</v>
      </c>
      <c r="AW10" s="53">
        <v>3558000</v>
      </c>
      <c r="AX10" s="54">
        <v>3558000</v>
      </c>
      <c r="AY10" s="54">
        <v>0</v>
      </c>
      <c r="AZ10" s="54">
        <v>0</v>
      </c>
      <c r="BA10" s="54">
        <f t="shared" si="16"/>
        <v>3558000</v>
      </c>
      <c r="BB10" s="58">
        <f t="shared" si="17"/>
        <v>0</v>
      </c>
      <c r="BC10" s="60">
        <f t="shared" si="18"/>
        <v>0</v>
      </c>
    </row>
    <row r="11" spans="1:55" x14ac:dyDescent="0.25">
      <c r="A11" s="9">
        <v>45812</v>
      </c>
      <c r="B11" s="10" t="s">
        <v>10</v>
      </c>
      <c r="C11" s="4">
        <v>58371000</v>
      </c>
      <c r="D11" s="4">
        <v>4530</v>
      </c>
      <c r="E11" s="7">
        <f t="shared" si="0"/>
        <v>12885.430463576158</v>
      </c>
      <c r="F11" s="4">
        <v>11260000</v>
      </c>
      <c r="G11" s="4">
        <v>1800</v>
      </c>
      <c r="H11" s="7">
        <f t="shared" si="1"/>
        <v>6255.5555555555557</v>
      </c>
      <c r="I11" s="4">
        <v>3507000</v>
      </c>
      <c r="J11" s="4">
        <v>399</v>
      </c>
      <c r="K11" s="7">
        <f t="shared" si="2"/>
        <v>8789.4736842105267</v>
      </c>
      <c r="M11" s="39">
        <v>4530</v>
      </c>
      <c r="N11" s="41">
        <v>4530</v>
      </c>
      <c r="O11" s="41">
        <v>0</v>
      </c>
      <c r="P11" s="41">
        <v>0</v>
      </c>
      <c r="Q11" s="41">
        <f>N11+O11+P11</f>
        <v>4530</v>
      </c>
      <c r="R11" s="48">
        <f t="shared" si="3"/>
        <v>0</v>
      </c>
      <c r="S11" s="50">
        <f t="shared" si="4"/>
        <v>0</v>
      </c>
      <c r="T11" s="38">
        <v>1801</v>
      </c>
      <c r="U11" s="33">
        <v>1800</v>
      </c>
      <c r="V11" s="33">
        <v>1</v>
      </c>
      <c r="W11" s="33">
        <v>0</v>
      </c>
      <c r="X11" s="33">
        <f t="shared" si="5"/>
        <v>1801</v>
      </c>
      <c r="Y11" s="48">
        <f t="shared" si="6"/>
        <v>0</v>
      </c>
      <c r="Z11" s="50">
        <f t="shared" si="7"/>
        <v>-1</v>
      </c>
      <c r="AA11" s="38">
        <v>399</v>
      </c>
      <c r="AB11" s="41">
        <v>399</v>
      </c>
      <c r="AC11" s="41">
        <v>0</v>
      </c>
      <c r="AD11" s="41">
        <v>0</v>
      </c>
      <c r="AE11" s="41">
        <f t="shared" si="8"/>
        <v>399</v>
      </c>
      <c r="AF11" s="48">
        <f t="shared" si="9"/>
        <v>0</v>
      </c>
      <c r="AG11" s="51">
        <f t="shared" si="10"/>
        <v>0</v>
      </c>
      <c r="AI11" s="53">
        <v>58371000</v>
      </c>
      <c r="AJ11" s="54">
        <v>58371000</v>
      </c>
      <c r="AK11" s="54">
        <v>0</v>
      </c>
      <c r="AL11" s="54">
        <v>0</v>
      </c>
      <c r="AM11" s="54">
        <f t="shared" si="11"/>
        <v>58371000</v>
      </c>
      <c r="AN11" s="58">
        <f t="shared" si="12"/>
        <v>0</v>
      </c>
      <c r="AO11" s="60">
        <v>0</v>
      </c>
      <c r="AP11" s="53">
        <v>11260000</v>
      </c>
      <c r="AQ11" s="54">
        <v>11258000</v>
      </c>
      <c r="AR11" s="54">
        <v>2000</v>
      </c>
      <c r="AS11" s="54">
        <v>0</v>
      </c>
      <c r="AT11" s="54">
        <f t="shared" si="13"/>
        <v>11260000</v>
      </c>
      <c r="AU11" s="58">
        <f t="shared" si="14"/>
        <v>0</v>
      </c>
      <c r="AV11" s="60">
        <f t="shared" si="15"/>
        <v>0</v>
      </c>
      <c r="AW11" s="53">
        <v>3507000</v>
      </c>
      <c r="AX11" s="54">
        <v>3507000</v>
      </c>
      <c r="AY11" s="54">
        <v>0</v>
      </c>
      <c r="AZ11" s="54">
        <v>0</v>
      </c>
      <c r="BA11" s="54">
        <f t="shared" si="16"/>
        <v>3507000</v>
      </c>
      <c r="BB11" s="58">
        <f t="shared" si="17"/>
        <v>0</v>
      </c>
      <c r="BC11" s="60">
        <f t="shared" si="18"/>
        <v>0</v>
      </c>
    </row>
    <row r="12" spans="1:55" x14ac:dyDescent="0.25">
      <c r="A12" s="9">
        <v>45813</v>
      </c>
      <c r="B12" s="10" t="s">
        <v>11</v>
      </c>
      <c r="C12" s="4">
        <v>64190000</v>
      </c>
      <c r="D12" s="4">
        <v>4922</v>
      </c>
      <c r="E12" s="7">
        <f t="shared" si="0"/>
        <v>13041.446566436409</v>
      </c>
      <c r="F12" s="4">
        <v>12108000</v>
      </c>
      <c r="G12" s="4">
        <v>1935</v>
      </c>
      <c r="H12" s="7">
        <f t="shared" si="1"/>
        <v>6257.364341085271</v>
      </c>
      <c r="I12" s="4">
        <v>3969000</v>
      </c>
      <c r="J12" s="4">
        <v>464</v>
      </c>
      <c r="K12" s="7">
        <f t="shared" si="2"/>
        <v>8553.8793103448279</v>
      </c>
      <c r="M12" s="39">
        <v>4922</v>
      </c>
      <c r="N12" s="41">
        <v>4922</v>
      </c>
      <c r="O12" s="41">
        <v>0</v>
      </c>
      <c r="P12" s="41">
        <v>0</v>
      </c>
      <c r="Q12" s="41">
        <f>N12+O12+P12</f>
        <v>4922</v>
      </c>
      <c r="R12" s="48">
        <f t="shared" si="3"/>
        <v>0</v>
      </c>
      <c r="S12" s="50">
        <f t="shared" si="4"/>
        <v>0</v>
      </c>
      <c r="T12" s="38">
        <v>1937</v>
      </c>
      <c r="U12" s="33">
        <v>1935</v>
      </c>
      <c r="V12" s="33">
        <v>0</v>
      </c>
      <c r="W12" s="33">
        <v>2</v>
      </c>
      <c r="X12" s="33">
        <f t="shared" si="5"/>
        <v>1937</v>
      </c>
      <c r="Y12" s="48">
        <f t="shared" si="6"/>
        <v>0</v>
      </c>
      <c r="Z12" s="50">
        <f t="shared" si="7"/>
        <v>-2</v>
      </c>
      <c r="AA12" s="38">
        <v>465</v>
      </c>
      <c r="AB12" s="41">
        <v>464</v>
      </c>
      <c r="AC12" s="41">
        <v>0</v>
      </c>
      <c r="AD12" s="41">
        <v>1</v>
      </c>
      <c r="AE12" s="41">
        <f t="shared" si="8"/>
        <v>465</v>
      </c>
      <c r="AF12" s="48">
        <f t="shared" si="9"/>
        <v>0</v>
      </c>
      <c r="AG12" s="51">
        <f t="shared" si="10"/>
        <v>-1</v>
      </c>
      <c r="AI12" s="53">
        <v>64190000</v>
      </c>
      <c r="AJ12" s="54">
        <v>64190000</v>
      </c>
      <c r="AK12" s="54">
        <v>0</v>
      </c>
      <c r="AL12" s="54">
        <v>0</v>
      </c>
      <c r="AM12" s="54">
        <f t="shared" si="11"/>
        <v>64190000</v>
      </c>
      <c r="AN12" s="58">
        <f t="shared" si="12"/>
        <v>0</v>
      </c>
      <c r="AO12" s="60">
        <v>0</v>
      </c>
      <c r="AP12" s="53">
        <v>12158000</v>
      </c>
      <c r="AQ12" s="54">
        <v>12092000</v>
      </c>
      <c r="AR12" s="54">
        <v>16000</v>
      </c>
      <c r="AS12" s="54">
        <v>50000</v>
      </c>
      <c r="AT12" s="54">
        <f t="shared" si="13"/>
        <v>12158000</v>
      </c>
      <c r="AU12" s="58">
        <f t="shared" si="14"/>
        <v>0</v>
      </c>
      <c r="AV12" s="60">
        <f t="shared" si="15"/>
        <v>-50000</v>
      </c>
      <c r="AW12" s="53">
        <v>4019000</v>
      </c>
      <c r="AX12" s="54">
        <v>3959000</v>
      </c>
      <c r="AY12" s="54">
        <v>10000</v>
      </c>
      <c r="AZ12" s="54">
        <v>50000</v>
      </c>
      <c r="BA12" s="54">
        <f t="shared" si="16"/>
        <v>4019000</v>
      </c>
      <c r="BB12" s="58">
        <f t="shared" si="17"/>
        <v>0</v>
      </c>
      <c r="BC12" s="60">
        <f t="shared" si="18"/>
        <v>-50000</v>
      </c>
    </row>
    <row r="13" spans="1:55" x14ac:dyDescent="0.25">
      <c r="A13" s="9">
        <v>45814</v>
      </c>
      <c r="B13" s="10" t="s">
        <v>12</v>
      </c>
      <c r="C13" s="4">
        <v>95752000</v>
      </c>
      <c r="D13" s="4">
        <v>6211</v>
      </c>
      <c r="E13" s="7">
        <f t="shared" si="0"/>
        <v>15416.519079053292</v>
      </c>
      <c r="F13" s="4">
        <v>16036000</v>
      </c>
      <c r="G13" s="4">
        <v>2300</v>
      </c>
      <c r="H13" s="7">
        <f t="shared" si="1"/>
        <v>6972.173913043478</v>
      </c>
      <c r="I13" s="4">
        <v>1159000</v>
      </c>
      <c r="J13" s="4">
        <v>130</v>
      </c>
      <c r="K13" s="7">
        <f t="shared" si="2"/>
        <v>8915.3846153846152</v>
      </c>
      <c r="M13" s="39">
        <v>6212</v>
      </c>
      <c r="N13" s="41">
        <v>6210</v>
      </c>
      <c r="O13" s="41">
        <v>1</v>
      </c>
      <c r="P13" s="41">
        <v>1</v>
      </c>
      <c r="Q13" s="41">
        <f>N13+O13+P13</f>
        <v>6212</v>
      </c>
      <c r="R13" s="48">
        <f t="shared" si="3"/>
        <v>0</v>
      </c>
      <c r="S13" s="50">
        <f t="shared" si="4"/>
        <v>-1</v>
      </c>
      <c r="T13" s="38">
        <v>2302</v>
      </c>
      <c r="U13" s="33">
        <v>2300</v>
      </c>
      <c r="V13" s="33">
        <v>0</v>
      </c>
      <c r="W13" s="33">
        <v>2</v>
      </c>
      <c r="X13" s="33">
        <f t="shared" si="5"/>
        <v>2302</v>
      </c>
      <c r="Y13" s="48">
        <f t="shared" si="6"/>
        <v>0</v>
      </c>
      <c r="Z13" s="50">
        <f t="shared" si="7"/>
        <v>-2</v>
      </c>
      <c r="AA13" s="38">
        <v>130</v>
      </c>
      <c r="AB13" s="41">
        <v>130</v>
      </c>
      <c r="AC13" s="41">
        <v>0</v>
      </c>
      <c r="AD13" s="41">
        <v>0</v>
      </c>
      <c r="AE13" s="41">
        <f t="shared" si="8"/>
        <v>130</v>
      </c>
      <c r="AF13" s="48">
        <f t="shared" si="9"/>
        <v>0</v>
      </c>
      <c r="AG13" s="51">
        <f t="shared" si="10"/>
        <v>0</v>
      </c>
      <c r="AI13" s="53">
        <v>95802000</v>
      </c>
      <c r="AJ13" s="54">
        <v>95706000</v>
      </c>
      <c r="AK13" s="54">
        <v>46000</v>
      </c>
      <c r="AL13" s="54">
        <v>50000</v>
      </c>
      <c r="AM13" s="54">
        <f t="shared" si="11"/>
        <v>95802000</v>
      </c>
      <c r="AN13" s="58">
        <f t="shared" si="12"/>
        <v>0</v>
      </c>
      <c r="AO13" s="60">
        <v>0</v>
      </c>
      <c r="AP13" s="53">
        <v>16086000</v>
      </c>
      <c r="AQ13" s="54">
        <v>16022000</v>
      </c>
      <c r="AR13" s="54">
        <v>14000</v>
      </c>
      <c r="AS13" s="54">
        <v>50000</v>
      </c>
      <c r="AT13" s="54">
        <f t="shared" si="13"/>
        <v>16086000</v>
      </c>
      <c r="AU13" s="58">
        <f t="shared" si="14"/>
        <v>0</v>
      </c>
      <c r="AV13" s="60">
        <f t="shared" si="15"/>
        <v>-50000</v>
      </c>
      <c r="AW13" s="53">
        <v>1159000</v>
      </c>
      <c r="AX13" s="54">
        <v>1159000</v>
      </c>
      <c r="AY13" s="54">
        <v>0</v>
      </c>
      <c r="AZ13" s="54">
        <v>0</v>
      </c>
      <c r="BA13" s="54">
        <f t="shared" si="16"/>
        <v>1159000</v>
      </c>
      <c r="BB13" s="58">
        <f t="shared" si="17"/>
        <v>0</v>
      </c>
      <c r="BC13" s="60">
        <f t="shared" si="18"/>
        <v>0</v>
      </c>
    </row>
    <row r="14" spans="1:55" x14ac:dyDescent="0.25">
      <c r="A14" s="9">
        <v>45815</v>
      </c>
      <c r="B14" s="10" t="s">
        <v>13</v>
      </c>
      <c r="C14" s="4">
        <v>89478000</v>
      </c>
      <c r="D14" s="4">
        <v>5996</v>
      </c>
      <c r="E14" s="7">
        <f t="shared" si="0"/>
        <v>14922.948632421614</v>
      </c>
      <c r="F14" s="4">
        <v>15144000</v>
      </c>
      <c r="G14" s="4">
        <v>2118</v>
      </c>
      <c r="H14" s="7">
        <f t="shared" si="1"/>
        <v>7150.14164305949</v>
      </c>
      <c r="I14" s="4">
        <v>2378000</v>
      </c>
      <c r="J14" s="4">
        <v>287</v>
      </c>
      <c r="K14" s="7">
        <f t="shared" si="2"/>
        <v>8285.7142857142862</v>
      </c>
      <c r="M14" s="39">
        <v>5996</v>
      </c>
      <c r="N14" s="41">
        <v>5996</v>
      </c>
      <c r="O14" s="41">
        <v>0</v>
      </c>
      <c r="P14" s="41">
        <v>0</v>
      </c>
      <c r="Q14" s="41">
        <f>N14+O14+P14</f>
        <v>5996</v>
      </c>
      <c r="R14" s="48">
        <f t="shared" si="3"/>
        <v>0</v>
      </c>
      <c r="S14" s="50">
        <f t="shared" si="4"/>
        <v>0</v>
      </c>
      <c r="T14" s="38">
        <v>2120</v>
      </c>
      <c r="U14" s="33">
        <v>2116</v>
      </c>
      <c r="V14" s="33">
        <v>2</v>
      </c>
      <c r="W14" s="33">
        <v>2</v>
      </c>
      <c r="X14" s="33">
        <f t="shared" si="5"/>
        <v>2120</v>
      </c>
      <c r="Y14" s="48">
        <f t="shared" si="6"/>
        <v>0</v>
      </c>
      <c r="Z14" s="50">
        <f t="shared" si="7"/>
        <v>-2</v>
      </c>
      <c r="AA14" s="38">
        <v>287</v>
      </c>
      <c r="AB14" s="41">
        <v>287</v>
      </c>
      <c r="AC14" s="41">
        <v>0</v>
      </c>
      <c r="AD14" s="41">
        <v>0</v>
      </c>
      <c r="AE14" s="41">
        <f t="shared" si="8"/>
        <v>287</v>
      </c>
      <c r="AF14" s="48">
        <f t="shared" si="9"/>
        <v>0</v>
      </c>
      <c r="AG14" s="51">
        <f t="shared" si="10"/>
        <v>0</v>
      </c>
      <c r="AI14" s="53">
        <v>89478000</v>
      </c>
      <c r="AJ14" s="54">
        <v>89478000</v>
      </c>
      <c r="AK14" s="54">
        <v>0</v>
      </c>
      <c r="AL14" s="54">
        <v>0</v>
      </c>
      <c r="AM14" s="54">
        <f t="shared" si="11"/>
        <v>89478000</v>
      </c>
      <c r="AN14" s="58">
        <f t="shared" si="12"/>
        <v>0</v>
      </c>
      <c r="AO14" s="60">
        <v>0</v>
      </c>
      <c r="AP14" s="53">
        <v>15194000</v>
      </c>
      <c r="AQ14" s="54">
        <v>15092000</v>
      </c>
      <c r="AR14" s="54">
        <v>52000</v>
      </c>
      <c r="AS14" s="54">
        <v>50000</v>
      </c>
      <c r="AT14" s="54">
        <f t="shared" si="13"/>
        <v>15194000</v>
      </c>
      <c r="AU14" s="58">
        <f t="shared" si="14"/>
        <v>0</v>
      </c>
      <c r="AV14" s="60">
        <f t="shared" si="15"/>
        <v>-50000</v>
      </c>
      <c r="AW14" s="53">
        <v>2378000</v>
      </c>
      <c r="AX14" s="54">
        <v>2378000</v>
      </c>
      <c r="AY14" s="54">
        <v>0</v>
      </c>
      <c r="AZ14" s="54">
        <v>0</v>
      </c>
      <c r="BA14" s="54">
        <f t="shared" si="16"/>
        <v>2378000</v>
      </c>
      <c r="BB14" s="58">
        <f t="shared" si="17"/>
        <v>0</v>
      </c>
      <c r="BC14" s="60">
        <f t="shared" si="18"/>
        <v>0</v>
      </c>
    </row>
    <row r="15" spans="1:55" x14ac:dyDescent="0.25">
      <c r="A15" s="9">
        <v>45816</v>
      </c>
      <c r="B15" s="10" t="s">
        <v>14</v>
      </c>
      <c r="C15" s="4">
        <v>129714000</v>
      </c>
      <c r="D15" s="4">
        <v>8553</v>
      </c>
      <c r="E15" s="7">
        <f t="shared" si="0"/>
        <v>15165.906699403718</v>
      </c>
      <c r="F15" s="4">
        <v>26422000</v>
      </c>
      <c r="G15" s="4">
        <v>3749</v>
      </c>
      <c r="H15" s="7">
        <f t="shared" si="1"/>
        <v>7047.7460656174981</v>
      </c>
      <c r="I15" s="4">
        <v>1973000</v>
      </c>
      <c r="J15" s="4">
        <v>222</v>
      </c>
      <c r="K15" s="7">
        <f t="shared" si="2"/>
        <v>8887.3873873873872</v>
      </c>
      <c r="M15" s="39">
        <v>8554</v>
      </c>
      <c r="N15" s="41">
        <v>8549</v>
      </c>
      <c r="O15" s="41">
        <v>4</v>
      </c>
      <c r="P15" s="41">
        <v>1</v>
      </c>
      <c r="Q15" s="41">
        <f>N15+O15+P15</f>
        <v>8554</v>
      </c>
      <c r="R15" s="48">
        <f t="shared" si="3"/>
        <v>0</v>
      </c>
      <c r="S15" s="50">
        <f t="shared" si="4"/>
        <v>-1</v>
      </c>
      <c r="T15" s="38">
        <v>3753</v>
      </c>
      <c r="U15" s="33">
        <v>3749</v>
      </c>
      <c r="V15" s="33">
        <v>0</v>
      </c>
      <c r="W15" s="33">
        <v>4</v>
      </c>
      <c r="X15" s="33">
        <f t="shared" si="5"/>
        <v>3753</v>
      </c>
      <c r="Y15" s="48">
        <f t="shared" si="6"/>
        <v>0</v>
      </c>
      <c r="Z15" s="50">
        <f t="shared" si="7"/>
        <v>-4</v>
      </c>
      <c r="AA15" s="38">
        <v>222</v>
      </c>
      <c r="AB15" s="41">
        <v>222</v>
      </c>
      <c r="AC15" s="41">
        <v>0</v>
      </c>
      <c r="AD15" s="41">
        <v>0</v>
      </c>
      <c r="AE15" s="41">
        <f t="shared" si="8"/>
        <v>222</v>
      </c>
      <c r="AF15" s="48">
        <f t="shared" si="9"/>
        <v>0</v>
      </c>
      <c r="AG15" s="51">
        <f t="shared" si="10"/>
        <v>0</v>
      </c>
      <c r="AI15" s="53">
        <v>129764000</v>
      </c>
      <c r="AJ15" s="54">
        <v>129649000</v>
      </c>
      <c r="AK15" s="54">
        <v>65000</v>
      </c>
      <c r="AL15" s="54">
        <v>50000</v>
      </c>
      <c r="AM15" s="54">
        <f t="shared" si="11"/>
        <v>129764000</v>
      </c>
      <c r="AN15" s="58">
        <f t="shared" si="12"/>
        <v>0</v>
      </c>
      <c r="AO15" s="60">
        <v>0</v>
      </c>
      <c r="AP15" s="53">
        <v>26522000</v>
      </c>
      <c r="AQ15" s="54">
        <v>26388000</v>
      </c>
      <c r="AR15" s="54">
        <v>34000</v>
      </c>
      <c r="AS15" s="54">
        <v>100000</v>
      </c>
      <c r="AT15" s="54">
        <f t="shared" si="13"/>
        <v>26522000</v>
      </c>
      <c r="AU15" s="58">
        <f t="shared" si="14"/>
        <v>0</v>
      </c>
      <c r="AV15" s="60">
        <f t="shared" si="15"/>
        <v>-100000</v>
      </c>
      <c r="AW15" s="53">
        <v>1973000</v>
      </c>
      <c r="AX15" s="54">
        <v>1973000</v>
      </c>
      <c r="AY15" s="54">
        <v>0</v>
      </c>
      <c r="AZ15" s="54">
        <v>0</v>
      </c>
      <c r="BA15" s="54">
        <f t="shared" si="16"/>
        <v>1973000</v>
      </c>
      <c r="BB15" s="58">
        <f t="shared" si="17"/>
        <v>0</v>
      </c>
      <c r="BC15" s="60">
        <f t="shared" si="18"/>
        <v>0</v>
      </c>
    </row>
    <row r="16" spans="1:55" x14ac:dyDescent="0.25">
      <c r="A16" s="9">
        <v>45817</v>
      </c>
      <c r="B16" s="10" t="s">
        <v>15</v>
      </c>
      <c r="C16" s="4">
        <v>59049000</v>
      </c>
      <c r="D16" s="4">
        <v>4490</v>
      </c>
      <c r="E16" s="7">
        <f t="shared" si="0"/>
        <v>13151.224944320713</v>
      </c>
      <c r="F16" s="4">
        <v>10814000</v>
      </c>
      <c r="G16" s="4">
        <v>1782</v>
      </c>
      <c r="H16" s="7">
        <f t="shared" si="1"/>
        <v>6068.4624017957349</v>
      </c>
      <c r="I16" s="4">
        <v>3347000</v>
      </c>
      <c r="J16" s="4">
        <v>394</v>
      </c>
      <c r="K16" s="7">
        <f t="shared" si="2"/>
        <v>8494.9238578680197</v>
      </c>
      <c r="M16" s="39">
        <v>4490</v>
      </c>
      <c r="N16" s="41">
        <v>4490</v>
      </c>
      <c r="O16" s="41">
        <v>0</v>
      </c>
      <c r="P16" s="41">
        <v>0</v>
      </c>
      <c r="Q16" s="41">
        <f>N16+O16+P16</f>
        <v>4490</v>
      </c>
      <c r="R16" s="48">
        <f t="shared" si="3"/>
        <v>0</v>
      </c>
      <c r="S16" s="50">
        <f t="shared" si="4"/>
        <v>0</v>
      </c>
      <c r="T16" s="38">
        <v>1782</v>
      </c>
      <c r="U16" s="33">
        <v>1782</v>
      </c>
      <c r="V16" s="33">
        <v>0</v>
      </c>
      <c r="W16" s="33">
        <v>0</v>
      </c>
      <c r="X16" s="33">
        <f t="shared" si="5"/>
        <v>1782</v>
      </c>
      <c r="Y16" s="48">
        <f t="shared" si="6"/>
        <v>0</v>
      </c>
      <c r="Z16" s="50">
        <f t="shared" si="7"/>
        <v>0</v>
      </c>
      <c r="AA16" s="38">
        <v>394</v>
      </c>
      <c r="AB16" s="41">
        <v>394</v>
      </c>
      <c r="AC16" s="41">
        <v>0</v>
      </c>
      <c r="AD16" s="41">
        <v>0</v>
      </c>
      <c r="AE16" s="41">
        <f t="shared" si="8"/>
        <v>394</v>
      </c>
      <c r="AF16" s="48">
        <f t="shared" si="9"/>
        <v>0</v>
      </c>
      <c r="AG16" s="51">
        <f t="shared" si="10"/>
        <v>0</v>
      </c>
      <c r="AI16" s="53">
        <v>59049000</v>
      </c>
      <c r="AJ16" s="54">
        <v>59049000</v>
      </c>
      <c r="AK16" s="54">
        <v>0</v>
      </c>
      <c r="AL16" s="54">
        <v>0</v>
      </c>
      <c r="AM16" s="54">
        <f t="shared" si="11"/>
        <v>59049000</v>
      </c>
      <c r="AN16" s="58">
        <f t="shared" si="12"/>
        <v>0</v>
      </c>
      <c r="AO16" s="60">
        <v>0</v>
      </c>
      <c r="AP16" s="53">
        <v>10814000</v>
      </c>
      <c r="AQ16" s="54">
        <v>10814000</v>
      </c>
      <c r="AR16" s="54">
        <v>0</v>
      </c>
      <c r="AS16" s="54">
        <v>0</v>
      </c>
      <c r="AT16" s="54">
        <f t="shared" si="13"/>
        <v>10814000</v>
      </c>
      <c r="AU16" s="58">
        <f t="shared" si="14"/>
        <v>0</v>
      </c>
      <c r="AV16" s="60">
        <f t="shared" si="15"/>
        <v>0</v>
      </c>
      <c r="AW16" s="53">
        <v>3347000</v>
      </c>
      <c r="AX16" s="54">
        <v>3347000</v>
      </c>
      <c r="AY16" s="54">
        <v>0</v>
      </c>
      <c r="AZ16" s="54">
        <v>0</v>
      </c>
      <c r="BA16" s="54">
        <f t="shared" si="16"/>
        <v>3347000</v>
      </c>
      <c r="BB16" s="58">
        <f t="shared" si="17"/>
        <v>0</v>
      </c>
      <c r="BC16" s="60">
        <f t="shared" si="18"/>
        <v>0</v>
      </c>
    </row>
    <row r="17" spans="1:55" x14ac:dyDescent="0.25">
      <c r="A17" s="9">
        <v>45818</v>
      </c>
      <c r="B17" s="10" t="s">
        <v>16</v>
      </c>
      <c r="C17" s="4">
        <v>50629000</v>
      </c>
      <c r="D17" s="4">
        <v>3944</v>
      </c>
      <c r="E17" s="7">
        <f t="shared" si="0"/>
        <v>12836.967545638945</v>
      </c>
      <c r="F17" s="4">
        <v>8960000</v>
      </c>
      <c r="G17" s="4">
        <v>1458</v>
      </c>
      <c r="H17" s="7">
        <f t="shared" si="1"/>
        <v>6145.4046639231829</v>
      </c>
      <c r="I17" s="4">
        <v>3376000</v>
      </c>
      <c r="J17" s="4">
        <v>402</v>
      </c>
      <c r="K17" s="7">
        <f t="shared" si="2"/>
        <v>8398.0099502487556</v>
      </c>
      <c r="M17" s="39">
        <v>3941</v>
      </c>
      <c r="N17" s="41">
        <v>3941</v>
      </c>
      <c r="O17" s="41">
        <v>0</v>
      </c>
      <c r="P17" s="41">
        <v>0</v>
      </c>
      <c r="Q17" s="41">
        <f>N17+O17+P17</f>
        <v>3941</v>
      </c>
      <c r="R17" s="48">
        <f t="shared" si="3"/>
        <v>0</v>
      </c>
      <c r="S17" s="50">
        <f t="shared" si="4"/>
        <v>3</v>
      </c>
      <c r="T17" s="38">
        <v>1462</v>
      </c>
      <c r="U17" s="33">
        <v>1458</v>
      </c>
      <c r="V17" s="33">
        <v>3</v>
      </c>
      <c r="W17" s="33">
        <v>1</v>
      </c>
      <c r="X17" s="33">
        <f t="shared" si="5"/>
        <v>1462</v>
      </c>
      <c r="Y17" s="48">
        <f t="shared" si="6"/>
        <v>0</v>
      </c>
      <c r="Z17" s="50">
        <f t="shared" si="7"/>
        <v>-4</v>
      </c>
      <c r="AA17" s="38">
        <v>402</v>
      </c>
      <c r="AB17" s="41">
        <v>402</v>
      </c>
      <c r="AC17" s="41">
        <v>0</v>
      </c>
      <c r="AD17" s="41">
        <v>0</v>
      </c>
      <c r="AE17" s="41">
        <f t="shared" si="8"/>
        <v>402</v>
      </c>
      <c r="AF17" s="48">
        <f t="shared" si="9"/>
        <v>0</v>
      </c>
      <c r="AG17" s="51">
        <f t="shared" si="10"/>
        <v>0</v>
      </c>
      <c r="AI17" s="53">
        <v>50629000</v>
      </c>
      <c r="AJ17" s="54">
        <v>50629000</v>
      </c>
      <c r="AK17" s="54">
        <v>0</v>
      </c>
      <c r="AL17" s="54">
        <v>0</v>
      </c>
      <c r="AM17" s="54">
        <f t="shared" si="11"/>
        <v>50629000</v>
      </c>
      <c r="AN17" s="58">
        <f t="shared" si="12"/>
        <v>0</v>
      </c>
      <c r="AO17" s="60">
        <v>0</v>
      </c>
      <c r="AP17" s="53">
        <v>8985000</v>
      </c>
      <c r="AQ17" s="54">
        <v>8940000</v>
      </c>
      <c r="AR17" s="54">
        <v>20000</v>
      </c>
      <c r="AS17" s="54">
        <v>25000</v>
      </c>
      <c r="AT17" s="54">
        <f t="shared" si="13"/>
        <v>8985000</v>
      </c>
      <c r="AU17" s="58">
        <f t="shared" si="14"/>
        <v>0</v>
      </c>
      <c r="AV17" s="60">
        <f t="shared" si="15"/>
        <v>-25000</v>
      </c>
      <c r="AW17" s="53">
        <v>3376000</v>
      </c>
      <c r="AX17" s="54">
        <v>3376000</v>
      </c>
      <c r="AY17" s="54">
        <v>0</v>
      </c>
      <c r="AZ17" s="54">
        <v>0</v>
      </c>
      <c r="BA17" s="54">
        <f t="shared" si="16"/>
        <v>3376000</v>
      </c>
      <c r="BB17" s="58">
        <f t="shared" si="17"/>
        <v>0</v>
      </c>
      <c r="BC17" s="60">
        <f t="shared" si="18"/>
        <v>0</v>
      </c>
    </row>
    <row r="18" spans="1:55" x14ac:dyDescent="0.25">
      <c r="A18" s="9">
        <v>45819</v>
      </c>
      <c r="B18" s="10" t="s">
        <v>10</v>
      </c>
      <c r="C18" s="4">
        <v>53663000</v>
      </c>
      <c r="D18" s="4">
        <v>4247</v>
      </c>
      <c r="E18" s="7">
        <f t="shared" si="0"/>
        <v>12635.507417000235</v>
      </c>
      <c r="F18" s="4">
        <v>10232000</v>
      </c>
      <c r="G18" s="4">
        <v>1658</v>
      </c>
      <c r="H18" s="7">
        <f t="shared" si="1"/>
        <v>6171.2907117008444</v>
      </c>
      <c r="I18" s="4">
        <v>3545000</v>
      </c>
      <c r="J18" s="4">
        <v>398</v>
      </c>
      <c r="K18" s="7">
        <f t="shared" si="2"/>
        <v>8907.0351758793968</v>
      </c>
      <c r="M18" s="39">
        <v>4247</v>
      </c>
      <c r="N18" s="41">
        <v>4247</v>
      </c>
      <c r="O18" s="41">
        <v>0</v>
      </c>
      <c r="P18" s="41">
        <v>0</v>
      </c>
      <c r="Q18" s="41">
        <f>N18+O18+P18</f>
        <v>4247</v>
      </c>
      <c r="R18" s="48">
        <f t="shared" si="3"/>
        <v>0</v>
      </c>
      <c r="S18" s="50">
        <f t="shared" si="4"/>
        <v>0</v>
      </c>
      <c r="T18" s="38">
        <v>1661</v>
      </c>
      <c r="U18" s="33">
        <v>1658</v>
      </c>
      <c r="V18" s="33">
        <v>1</v>
      </c>
      <c r="W18" s="33">
        <v>2</v>
      </c>
      <c r="X18" s="33">
        <f t="shared" si="5"/>
        <v>1661</v>
      </c>
      <c r="Y18" s="48">
        <f t="shared" si="6"/>
        <v>0</v>
      </c>
      <c r="Z18" s="50">
        <f t="shared" si="7"/>
        <v>-3</v>
      </c>
      <c r="AA18" s="38">
        <v>398</v>
      </c>
      <c r="AB18" s="41">
        <v>398</v>
      </c>
      <c r="AC18" s="41">
        <v>0</v>
      </c>
      <c r="AD18" s="41">
        <v>0</v>
      </c>
      <c r="AE18" s="41">
        <f t="shared" si="8"/>
        <v>398</v>
      </c>
      <c r="AF18" s="48">
        <f t="shared" si="9"/>
        <v>0</v>
      </c>
      <c r="AG18" s="51">
        <f t="shared" si="10"/>
        <v>0</v>
      </c>
      <c r="AI18" s="53">
        <v>53663000</v>
      </c>
      <c r="AJ18" s="54">
        <v>53663000</v>
      </c>
      <c r="AK18" s="54">
        <v>0</v>
      </c>
      <c r="AL18" s="54">
        <v>0</v>
      </c>
      <c r="AM18" s="54">
        <f t="shared" si="11"/>
        <v>53663000</v>
      </c>
      <c r="AN18" s="58">
        <f t="shared" si="12"/>
        <v>0</v>
      </c>
      <c r="AO18" s="60">
        <v>0</v>
      </c>
      <c r="AP18" s="53">
        <v>10282000</v>
      </c>
      <c r="AQ18" s="54">
        <v>10200000</v>
      </c>
      <c r="AR18" s="54">
        <v>32000</v>
      </c>
      <c r="AS18" s="54">
        <v>50000</v>
      </c>
      <c r="AT18" s="54">
        <f t="shared" si="13"/>
        <v>10282000</v>
      </c>
      <c r="AU18" s="58">
        <f t="shared" si="14"/>
        <v>0</v>
      </c>
      <c r="AV18" s="60">
        <f t="shared" si="15"/>
        <v>-50000</v>
      </c>
      <c r="AW18" s="53">
        <v>3545000</v>
      </c>
      <c r="AX18" s="54">
        <v>3545000</v>
      </c>
      <c r="AY18" s="54">
        <v>0</v>
      </c>
      <c r="AZ18" s="54">
        <v>0</v>
      </c>
      <c r="BA18" s="54">
        <f t="shared" si="16"/>
        <v>3545000</v>
      </c>
      <c r="BB18" s="58">
        <f t="shared" si="17"/>
        <v>0</v>
      </c>
      <c r="BC18" s="60">
        <f t="shared" si="18"/>
        <v>0</v>
      </c>
    </row>
    <row r="19" spans="1:55" x14ac:dyDescent="0.25">
      <c r="A19" s="9">
        <v>45820</v>
      </c>
      <c r="B19" s="10" t="s">
        <v>11</v>
      </c>
      <c r="C19" s="4">
        <v>56985000</v>
      </c>
      <c r="D19" s="4">
        <v>4382</v>
      </c>
      <c r="E19" s="7">
        <f t="shared" si="0"/>
        <v>13004.335919671383</v>
      </c>
      <c r="F19" s="4">
        <v>10564000</v>
      </c>
      <c r="G19" s="4">
        <v>1700</v>
      </c>
      <c r="H19" s="7">
        <f t="shared" si="1"/>
        <v>6214.1176470588234</v>
      </c>
      <c r="I19" s="4">
        <v>3665000</v>
      </c>
      <c r="J19" s="4">
        <v>413</v>
      </c>
      <c r="K19" s="7">
        <f t="shared" si="2"/>
        <v>8874.0920096852296</v>
      </c>
      <c r="M19" s="39">
        <v>4383</v>
      </c>
      <c r="N19" s="41">
        <v>4382</v>
      </c>
      <c r="O19" s="41">
        <v>0</v>
      </c>
      <c r="P19" s="41">
        <v>1</v>
      </c>
      <c r="Q19" s="41">
        <f>N19+O19+P19</f>
        <v>4383</v>
      </c>
      <c r="R19" s="48">
        <f t="shared" si="3"/>
        <v>0</v>
      </c>
      <c r="S19" s="50">
        <f t="shared" si="4"/>
        <v>-1</v>
      </c>
      <c r="T19" s="38">
        <v>1701</v>
      </c>
      <c r="U19" s="33">
        <v>1700</v>
      </c>
      <c r="V19" s="33">
        <v>0</v>
      </c>
      <c r="W19" s="33">
        <v>1</v>
      </c>
      <c r="X19" s="33">
        <f t="shared" si="5"/>
        <v>1701</v>
      </c>
      <c r="Y19" s="48">
        <f t="shared" si="6"/>
        <v>0</v>
      </c>
      <c r="Z19" s="50">
        <f t="shared" si="7"/>
        <v>-1</v>
      </c>
      <c r="AA19" s="38">
        <v>413</v>
      </c>
      <c r="AB19" s="41">
        <v>413</v>
      </c>
      <c r="AC19" s="41">
        <v>0</v>
      </c>
      <c r="AD19" s="41">
        <v>0</v>
      </c>
      <c r="AE19" s="41">
        <f t="shared" si="8"/>
        <v>413</v>
      </c>
      <c r="AF19" s="48">
        <f t="shared" si="9"/>
        <v>0</v>
      </c>
      <c r="AG19" s="51">
        <f t="shared" si="10"/>
        <v>0</v>
      </c>
      <c r="AI19" s="53">
        <v>57035000</v>
      </c>
      <c r="AJ19" s="54">
        <v>56968000</v>
      </c>
      <c r="AK19" s="54">
        <v>17000</v>
      </c>
      <c r="AL19" s="54">
        <v>50000</v>
      </c>
      <c r="AM19" s="54">
        <f t="shared" si="11"/>
        <v>57035000</v>
      </c>
      <c r="AN19" s="58">
        <f t="shared" si="12"/>
        <v>0</v>
      </c>
      <c r="AO19" s="60">
        <v>0</v>
      </c>
      <c r="AP19" s="53">
        <v>10589000</v>
      </c>
      <c r="AQ19" s="54">
        <v>10556000</v>
      </c>
      <c r="AR19" s="54">
        <v>8000</v>
      </c>
      <c r="AS19" s="54">
        <v>25000</v>
      </c>
      <c r="AT19" s="54">
        <f t="shared" si="13"/>
        <v>10589000</v>
      </c>
      <c r="AU19" s="58">
        <f t="shared" si="14"/>
        <v>0</v>
      </c>
      <c r="AV19" s="60">
        <f t="shared" si="15"/>
        <v>-25000</v>
      </c>
      <c r="AW19" s="53">
        <v>3665000</v>
      </c>
      <c r="AX19" s="54">
        <v>3665000</v>
      </c>
      <c r="AY19" s="54">
        <v>0</v>
      </c>
      <c r="AZ19" s="54">
        <v>0</v>
      </c>
      <c r="BA19" s="54">
        <f t="shared" si="16"/>
        <v>3665000</v>
      </c>
      <c r="BB19" s="58">
        <f t="shared" si="17"/>
        <v>0</v>
      </c>
      <c r="BC19" s="60">
        <f t="shared" si="18"/>
        <v>0</v>
      </c>
    </row>
    <row r="20" spans="1:55" x14ac:dyDescent="0.25">
      <c r="A20" s="9">
        <v>45821</v>
      </c>
      <c r="B20" s="10" t="s">
        <v>12</v>
      </c>
      <c r="C20" s="4">
        <v>61440000</v>
      </c>
      <c r="D20" s="4">
        <v>4797</v>
      </c>
      <c r="E20" s="7">
        <f t="shared" si="0"/>
        <v>12808.005003126955</v>
      </c>
      <c r="F20" s="4">
        <v>12402000</v>
      </c>
      <c r="G20" s="4">
        <v>2010</v>
      </c>
      <c r="H20" s="7">
        <f t="shared" si="1"/>
        <v>6170.1492537313434</v>
      </c>
      <c r="I20" s="4">
        <v>4325000</v>
      </c>
      <c r="J20" s="4">
        <v>496</v>
      </c>
      <c r="K20" s="7">
        <f t="shared" si="2"/>
        <v>8719.7580645161288</v>
      </c>
      <c r="M20" s="39">
        <v>4797</v>
      </c>
      <c r="N20" s="41">
        <v>4797</v>
      </c>
      <c r="O20" s="41">
        <v>0</v>
      </c>
      <c r="P20" s="41">
        <v>0</v>
      </c>
      <c r="Q20" s="41">
        <f>N20+O20+P20</f>
        <v>4797</v>
      </c>
      <c r="R20" s="48">
        <f t="shared" si="3"/>
        <v>0</v>
      </c>
      <c r="S20" s="50">
        <f t="shared" si="4"/>
        <v>0</v>
      </c>
      <c r="T20" s="38">
        <v>2010</v>
      </c>
      <c r="U20" s="33">
        <v>2010</v>
      </c>
      <c r="V20" s="33">
        <v>0</v>
      </c>
      <c r="W20" s="33">
        <v>0</v>
      </c>
      <c r="X20" s="33">
        <f t="shared" si="5"/>
        <v>2010</v>
      </c>
      <c r="Y20" s="48">
        <f t="shared" si="6"/>
        <v>0</v>
      </c>
      <c r="Z20" s="50">
        <f t="shared" si="7"/>
        <v>0</v>
      </c>
      <c r="AA20" s="38">
        <v>499</v>
      </c>
      <c r="AB20" s="41">
        <v>498</v>
      </c>
      <c r="AC20" s="41">
        <v>0</v>
      </c>
      <c r="AD20" s="41">
        <v>1</v>
      </c>
      <c r="AE20" s="41">
        <f t="shared" si="8"/>
        <v>499</v>
      </c>
      <c r="AF20" s="48">
        <f t="shared" si="9"/>
        <v>0</v>
      </c>
      <c r="AG20" s="51">
        <f t="shared" si="10"/>
        <v>-3</v>
      </c>
      <c r="AI20" s="53">
        <v>61440000</v>
      </c>
      <c r="AJ20" s="54">
        <v>61440000</v>
      </c>
      <c r="AK20" s="54">
        <v>0</v>
      </c>
      <c r="AL20" s="54">
        <v>0</v>
      </c>
      <c r="AM20" s="54">
        <f t="shared" si="11"/>
        <v>61440000</v>
      </c>
      <c r="AN20" s="58">
        <f t="shared" si="12"/>
        <v>0</v>
      </c>
      <c r="AO20" s="60">
        <v>0</v>
      </c>
      <c r="AP20" s="53">
        <v>12402000</v>
      </c>
      <c r="AQ20" s="54">
        <v>12402000</v>
      </c>
      <c r="AR20" s="54">
        <v>0</v>
      </c>
      <c r="AS20" s="54">
        <v>0</v>
      </c>
      <c r="AT20" s="54">
        <f t="shared" si="13"/>
        <v>12402000</v>
      </c>
      <c r="AU20" s="58">
        <f t="shared" si="14"/>
        <v>0</v>
      </c>
      <c r="AV20" s="60">
        <f t="shared" si="15"/>
        <v>0</v>
      </c>
      <c r="AW20" s="53">
        <v>4375000</v>
      </c>
      <c r="AX20" s="54">
        <f>4279000+18000</f>
        <v>4297000</v>
      </c>
      <c r="AY20" s="54">
        <v>28000</v>
      </c>
      <c r="AZ20" s="54">
        <v>50000</v>
      </c>
      <c r="BA20" s="54">
        <f t="shared" si="16"/>
        <v>4375000</v>
      </c>
      <c r="BB20" s="58">
        <f t="shared" si="17"/>
        <v>0</v>
      </c>
      <c r="BC20" s="60">
        <f t="shared" si="18"/>
        <v>-50000</v>
      </c>
    </row>
    <row r="21" spans="1:55" x14ac:dyDescent="0.25">
      <c r="A21" s="9">
        <v>45822</v>
      </c>
      <c r="B21" s="10" t="s">
        <v>13</v>
      </c>
      <c r="C21" s="4">
        <v>106937000</v>
      </c>
      <c r="D21" s="4">
        <v>6997</v>
      </c>
      <c r="E21" s="7">
        <f t="shared" si="0"/>
        <v>15283.264256109762</v>
      </c>
      <c r="F21" s="4">
        <v>19890000</v>
      </c>
      <c r="G21" s="4">
        <v>2739</v>
      </c>
      <c r="H21" s="7">
        <f t="shared" si="1"/>
        <v>7261.7743702081052</v>
      </c>
      <c r="I21" s="4">
        <v>3230000</v>
      </c>
      <c r="J21" s="4">
        <v>352</v>
      </c>
      <c r="K21" s="7">
        <f t="shared" si="2"/>
        <v>9176.136363636364</v>
      </c>
      <c r="M21" s="39">
        <v>6998</v>
      </c>
      <c r="N21" s="41">
        <v>6997</v>
      </c>
      <c r="O21" s="41">
        <v>0</v>
      </c>
      <c r="P21" s="41">
        <v>1</v>
      </c>
      <c r="Q21" s="41">
        <f>N21+O21+P21</f>
        <v>6998</v>
      </c>
      <c r="R21" s="48">
        <f t="shared" si="3"/>
        <v>0</v>
      </c>
      <c r="S21" s="50">
        <f t="shared" si="4"/>
        <v>-1</v>
      </c>
      <c r="T21" s="38">
        <v>2741</v>
      </c>
      <c r="U21" s="33">
        <v>2738</v>
      </c>
      <c r="V21" s="33">
        <v>1</v>
      </c>
      <c r="W21" s="33">
        <v>2</v>
      </c>
      <c r="X21" s="33">
        <f t="shared" si="5"/>
        <v>2741</v>
      </c>
      <c r="Y21" s="48">
        <f t="shared" si="6"/>
        <v>0</v>
      </c>
      <c r="Z21" s="50">
        <f t="shared" si="7"/>
        <v>-2</v>
      </c>
      <c r="AA21" s="38">
        <v>352</v>
      </c>
      <c r="AB21" s="41">
        <v>352</v>
      </c>
      <c r="AC21" s="41">
        <v>0</v>
      </c>
      <c r="AD21" s="41">
        <v>0</v>
      </c>
      <c r="AE21" s="41">
        <f t="shared" si="8"/>
        <v>352</v>
      </c>
      <c r="AF21" s="48">
        <f t="shared" si="9"/>
        <v>0</v>
      </c>
      <c r="AG21" s="51">
        <f t="shared" si="10"/>
        <v>0</v>
      </c>
      <c r="AI21" s="53">
        <v>106987000</v>
      </c>
      <c r="AJ21" s="54">
        <v>106916000</v>
      </c>
      <c r="AK21" s="54">
        <v>21000</v>
      </c>
      <c r="AL21" s="54">
        <v>50000</v>
      </c>
      <c r="AM21" s="54">
        <f t="shared" si="11"/>
        <v>106987000</v>
      </c>
      <c r="AN21" s="58">
        <f t="shared" si="12"/>
        <v>0</v>
      </c>
      <c r="AO21" s="60">
        <v>0</v>
      </c>
      <c r="AP21" s="53">
        <v>19940000</v>
      </c>
      <c r="AQ21" s="54">
        <v>19872000</v>
      </c>
      <c r="AR21" s="54">
        <v>18000</v>
      </c>
      <c r="AS21" s="54">
        <v>50000</v>
      </c>
      <c r="AT21" s="54">
        <f t="shared" si="13"/>
        <v>19940000</v>
      </c>
      <c r="AU21" s="58">
        <f t="shared" si="14"/>
        <v>0</v>
      </c>
      <c r="AV21" s="60">
        <f t="shared" si="15"/>
        <v>-50000</v>
      </c>
      <c r="AW21" s="53">
        <v>3230000</v>
      </c>
      <c r="AX21" s="54">
        <v>3230000</v>
      </c>
      <c r="AY21" s="54">
        <v>0</v>
      </c>
      <c r="AZ21" s="54">
        <v>0</v>
      </c>
      <c r="BA21" s="54">
        <f t="shared" si="16"/>
        <v>3230000</v>
      </c>
      <c r="BB21" s="58">
        <f t="shared" si="17"/>
        <v>0</v>
      </c>
      <c r="BC21" s="60">
        <f t="shared" si="18"/>
        <v>0</v>
      </c>
    </row>
    <row r="22" spans="1:55" x14ac:dyDescent="0.25">
      <c r="A22" s="9">
        <v>45823</v>
      </c>
      <c r="B22" s="10" t="s">
        <v>14</v>
      </c>
      <c r="C22" s="4">
        <v>136020000</v>
      </c>
      <c r="D22" s="4">
        <v>8946</v>
      </c>
      <c r="E22" s="7">
        <f t="shared" si="0"/>
        <v>15204.560697518444</v>
      </c>
      <c r="F22" s="4">
        <v>27322000</v>
      </c>
      <c r="G22" s="4">
        <v>3842</v>
      </c>
      <c r="H22" s="7">
        <f t="shared" si="1"/>
        <v>7111.4003123373241</v>
      </c>
      <c r="I22" s="4">
        <v>1439000</v>
      </c>
      <c r="J22" s="4">
        <v>163</v>
      </c>
      <c r="K22" s="7">
        <f t="shared" si="2"/>
        <v>8828.2208588957055</v>
      </c>
      <c r="M22" s="39">
        <v>8946</v>
      </c>
      <c r="N22" s="41">
        <v>8946</v>
      </c>
      <c r="O22" s="41">
        <v>0</v>
      </c>
      <c r="P22" s="41">
        <v>0</v>
      </c>
      <c r="Q22" s="41">
        <f>N22+O22+P22</f>
        <v>8946</v>
      </c>
      <c r="R22" s="48">
        <f t="shared" si="3"/>
        <v>0</v>
      </c>
      <c r="S22" s="50">
        <f t="shared" si="4"/>
        <v>0</v>
      </c>
      <c r="T22" s="38">
        <v>3848</v>
      </c>
      <c r="U22" s="33">
        <v>3842</v>
      </c>
      <c r="V22" s="33">
        <v>0</v>
      </c>
      <c r="W22" s="33">
        <v>6</v>
      </c>
      <c r="X22" s="33">
        <f t="shared" si="5"/>
        <v>3848</v>
      </c>
      <c r="Y22" s="48">
        <f t="shared" si="6"/>
        <v>0</v>
      </c>
      <c r="Z22" s="50">
        <f t="shared" si="7"/>
        <v>-6</v>
      </c>
      <c r="AA22" s="38">
        <v>163</v>
      </c>
      <c r="AB22" s="41">
        <v>163</v>
      </c>
      <c r="AC22" s="41">
        <v>0</v>
      </c>
      <c r="AD22" s="41">
        <v>0</v>
      </c>
      <c r="AE22" s="41">
        <f t="shared" si="8"/>
        <v>163</v>
      </c>
      <c r="AF22" s="48">
        <f t="shared" si="9"/>
        <v>0</v>
      </c>
      <c r="AG22" s="51">
        <f t="shared" si="10"/>
        <v>0</v>
      </c>
      <c r="AI22" s="53">
        <v>136020000</v>
      </c>
      <c r="AJ22" s="54">
        <v>136020000</v>
      </c>
      <c r="AK22" s="54">
        <v>0</v>
      </c>
      <c r="AL22" s="54">
        <v>0</v>
      </c>
      <c r="AM22" s="54">
        <f t="shared" si="11"/>
        <v>136020000</v>
      </c>
      <c r="AN22" s="58">
        <f t="shared" si="12"/>
        <v>0</v>
      </c>
      <c r="AO22" s="60">
        <v>0</v>
      </c>
      <c r="AP22" s="53">
        <v>27472000</v>
      </c>
      <c r="AQ22" s="54">
        <v>27268000</v>
      </c>
      <c r="AR22" s="54">
        <v>54000</v>
      </c>
      <c r="AS22" s="54">
        <v>150000</v>
      </c>
      <c r="AT22" s="54">
        <f t="shared" si="13"/>
        <v>27472000</v>
      </c>
      <c r="AU22" s="58">
        <f t="shared" si="14"/>
        <v>0</v>
      </c>
      <c r="AV22" s="60">
        <f t="shared" si="15"/>
        <v>-150000</v>
      </c>
      <c r="AW22" s="53">
        <v>1439000</v>
      </c>
      <c r="AX22" s="54">
        <v>1439000</v>
      </c>
      <c r="AY22" s="54">
        <v>0</v>
      </c>
      <c r="AZ22" s="54">
        <v>0</v>
      </c>
      <c r="BA22" s="54">
        <f t="shared" si="16"/>
        <v>1439000</v>
      </c>
      <c r="BB22" s="58">
        <f t="shared" si="17"/>
        <v>0</v>
      </c>
      <c r="BC22" s="60">
        <f t="shared" si="18"/>
        <v>0</v>
      </c>
    </row>
    <row r="23" spans="1:55" x14ac:dyDescent="0.25">
      <c r="A23" s="9">
        <v>45824</v>
      </c>
      <c r="B23" s="10" t="s">
        <v>15</v>
      </c>
      <c r="C23" s="4">
        <v>54312000</v>
      </c>
      <c r="D23" s="4">
        <v>4204</v>
      </c>
      <c r="E23" s="7">
        <f t="shared" si="0"/>
        <v>12919.124643196956</v>
      </c>
      <c r="F23" s="4">
        <v>9454000</v>
      </c>
      <c r="G23" s="4">
        <v>1564</v>
      </c>
      <c r="H23" s="7">
        <f t="shared" si="1"/>
        <v>6044.7570332480818</v>
      </c>
      <c r="I23" s="4">
        <v>4259000</v>
      </c>
      <c r="J23" s="4">
        <v>481</v>
      </c>
      <c r="K23" s="7">
        <f t="shared" si="2"/>
        <v>8854.4698544698549</v>
      </c>
      <c r="M23" s="39">
        <v>4204</v>
      </c>
      <c r="N23" s="41">
        <v>4204</v>
      </c>
      <c r="O23" s="41">
        <v>0</v>
      </c>
      <c r="P23" s="41">
        <v>0</v>
      </c>
      <c r="Q23" s="41">
        <f>N23+O23+P23</f>
        <v>4204</v>
      </c>
      <c r="R23" s="48">
        <f t="shared" si="3"/>
        <v>0</v>
      </c>
      <c r="S23" s="50">
        <f t="shared" si="4"/>
        <v>0</v>
      </c>
      <c r="T23" s="38">
        <v>1566</v>
      </c>
      <c r="U23" s="33">
        <v>1564</v>
      </c>
      <c r="V23" s="33">
        <v>0</v>
      </c>
      <c r="W23" s="33">
        <v>2</v>
      </c>
      <c r="X23" s="33">
        <f t="shared" si="5"/>
        <v>1566</v>
      </c>
      <c r="Y23" s="48">
        <f t="shared" si="6"/>
        <v>0</v>
      </c>
      <c r="Z23" s="50">
        <f t="shared" si="7"/>
        <v>-2</v>
      </c>
      <c r="AA23" s="38">
        <v>481</v>
      </c>
      <c r="AB23" s="41">
        <v>481</v>
      </c>
      <c r="AC23" s="41">
        <v>0</v>
      </c>
      <c r="AD23" s="41">
        <v>0</v>
      </c>
      <c r="AE23" s="41">
        <f t="shared" si="8"/>
        <v>481</v>
      </c>
      <c r="AF23" s="48">
        <f t="shared" si="9"/>
        <v>0</v>
      </c>
      <c r="AG23" s="51">
        <f t="shared" si="10"/>
        <v>0</v>
      </c>
      <c r="AI23" s="53">
        <v>54312000</v>
      </c>
      <c r="AJ23" s="54">
        <v>54312000</v>
      </c>
      <c r="AK23" s="54">
        <v>0</v>
      </c>
      <c r="AL23" s="54">
        <v>0</v>
      </c>
      <c r="AM23" s="54">
        <f t="shared" si="11"/>
        <v>54312000</v>
      </c>
      <c r="AN23" s="58">
        <f t="shared" si="12"/>
        <v>0</v>
      </c>
      <c r="AO23" s="60">
        <v>0</v>
      </c>
      <c r="AP23" s="53">
        <v>9504000</v>
      </c>
      <c r="AQ23" s="54">
        <v>9438000</v>
      </c>
      <c r="AR23" s="54">
        <v>16000</v>
      </c>
      <c r="AS23" s="54">
        <v>50000</v>
      </c>
      <c r="AT23" s="54">
        <f t="shared" si="13"/>
        <v>9504000</v>
      </c>
      <c r="AU23" s="58">
        <f t="shared" si="14"/>
        <v>0</v>
      </c>
      <c r="AV23" s="60">
        <f t="shared" si="15"/>
        <v>-50000</v>
      </c>
      <c r="AW23" s="53">
        <v>4259000</v>
      </c>
      <c r="AX23" s="54">
        <v>4259000</v>
      </c>
      <c r="AY23" s="54">
        <v>0</v>
      </c>
      <c r="AZ23" s="54">
        <v>0</v>
      </c>
      <c r="BA23" s="54">
        <f t="shared" si="16"/>
        <v>4259000</v>
      </c>
      <c r="BB23" s="58">
        <f t="shared" si="17"/>
        <v>0</v>
      </c>
      <c r="BC23" s="60">
        <f t="shared" si="18"/>
        <v>0</v>
      </c>
    </row>
    <row r="24" spans="1:55" x14ac:dyDescent="0.25">
      <c r="A24" s="9">
        <v>45825</v>
      </c>
      <c r="B24" s="10" t="s">
        <v>16</v>
      </c>
      <c r="C24" s="4">
        <v>54698000</v>
      </c>
      <c r="D24" s="4">
        <v>4254</v>
      </c>
      <c r="E24" s="7">
        <f t="shared" si="0"/>
        <v>12858.015984955337</v>
      </c>
      <c r="F24" s="4">
        <v>9320000</v>
      </c>
      <c r="G24" s="4">
        <v>1427</v>
      </c>
      <c r="H24" s="7">
        <f t="shared" si="1"/>
        <v>6531.184302733006</v>
      </c>
      <c r="I24" s="4">
        <v>3976000</v>
      </c>
      <c r="J24" s="4">
        <v>453</v>
      </c>
      <c r="K24" s="7">
        <f t="shared" si="2"/>
        <v>8777.0419426048556</v>
      </c>
      <c r="M24" s="39">
        <v>4255</v>
      </c>
      <c r="N24" s="41">
        <v>4254</v>
      </c>
      <c r="O24" s="41">
        <v>0</v>
      </c>
      <c r="P24" s="41">
        <v>1</v>
      </c>
      <c r="Q24" s="41">
        <f>N24+O24+P24</f>
        <v>4255</v>
      </c>
      <c r="R24" s="48">
        <f t="shared" si="3"/>
        <v>0</v>
      </c>
      <c r="S24" s="50">
        <f t="shared" si="4"/>
        <v>-1</v>
      </c>
      <c r="T24" s="38">
        <v>1429</v>
      </c>
      <c r="U24" s="33">
        <v>1427</v>
      </c>
      <c r="V24" s="33">
        <v>0</v>
      </c>
      <c r="W24" s="33">
        <v>2</v>
      </c>
      <c r="X24" s="33">
        <f t="shared" si="5"/>
        <v>1429</v>
      </c>
      <c r="Y24" s="48">
        <f t="shared" si="6"/>
        <v>0</v>
      </c>
      <c r="Z24" s="50">
        <f t="shared" si="7"/>
        <v>-2</v>
      </c>
      <c r="AA24" s="38">
        <v>453</v>
      </c>
      <c r="AB24" s="41">
        <v>453</v>
      </c>
      <c r="AC24" s="41">
        <v>0</v>
      </c>
      <c r="AD24" s="41">
        <v>0</v>
      </c>
      <c r="AE24" s="41">
        <f t="shared" si="8"/>
        <v>453</v>
      </c>
      <c r="AF24" s="48">
        <f t="shared" si="9"/>
        <v>0</v>
      </c>
      <c r="AG24" s="51">
        <f t="shared" si="10"/>
        <v>0</v>
      </c>
      <c r="AI24" s="53">
        <v>54748000</v>
      </c>
      <c r="AJ24" s="54">
        <v>54681000</v>
      </c>
      <c r="AK24" s="54">
        <v>17000</v>
      </c>
      <c r="AL24" s="54">
        <v>50000</v>
      </c>
      <c r="AM24" s="54">
        <f t="shared" si="11"/>
        <v>54748000</v>
      </c>
      <c r="AN24" s="58">
        <f t="shared" si="12"/>
        <v>0</v>
      </c>
      <c r="AO24" s="60">
        <v>0</v>
      </c>
      <c r="AP24" s="53">
        <v>9370000</v>
      </c>
      <c r="AQ24" s="54">
        <v>9306000</v>
      </c>
      <c r="AR24" s="54">
        <v>14000</v>
      </c>
      <c r="AS24" s="54">
        <v>50000</v>
      </c>
      <c r="AT24" s="54">
        <f t="shared" si="13"/>
        <v>9370000</v>
      </c>
      <c r="AU24" s="58">
        <f t="shared" si="14"/>
        <v>0</v>
      </c>
      <c r="AV24" s="60">
        <f t="shared" si="15"/>
        <v>-50000</v>
      </c>
      <c r="AW24" s="53">
        <v>3976000</v>
      </c>
      <c r="AX24" s="54">
        <v>3976000</v>
      </c>
      <c r="AY24" s="54">
        <v>0</v>
      </c>
      <c r="AZ24" s="54">
        <v>0</v>
      </c>
      <c r="BA24" s="54">
        <f t="shared" si="16"/>
        <v>3976000</v>
      </c>
      <c r="BB24" s="58">
        <f t="shared" si="17"/>
        <v>0</v>
      </c>
      <c r="BC24" s="60">
        <f t="shared" si="18"/>
        <v>0</v>
      </c>
    </row>
    <row r="25" spans="1:55" x14ac:dyDescent="0.25">
      <c r="A25" s="9">
        <v>45826</v>
      </c>
      <c r="B25" s="10" t="s">
        <v>10</v>
      </c>
      <c r="C25" s="4">
        <v>57947000</v>
      </c>
      <c r="D25" s="4">
        <v>4335</v>
      </c>
      <c r="E25" s="7">
        <f t="shared" si="0"/>
        <v>13367.243367935409</v>
      </c>
      <c r="F25" s="4">
        <v>9822000</v>
      </c>
      <c r="G25" s="4">
        <v>1553</v>
      </c>
      <c r="H25" s="7">
        <f t="shared" si="1"/>
        <v>6324.5331616226658</v>
      </c>
      <c r="I25" s="4">
        <v>4082000</v>
      </c>
      <c r="J25" s="4">
        <v>455</v>
      </c>
      <c r="K25" s="7">
        <f t="shared" si="2"/>
        <v>8971.4285714285706</v>
      </c>
      <c r="M25" s="39">
        <v>4336</v>
      </c>
      <c r="N25" s="41">
        <v>4322</v>
      </c>
      <c r="O25" s="41">
        <v>13</v>
      </c>
      <c r="P25" s="41">
        <v>1</v>
      </c>
      <c r="Q25" s="41">
        <f>N25+O25+P25</f>
        <v>4336</v>
      </c>
      <c r="R25" s="48">
        <f t="shared" si="3"/>
        <v>0</v>
      </c>
      <c r="S25" s="50">
        <f t="shared" si="4"/>
        <v>-1</v>
      </c>
      <c r="T25" s="38">
        <v>1553</v>
      </c>
      <c r="U25" s="33">
        <v>1553</v>
      </c>
      <c r="V25" s="33">
        <v>0</v>
      </c>
      <c r="W25" s="33">
        <v>0</v>
      </c>
      <c r="X25" s="33">
        <f t="shared" si="5"/>
        <v>1553</v>
      </c>
      <c r="Y25" s="48">
        <f t="shared" si="6"/>
        <v>0</v>
      </c>
      <c r="Z25" s="50">
        <f t="shared" si="7"/>
        <v>0</v>
      </c>
      <c r="AA25" s="38">
        <v>455</v>
      </c>
      <c r="AB25" s="41">
        <v>455</v>
      </c>
      <c r="AC25" s="41">
        <v>0</v>
      </c>
      <c r="AD25" s="41">
        <v>0</v>
      </c>
      <c r="AE25" s="41">
        <f t="shared" si="8"/>
        <v>455</v>
      </c>
      <c r="AF25" s="48">
        <f t="shared" si="9"/>
        <v>0</v>
      </c>
      <c r="AG25" s="51">
        <f t="shared" si="10"/>
        <v>0</v>
      </c>
      <c r="AI25" s="53">
        <v>57997000</v>
      </c>
      <c r="AJ25" s="54">
        <v>57821000</v>
      </c>
      <c r="AK25" s="54">
        <v>126000</v>
      </c>
      <c r="AL25" s="54">
        <v>50000</v>
      </c>
      <c r="AM25" s="54">
        <f t="shared" si="11"/>
        <v>57997000</v>
      </c>
      <c r="AN25" s="58">
        <f t="shared" si="12"/>
        <v>0</v>
      </c>
      <c r="AO25" s="60">
        <v>0</v>
      </c>
      <c r="AP25" s="53">
        <v>9822000</v>
      </c>
      <c r="AQ25" s="54">
        <v>9822000</v>
      </c>
      <c r="AR25" s="54">
        <v>0</v>
      </c>
      <c r="AS25" s="54">
        <v>0</v>
      </c>
      <c r="AT25" s="54">
        <f t="shared" si="13"/>
        <v>9822000</v>
      </c>
      <c r="AU25" s="58">
        <f t="shared" si="14"/>
        <v>0</v>
      </c>
      <c r="AV25" s="60">
        <f t="shared" si="15"/>
        <v>0</v>
      </c>
      <c r="AW25" s="53">
        <v>4082000</v>
      </c>
      <c r="AX25" s="54">
        <v>4082000</v>
      </c>
      <c r="AY25" s="54">
        <v>0</v>
      </c>
      <c r="AZ25" s="54">
        <v>0</v>
      </c>
      <c r="BA25" s="54">
        <f t="shared" si="16"/>
        <v>4082000</v>
      </c>
      <c r="BB25" s="58">
        <f t="shared" si="17"/>
        <v>0</v>
      </c>
      <c r="BC25" s="60">
        <f t="shared" si="18"/>
        <v>0</v>
      </c>
    </row>
    <row r="26" spans="1:55" x14ac:dyDescent="0.25">
      <c r="A26" s="9">
        <v>45827</v>
      </c>
      <c r="B26" s="10" t="s">
        <v>11</v>
      </c>
      <c r="C26" s="4">
        <v>70619000</v>
      </c>
      <c r="D26" s="4">
        <v>5129</v>
      </c>
      <c r="E26" s="7">
        <f t="shared" si="0"/>
        <v>13768.570871514916</v>
      </c>
      <c r="F26" s="4">
        <v>11938000</v>
      </c>
      <c r="G26" s="4">
        <v>1789</v>
      </c>
      <c r="H26" s="7">
        <f t="shared" si="1"/>
        <v>6673.0016769144777</v>
      </c>
      <c r="I26" s="4">
        <v>3888000</v>
      </c>
      <c r="J26" s="4">
        <v>447</v>
      </c>
      <c r="K26" s="7">
        <f t="shared" si="2"/>
        <v>8697.9865771812074</v>
      </c>
      <c r="M26" s="39">
        <v>5130</v>
      </c>
      <c r="N26" s="41">
        <v>5129</v>
      </c>
      <c r="O26" s="41">
        <v>0</v>
      </c>
      <c r="P26" s="41">
        <v>1</v>
      </c>
      <c r="Q26" s="41">
        <f>N26+O26+P26</f>
        <v>5130</v>
      </c>
      <c r="R26" s="48">
        <f t="shared" si="3"/>
        <v>0</v>
      </c>
      <c r="S26" s="50">
        <f t="shared" si="4"/>
        <v>-1</v>
      </c>
      <c r="T26" s="38">
        <v>1790</v>
      </c>
      <c r="U26" s="33">
        <v>1789</v>
      </c>
      <c r="V26" s="33">
        <v>0</v>
      </c>
      <c r="W26" s="33">
        <v>1</v>
      </c>
      <c r="X26" s="33">
        <f t="shared" si="5"/>
        <v>1790</v>
      </c>
      <c r="Y26" s="48">
        <f t="shared" si="6"/>
        <v>0</v>
      </c>
      <c r="Z26" s="50">
        <f t="shared" si="7"/>
        <v>-1</v>
      </c>
      <c r="AA26" s="38">
        <v>447</v>
      </c>
      <c r="AB26" s="41">
        <v>447</v>
      </c>
      <c r="AC26" s="41">
        <v>0</v>
      </c>
      <c r="AD26" s="41">
        <v>0</v>
      </c>
      <c r="AE26" s="41">
        <f t="shared" si="8"/>
        <v>447</v>
      </c>
      <c r="AF26" s="48">
        <f t="shared" si="9"/>
        <v>0</v>
      </c>
      <c r="AG26" s="51">
        <f t="shared" si="10"/>
        <v>0</v>
      </c>
      <c r="AI26" s="53">
        <v>70669000</v>
      </c>
      <c r="AJ26" s="54">
        <v>70602000</v>
      </c>
      <c r="AK26" s="54">
        <v>17000</v>
      </c>
      <c r="AL26" s="54">
        <v>50000</v>
      </c>
      <c r="AM26" s="54">
        <f t="shared" si="11"/>
        <v>70669000</v>
      </c>
      <c r="AN26" s="58">
        <f t="shared" si="12"/>
        <v>0</v>
      </c>
      <c r="AO26" s="60">
        <v>0</v>
      </c>
      <c r="AP26" s="53">
        <v>11963000</v>
      </c>
      <c r="AQ26" s="54">
        <v>11928000</v>
      </c>
      <c r="AR26" s="54">
        <v>10000</v>
      </c>
      <c r="AS26" s="54">
        <v>25000</v>
      </c>
      <c r="AT26" s="54">
        <f t="shared" si="13"/>
        <v>11963000</v>
      </c>
      <c r="AU26" s="58">
        <f t="shared" si="14"/>
        <v>0</v>
      </c>
      <c r="AV26" s="60">
        <f t="shared" si="15"/>
        <v>-25000</v>
      </c>
      <c r="AW26" s="53">
        <v>3888000</v>
      </c>
      <c r="AX26" s="54">
        <v>3888000</v>
      </c>
      <c r="AY26" s="54">
        <v>0</v>
      </c>
      <c r="AZ26" s="54">
        <v>0</v>
      </c>
      <c r="BA26" s="54">
        <f t="shared" si="16"/>
        <v>3888000</v>
      </c>
      <c r="BB26" s="58">
        <f t="shared" si="17"/>
        <v>0</v>
      </c>
      <c r="BC26" s="60">
        <f t="shared" si="18"/>
        <v>0</v>
      </c>
    </row>
    <row r="27" spans="1:55" x14ac:dyDescent="0.25">
      <c r="A27" s="9">
        <v>45828</v>
      </c>
      <c r="B27" s="10" t="s">
        <v>12</v>
      </c>
      <c r="C27" s="4">
        <v>80234000</v>
      </c>
      <c r="D27" s="4">
        <v>5574</v>
      </c>
      <c r="E27" s="7">
        <f t="shared" si="0"/>
        <v>14394.330821672049</v>
      </c>
      <c r="F27" s="4">
        <v>15932000</v>
      </c>
      <c r="G27" s="4">
        <v>2309</v>
      </c>
      <c r="H27" s="7">
        <f t="shared" si="1"/>
        <v>6899.9566912083155</v>
      </c>
      <c r="I27" s="4">
        <v>3875000</v>
      </c>
      <c r="J27" s="4">
        <v>427</v>
      </c>
      <c r="K27" s="7">
        <f t="shared" si="2"/>
        <v>9074.9414519906331</v>
      </c>
      <c r="M27" s="39">
        <v>5578</v>
      </c>
      <c r="N27" s="41">
        <v>5574</v>
      </c>
      <c r="O27" s="41">
        <v>0</v>
      </c>
      <c r="P27" s="41">
        <v>4</v>
      </c>
      <c r="Q27" s="41">
        <f>N27+O27+P27</f>
        <v>5578</v>
      </c>
      <c r="R27" s="48">
        <f t="shared" si="3"/>
        <v>0</v>
      </c>
      <c r="S27" s="50">
        <f t="shared" si="4"/>
        <v>-4</v>
      </c>
      <c r="T27" s="38">
        <v>2311</v>
      </c>
      <c r="U27" s="33">
        <v>2309</v>
      </c>
      <c r="V27" s="33">
        <v>2</v>
      </c>
      <c r="W27" s="33">
        <v>0</v>
      </c>
      <c r="X27" s="33">
        <f t="shared" si="5"/>
        <v>2311</v>
      </c>
      <c r="Y27" s="48">
        <f t="shared" si="6"/>
        <v>0</v>
      </c>
      <c r="Z27" s="50">
        <f t="shared" si="7"/>
        <v>-2</v>
      </c>
      <c r="AA27" s="38">
        <v>427</v>
      </c>
      <c r="AB27" s="41">
        <v>427</v>
      </c>
      <c r="AC27" s="41">
        <v>0</v>
      </c>
      <c r="AD27" s="41">
        <v>0</v>
      </c>
      <c r="AE27" s="41">
        <f t="shared" si="8"/>
        <v>427</v>
      </c>
      <c r="AF27" s="48">
        <f t="shared" si="9"/>
        <v>0</v>
      </c>
      <c r="AG27" s="51">
        <f t="shared" si="10"/>
        <v>0</v>
      </c>
      <c r="AI27" s="53">
        <v>80434000</v>
      </c>
      <c r="AJ27" s="54">
        <v>80182000</v>
      </c>
      <c r="AK27" s="54">
        <v>52000</v>
      </c>
      <c r="AL27" s="54">
        <v>200000</v>
      </c>
      <c r="AM27" s="54">
        <f t="shared" si="11"/>
        <v>80434000</v>
      </c>
      <c r="AN27" s="58">
        <f t="shared" si="12"/>
        <v>0</v>
      </c>
      <c r="AO27" s="60">
        <v>0</v>
      </c>
      <c r="AP27" s="53">
        <v>15932000</v>
      </c>
      <c r="AQ27" s="54">
        <v>15912000</v>
      </c>
      <c r="AR27" s="54">
        <v>20000</v>
      </c>
      <c r="AS27" s="54">
        <v>0</v>
      </c>
      <c r="AT27" s="54">
        <f t="shared" si="13"/>
        <v>15932000</v>
      </c>
      <c r="AU27" s="58">
        <f t="shared" si="14"/>
        <v>0</v>
      </c>
      <c r="AV27" s="60">
        <f t="shared" si="15"/>
        <v>0</v>
      </c>
      <c r="AW27" s="53">
        <v>3875000</v>
      </c>
      <c r="AX27" s="54">
        <v>3875000</v>
      </c>
      <c r="AY27" s="54">
        <v>0</v>
      </c>
      <c r="AZ27" s="54">
        <v>0</v>
      </c>
      <c r="BA27" s="54">
        <f t="shared" si="16"/>
        <v>3875000</v>
      </c>
      <c r="BB27" s="58">
        <f t="shared" si="17"/>
        <v>0</v>
      </c>
      <c r="BC27" s="60">
        <f t="shared" si="18"/>
        <v>0</v>
      </c>
    </row>
    <row r="28" spans="1:55" x14ac:dyDescent="0.25">
      <c r="A28" s="9">
        <v>45829</v>
      </c>
      <c r="B28" s="10" t="s">
        <v>13</v>
      </c>
      <c r="C28" s="4">
        <v>103337000</v>
      </c>
      <c r="D28" s="4">
        <v>6602</v>
      </c>
      <c r="E28" s="7">
        <f t="shared" si="0"/>
        <v>15652.378067252348</v>
      </c>
      <c r="F28" s="4">
        <v>20180000</v>
      </c>
      <c r="G28" s="4">
        <v>2677</v>
      </c>
      <c r="H28" s="7">
        <f t="shared" si="1"/>
        <v>7538.2891296227117</v>
      </c>
      <c r="I28" s="4">
        <v>3492000</v>
      </c>
      <c r="J28" s="4">
        <v>340</v>
      </c>
      <c r="K28" s="7">
        <f t="shared" si="2"/>
        <v>10270.588235294117</v>
      </c>
      <c r="M28" s="39">
        <v>6602</v>
      </c>
      <c r="N28" s="41">
        <v>6602</v>
      </c>
      <c r="O28" s="41">
        <v>0</v>
      </c>
      <c r="P28" s="41">
        <v>0</v>
      </c>
      <c r="Q28" s="41">
        <f>N28+O28+P28</f>
        <v>6602</v>
      </c>
      <c r="R28" s="48">
        <f t="shared" si="3"/>
        <v>0</v>
      </c>
      <c r="S28" s="50">
        <f t="shared" si="4"/>
        <v>0</v>
      </c>
      <c r="T28" s="38">
        <v>2680</v>
      </c>
      <c r="U28" s="33">
        <v>2677</v>
      </c>
      <c r="V28" s="33">
        <v>1</v>
      </c>
      <c r="W28" s="33">
        <v>2</v>
      </c>
      <c r="X28" s="33">
        <f t="shared" si="5"/>
        <v>2680</v>
      </c>
      <c r="Y28" s="48">
        <f t="shared" si="6"/>
        <v>0</v>
      </c>
      <c r="Z28" s="50">
        <f t="shared" si="7"/>
        <v>-3</v>
      </c>
      <c r="AA28" s="38">
        <v>340</v>
      </c>
      <c r="AB28" s="41">
        <v>340</v>
      </c>
      <c r="AC28" s="41">
        <v>0</v>
      </c>
      <c r="AD28" s="41">
        <v>0</v>
      </c>
      <c r="AE28" s="41">
        <f t="shared" si="8"/>
        <v>340</v>
      </c>
      <c r="AF28" s="48">
        <f t="shared" si="9"/>
        <v>0</v>
      </c>
      <c r="AG28" s="51">
        <f t="shared" si="10"/>
        <v>0</v>
      </c>
      <c r="AI28" s="53">
        <v>103337000</v>
      </c>
      <c r="AJ28" s="54">
        <v>103337000</v>
      </c>
      <c r="AK28" s="54">
        <v>0</v>
      </c>
      <c r="AL28" s="54">
        <v>0</v>
      </c>
      <c r="AM28" s="54">
        <f t="shared" si="11"/>
        <v>103337000</v>
      </c>
      <c r="AN28" s="58">
        <f t="shared" si="12"/>
        <v>0</v>
      </c>
      <c r="AO28" s="60">
        <v>0</v>
      </c>
      <c r="AP28" s="53">
        <v>20230000</v>
      </c>
      <c r="AQ28" s="54">
        <v>20134000</v>
      </c>
      <c r="AR28" s="54">
        <v>46000</v>
      </c>
      <c r="AS28" s="54">
        <v>50000</v>
      </c>
      <c r="AT28" s="54">
        <f t="shared" si="13"/>
        <v>20230000</v>
      </c>
      <c r="AU28" s="58">
        <f t="shared" si="14"/>
        <v>0</v>
      </c>
      <c r="AV28" s="60">
        <f t="shared" si="15"/>
        <v>-50000</v>
      </c>
      <c r="AW28" s="53">
        <v>3492000</v>
      </c>
      <c r="AX28" s="54">
        <v>3492000</v>
      </c>
      <c r="AY28" s="54">
        <v>0</v>
      </c>
      <c r="AZ28" s="54">
        <v>0</v>
      </c>
      <c r="BA28" s="54">
        <f t="shared" si="16"/>
        <v>3492000</v>
      </c>
      <c r="BB28" s="58">
        <f t="shared" si="17"/>
        <v>0</v>
      </c>
      <c r="BC28" s="60">
        <f t="shared" si="18"/>
        <v>0</v>
      </c>
    </row>
    <row r="29" spans="1:55" x14ac:dyDescent="0.25">
      <c r="A29" s="9">
        <v>45830</v>
      </c>
      <c r="B29" s="10" t="s">
        <v>14</v>
      </c>
      <c r="C29" s="13">
        <v>125714000</v>
      </c>
      <c r="D29" s="4">
        <v>8194</v>
      </c>
      <c r="E29" s="7">
        <f t="shared" si="0"/>
        <v>15342.20161093483</v>
      </c>
      <c r="F29" s="13">
        <v>24672000</v>
      </c>
      <c r="G29" s="4">
        <v>8532</v>
      </c>
      <c r="H29" s="7">
        <f t="shared" si="1"/>
        <v>2891.7018284106894</v>
      </c>
      <c r="I29" s="4">
        <v>3995000</v>
      </c>
      <c r="J29" s="4">
        <v>196</v>
      </c>
      <c r="K29" s="7">
        <f t="shared" si="2"/>
        <v>20382.65306122449</v>
      </c>
      <c r="M29" s="39">
        <v>8194</v>
      </c>
      <c r="N29" s="41">
        <v>8194</v>
      </c>
      <c r="O29" s="41">
        <v>0</v>
      </c>
      <c r="P29" s="41">
        <v>0</v>
      </c>
      <c r="Q29" s="41">
        <f>N29+O29+P29</f>
        <v>8194</v>
      </c>
      <c r="R29" s="48">
        <f t="shared" si="3"/>
        <v>0</v>
      </c>
      <c r="S29" s="50">
        <f t="shared" si="4"/>
        <v>0</v>
      </c>
      <c r="T29" s="38">
        <v>3532</v>
      </c>
      <c r="U29" s="33">
        <v>3528</v>
      </c>
      <c r="V29" s="33">
        <v>0</v>
      </c>
      <c r="W29" s="33">
        <v>4</v>
      </c>
      <c r="X29" s="33">
        <f t="shared" si="5"/>
        <v>3532</v>
      </c>
      <c r="Y29" s="48">
        <f t="shared" si="6"/>
        <v>0</v>
      </c>
      <c r="Z29" s="50">
        <f t="shared" si="7"/>
        <v>5000</v>
      </c>
      <c r="AA29" s="38">
        <v>197</v>
      </c>
      <c r="AB29" s="41">
        <v>196</v>
      </c>
      <c r="AC29" s="41">
        <v>1</v>
      </c>
      <c r="AD29" s="41">
        <v>0</v>
      </c>
      <c r="AE29" s="41">
        <f t="shared" si="8"/>
        <v>197</v>
      </c>
      <c r="AF29" s="48">
        <f t="shared" si="9"/>
        <v>0</v>
      </c>
      <c r="AG29" s="51">
        <f t="shared" si="10"/>
        <v>-1</v>
      </c>
      <c r="AI29" s="53">
        <v>125714000</v>
      </c>
      <c r="AJ29" s="54">
        <v>125714000</v>
      </c>
      <c r="AK29" s="54">
        <v>0</v>
      </c>
      <c r="AL29" s="54">
        <v>0</v>
      </c>
      <c r="AM29" s="54">
        <f t="shared" si="11"/>
        <v>125714000</v>
      </c>
      <c r="AN29" s="58">
        <f t="shared" si="12"/>
        <v>0</v>
      </c>
      <c r="AO29" s="60">
        <v>0</v>
      </c>
      <c r="AP29" s="53">
        <v>24772000</v>
      </c>
      <c r="AQ29" s="54">
        <v>24640000</v>
      </c>
      <c r="AR29" s="54">
        <v>32000</v>
      </c>
      <c r="AS29" s="54">
        <v>100000</v>
      </c>
      <c r="AT29" s="54">
        <f t="shared" si="13"/>
        <v>24772000</v>
      </c>
      <c r="AU29" s="58">
        <f t="shared" si="14"/>
        <v>0</v>
      </c>
      <c r="AV29" s="60">
        <f t="shared" si="15"/>
        <v>-100000</v>
      </c>
      <c r="AW29" s="53">
        <v>3995000</v>
      </c>
      <c r="AX29" s="54">
        <v>2203000</v>
      </c>
      <c r="AY29" s="54">
        <v>1792000</v>
      </c>
      <c r="AZ29" s="54">
        <v>0</v>
      </c>
      <c r="BA29" s="54">
        <f t="shared" si="16"/>
        <v>3995000</v>
      </c>
      <c r="BB29" s="58">
        <f t="shared" si="17"/>
        <v>0</v>
      </c>
      <c r="BC29" s="60">
        <f t="shared" si="18"/>
        <v>0</v>
      </c>
    </row>
    <row r="30" spans="1:55" x14ac:dyDescent="0.25">
      <c r="A30" s="9">
        <v>45831</v>
      </c>
      <c r="B30" s="10" t="s">
        <v>15</v>
      </c>
      <c r="C30" s="4"/>
      <c r="D30" s="4"/>
      <c r="E30" s="7"/>
      <c r="F30" s="4"/>
      <c r="G30" s="4"/>
      <c r="H30" s="7"/>
      <c r="I30" s="4"/>
      <c r="J30" s="4"/>
      <c r="K30" s="7"/>
      <c r="M30" s="39"/>
      <c r="N30" s="41"/>
      <c r="O30" s="41"/>
      <c r="P30" s="41"/>
      <c r="Q30" s="41">
        <f>N30+O30+P30</f>
        <v>0</v>
      </c>
      <c r="R30" s="48">
        <f t="shared" si="3"/>
        <v>0</v>
      </c>
      <c r="S30" s="50">
        <f t="shared" si="4"/>
        <v>0</v>
      </c>
      <c r="T30" s="38"/>
      <c r="U30" s="33"/>
      <c r="V30" s="33"/>
      <c r="W30" s="33"/>
      <c r="X30" s="33">
        <f t="shared" si="5"/>
        <v>0</v>
      </c>
      <c r="Y30" s="48">
        <f t="shared" si="6"/>
        <v>0</v>
      </c>
      <c r="Z30" s="50">
        <f t="shared" si="7"/>
        <v>0</v>
      </c>
      <c r="AA30" s="38"/>
      <c r="AB30" s="41"/>
      <c r="AC30" s="41"/>
      <c r="AD30" s="41"/>
      <c r="AE30" s="41">
        <f t="shared" si="8"/>
        <v>0</v>
      </c>
      <c r="AF30" s="48">
        <f t="shared" si="9"/>
        <v>0</v>
      </c>
      <c r="AG30" s="51">
        <f t="shared" si="10"/>
        <v>0</v>
      </c>
      <c r="AI30" s="53">
        <v>0</v>
      </c>
      <c r="AJ30" s="54">
        <v>0</v>
      </c>
      <c r="AK30" s="54">
        <v>0</v>
      </c>
      <c r="AL30" s="54">
        <v>0</v>
      </c>
      <c r="AM30" s="54">
        <f t="shared" si="11"/>
        <v>0</v>
      </c>
      <c r="AN30" s="58">
        <f t="shared" si="12"/>
        <v>0</v>
      </c>
      <c r="AO30" s="60">
        <v>0</v>
      </c>
      <c r="AP30" s="53">
        <v>0</v>
      </c>
      <c r="AQ30" s="54">
        <v>0</v>
      </c>
      <c r="AR30" s="54">
        <v>0</v>
      </c>
      <c r="AS30" s="54">
        <v>0</v>
      </c>
      <c r="AT30" s="54">
        <f t="shared" si="13"/>
        <v>0</v>
      </c>
      <c r="AU30" s="58">
        <f t="shared" si="14"/>
        <v>0</v>
      </c>
      <c r="AV30" s="60">
        <f t="shared" si="15"/>
        <v>0</v>
      </c>
      <c r="AW30" s="53">
        <v>0</v>
      </c>
      <c r="AX30" s="54">
        <v>0</v>
      </c>
      <c r="AY30" s="54">
        <v>0</v>
      </c>
      <c r="AZ30" s="54">
        <v>0</v>
      </c>
      <c r="BA30" s="54">
        <f t="shared" si="16"/>
        <v>0</v>
      </c>
      <c r="BB30" s="58">
        <f t="shared" si="17"/>
        <v>0</v>
      </c>
      <c r="BC30" s="60">
        <f t="shared" si="18"/>
        <v>0</v>
      </c>
    </row>
    <row r="31" spans="1:55" x14ac:dyDescent="0.25">
      <c r="A31" s="9">
        <v>45832</v>
      </c>
      <c r="B31" s="10" t="s">
        <v>16</v>
      </c>
      <c r="C31" s="4"/>
      <c r="D31" s="4"/>
      <c r="E31" s="7"/>
      <c r="F31" s="4"/>
      <c r="G31" s="4"/>
      <c r="H31" s="7"/>
      <c r="I31" s="4"/>
      <c r="J31" s="4"/>
      <c r="K31" s="7"/>
      <c r="M31" s="39"/>
      <c r="N31" s="41"/>
      <c r="O31" s="41"/>
      <c r="P31" s="41"/>
      <c r="Q31" s="41">
        <f>N31+O31+P31</f>
        <v>0</v>
      </c>
      <c r="R31" s="48">
        <f t="shared" si="3"/>
        <v>0</v>
      </c>
      <c r="S31" s="50">
        <f t="shared" si="4"/>
        <v>0</v>
      </c>
      <c r="T31" s="38"/>
      <c r="U31" s="33"/>
      <c r="V31" s="33"/>
      <c r="W31" s="33"/>
      <c r="X31" s="33">
        <f t="shared" si="5"/>
        <v>0</v>
      </c>
      <c r="Y31" s="48">
        <f t="shared" si="6"/>
        <v>0</v>
      </c>
      <c r="Z31" s="50">
        <f t="shared" si="7"/>
        <v>0</v>
      </c>
      <c r="AA31" s="38"/>
      <c r="AB31" s="41"/>
      <c r="AC31" s="41"/>
      <c r="AD31" s="41"/>
      <c r="AE31" s="41">
        <f t="shared" si="8"/>
        <v>0</v>
      </c>
      <c r="AF31" s="48">
        <f t="shared" si="9"/>
        <v>0</v>
      </c>
      <c r="AG31" s="51">
        <f t="shared" si="10"/>
        <v>0</v>
      </c>
      <c r="AI31" s="53">
        <v>0</v>
      </c>
      <c r="AJ31" s="54">
        <v>0</v>
      </c>
      <c r="AK31" s="54">
        <v>0</v>
      </c>
      <c r="AL31" s="54">
        <v>0</v>
      </c>
      <c r="AM31" s="54">
        <f t="shared" si="11"/>
        <v>0</v>
      </c>
      <c r="AN31" s="58">
        <f t="shared" si="12"/>
        <v>0</v>
      </c>
      <c r="AO31" s="60">
        <v>0</v>
      </c>
      <c r="AP31" s="53">
        <v>0</v>
      </c>
      <c r="AQ31" s="54">
        <v>0</v>
      </c>
      <c r="AR31" s="54">
        <v>0</v>
      </c>
      <c r="AS31" s="54">
        <v>0</v>
      </c>
      <c r="AT31" s="54">
        <f t="shared" si="13"/>
        <v>0</v>
      </c>
      <c r="AU31" s="58">
        <f t="shared" si="14"/>
        <v>0</v>
      </c>
      <c r="AV31" s="60">
        <f t="shared" si="15"/>
        <v>0</v>
      </c>
      <c r="AW31" s="53">
        <v>0</v>
      </c>
      <c r="AX31" s="54">
        <v>0</v>
      </c>
      <c r="AY31" s="54">
        <v>0</v>
      </c>
      <c r="AZ31" s="54">
        <v>0</v>
      </c>
      <c r="BA31" s="54">
        <f t="shared" si="16"/>
        <v>0</v>
      </c>
      <c r="BB31" s="58">
        <f t="shared" si="17"/>
        <v>0</v>
      </c>
      <c r="BC31" s="60">
        <f t="shared" si="18"/>
        <v>0</v>
      </c>
    </row>
    <row r="32" spans="1:55" x14ac:dyDescent="0.25">
      <c r="A32" s="9">
        <v>45833</v>
      </c>
      <c r="B32" s="10" t="s">
        <v>10</v>
      </c>
      <c r="C32" s="4"/>
      <c r="D32" s="4"/>
      <c r="E32" s="7"/>
      <c r="F32" s="4"/>
      <c r="G32" s="4"/>
      <c r="H32" s="7"/>
      <c r="I32" s="4"/>
      <c r="J32" s="4"/>
      <c r="K32" s="7"/>
      <c r="M32" s="39"/>
      <c r="N32" s="41"/>
      <c r="O32" s="41"/>
      <c r="P32" s="41"/>
      <c r="Q32" s="41">
        <f>N32+O32+P32</f>
        <v>0</v>
      </c>
      <c r="R32" s="48">
        <f t="shared" si="3"/>
        <v>0</v>
      </c>
      <c r="S32" s="50">
        <f t="shared" si="4"/>
        <v>0</v>
      </c>
      <c r="T32" s="38"/>
      <c r="U32" s="33"/>
      <c r="V32" s="33"/>
      <c r="W32" s="33"/>
      <c r="X32" s="33">
        <f t="shared" si="5"/>
        <v>0</v>
      </c>
      <c r="Y32" s="48">
        <f t="shared" si="6"/>
        <v>0</v>
      </c>
      <c r="Z32" s="50">
        <f t="shared" si="7"/>
        <v>0</v>
      </c>
      <c r="AA32" s="38"/>
      <c r="AB32" s="41"/>
      <c r="AC32" s="41"/>
      <c r="AD32" s="41"/>
      <c r="AE32" s="41">
        <f t="shared" si="8"/>
        <v>0</v>
      </c>
      <c r="AF32" s="48">
        <f t="shared" si="9"/>
        <v>0</v>
      </c>
      <c r="AG32" s="51">
        <f t="shared" si="10"/>
        <v>0</v>
      </c>
      <c r="AI32" s="53">
        <v>0</v>
      </c>
      <c r="AJ32" s="54">
        <v>0</v>
      </c>
      <c r="AK32" s="54">
        <v>0</v>
      </c>
      <c r="AL32" s="54">
        <v>0</v>
      </c>
      <c r="AM32" s="54">
        <f t="shared" si="11"/>
        <v>0</v>
      </c>
      <c r="AN32" s="58">
        <f t="shared" si="12"/>
        <v>0</v>
      </c>
      <c r="AO32" s="60">
        <v>0</v>
      </c>
      <c r="AP32" s="53">
        <v>0</v>
      </c>
      <c r="AQ32" s="54">
        <v>0</v>
      </c>
      <c r="AR32" s="54">
        <v>0</v>
      </c>
      <c r="AS32" s="54">
        <v>0</v>
      </c>
      <c r="AT32" s="54">
        <f t="shared" si="13"/>
        <v>0</v>
      </c>
      <c r="AU32" s="58">
        <f t="shared" si="14"/>
        <v>0</v>
      </c>
      <c r="AV32" s="60">
        <f t="shared" si="15"/>
        <v>0</v>
      </c>
      <c r="AW32" s="53">
        <v>0</v>
      </c>
      <c r="AX32" s="54">
        <v>0</v>
      </c>
      <c r="AY32" s="54">
        <v>0</v>
      </c>
      <c r="AZ32" s="54">
        <v>0</v>
      </c>
      <c r="BA32" s="54">
        <f t="shared" si="16"/>
        <v>0</v>
      </c>
      <c r="BB32" s="58">
        <f t="shared" si="17"/>
        <v>0</v>
      </c>
      <c r="BC32" s="60">
        <f t="shared" si="18"/>
        <v>0</v>
      </c>
    </row>
    <row r="33" spans="1:55" x14ac:dyDescent="0.25">
      <c r="A33" s="9">
        <v>45834</v>
      </c>
      <c r="B33" s="10" t="s">
        <v>11</v>
      </c>
      <c r="C33" s="4"/>
      <c r="D33" s="4"/>
      <c r="E33" s="7"/>
      <c r="F33" s="4"/>
      <c r="G33" s="4"/>
      <c r="H33" s="7"/>
      <c r="I33" s="4"/>
      <c r="J33" s="4"/>
      <c r="K33" s="7"/>
      <c r="M33" s="39"/>
      <c r="N33" s="41"/>
      <c r="O33" s="41"/>
      <c r="P33" s="41"/>
      <c r="Q33" s="41">
        <f>N33+O33+P33</f>
        <v>0</v>
      </c>
      <c r="R33" s="48">
        <f t="shared" si="3"/>
        <v>0</v>
      </c>
      <c r="S33" s="50">
        <f t="shared" si="4"/>
        <v>0</v>
      </c>
      <c r="T33" s="38"/>
      <c r="U33" s="33"/>
      <c r="V33" s="33"/>
      <c r="W33" s="33"/>
      <c r="X33" s="33">
        <f t="shared" si="5"/>
        <v>0</v>
      </c>
      <c r="Y33" s="48">
        <f t="shared" si="6"/>
        <v>0</v>
      </c>
      <c r="Z33" s="50">
        <f t="shared" si="7"/>
        <v>0</v>
      </c>
      <c r="AA33" s="38"/>
      <c r="AB33" s="41"/>
      <c r="AC33" s="41"/>
      <c r="AD33" s="41"/>
      <c r="AE33" s="41">
        <f t="shared" si="8"/>
        <v>0</v>
      </c>
      <c r="AF33" s="48">
        <f t="shared" si="9"/>
        <v>0</v>
      </c>
      <c r="AG33" s="51">
        <f t="shared" si="10"/>
        <v>0</v>
      </c>
      <c r="AI33" s="53">
        <v>0</v>
      </c>
      <c r="AJ33" s="54">
        <v>0</v>
      </c>
      <c r="AK33" s="54">
        <v>0</v>
      </c>
      <c r="AL33" s="54">
        <v>0</v>
      </c>
      <c r="AM33" s="54">
        <f t="shared" si="11"/>
        <v>0</v>
      </c>
      <c r="AN33" s="58">
        <f t="shared" si="12"/>
        <v>0</v>
      </c>
      <c r="AO33" s="60">
        <v>0</v>
      </c>
      <c r="AP33" s="53">
        <v>0</v>
      </c>
      <c r="AQ33" s="54">
        <v>0</v>
      </c>
      <c r="AR33" s="54">
        <v>0</v>
      </c>
      <c r="AS33" s="54">
        <v>0</v>
      </c>
      <c r="AT33" s="54">
        <f t="shared" si="13"/>
        <v>0</v>
      </c>
      <c r="AU33" s="58">
        <f t="shared" si="14"/>
        <v>0</v>
      </c>
      <c r="AV33" s="60">
        <f t="shared" si="15"/>
        <v>0</v>
      </c>
      <c r="AW33" s="53">
        <v>0</v>
      </c>
      <c r="AX33" s="54">
        <v>0</v>
      </c>
      <c r="AY33" s="54">
        <v>0</v>
      </c>
      <c r="AZ33" s="54">
        <v>0</v>
      </c>
      <c r="BA33" s="54">
        <f t="shared" si="16"/>
        <v>0</v>
      </c>
      <c r="BB33" s="58">
        <f t="shared" si="17"/>
        <v>0</v>
      </c>
      <c r="BC33" s="60">
        <f t="shared" si="18"/>
        <v>0</v>
      </c>
    </row>
    <row r="34" spans="1:55" x14ac:dyDescent="0.25">
      <c r="A34" s="9">
        <v>45835</v>
      </c>
      <c r="B34" s="10" t="s">
        <v>12</v>
      </c>
      <c r="C34" s="4"/>
      <c r="D34" s="4"/>
      <c r="E34" s="7"/>
      <c r="F34" s="4"/>
      <c r="G34" s="4"/>
      <c r="H34" s="7"/>
      <c r="I34" s="4"/>
      <c r="J34" s="4"/>
      <c r="K34" s="7"/>
      <c r="M34" s="39"/>
      <c r="N34" s="41"/>
      <c r="O34" s="41"/>
      <c r="P34" s="41"/>
      <c r="Q34" s="41">
        <f>N34+O34+P34</f>
        <v>0</v>
      </c>
      <c r="R34" s="48">
        <f t="shared" si="3"/>
        <v>0</v>
      </c>
      <c r="S34" s="50">
        <f t="shared" si="4"/>
        <v>0</v>
      </c>
      <c r="T34" s="38"/>
      <c r="U34" s="33"/>
      <c r="V34" s="33"/>
      <c r="W34" s="33"/>
      <c r="X34" s="33">
        <f t="shared" si="5"/>
        <v>0</v>
      </c>
      <c r="Y34" s="48">
        <f t="shared" si="6"/>
        <v>0</v>
      </c>
      <c r="Z34" s="50">
        <f t="shared" si="7"/>
        <v>0</v>
      </c>
      <c r="AA34" s="38"/>
      <c r="AB34" s="41"/>
      <c r="AC34" s="41"/>
      <c r="AD34" s="41"/>
      <c r="AE34" s="41">
        <f t="shared" si="8"/>
        <v>0</v>
      </c>
      <c r="AF34" s="48">
        <f t="shared" si="9"/>
        <v>0</v>
      </c>
      <c r="AG34" s="51">
        <f t="shared" si="10"/>
        <v>0</v>
      </c>
      <c r="AI34" s="53">
        <v>0</v>
      </c>
      <c r="AJ34" s="54">
        <v>0</v>
      </c>
      <c r="AK34" s="54">
        <v>0</v>
      </c>
      <c r="AL34" s="54">
        <v>0</v>
      </c>
      <c r="AM34" s="54">
        <f t="shared" si="11"/>
        <v>0</v>
      </c>
      <c r="AN34" s="58">
        <f t="shared" si="12"/>
        <v>0</v>
      </c>
      <c r="AO34" s="60">
        <v>0</v>
      </c>
      <c r="AP34" s="53">
        <v>0</v>
      </c>
      <c r="AQ34" s="54">
        <v>0</v>
      </c>
      <c r="AR34" s="54">
        <v>0</v>
      </c>
      <c r="AS34" s="54">
        <v>0</v>
      </c>
      <c r="AT34" s="54">
        <f t="shared" si="13"/>
        <v>0</v>
      </c>
      <c r="AU34" s="58">
        <f t="shared" si="14"/>
        <v>0</v>
      </c>
      <c r="AV34" s="60">
        <f t="shared" si="15"/>
        <v>0</v>
      </c>
      <c r="AW34" s="53">
        <v>0</v>
      </c>
      <c r="AX34" s="54">
        <v>0</v>
      </c>
      <c r="AY34" s="54">
        <v>0</v>
      </c>
      <c r="AZ34" s="54">
        <v>0</v>
      </c>
      <c r="BA34" s="54">
        <f t="shared" si="16"/>
        <v>0</v>
      </c>
      <c r="BB34" s="58">
        <f t="shared" si="17"/>
        <v>0</v>
      </c>
      <c r="BC34" s="60">
        <f t="shared" si="18"/>
        <v>0</v>
      </c>
    </row>
    <row r="35" spans="1:55" x14ac:dyDescent="0.25">
      <c r="A35" s="9">
        <v>45836</v>
      </c>
      <c r="B35" s="10" t="s">
        <v>13</v>
      </c>
      <c r="C35" s="4"/>
      <c r="D35" s="4"/>
      <c r="E35" s="7"/>
      <c r="F35" s="4"/>
      <c r="G35" s="4"/>
      <c r="H35" s="7"/>
      <c r="I35" s="4"/>
      <c r="J35" s="4"/>
      <c r="K35" s="7"/>
      <c r="M35" s="39"/>
      <c r="N35" s="41"/>
      <c r="O35" s="41"/>
      <c r="P35" s="41"/>
      <c r="Q35" s="41">
        <f>N35+O35+P35</f>
        <v>0</v>
      </c>
      <c r="R35" s="48">
        <f t="shared" si="3"/>
        <v>0</v>
      </c>
      <c r="S35" s="50">
        <f t="shared" si="4"/>
        <v>0</v>
      </c>
      <c r="T35" s="38"/>
      <c r="U35" s="33"/>
      <c r="V35" s="33"/>
      <c r="W35" s="33"/>
      <c r="X35" s="33">
        <f t="shared" si="5"/>
        <v>0</v>
      </c>
      <c r="Y35" s="48">
        <f t="shared" si="6"/>
        <v>0</v>
      </c>
      <c r="Z35" s="50">
        <f t="shared" si="7"/>
        <v>0</v>
      </c>
      <c r="AA35" s="38"/>
      <c r="AB35" s="41"/>
      <c r="AC35" s="41"/>
      <c r="AD35" s="41"/>
      <c r="AE35" s="41">
        <f t="shared" si="8"/>
        <v>0</v>
      </c>
      <c r="AF35" s="48">
        <f t="shared" si="9"/>
        <v>0</v>
      </c>
      <c r="AG35" s="51">
        <f t="shared" si="10"/>
        <v>0</v>
      </c>
      <c r="AI35" s="53">
        <v>0</v>
      </c>
      <c r="AJ35" s="54">
        <v>0</v>
      </c>
      <c r="AK35" s="54">
        <v>0</v>
      </c>
      <c r="AL35" s="54">
        <v>0</v>
      </c>
      <c r="AM35" s="54">
        <f t="shared" si="11"/>
        <v>0</v>
      </c>
      <c r="AN35" s="58">
        <f t="shared" si="12"/>
        <v>0</v>
      </c>
      <c r="AO35" s="60">
        <v>0</v>
      </c>
      <c r="AP35" s="53">
        <v>0</v>
      </c>
      <c r="AQ35" s="54">
        <v>0</v>
      </c>
      <c r="AR35" s="54">
        <v>0</v>
      </c>
      <c r="AS35" s="54">
        <v>0</v>
      </c>
      <c r="AT35" s="54">
        <f t="shared" si="13"/>
        <v>0</v>
      </c>
      <c r="AU35" s="58">
        <f t="shared" si="14"/>
        <v>0</v>
      </c>
      <c r="AV35" s="60">
        <f t="shared" si="15"/>
        <v>0</v>
      </c>
      <c r="AW35" s="53">
        <v>0</v>
      </c>
      <c r="AX35" s="54">
        <v>0</v>
      </c>
      <c r="AY35" s="54">
        <v>0</v>
      </c>
      <c r="AZ35" s="54">
        <v>0</v>
      </c>
      <c r="BA35" s="54">
        <f t="shared" si="16"/>
        <v>0</v>
      </c>
      <c r="BB35" s="58">
        <f t="shared" si="17"/>
        <v>0</v>
      </c>
      <c r="BC35" s="60">
        <f t="shared" si="18"/>
        <v>0</v>
      </c>
    </row>
    <row r="36" spans="1:55" x14ac:dyDescent="0.25">
      <c r="A36" s="9">
        <v>45837</v>
      </c>
      <c r="B36" s="10" t="s">
        <v>14</v>
      </c>
      <c r="C36" s="4"/>
      <c r="D36" s="4"/>
      <c r="E36" s="7"/>
      <c r="F36" s="4"/>
      <c r="G36" s="4"/>
      <c r="H36" s="7"/>
      <c r="I36" s="4"/>
      <c r="J36" s="4"/>
      <c r="K36" s="7"/>
      <c r="M36" s="39"/>
      <c r="N36" s="41"/>
      <c r="O36" s="41"/>
      <c r="P36" s="41"/>
      <c r="Q36" s="41">
        <f>N36+O36+P36</f>
        <v>0</v>
      </c>
      <c r="R36" s="48">
        <f t="shared" si="3"/>
        <v>0</v>
      </c>
      <c r="S36" s="50">
        <f t="shared" si="4"/>
        <v>0</v>
      </c>
      <c r="T36" s="38"/>
      <c r="U36" s="33"/>
      <c r="V36" s="33"/>
      <c r="W36" s="33"/>
      <c r="X36" s="33">
        <f t="shared" si="5"/>
        <v>0</v>
      </c>
      <c r="Y36" s="48">
        <f t="shared" si="6"/>
        <v>0</v>
      </c>
      <c r="Z36" s="50">
        <f t="shared" si="7"/>
        <v>0</v>
      </c>
      <c r="AA36" s="38"/>
      <c r="AB36" s="41"/>
      <c r="AC36" s="41"/>
      <c r="AD36" s="41"/>
      <c r="AE36" s="41">
        <f t="shared" si="8"/>
        <v>0</v>
      </c>
      <c r="AF36" s="48">
        <f t="shared" si="9"/>
        <v>0</v>
      </c>
      <c r="AG36" s="51">
        <f t="shared" si="10"/>
        <v>0</v>
      </c>
      <c r="AI36" s="53">
        <v>0</v>
      </c>
      <c r="AJ36" s="54">
        <v>0</v>
      </c>
      <c r="AK36" s="54">
        <v>0</v>
      </c>
      <c r="AL36" s="54">
        <v>0</v>
      </c>
      <c r="AM36" s="54">
        <f t="shared" si="11"/>
        <v>0</v>
      </c>
      <c r="AN36" s="58">
        <f t="shared" si="12"/>
        <v>0</v>
      </c>
      <c r="AO36" s="60">
        <v>0</v>
      </c>
      <c r="AP36" s="53">
        <v>0</v>
      </c>
      <c r="AQ36" s="54">
        <v>0</v>
      </c>
      <c r="AR36" s="54">
        <v>0</v>
      </c>
      <c r="AS36" s="54">
        <v>0</v>
      </c>
      <c r="AT36" s="54">
        <f t="shared" si="13"/>
        <v>0</v>
      </c>
      <c r="AU36" s="58">
        <f t="shared" si="14"/>
        <v>0</v>
      </c>
      <c r="AV36" s="60">
        <f t="shared" si="15"/>
        <v>0</v>
      </c>
      <c r="AW36" s="53">
        <v>0</v>
      </c>
      <c r="AX36" s="54">
        <v>0</v>
      </c>
      <c r="AY36" s="54">
        <v>0</v>
      </c>
      <c r="AZ36" s="54">
        <v>0</v>
      </c>
      <c r="BA36" s="54">
        <f t="shared" si="16"/>
        <v>0</v>
      </c>
      <c r="BB36" s="58">
        <f t="shared" si="17"/>
        <v>0</v>
      </c>
      <c r="BC36" s="60">
        <f t="shared" si="18"/>
        <v>0</v>
      </c>
    </row>
    <row r="37" spans="1:55" x14ac:dyDescent="0.25">
      <c r="A37" s="9">
        <v>45838</v>
      </c>
      <c r="B37" s="10" t="s">
        <v>15</v>
      </c>
      <c r="C37" s="4"/>
      <c r="D37" s="4"/>
      <c r="E37" s="7"/>
      <c r="F37" s="4"/>
      <c r="G37" s="4"/>
      <c r="H37" s="7"/>
      <c r="I37" s="4"/>
      <c r="J37" s="4"/>
      <c r="K37" s="7"/>
      <c r="M37" s="39"/>
      <c r="N37" s="41"/>
      <c r="O37" s="41"/>
      <c r="P37" s="41"/>
      <c r="Q37" s="41">
        <f>N37+O37+P37</f>
        <v>0</v>
      </c>
      <c r="R37" s="48">
        <f t="shared" si="3"/>
        <v>0</v>
      </c>
      <c r="S37" s="50">
        <f t="shared" si="4"/>
        <v>0</v>
      </c>
      <c r="T37" s="38"/>
      <c r="U37" s="33"/>
      <c r="V37" s="33"/>
      <c r="W37" s="33"/>
      <c r="X37" s="33">
        <f t="shared" si="5"/>
        <v>0</v>
      </c>
      <c r="Y37" s="48">
        <f t="shared" si="6"/>
        <v>0</v>
      </c>
      <c r="Z37" s="50">
        <f t="shared" si="7"/>
        <v>0</v>
      </c>
      <c r="AA37" s="38"/>
      <c r="AB37" s="41"/>
      <c r="AC37" s="41"/>
      <c r="AD37" s="41"/>
      <c r="AE37" s="41">
        <f t="shared" si="8"/>
        <v>0</v>
      </c>
      <c r="AF37" s="48">
        <f t="shared" si="9"/>
        <v>0</v>
      </c>
      <c r="AG37" s="51">
        <f t="shared" si="10"/>
        <v>0</v>
      </c>
      <c r="AI37" s="53">
        <v>0</v>
      </c>
      <c r="AJ37" s="54">
        <v>0</v>
      </c>
      <c r="AK37" s="54">
        <v>0</v>
      </c>
      <c r="AL37" s="54">
        <v>0</v>
      </c>
      <c r="AM37" s="54">
        <f t="shared" si="11"/>
        <v>0</v>
      </c>
      <c r="AN37" s="58">
        <f t="shared" si="12"/>
        <v>0</v>
      </c>
      <c r="AO37" s="60">
        <v>0</v>
      </c>
      <c r="AP37" s="53">
        <v>0</v>
      </c>
      <c r="AQ37" s="54">
        <v>0</v>
      </c>
      <c r="AR37" s="54">
        <v>0</v>
      </c>
      <c r="AS37" s="54">
        <v>0</v>
      </c>
      <c r="AT37" s="54">
        <f t="shared" si="13"/>
        <v>0</v>
      </c>
      <c r="AU37" s="58">
        <f t="shared" si="14"/>
        <v>0</v>
      </c>
      <c r="AV37" s="60">
        <f t="shared" si="15"/>
        <v>0</v>
      </c>
      <c r="AW37" s="53">
        <v>0</v>
      </c>
      <c r="AX37" s="54">
        <v>0</v>
      </c>
      <c r="AY37" s="54">
        <v>0</v>
      </c>
      <c r="AZ37" s="54">
        <v>0</v>
      </c>
      <c r="BA37" s="54">
        <f t="shared" si="16"/>
        <v>0</v>
      </c>
      <c r="BB37" s="58">
        <f t="shared" si="17"/>
        <v>0</v>
      </c>
      <c r="BC37" s="60">
        <f t="shared" si="18"/>
        <v>0</v>
      </c>
    </row>
    <row r="38" spans="1:55" x14ac:dyDescent="0.25">
      <c r="A38" s="11"/>
      <c r="B38" s="10"/>
      <c r="C38" s="4"/>
      <c r="D38" s="4"/>
      <c r="E38" s="7"/>
      <c r="F38" s="4"/>
      <c r="G38" s="4"/>
      <c r="H38" s="7"/>
      <c r="I38" s="4"/>
      <c r="J38" s="4"/>
      <c r="K38" s="7"/>
      <c r="M38" s="39"/>
      <c r="N38" s="42"/>
      <c r="O38" s="42"/>
      <c r="P38" s="42"/>
      <c r="Q38" s="41">
        <f>N38+O38+P38</f>
        <v>0</v>
      </c>
      <c r="R38" s="48">
        <f t="shared" si="3"/>
        <v>0</v>
      </c>
      <c r="S38" s="50">
        <f t="shared" si="4"/>
        <v>0</v>
      </c>
      <c r="T38" s="38"/>
      <c r="U38" s="34"/>
      <c r="V38" s="34"/>
      <c r="W38" s="34"/>
      <c r="X38" s="33">
        <f t="shared" si="5"/>
        <v>0</v>
      </c>
      <c r="Y38" s="48">
        <f t="shared" si="6"/>
        <v>0</v>
      </c>
      <c r="Z38" s="50">
        <f t="shared" si="7"/>
        <v>0</v>
      </c>
      <c r="AA38" s="38"/>
      <c r="AB38" s="42"/>
      <c r="AC38" s="42"/>
      <c r="AD38" s="42"/>
      <c r="AE38" s="41">
        <f t="shared" si="8"/>
        <v>0</v>
      </c>
      <c r="AF38" s="48">
        <f t="shared" si="9"/>
        <v>0</v>
      </c>
      <c r="AG38" s="51">
        <f t="shared" si="10"/>
        <v>0</v>
      </c>
      <c r="AI38" s="53">
        <v>0</v>
      </c>
      <c r="AJ38" s="54">
        <v>0</v>
      </c>
      <c r="AK38" s="54">
        <v>0</v>
      </c>
      <c r="AL38" s="54">
        <v>0</v>
      </c>
      <c r="AM38" s="54">
        <f t="shared" si="11"/>
        <v>0</v>
      </c>
      <c r="AN38" s="58">
        <f t="shared" si="12"/>
        <v>0</v>
      </c>
      <c r="AO38" s="60">
        <v>0</v>
      </c>
      <c r="AP38" s="53">
        <v>0</v>
      </c>
      <c r="AQ38" s="54">
        <v>0</v>
      </c>
      <c r="AR38" s="54">
        <v>0</v>
      </c>
      <c r="AS38" s="54">
        <v>0</v>
      </c>
      <c r="AT38" s="54">
        <f t="shared" si="13"/>
        <v>0</v>
      </c>
      <c r="AU38" s="58">
        <f t="shared" si="14"/>
        <v>0</v>
      </c>
      <c r="AV38" s="60">
        <f t="shared" si="15"/>
        <v>0</v>
      </c>
      <c r="AW38" s="53">
        <v>0</v>
      </c>
      <c r="AX38" s="54">
        <v>0</v>
      </c>
      <c r="AY38" s="54">
        <v>0</v>
      </c>
      <c r="AZ38" s="54">
        <v>0</v>
      </c>
      <c r="BA38" s="54">
        <f t="shared" si="16"/>
        <v>0</v>
      </c>
      <c r="BB38" s="58">
        <f t="shared" si="17"/>
        <v>0</v>
      </c>
      <c r="BC38" s="60">
        <f t="shared" si="18"/>
        <v>0</v>
      </c>
    </row>
    <row r="39" spans="1:55" x14ac:dyDescent="0.25">
      <c r="A39" s="14" t="s">
        <v>0</v>
      </c>
      <c r="B39" s="15"/>
      <c r="C39" s="5">
        <f>SUM(C8:C38)</f>
        <v>1725160000</v>
      </c>
      <c r="D39" s="5">
        <f>SUM(D8:D38)</f>
        <v>121954</v>
      </c>
      <c r="E39" s="5">
        <f>SUM(E20:E38)</f>
        <v>141597.695324217</v>
      </c>
      <c r="F39" s="5">
        <f t="shared" ref="F39:K39" si="19">SUM(F8:F38)</f>
        <v>328336000</v>
      </c>
      <c r="G39" s="5">
        <f t="shared" si="19"/>
        <v>54017</v>
      </c>
      <c r="H39" s="5">
        <f t="shared" si="19"/>
        <v>140716.58806667622</v>
      </c>
      <c r="I39" s="5">
        <f t="shared" si="19"/>
        <v>75837000</v>
      </c>
      <c r="J39" s="5">
        <f t="shared" si="19"/>
        <v>8210</v>
      </c>
      <c r="K39" s="5">
        <f t="shared" si="19"/>
        <v>208663.51317622015</v>
      </c>
    </row>
    <row r="40" spans="1:55" x14ac:dyDescent="0.25">
      <c r="D40" s="1"/>
      <c r="E40" s="1"/>
      <c r="F40" s="1"/>
      <c r="G40" s="1"/>
      <c r="H40" s="1"/>
      <c r="I40" s="1"/>
      <c r="J40" s="1"/>
      <c r="K40" s="1"/>
    </row>
  </sheetData>
  <mergeCells count="15">
    <mergeCell ref="AI5:BC5"/>
    <mergeCell ref="AI6:AO6"/>
    <mergeCell ref="AP6:AU6"/>
    <mergeCell ref="AW6:BC6"/>
    <mergeCell ref="M5:AG5"/>
    <mergeCell ref="T6:Y6"/>
    <mergeCell ref="M6:S6"/>
    <mergeCell ref="AA6:AG6"/>
    <mergeCell ref="A39:B39"/>
    <mergeCell ref="A5:A7"/>
    <mergeCell ref="B5:B7"/>
    <mergeCell ref="C5:K5"/>
    <mergeCell ref="C6:E6"/>
    <mergeCell ref="F6:H6"/>
    <mergeCell ref="I6:K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0AEA-4C34-49AC-827A-F1CB4864C755}">
  <dimension ref="A1"/>
  <sheetViews>
    <sheetView topLeftCell="A639" workbookViewId="0">
      <selection activeCell="A642" sqref="A6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Yield Juni 2025</vt:lpstr>
      <vt:lpstr>CAPTURE IGH 1 - 22 Juni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parking3</dc:creator>
  <cp:lastModifiedBy>Rofiq Rifiansyah</cp:lastModifiedBy>
  <dcterms:created xsi:type="dcterms:W3CDTF">2025-06-12T02:19:21Z</dcterms:created>
  <dcterms:modified xsi:type="dcterms:W3CDTF">2025-06-24T07:52:28Z</dcterms:modified>
</cp:coreProperties>
</file>