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res\Dropbox\.PROJETOS pessoais\planilhas\chemeng\reactions\"/>
    </mc:Choice>
  </mc:AlternateContent>
  <workbookProtection workbookAlgorithmName="SHA-512" workbookHashValue="F7AjpdJhssk8p+Uc/VcLlaDMDLBU1FZtdHCM6WBSnu1/0O1h3n0fGtNBj7pkvpCmrCJFyVTB8Hf5tx9MMqkCGA==" workbookSaltValue="lulGydEULqSimOjSqHzNSA==" workbookSpinCount="100000" lockStructure="1"/>
  <bookViews>
    <workbookView xWindow="360" yWindow="330" windowWidth="19875" windowHeight="7710"/>
  </bookViews>
  <sheets>
    <sheet name="dual-site" sheetId="1" r:id="rId1"/>
    <sheet name="Credits" sheetId="2" r:id="rId2"/>
  </sheets>
  <externalReferences>
    <externalReference r:id="rId3"/>
    <externalReference r:id="rId4"/>
  </externalReferences>
  <definedNames>
    <definedName name="A.">[2]Operation!$C$3</definedName>
    <definedName name="B.">[2]Operation!$C$4</definedName>
    <definedName name="C.">[2]Operation!$C$5</definedName>
    <definedName name="D.">[2]Equilibrium!$R$3</definedName>
    <definedName name="E.">[2]Equilibrium!$R$4</definedName>
    <definedName name="F.">[2]Equilibrium!$R$5</definedName>
    <definedName name="Fao" localSheetId="0">'dual-site'!#REF!</definedName>
    <definedName name="Fao">'[1]single-site'!#REF!</definedName>
    <definedName name="k" localSheetId="0">'dual-site'!$C$2</definedName>
    <definedName name="k">'[1]single-site'!$C$2</definedName>
    <definedName name="k_x.a">[2]Absorption_packed!#REF!</definedName>
    <definedName name="Ka" localSheetId="0">'dual-site'!$C$3</definedName>
    <definedName name="Ka">'[1]single-site'!$C$3</definedName>
    <definedName name="Kb" localSheetId="0">'dual-site'!$C$4</definedName>
    <definedName name="Kb">'[1]single-site'!$C$4</definedName>
    <definedName name="L.">[2]Absorption_packed!$B$6</definedName>
    <definedName name="MM.a">[2]Absorption_packed!#REF!</definedName>
    <definedName name="MM.b">[2]Absorption_packed!#REF!</definedName>
    <definedName name="MM.c">[2]Absorption_packed!#REF!</definedName>
    <definedName name="MM_a">[2]Absorption_packed!$E$7</definedName>
    <definedName name="MM_b">[2]Absorption_packed!$E$8</definedName>
    <definedName name="MM_c">[2]Absorption_packed!$E$9</definedName>
    <definedName name="Pa" localSheetId="0">'dual-site'!$E$3:$E$18</definedName>
    <definedName name="Pa">'[1]single-site'!$E$3:$E$18</definedName>
    <definedName name="Pb" localSheetId="0">'dual-site'!$F$3:$F$18</definedName>
    <definedName name="Pb">'[1]single-site'!$F$3:$F$18</definedName>
    <definedName name="QR" localSheetId="0">'dual-site'!$I$3:$I$18</definedName>
    <definedName name="QR">'[1]single-site'!$I$3:$I$18</definedName>
    <definedName name="ra" localSheetId="0">'dual-site'!$G$3:$G$18</definedName>
    <definedName name="ra">'[1]single-site'!$G$3:$G$18</definedName>
    <definedName name="racalc" localSheetId="0">'dual-site'!$H$3:$H$18</definedName>
    <definedName name="racalc">'[1]single-site'!$H$3:$H$18</definedName>
    <definedName name="S">[2]Absorption_packed!$E$2</definedName>
    <definedName name="solver_adj" localSheetId="0" hidden="1">'dual-site'!$C$2:$C$4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'dual-site'!$I$19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0</definedName>
    <definedName name="SOMA_E" localSheetId="0">'dual-site'!$I$19</definedName>
    <definedName name="V.">[2]Absorption_packed!$B$2</definedName>
    <definedName name="x1.">[2]Absorption_packed!$B$9</definedName>
    <definedName name="x2.">[2]Absorption_packed!$B$7</definedName>
    <definedName name="y1.">[2]Absorption_packed!$B$3</definedName>
    <definedName name="y2.">[2]Absorption_packed!$B$4</definedName>
  </definedNames>
  <calcPr calcId="171027"/>
</workbook>
</file>

<file path=xl/calcChain.xml><?xml version="1.0" encoding="utf-8"?>
<calcChain xmlns="http://schemas.openxmlformats.org/spreadsheetml/2006/main">
  <c r="H3" i="1" l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I19" i="1" l="1"/>
</calcChain>
</file>

<file path=xl/sharedStrings.xml><?xml version="1.0" encoding="utf-8"?>
<sst xmlns="http://schemas.openxmlformats.org/spreadsheetml/2006/main" count="26" uniqueCount="26">
  <si>
    <t>5) Este método de Regressão Não-Linear devolverá os melhores parâmetros ajustados para a função escolhida em ra'calc.</t>
  </si>
  <si>
    <t>4) Selecione "Valor de" e digite 0, com as células variáveis: k, Ka e Kb, e pressione "Resolver"</t>
  </si>
  <si>
    <t>3) Clique na célula amarela da Soma dos Erros e vá em Dados &gt; Solver</t>
  </si>
  <si>
    <t>2) Deixe as constantes k, Ka e Kb como sendo 1</t>
  </si>
  <si>
    <t>1) Escreva na tabela todos os dados experimentais obtidos para Pa, Pb e ra'</t>
  </si>
  <si>
    <t>0) Instale o Solver no Excel (Opções do Excel &gt; Suplementos &gt; Ir &gt; Solver &gt; OK)</t>
  </si>
  <si>
    <t>Como resolver?</t>
  </si>
  <si>
    <t>SOMA_E</t>
  </si>
  <si>
    <t>Kb</t>
  </si>
  <si>
    <t>Ka</t>
  </si>
  <si>
    <t>ra' = k.Pa/(1+Ka.Pa+Kb.Pb)²</t>
  </si>
  <si>
    <t>E</t>
  </si>
  <si>
    <t>ra'calc</t>
  </si>
  <si>
    <t>ra'</t>
  </si>
  <si>
    <t>Pb</t>
  </si>
  <si>
    <t>Pa</t>
  </si>
  <si>
    <t>k</t>
  </si>
  <si>
    <t>Dados experimentais</t>
  </si>
  <si>
    <t>Dados ajustados</t>
  </si>
  <si>
    <t>A.S + S -&gt; B.S + S</t>
  </si>
  <si>
    <t>Dual-site Mechanism</t>
  </si>
  <si>
    <t>Surface Reaction Limited</t>
  </si>
  <si>
    <t>ChemEng Brasil</t>
  </si>
  <si>
    <t>Autor:</t>
  </si>
  <si>
    <t>Lucas Joshua Pires</t>
  </si>
  <si>
    <t>Ano: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</si>
</sst>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499984740745262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1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164" fontId="2" fillId="4" borderId="10" xfId="0" applyNumberFormat="1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165" fontId="2" fillId="6" borderId="10" xfId="0" applyNumberFormat="1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/>
    <xf numFmtId="0" fontId="0" fillId="0" borderId="0" xfId="0" applyBorder="1"/>
    <xf numFmtId="0" fontId="0" fillId="0" borderId="4" xfId="0" applyBorder="1"/>
    <xf numFmtId="0" fontId="2" fillId="0" borderId="3" xfId="0" applyFont="1" applyBorder="1"/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ra'</c:v>
          </c:tx>
          <c:xVal>
            <c:numRef>
              <c:f>'dual-site'!$E$3:$E$10</c:f>
              <c:numCache>
                <c:formatCode>General</c:formatCode>
                <c:ptCount val="8"/>
              </c:numCache>
            </c:numRef>
          </c:xVal>
          <c:yVal>
            <c:numRef>
              <c:f>'dual-site'!$G$3:$G$10</c:f>
              <c:numCache>
                <c:formatCode>0.0000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27-45E0-8708-3D1CE0C5B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69536"/>
        <c:axId val="96771456"/>
      </c:scatterChart>
      <c:scatterChart>
        <c:scatterStyle val="smoothMarker"/>
        <c:varyColors val="0"/>
        <c:ser>
          <c:idx val="1"/>
          <c:order val="1"/>
          <c:tx>
            <c:v>ra'calc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'dual-site'!$E$3:$E$10</c:f>
              <c:numCache>
                <c:formatCode>General</c:formatCode>
                <c:ptCount val="8"/>
              </c:numCache>
            </c:numRef>
          </c:xVal>
          <c:yVal>
            <c:numRef>
              <c:f>'dual-site'!$H$3:$H$10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27-45E0-8708-3D1CE0C5B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69536"/>
        <c:axId val="96771456"/>
      </c:scatterChart>
      <c:valAx>
        <c:axId val="9676953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771456"/>
        <c:crosses val="autoZero"/>
        <c:crossBetween val="midCat"/>
      </c:valAx>
      <c:valAx>
        <c:axId val="9677145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ra'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96769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208" footer="0.314960620000002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ra'</c:v>
          </c:tx>
          <c:xVal>
            <c:numRef>
              <c:f>'dual-site'!$F$11:$F$18</c:f>
              <c:numCache>
                <c:formatCode>General</c:formatCode>
                <c:ptCount val="8"/>
              </c:numCache>
            </c:numRef>
          </c:xVal>
          <c:yVal>
            <c:numRef>
              <c:f>'dual-site'!$G$11:$G$18</c:f>
              <c:numCache>
                <c:formatCode>0.0000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BD-4C44-8F83-44C3B5793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91744"/>
        <c:axId val="167020032"/>
      </c:scatterChart>
      <c:scatterChart>
        <c:scatterStyle val="smoothMarker"/>
        <c:varyColors val="0"/>
        <c:ser>
          <c:idx val="1"/>
          <c:order val="1"/>
          <c:tx>
            <c:v>ra'calc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'dual-site'!$F$11:$F$18</c:f>
              <c:numCache>
                <c:formatCode>General</c:formatCode>
                <c:ptCount val="8"/>
              </c:numCache>
            </c:numRef>
          </c:xVal>
          <c:yVal>
            <c:numRef>
              <c:f>'dual-site'!$H$11:$H$18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BD-4C44-8F83-44C3B5793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91744"/>
        <c:axId val="167020032"/>
      </c:scatterChart>
      <c:valAx>
        <c:axId val="16699174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020032"/>
        <c:crosses val="autoZero"/>
        <c:crossBetween val="midCat"/>
      </c:valAx>
      <c:valAx>
        <c:axId val="16702003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ra'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66991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208" footer="0.314960620000002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20</xdr:col>
      <xdr:colOff>285750</xdr:colOff>
      <xdr:row>14</xdr:row>
      <xdr:rowOff>24059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20</xdr:col>
      <xdr:colOff>295276</xdr:colOff>
      <xdr:row>27</xdr:row>
      <xdr:rowOff>95251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res/Dropbox/ChemEng/Excel/reactors/rate_ra_heterogeneous_rx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res/Dropbox/.PROJETOS%20pessoais/planilhas/chemeng/unit%20operations/absorption_concentrated_packed_tow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ngle-site"/>
    </sheetNames>
    <sheetDataSet>
      <sheetData sheetId="0">
        <row r="2">
          <cell r="C2">
            <v>1</v>
          </cell>
        </row>
        <row r="3">
          <cell r="C3">
            <v>1</v>
          </cell>
          <cell r="E3">
            <v>1</v>
          </cell>
          <cell r="F3">
            <v>0</v>
          </cell>
          <cell r="G3">
            <v>0.66669999999999996</v>
          </cell>
          <cell r="H3">
            <v>0.5</v>
          </cell>
          <cell r="I3">
            <v>2.7788889999999986E-2</v>
          </cell>
        </row>
        <row r="4">
          <cell r="C4">
            <v>1</v>
          </cell>
          <cell r="E4">
            <v>2</v>
          </cell>
          <cell r="F4">
            <v>0</v>
          </cell>
          <cell r="G4">
            <v>1</v>
          </cell>
          <cell r="H4">
            <v>0.66666666666666663</v>
          </cell>
          <cell r="I4">
            <v>0.11111111111111113</v>
          </cell>
        </row>
        <row r="5">
          <cell r="E5">
            <v>3</v>
          </cell>
          <cell r="F5">
            <v>0</v>
          </cell>
          <cell r="G5">
            <v>1.2</v>
          </cell>
          <cell r="H5">
            <v>0.75</v>
          </cell>
          <cell r="I5">
            <v>0.20249999999999996</v>
          </cell>
        </row>
        <row r="6">
          <cell r="E6">
            <v>8</v>
          </cell>
          <cell r="F6">
            <v>0</v>
          </cell>
          <cell r="G6">
            <v>1.6</v>
          </cell>
          <cell r="H6">
            <v>0.88888888888888884</v>
          </cell>
          <cell r="I6">
            <v>0.50567901234567925</v>
          </cell>
        </row>
        <row r="7">
          <cell r="E7">
            <v>14</v>
          </cell>
          <cell r="F7">
            <v>0</v>
          </cell>
          <cell r="G7">
            <v>1.75</v>
          </cell>
          <cell r="H7">
            <v>0.93333333333333335</v>
          </cell>
          <cell r="I7">
            <v>0.66694444444444445</v>
          </cell>
        </row>
        <row r="8">
          <cell r="E8">
            <v>19</v>
          </cell>
          <cell r="F8">
            <v>0</v>
          </cell>
          <cell r="G8">
            <v>1.8095000000000001</v>
          </cell>
          <cell r="H8">
            <v>0.95</v>
          </cell>
          <cell r="I8">
            <v>0.73874025000000021</v>
          </cell>
        </row>
        <row r="9">
          <cell r="E9">
            <v>25</v>
          </cell>
          <cell r="F9">
            <v>0</v>
          </cell>
          <cell r="G9">
            <v>1.8519000000000001</v>
          </cell>
          <cell r="H9">
            <v>0.96153846153846156</v>
          </cell>
          <cell r="I9">
            <v>0.79274366917159778</v>
          </cell>
        </row>
        <row r="10">
          <cell r="E10">
            <v>30</v>
          </cell>
          <cell r="F10">
            <v>0</v>
          </cell>
          <cell r="G10">
            <v>1.875</v>
          </cell>
          <cell r="H10">
            <v>0.967741935483871</v>
          </cell>
          <cell r="I10">
            <v>0.82311719562955254</v>
          </cell>
        </row>
        <row r="11">
          <cell r="E11">
            <v>1</v>
          </cell>
          <cell r="F11">
            <v>1</v>
          </cell>
          <cell r="G11">
            <v>0.1053</v>
          </cell>
          <cell r="H11">
            <v>0.33333333333333331</v>
          </cell>
          <cell r="I11">
            <v>5.1999201111111101E-2</v>
          </cell>
        </row>
        <row r="12">
          <cell r="E12">
            <v>1</v>
          </cell>
          <cell r="F12">
            <v>2</v>
          </cell>
          <cell r="G12">
            <v>5.7099999999999998E-2</v>
          </cell>
          <cell r="H12">
            <v>0.25</v>
          </cell>
          <cell r="I12">
            <v>3.7210410000000006E-2</v>
          </cell>
        </row>
        <row r="13">
          <cell r="E13">
            <v>1</v>
          </cell>
          <cell r="F13">
            <v>3</v>
          </cell>
          <cell r="G13">
            <v>3.9199999999999999E-2</v>
          </cell>
          <cell r="H13">
            <v>0.2</v>
          </cell>
          <cell r="I13">
            <v>2.585664E-2</v>
          </cell>
        </row>
        <row r="14">
          <cell r="E14">
            <v>1</v>
          </cell>
          <cell r="F14">
            <v>7</v>
          </cell>
          <cell r="G14">
            <v>1.7399999999999999E-2</v>
          </cell>
          <cell r="H14">
            <v>0.1111111111111111</v>
          </cell>
          <cell r="I14">
            <v>8.7817723456790116E-3</v>
          </cell>
        </row>
        <row r="15">
          <cell r="E15">
            <v>1</v>
          </cell>
          <cell r="F15">
            <v>13</v>
          </cell>
          <cell r="G15">
            <v>9.4999999999999998E-3</v>
          </cell>
          <cell r="H15">
            <v>6.6666666666666666E-2</v>
          </cell>
          <cell r="I15">
            <v>3.2680277777777777E-3</v>
          </cell>
        </row>
        <row r="16">
          <cell r="E16">
            <v>1</v>
          </cell>
          <cell r="F16">
            <v>20</v>
          </cell>
          <cell r="G16">
            <v>6.1999999999999998E-3</v>
          </cell>
          <cell r="H16">
            <v>4.5454545454545456E-2</v>
          </cell>
          <cell r="I16">
            <v>1.5409193388429756E-3</v>
          </cell>
        </row>
        <row r="17">
          <cell r="E17">
            <v>1</v>
          </cell>
          <cell r="F17">
            <v>25</v>
          </cell>
          <cell r="G17">
            <v>5.0000000000000001E-3</v>
          </cell>
          <cell r="H17">
            <v>3.7037037037037035E-2</v>
          </cell>
          <cell r="I17">
            <v>1.0263717421124829E-3</v>
          </cell>
        </row>
        <row r="18">
          <cell r="E18">
            <v>1</v>
          </cell>
          <cell r="F18">
            <v>30</v>
          </cell>
          <cell r="G18">
            <v>4.1000000000000003E-3</v>
          </cell>
          <cell r="H18">
            <v>3.125E-2</v>
          </cell>
          <cell r="I18">
            <v>7.3712250000000006E-4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rption_packed"/>
      <sheetName val="Equilibrium"/>
      <sheetName val="Operation"/>
      <sheetName val="Credits"/>
    </sheetNames>
    <sheetDataSet>
      <sheetData sheetId="0">
        <row r="2">
          <cell r="B2">
            <v>6.5300000000000004E-4</v>
          </cell>
          <cell r="E2">
            <v>9.2899999999999996E-2</v>
          </cell>
        </row>
        <row r="3">
          <cell r="B3">
            <v>0.2</v>
          </cell>
        </row>
        <row r="4">
          <cell r="B4">
            <v>0.02</v>
          </cell>
        </row>
        <row r="6">
          <cell r="B6">
            <v>4.2000000000000003E-2</v>
          </cell>
        </row>
        <row r="7">
          <cell r="B7">
            <v>0</v>
          </cell>
          <cell r="E7">
            <v>64.099999999999994</v>
          </cell>
        </row>
        <row r="8">
          <cell r="E8">
            <v>29</v>
          </cell>
        </row>
        <row r="9">
          <cell r="B9">
            <v>3.5569096465060041E-3</v>
          </cell>
          <cell r="E9">
            <v>18</v>
          </cell>
        </row>
      </sheetData>
      <sheetData sheetId="1">
        <row r="3">
          <cell r="R3">
            <v>11.467356902472577</v>
          </cell>
        </row>
        <row r="4">
          <cell r="R4">
            <v>32.564812758541194</v>
          </cell>
        </row>
        <row r="5">
          <cell r="R5">
            <v>-1.2661060792755242E-2</v>
          </cell>
        </row>
      </sheetData>
      <sheetData sheetId="2">
        <row r="3">
          <cell r="C3">
            <v>-2500</v>
          </cell>
        </row>
        <row r="4">
          <cell r="C4">
            <v>60</v>
          </cell>
        </row>
        <row r="5">
          <cell r="C5">
            <v>0.02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8"/>
  <sheetViews>
    <sheetView showGridLines="0" tabSelected="1" zoomScaleNormal="100" workbookViewId="0">
      <selection activeCell="K18" sqref="K18"/>
    </sheetView>
  </sheetViews>
  <sheetFormatPr defaultRowHeight="15" x14ac:dyDescent="0.25"/>
  <cols>
    <col min="1" max="1" width="4.85546875" customWidth="1"/>
    <col min="8" max="8" width="9.28515625" customWidth="1"/>
  </cols>
  <sheetData>
    <row r="1" spans="2:13" x14ac:dyDescent="0.25">
      <c r="B1" s="20" t="s">
        <v>18</v>
      </c>
      <c r="C1" s="20"/>
      <c r="E1" s="20" t="s">
        <v>17</v>
      </c>
      <c r="F1" s="20"/>
      <c r="G1" s="20"/>
    </row>
    <row r="2" spans="2:13" x14ac:dyDescent="0.25">
      <c r="B2" s="17" t="s">
        <v>16</v>
      </c>
      <c r="C2" s="16">
        <v>1</v>
      </c>
      <c r="E2" s="19" t="s">
        <v>15</v>
      </c>
      <c r="F2" s="19" t="s">
        <v>14</v>
      </c>
      <c r="G2" s="19" t="s">
        <v>13</v>
      </c>
      <c r="H2" s="18" t="s">
        <v>12</v>
      </c>
      <c r="I2" s="18" t="s">
        <v>11</v>
      </c>
      <c r="K2" s="21" t="s">
        <v>19</v>
      </c>
      <c r="L2" s="22"/>
      <c r="M2" s="23"/>
    </row>
    <row r="3" spans="2:13" x14ac:dyDescent="0.25">
      <c r="B3" s="17" t="s">
        <v>9</v>
      </c>
      <c r="C3" s="16">
        <v>1</v>
      </c>
      <c r="E3" s="15"/>
      <c r="F3" s="15"/>
      <c r="G3" s="14"/>
      <c r="H3" s="11">
        <f t="shared" ref="H3:H10" si="0">k*Pa/(1+Ka*Pa)^2</f>
        <v>0</v>
      </c>
      <c r="I3" s="11">
        <f t="shared" ref="I3:I18" si="1">(ra-racalc)^2</f>
        <v>0</v>
      </c>
      <c r="K3" s="21" t="s">
        <v>10</v>
      </c>
      <c r="L3" s="22"/>
      <c r="M3" s="23"/>
    </row>
    <row r="4" spans="2:13" x14ac:dyDescent="0.25">
      <c r="B4" s="17" t="s">
        <v>8</v>
      </c>
      <c r="C4" s="16">
        <v>1</v>
      </c>
      <c r="E4" s="15"/>
      <c r="F4" s="15"/>
      <c r="G4" s="14"/>
      <c r="H4" s="11">
        <f t="shared" si="0"/>
        <v>0</v>
      </c>
      <c r="I4" s="11">
        <f t="shared" si="1"/>
        <v>0</v>
      </c>
      <c r="K4" s="25" t="s">
        <v>20</v>
      </c>
      <c r="L4" s="26"/>
      <c r="M4" s="27"/>
    </row>
    <row r="5" spans="2:13" x14ac:dyDescent="0.25">
      <c r="E5" s="15"/>
      <c r="F5" s="15"/>
      <c r="G5" s="14"/>
      <c r="H5" s="11">
        <f t="shared" si="0"/>
        <v>0</v>
      </c>
      <c r="I5" s="11">
        <f t="shared" si="1"/>
        <v>0</v>
      </c>
      <c r="K5" s="25" t="s">
        <v>21</v>
      </c>
      <c r="L5" s="26"/>
      <c r="M5" s="27"/>
    </row>
    <row r="6" spans="2:13" x14ac:dyDescent="0.25">
      <c r="E6" s="15"/>
      <c r="F6" s="15"/>
      <c r="G6" s="14"/>
      <c r="H6" s="11">
        <f t="shared" si="0"/>
        <v>0</v>
      </c>
      <c r="I6" s="11">
        <f t="shared" si="1"/>
        <v>0</v>
      </c>
    </row>
    <row r="7" spans="2:13" x14ac:dyDescent="0.25">
      <c r="E7" s="15"/>
      <c r="F7" s="15"/>
      <c r="G7" s="14"/>
      <c r="H7" s="11">
        <f t="shared" si="0"/>
        <v>0</v>
      </c>
      <c r="I7" s="11">
        <f t="shared" si="1"/>
        <v>0</v>
      </c>
    </row>
    <row r="8" spans="2:13" x14ac:dyDescent="0.25">
      <c r="E8" s="15"/>
      <c r="F8" s="15"/>
      <c r="G8" s="14"/>
      <c r="H8" s="11">
        <f t="shared" si="0"/>
        <v>0</v>
      </c>
      <c r="I8" s="11">
        <f t="shared" si="1"/>
        <v>0</v>
      </c>
    </row>
    <row r="9" spans="2:13" x14ac:dyDescent="0.25">
      <c r="E9" s="15"/>
      <c r="F9" s="15"/>
      <c r="G9" s="14"/>
      <c r="H9" s="11">
        <f t="shared" si="0"/>
        <v>0</v>
      </c>
      <c r="I9" s="11">
        <f t="shared" si="1"/>
        <v>0</v>
      </c>
    </row>
    <row r="10" spans="2:13" x14ac:dyDescent="0.25">
      <c r="E10" s="15"/>
      <c r="F10" s="15"/>
      <c r="G10" s="14"/>
      <c r="H10" s="11">
        <f t="shared" si="0"/>
        <v>0</v>
      </c>
      <c r="I10" s="11">
        <f t="shared" si="1"/>
        <v>0</v>
      </c>
    </row>
    <row r="11" spans="2:13" x14ac:dyDescent="0.25">
      <c r="E11" s="13"/>
      <c r="F11" s="13"/>
      <c r="G11" s="12"/>
      <c r="H11" s="11">
        <f t="shared" ref="H11:H18" si="2">k*Pa/(1+Ka*Pa+Kb*Pb)^2</f>
        <v>0</v>
      </c>
      <c r="I11" s="11">
        <f t="shared" si="1"/>
        <v>0</v>
      </c>
    </row>
    <row r="12" spans="2:13" x14ac:dyDescent="0.25">
      <c r="E12" s="13"/>
      <c r="F12" s="13"/>
      <c r="G12" s="12"/>
      <c r="H12" s="11">
        <f t="shared" si="2"/>
        <v>0</v>
      </c>
      <c r="I12" s="11">
        <f t="shared" si="1"/>
        <v>0</v>
      </c>
    </row>
    <row r="13" spans="2:13" x14ac:dyDescent="0.25">
      <c r="E13" s="13"/>
      <c r="F13" s="13"/>
      <c r="G13" s="12"/>
      <c r="H13" s="11">
        <f t="shared" si="2"/>
        <v>0</v>
      </c>
      <c r="I13" s="11">
        <f t="shared" si="1"/>
        <v>0</v>
      </c>
    </row>
    <row r="14" spans="2:13" x14ac:dyDescent="0.25">
      <c r="E14" s="13"/>
      <c r="F14" s="13"/>
      <c r="G14" s="12"/>
      <c r="H14" s="11">
        <f t="shared" si="2"/>
        <v>0</v>
      </c>
      <c r="I14" s="11">
        <f t="shared" si="1"/>
        <v>0</v>
      </c>
    </row>
    <row r="15" spans="2:13" x14ac:dyDescent="0.25">
      <c r="E15" s="13"/>
      <c r="F15" s="13"/>
      <c r="G15" s="12"/>
      <c r="H15" s="11">
        <f t="shared" si="2"/>
        <v>0</v>
      </c>
      <c r="I15" s="11">
        <f t="shared" si="1"/>
        <v>0</v>
      </c>
    </row>
    <row r="16" spans="2:13" x14ac:dyDescent="0.25">
      <c r="E16" s="13"/>
      <c r="F16" s="13"/>
      <c r="G16" s="12"/>
      <c r="H16" s="11">
        <f t="shared" si="2"/>
        <v>0</v>
      </c>
      <c r="I16" s="11">
        <f t="shared" si="1"/>
        <v>0</v>
      </c>
    </row>
    <row r="17" spans="2:13" x14ac:dyDescent="0.25">
      <c r="E17" s="13"/>
      <c r="F17" s="13"/>
      <c r="G17" s="12"/>
      <c r="H17" s="11">
        <f t="shared" si="2"/>
        <v>0</v>
      </c>
      <c r="I17" s="11">
        <f t="shared" si="1"/>
        <v>0</v>
      </c>
    </row>
    <row r="18" spans="2:13" x14ac:dyDescent="0.25">
      <c r="E18" s="13"/>
      <c r="F18" s="13"/>
      <c r="G18" s="12"/>
      <c r="H18" s="11">
        <f t="shared" si="2"/>
        <v>0</v>
      </c>
      <c r="I18" s="11">
        <f t="shared" si="1"/>
        <v>0</v>
      </c>
    </row>
    <row r="19" spans="2:13" x14ac:dyDescent="0.25">
      <c r="H19" s="11" t="s">
        <v>7</v>
      </c>
      <c r="I19" s="10">
        <f>SUM(QR)</f>
        <v>0</v>
      </c>
    </row>
    <row r="22" spans="2:13" ht="15.75" thickBot="1" x14ac:dyDescent="0.3">
      <c r="B22" s="24" t="s">
        <v>6</v>
      </c>
      <c r="C22" s="24"/>
    </row>
    <row r="23" spans="2:13" x14ac:dyDescent="0.25">
      <c r="B23" s="9" t="s">
        <v>5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7"/>
    </row>
    <row r="24" spans="2:13" x14ac:dyDescent="0.25">
      <c r="B24" s="6" t="s">
        <v>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4"/>
    </row>
    <row r="25" spans="2:13" x14ac:dyDescent="0.25">
      <c r="B25" s="6" t="s">
        <v>3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4"/>
    </row>
    <row r="26" spans="2:13" x14ac:dyDescent="0.25">
      <c r="B26" s="6" t="s">
        <v>2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4"/>
    </row>
    <row r="27" spans="2:13" x14ac:dyDescent="0.25">
      <c r="B27" s="6" t="s">
        <v>1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4"/>
    </row>
    <row r="28" spans="2:13" ht="15.75" thickBot="1" x14ac:dyDescent="0.3">
      <c r="B28" s="3" t="s">
        <v>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1"/>
    </row>
  </sheetData>
  <mergeCells count="7">
    <mergeCell ref="E1:G1"/>
    <mergeCell ref="K3:M3"/>
    <mergeCell ref="B22:C22"/>
    <mergeCell ref="B1:C1"/>
    <mergeCell ref="K2:M2"/>
    <mergeCell ref="K4:M4"/>
    <mergeCell ref="K5:M5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workbookViewId="0">
      <selection activeCell="H8" sqref="H8:H9"/>
    </sheetView>
  </sheetViews>
  <sheetFormatPr defaultRowHeight="15" x14ac:dyDescent="0.25"/>
  <sheetData>
    <row r="2" spans="2:5" ht="15.75" thickBot="1" x14ac:dyDescent="0.3"/>
    <row r="3" spans="2:5" x14ac:dyDescent="0.25">
      <c r="B3" s="28" t="s">
        <v>22</v>
      </c>
      <c r="C3" s="29"/>
      <c r="D3" s="29"/>
      <c r="E3" s="30"/>
    </row>
    <row r="4" spans="2:5" x14ac:dyDescent="0.25">
      <c r="B4" s="31" t="s">
        <v>23</v>
      </c>
      <c r="C4" s="32" t="s">
        <v>24</v>
      </c>
      <c r="D4" s="32"/>
      <c r="E4" s="33"/>
    </row>
    <row r="5" spans="2:5" ht="15.75" thickBot="1" x14ac:dyDescent="0.3">
      <c r="B5" s="34" t="s">
        <v>25</v>
      </c>
      <c r="C5" s="35">
        <v>2017</v>
      </c>
      <c r="D5" s="36"/>
      <c r="E5" s="37"/>
    </row>
  </sheetData>
  <sheetProtection algorithmName="SHA-512" hashValue="qM1nm1Wx3t6vojzoiK7CL8DHDIQiUVYo72MotQbmeK+DSwR/OnT2MGXWvauQIOtOLR/08SFUvwelRbGHRIdtHA==" saltValue="SWX+d6wIdJ8D3NFLgyyBQQ==" spinCount="100000" sheet="1" objects="1" scenarios="1"/>
  <mergeCells count="1">
    <mergeCell ref="B3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9</vt:i4>
      </vt:variant>
    </vt:vector>
  </HeadingPairs>
  <TitlesOfParts>
    <vt:vector size="11" baseType="lpstr">
      <vt:lpstr>dual-site</vt:lpstr>
      <vt:lpstr>Credits</vt:lpstr>
      <vt:lpstr>'dual-site'!k</vt:lpstr>
      <vt:lpstr>'dual-site'!Ka</vt:lpstr>
      <vt:lpstr>'dual-site'!Kb</vt:lpstr>
      <vt:lpstr>'dual-site'!Pa</vt:lpstr>
      <vt:lpstr>'dual-site'!Pb</vt:lpstr>
      <vt:lpstr>'dual-site'!QR</vt:lpstr>
      <vt:lpstr>'dual-site'!ra</vt:lpstr>
      <vt:lpstr>'dual-site'!racalc</vt:lpstr>
      <vt:lpstr>'dual-site'!SOMA_E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Joshua Pires; Pires</dc:creator>
  <cp:lastModifiedBy>Pires</cp:lastModifiedBy>
  <dcterms:created xsi:type="dcterms:W3CDTF">2016-04-05T15:57:55Z</dcterms:created>
  <dcterms:modified xsi:type="dcterms:W3CDTF">2017-03-27T04:06:56Z</dcterms:modified>
</cp:coreProperties>
</file>