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reactions\"/>
    </mc:Choice>
  </mc:AlternateContent>
  <workbookProtection workbookAlgorithmName="SHA-512" workbookHashValue="0INn+6s8hoKOXS5sV7x/VQvCa6YncZIZ2bs8mAiOcMt/gOiA8CRasYFwEmRcG8CyiX43iNl5hAaHeV+GhcHcJQ==" workbookSaltValue="uQuOZVkB6AGIj52UtOwvjg==" workbookSpinCount="100000" lockStructure="1"/>
  <bookViews>
    <workbookView xWindow="360" yWindow="330" windowWidth="19875" windowHeight="7710"/>
  </bookViews>
  <sheets>
    <sheet name="dual-site" sheetId="1" r:id="rId1"/>
    <sheet name="Credits" sheetId="2" r:id="rId2"/>
  </sheets>
  <externalReferences>
    <externalReference r:id="rId3"/>
    <externalReference r:id="rId4"/>
  </externalReferences>
  <definedNames>
    <definedName name="A.">[2]Operation!$C$3</definedName>
    <definedName name="B.">[2]Operation!$C$4</definedName>
    <definedName name="C.">[2]Operation!$C$5</definedName>
    <definedName name="D.">[2]Equilibrium!$R$3</definedName>
    <definedName name="E">'dual-site'!$J$3:$J$26</definedName>
    <definedName name="E.">[2]Equilibrium!$R$4</definedName>
    <definedName name="F.">[2]Equilibrium!$R$5</definedName>
    <definedName name="Fao" localSheetId="0">'dual-site'!#REF!</definedName>
    <definedName name="Fao">'[1]single-site'!#REF!</definedName>
    <definedName name="k" localSheetId="0">'dual-site'!$C$2</definedName>
    <definedName name="k">'[1]single-site'!$C$2</definedName>
    <definedName name="k_x.a">[2]Absorption_packed!#REF!</definedName>
    <definedName name="Ka" localSheetId="0">'dual-site'!$C$3</definedName>
    <definedName name="Ka">'[1]single-site'!$C$3</definedName>
    <definedName name="Kb" localSheetId="0">'dual-site'!$C$4</definedName>
    <definedName name="Kb">'[1]single-site'!$C$4</definedName>
    <definedName name="Kc">'dual-site'!$C$5</definedName>
    <definedName name="L.">[2]Absorption_packed!$B$6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Pa" localSheetId="0">'dual-site'!$E$3:$E$26</definedName>
    <definedName name="Pa">'[1]single-site'!$E$3:$E$18</definedName>
    <definedName name="Pb" localSheetId="0">'dual-site'!$F$3:$F$26</definedName>
    <definedName name="Pb">'[1]single-site'!$F$3:$F$18</definedName>
    <definedName name="Pc">'dual-site'!$G$3:$G$26</definedName>
    <definedName name="QR" localSheetId="0">'dual-site'!#REF!</definedName>
    <definedName name="QR">'[1]single-site'!$I$3:$I$18</definedName>
    <definedName name="ra" localSheetId="0">'dual-site'!$H$3:$H$26</definedName>
    <definedName name="ra">'[1]single-site'!$G$3:$G$18</definedName>
    <definedName name="ra_calc">'dual-site'!$I$3:$I$26</definedName>
    <definedName name="racalc" localSheetId="0">'dual-site'!$I$3:$I$18</definedName>
    <definedName name="racalc">'[1]single-site'!$H$3:$H$18</definedName>
    <definedName name="S">[2]Absorption_packed!$E$2</definedName>
    <definedName name="solver_adj" localSheetId="0" hidden="1">'dual-site'!$C$2:$C$5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'dual-site'!$J$27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MA_E" localSheetId="0">'dual-site'!$J$27</definedName>
    <definedName name="V.">[2]Absorption_packed!$B$2</definedName>
    <definedName name="x1.">[2]Absorption_packed!$B$9</definedName>
    <definedName name="x2.">[2]Absorption_packed!$B$7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I20" i="1" l="1"/>
  <c r="I21" i="1"/>
  <c r="I22" i="1"/>
  <c r="I23" i="1"/>
  <c r="J23" i="1" s="1"/>
  <c r="I24" i="1"/>
  <c r="I25" i="1"/>
  <c r="J25" i="1" s="1"/>
  <c r="I26" i="1"/>
  <c r="J26" i="1" s="1"/>
  <c r="I19" i="1"/>
  <c r="J19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1" i="1"/>
  <c r="J11" i="1" s="1"/>
  <c r="I4" i="1"/>
  <c r="J4" i="1" s="1"/>
  <c r="I5" i="1"/>
  <c r="I6" i="1"/>
  <c r="J6" i="1" s="1"/>
  <c r="I7" i="1"/>
  <c r="J7" i="1" s="1"/>
  <c r="I8" i="1"/>
  <c r="J8" i="1" s="1"/>
  <c r="I9" i="1"/>
  <c r="J9" i="1" s="1"/>
  <c r="I10" i="1"/>
  <c r="J10" i="1" s="1"/>
  <c r="I3" i="1"/>
  <c r="J3" i="1" s="1"/>
  <c r="J20" i="1"/>
  <c r="J21" i="1"/>
  <c r="J22" i="1"/>
  <c r="J24" i="1"/>
  <c r="J12" i="1"/>
  <c r="J5" i="1"/>
  <c r="J27" i="1" l="1"/>
</calcChain>
</file>

<file path=xl/sharedStrings.xml><?xml version="1.0" encoding="utf-8"?>
<sst xmlns="http://schemas.openxmlformats.org/spreadsheetml/2006/main" count="28" uniqueCount="28">
  <si>
    <t>5) Este método de Regressão Não-Linear devolverá os melhores parâmetros ajustados para a função escolhida em ra'calc.</t>
  </si>
  <si>
    <t>3) Clique na célula amarela da Soma dos Erros e vá em Dados &gt; Solver</t>
  </si>
  <si>
    <t>0) Instale o Solver no Excel (Opções do Excel &gt; Suplementos &gt; Ir &gt; Solver &gt; OK)</t>
  </si>
  <si>
    <t>Como resolver?</t>
  </si>
  <si>
    <t>SOMA_E</t>
  </si>
  <si>
    <t>Kb</t>
  </si>
  <si>
    <t>Ka</t>
  </si>
  <si>
    <t>E</t>
  </si>
  <si>
    <t>ra'calc</t>
  </si>
  <si>
    <t>ra'</t>
  </si>
  <si>
    <t>Pb</t>
  </si>
  <si>
    <t>Pa</t>
  </si>
  <si>
    <t>k</t>
  </si>
  <si>
    <t>Dados experimentais</t>
  </si>
  <si>
    <t>Dados ajustados</t>
  </si>
  <si>
    <t>Dual-site Mechanism</t>
  </si>
  <si>
    <t>Surface Reaction Limited</t>
  </si>
  <si>
    <t>A.S + B.S -&gt; C.S + S</t>
  </si>
  <si>
    <t>ra' = k.Pa.Pb/(1+Ka.Pa+Kb.Pb+Kc.Pc)²</t>
  </si>
  <si>
    <t>Kc</t>
  </si>
  <si>
    <t>Pc</t>
  </si>
  <si>
    <t>1) Escreva na tabela todos os dados experimentais obtidos para Pa, Pb, Pc e ra'</t>
  </si>
  <si>
    <t>2) Deixe as constantes k, Ka, Kb e Kc como sendo 1</t>
  </si>
  <si>
    <t>4) Selecione "Valor de" e digite 0, com as células variáveis: k, Ka, Kb e Kc, e pressione "Resolver"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</si>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</sst>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65" fontId="2" fillId="6" borderId="10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164" fontId="2" fillId="9" borderId="10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0" fillId="0" borderId="0" xfId="0" applyBorder="1"/>
    <xf numFmtId="0" fontId="0" fillId="0" borderId="4" xfId="0" applyBorder="1"/>
    <xf numFmtId="0" fontId="2" fillId="0" borderId="3" xfId="0" applyFont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ra'</c:v>
          </c:tx>
          <c:xVal>
            <c:numRef>
              <c:f>'dual-site'!$E$3:$E$10</c:f>
              <c:numCache>
                <c:formatCode>General</c:formatCode>
                <c:ptCount val="8"/>
              </c:numCache>
            </c:numRef>
          </c:xVal>
          <c:yVal>
            <c:numRef>
              <c:f>'dual-site'!$H$3:$H$10</c:f>
              <c:numCache>
                <c:formatCode>0.0000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9-440D-A48D-75DFA2D3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0960"/>
        <c:axId val="53270016"/>
      </c:scatterChart>
      <c:scatterChart>
        <c:scatterStyle val="smoothMarker"/>
        <c:varyColors val="0"/>
        <c:ser>
          <c:idx val="1"/>
          <c:order val="1"/>
          <c:tx>
            <c:v>ra'calc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'dual-site'!$E$3:$E$10</c:f>
              <c:numCache>
                <c:formatCode>General</c:formatCode>
                <c:ptCount val="8"/>
              </c:numCache>
            </c:numRef>
          </c:xVal>
          <c:yVal>
            <c:numRef>
              <c:f>'dual-site'!$I$3:$I$10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19-440D-A48D-75DFA2D3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0960"/>
        <c:axId val="53270016"/>
      </c:scatterChart>
      <c:valAx>
        <c:axId val="531609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70016"/>
        <c:crosses val="autoZero"/>
        <c:crossBetween val="midCat"/>
      </c:valAx>
      <c:valAx>
        <c:axId val="532700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ra'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316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ra'</c:v>
          </c:tx>
          <c:xVal>
            <c:numRef>
              <c:f>'dual-site'!$F$11:$F$18</c:f>
              <c:numCache>
                <c:formatCode>General</c:formatCode>
                <c:ptCount val="8"/>
              </c:numCache>
            </c:numRef>
          </c:xVal>
          <c:yVal>
            <c:numRef>
              <c:f>'dual-site'!$H$11:$H$18</c:f>
              <c:numCache>
                <c:formatCode>0.0000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8-4E08-8A1D-DE547438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2160"/>
        <c:axId val="53454336"/>
      </c:scatterChart>
      <c:scatterChart>
        <c:scatterStyle val="smoothMarker"/>
        <c:varyColors val="0"/>
        <c:ser>
          <c:idx val="1"/>
          <c:order val="1"/>
          <c:tx>
            <c:v>ra'calc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'dual-site'!$F$11:$F$18</c:f>
              <c:numCache>
                <c:formatCode>General</c:formatCode>
                <c:ptCount val="8"/>
              </c:numCache>
            </c:numRef>
          </c:xVal>
          <c:yVal>
            <c:numRef>
              <c:f>'dual-site'!$I$11:$I$18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88-4E08-8A1D-DE547438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2160"/>
        <c:axId val="53454336"/>
      </c:scatterChart>
      <c:valAx>
        <c:axId val="534521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54336"/>
        <c:crosses val="autoZero"/>
        <c:crossBetween val="midCat"/>
      </c:valAx>
      <c:valAx>
        <c:axId val="534543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ra'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345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ra'</c:v>
          </c:tx>
          <c:xVal>
            <c:numRef>
              <c:f>'dual-site'!$G$19:$G$26</c:f>
              <c:numCache>
                <c:formatCode>General</c:formatCode>
                <c:ptCount val="8"/>
              </c:numCache>
            </c:numRef>
          </c:xVal>
          <c:yVal>
            <c:numRef>
              <c:f>'dual-site'!$H$19:$H$26</c:f>
              <c:numCache>
                <c:formatCode>0.0000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E-4724-8CE3-276C33C1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2112"/>
        <c:axId val="53859456"/>
      </c:scatterChart>
      <c:scatterChart>
        <c:scatterStyle val="smoothMarker"/>
        <c:varyColors val="0"/>
        <c:ser>
          <c:idx val="1"/>
          <c:order val="1"/>
          <c:tx>
            <c:v>ra'calc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'dual-site'!$G$19:$G$26</c:f>
              <c:numCache>
                <c:formatCode>General</c:formatCode>
                <c:ptCount val="8"/>
              </c:numCache>
            </c:numRef>
          </c:xVal>
          <c:yVal>
            <c:numRef>
              <c:f>'dual-site'!$I$19:$I$26</c:f>
              <c:numCache>
                <c:formatCode>General</c:formatCode>
                <c:ptCount val="8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E-4724-8CE3-276C33C1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2112"/>
        <c:axId val="53859456"/>
      </c:scatterChart>
      <c:valAx>
        <c:axId val="53722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Pc</a:t>
                </a:r>
              </a:p>
            </c:rich>
          </c:tx>
          <c:layout>
            <c:manualLayout>
              <c:xMode val="edge"/>
              <c:yMode val="edge"/>
              <c:x val="0.45682055293411689"/>
              <c:y val="0.841866733074337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859456"/>
        <c:crosses val="autoZero"/>
        <c:crossBetween val="midCat"/>
      </c:valAx>
      <c:valAx>
        <c:axId val="538594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ra'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3722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285750</xdr:colOff>
      <xdr:row>14</xdr:row>
      <xdr:rowOff>24059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161925</xdr:rowOff>
    </xdr:from>
    <xdr:to>
      <xdr:col>21</xdr:col>
      <xdr:colOff>295276</xdr:colOff>
      <xdr:row>27</xdr:row>
      <xdr:rowOff>66676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27</xdr:row>
      <xdr:rowOff>180975</xdr:rowOff>
    </xdr:from>
    <xdr:to>
      <xdr:col>21</xdr:col>
      <xdr:colOff>295276</xdr:colOff>
      <xdr:row>40</xdr:row>
      <xdr:rowOff>66676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projects/softwares/Excel/reactions/rate_ra_heterogeneous_rx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-site"/>
    </sheetNames>
    <sheetDataSet>
      <sheetData sheetId="0">
        <row r="2">
          <cell r="C2">
            <v>1</v>
          </cell>
        </row>
        <row r="3">
          <cell r="C3">
            <v>1</v>
          </cell>
          <cell r="E3">
            <v>1</v>
          </cell>
          <cell r="F3">
            <v>0</v>
          </cell>
          <cell r="G3">
            <v>0.66669999999999996</v>
          </cell>
          <cell r="H3">
            <v>0.5</v>
          </cell>
          <cell r="I3">
            <v>2.7788889999999986E-2</v>
          </cell>
        </row>
        <row r="4">
          <cell r="C4">
            <v>1</v>
          </cell>
          <cell r="E4">
            <v>2</v>
          </cell>
          <cell r="F4">
            <v>0</v>
          </cell>
          <cell r="G4">
            <v>1</v>
          </cell>
          <cell r="H4">
            <v>0.66666666666666663</v>
          </cell>
          <cell r="I4">
            <v>0.11111111111111113</v>
          </cell>
        </row>
        <row r="5">
          <cell r="E5">
            <v>3</v>
          </cell>
          <cell r="F5">
            <v>0</v>
          </cell>
          <cell r="G5">
            <v>1.2</v>
          </cell>
          <cell r="H5">
            <v>0.75</v>
          </cell>
          <cell r="I5">
            <v>0.20249999999999996</v>
          </cell>
        </row>
        <row r="6">
          <cell r="E6">
            <v>8</v>
          </cell>
          <cell r="F6">
            <v>0</v>
          </cell>
          <cell r="G6">
            <v>1.6</v>
          </cell>
          <cell r="H6">
            <v>0.88888888888888884</v>
          </cell>
          <cell r="I6">
            <v>0.50567901234567925</v>
          </cell>
        </row>
        <row r="7">
          <cell r="E7">
            <v>14</v>
          </cell>
          <cell r="F7">
            <v>0</v>
          </cell>
          <cell r="G7">
            <v>1.75</v>
          </cell>
          <cell r="H7">
            <v>0.93333333333333335</v>
          </cell>
          <cell r="I7">
            <v>0.66694444444444445</v>
          </cell>
        </row>
        <row r="8">
          <cell r="E8">
            <v>19</v>
          </cell>
          <cell r="F8">
            <v>0</v>
          </cell>
          <cell r="G8">
            <v>1.8095000000000001</v>
          </cell>
          <cell r="H8">
            <v>0.95</v>
          </cell>
          <cell r="I8">
            <v>0.73874025000000021</v>
          </cell>
        </row>
        <row r="9">
          <cell r="E9">
            <v>25</v>
          </cell>
          <cell r="F9">
            <v>0</v>
          </cell>
          <cell r="G9">
            <v>1.8519000000000001</v>
          </cell>
          <cell r="H9">
            <v>0.96153846153846156</v>
          </cell>
          <cell r="I9">
            <v>0.79274366917159778</v>
          </cell>
        </row>
        <row r="10">
          <cell r="E10">
            <v>30</v>
          </cell>
          <cell r="F10">
            <v>0</v>
          </cell>
          <cell r="G10">
            <v>1.875</v>
          </cell>
          <cell r="H10">
            <v>0.967741935483871</v>
          </cell>
          <cell r="I10">
            <v>0.82311719562955254</v>
          </cell>
        </row>
        <row r="11">
          <cell r="E11">
            <v>1</v>
          </cell>
          <cell r="F11">
            <v>1</v>
          </cell>
          <cell r="G11">
            <v>0.1053</v>
          </cell>
          <cell r="H11">
            <v>0.33333333333333331</v>
          </cell>
          <cell r="I11">
            <v>5.1999201111111101E-2</v>
          </cell>
        </row>
        <row r="12">
          <cell r="E12">
            <v>1</v>
          </cell>
          <cell r="F12">
            <v>2</v>
          </cell>
          <cell r="G12">
            <v>5.7099999999999998E-2</v>
          </cell>
          <cell r="H12">
            <v>0.25</v>
          </cell>
          <cell r="I12">
            <v>3.7210410000000006E-2</v>
          </cell>
        </row>
        <row r="13">
          <cell r="E13">
            <v>1</v>
          </cell>
          <cell r="F13">
            <v>3</v>
          </cell>
          <cell r="G13">
            <v>3.9199999999999999E-2</v>
          </cell>
          <cell r="H13">
            <v>0.2</v>
          </cell>
          <cell r="I13">
            <v>2.585664E-2</v>
          </cell>
        </row>
        <row r="14">
          <cell r="E14">
            <v>1</v>
          </cell>
          <cell r="F14">
            <v>7</v>
          </cell>
          <cell r="G14">
            <v>1.7399999999999999E-2</v>
          </cell>
          <cell r="H14">
            <v>0.1111111111111111</v>
          </cell>
          <cell r="I14">
            <v>8.7817723456790116E-3</v>
          </cell>
        </row>
        <row r="15">
          <cell r="E15">
            <v>1</v>
          </cell>
          <cell r="F15">
            <v>13</v>
          </cell>
          <cell r="G15">
            <v>9.4999999999999998E-3</v>
          </cell>
          <cell r="H15">
            <v>6.6666666666666666E-2</v>
          </cell>
          <cell r="I15">
            <v>3.2680277777777777E-3</v>
          </cell>
        </row>
        <row r="16">
          <cell r="E16">
            <v>1</v>
          </cell>
          <cell r="F16">
            <v>20</v>
          </cell>
          <cell r="G16">
            <v>6.1999999999999998E-3</v>
          </cell>
          <cell r="H16">
            <v>4.5454545454545456E-2</v>
          </cell>
          <cell r="I16">
            <v>1.5409193388429756E-3</v>
          </cell>
        </row>
        <row r="17">
          <cell r="E17">
            <v>1</v>
          </cell>
          <cell r="F17">
            <v>25</v>
          </cell>
          <cell r="G17">
            <v>5.0000000000000001E-3</v>
          </cell>
          <cell r="H17">
            <v>3.7037037037037035E-2</v>
          </cell>
          <cell r="I17">
            <v>1.0263717421124829E-3</v>
          </cell>
        </row>
        <row r="18">
          <cell r="E18">
            <v>1</v>
          </cell>
          <cell r="F18">
            <v>30</v>
          </cell>
          <cell r="G18">
            <v>4.1000000000000003E-3</v>
          </cell>
          <cell r="H18">
            <v>3.125E-2</v>
          </cell>
          <cell r="I18">
            <v>7.3712250000000006E-4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showGridLines="0" tabSelected="1" zoomScaleNormal="100" workbookViewId="0">
      <selection activeCell="M11" sqref="M11"/>
    </sheetView>
  </sheetViews>
  <sheetFormatPr defaultRowHeight="15" x14ac:dyDescent="0.25"/>
  <cols>
    <col min="1" max="1" width="4.5703125" customWidth="1"/>
    <col min="4" max="4" width="4.5703125" customWidth="1"/>
    <col min="9" max="9" width="9.28515625" customWidth="1"/>
    <col min="11" max="11" width="4.5703125" customWidth="1"/>
    <col min="14" max="14" width="16" customWidth="1"/>
    <col min="15" max="15" width="4.5703125" customWidth="1"/>
  </cols>
  <sheetData>
    <row r="1" spans="2:14" x14ac:dyDescent="0.25">
      <c r="B1" s="22" t="s">
        <v>14</v>
      </c>
      <c r="C1" s="22"/>
      <c r="E1" s="22" t="s">
        <v>13</v>
      </c>
      <c r="F1" s="22"/>
      <c r="G1" s="22"/>
      <c r="H1" s="22"/>
    </row>
    <row r="2" spans="2:14" x14ac:dyDescent="0.25">
      <c r="B2" s="17" t="s">
        <v>12</v>
      </c>
      <c r="C2" s="16">
        <v>1</v>
      </c>
      <c r="E2" s="19" t="s">
        <v>11</v>
      </c>
      <c r="F2" s="19" t="s">
        <v>10</v>
      </c>
      <c r="G2" s="19" t="s">
        <v>20</v>
      </c>
      <c r="H2" s="19" t="s">
        <v>9</v>
      </c>
      <c r="I2" s="18" t="s">
        <v>8</v>
      </c>
      <c r="J2" s="18" t="s">
        <v>7</v>
      </c>
      <c r="L2" s="27" t="s">
        <v>17</v>
      </c>
      <c r="M2" s="27"/>
      <c r="N2" s="27"/>
    </row>
    <row r="3" spans="2:14" x14ac:dyDescent="0.25">
      <c r="B3" s="17" t="s">
        <v>6</v>
      </c>
      <c r="C3" s="16">
        <v>1</v>
      </c>
      <c r="E3" s="15"/>
      <c r="F3" s="15">
        <v>1</v>
      </c>
      <c r="G3" s="15">
        <v>0</v>
      </c>
      <c r="H3" s="14"/>
      <c r="I3" s="18">
        <f t="shared" ref="I3:I10" si="0">k*Pa*Pb/(1+Ka*Pa+Kb*Pb)^2</f>
        <v>0</v>
      </c>
      <c r="J3" s="11">
        <f>(I3-H3)^2</f>
        <v>0</v>
      </c>
      <c r="L3" s="23" t="s">
        <v>18</v>
      </c>
      <c r="M3" s="24"/>
      <c r="N3" s="25"/>
    </row>
    <row r="4" spans="2:14" x14ac:dyDescent="0.25">
      <c r="B4" s="17" t="s">
        <v>5</v>
      </c>
      <c r="C4" s="16">
        <v>1</v>
      </c>
      <c r="E4" s="15"/>
      <c r="F4" s="15">
        <v>1</v>
      </c>
      <c r="G4" s="15">
        <v>0</v>
      </c>
      <c r="H4" s="14"/>
      <c r="I4" s="18">
        <f t="shared" si="0"/>
        <v>0</v>
      </c>
      <c r="J4" s="11">
        <f>(I4-H4)^2</f>
        <v>0</v>
      </c>
      <c r="L4" s="28" t="s">
        <v>15</v>
      </c>
      <c r="M4" s="29"/>
      <c r="N4" s="30"/>
    </row>
    <row r="5" spans="2:14" x14ac:dyDescent="0.25">
      <c r="B5" s="17" t="s">
        <v>19</v>
      </c>
      <c r="C5" s="16">
        <v>1</v>
      </c>
      <c r="E5" s="15"/>
      <c r="F5" s="15">
        <v>1</v>
      </c>
      <c r="G5" s="15">
        <v>0</v>
      </c>
      <c r="H5" s="14"/>
      <c r="I5" s="18">
        <f t="shared" si="0"/>
        <v>0</v>
      </c>
      <c r="J5" s="11">
        <f t="shared" ref="J5:J26" si="1">(I5-H5)^2</f>
        <v>0</v>
      </c>
      <c r="L5" s="28" t="s">
        <v>16</v>
      </c>
      <c r="M5" s="29"/>
      <c r="N5" s="30"/>
    </row>
    <row r="6" spans="2:14" x14ac:dyDescent="0.25">
      <c r="E6" s="15"/>
      <c r="F6" s="15">
        <v>1</v>
      </c>
      <c r="G6" s="15">
        <v>0</v>
      </c>
      <c r="H6" s="14"/>
      <c r="I6" s="18">
        <f t="shared" si="0"/>
        <v>0</v>
      </c>
      <c r="J6" s="11">
        <f t="shared" si="1"/>
        <v>0</v>
      </c>
    </row>
    <row r="7" spans="2:14" x14ac:dyDescent="0.25">
      <c r="E7" s="15"/>
      <c r="F7" s="15">
        <v>1</v>
      </c>
      <c r="G7" s="15">
        <v>0</v>
      </c>
      <c r="H7" s="14"/>
      <c r="I7" s="18">
        <f t="shared" si="0"/>
        <v>0</v>
      </c>
      <c r="J7" s="11">
        <f t="shared" si="1"/>
        <v>0</v>
      </c>
    </row>
    <row r="8" spans="2:14" x14ac:dyDescent="0.25">
      <c r="E8" s="15"/>
      <c r="F8" s="15">
        <v>1</v>
      </c>
      <c r="G8" s="15">
        <v>0</v>
      </c>
      <c r="H8" s="14"/>
      <c r="I8" s="18">
        <f t="shared" si="0"/>
        <v>0</v>
      </c>
      <c r="J8" s="11">
        <f t="shared" si="1"/>
        <v>0</v>
      </c>
    </row>
    <row r="9" spans="2:14" x14ac:dyDescent="0.25">
      <c r="E9" s="15"/>
      <c r="F9" s="15">
        <v>1</v>
      </c>
      <c r="G9" s="15">
        <v>0</v>
      </c>
      <c r="H9" s="14"/>
      <c r="I9" s="18">
        <f t="shared" si="0"/>
        <v>0</v>
      </c>
      <c r="J9" s="11">
        <f t="shared" si="1"/>
        <v>0</v>
      </c>
    </row>
    <row r="10" spans="2:14" x14ac:dyDescent="0.25">
      <c r="E10" s="15"/>
      <c r="F10" s="15">
        <v>1</v>
      </c>
      <c r="G10" s="15">
        <v>0</v>
      </c>
      <c r="H10" s="14"/>
      <c r="I10" s="18">
        <f t="shared" si="0"/>
        <v>0</v>
      </c>
      <c r="J10" s="11">
        <f t="shared" si="1"/>
        <v>0</v>
      </c>
    </row>
    <row r="11" spans="2:14" x14ac:dyDescent="0.25">
      <c r="E11" s="13">
        <v>1</v>
      </c>
      <c r="F11" s="13"/>
      <c r="G11" s="13">
        <v>0</v>
      </c>
      <c r="H11" s="12"/>
      <c r="I11" s="18">
        <f t="shared" ref="I11:I18" si="2">k*Pa*Pb/(1+Ka+Kb*Pb)^2</f>
        <v>0</v>
      </c>
      <c r="J11" s="11">
        <f t="shared" si="1"/>
        <v>0</v>
      </c>
    </row>
    <row r="12" spans="2:14" x14ac:dyDescent="0.25">
      <c r="E12" s="13">
        <v>1</v>
      </c>
      <c r="F12" s="13"/>
      <c r="G12" s="13">
        <v>0</v>
      </c>
      <c r="H12" s="12"/>
      <c r="I12" s="18">
        <f t="shared" si="2"/>
        <v>0</v>
      </c>
      <c r="J12" s="11">
        <f t="shared" si="1"/>
        <v>0</v>
      </c>
    </row>
    <row r="13" spans="2:14" x14ac:dyDescent="0.25">
      <c r="E13" s="13">
        <v>1</v>
      </c>
      <c r="F13" s="13"/>
      <c r="G13" s="13">
        <v>0</v>
      </c>
      <c r="H13" s="12"/>
      <c r="I13" s="18">
        <f t="shared" si="2"/>
        <v>0</v>
      </c>
      <c r="J13" s="11">
        <f t="shared" si="1"/>
        <v>0</v>
      </c>
    </row>
    <row r="14" spans="2:14" x14ac:dyDescent="0.25">
      <c r="E14" s="13">
        <v>1</v>
      </c>
      <c r="F14" s="13"/>
      <c r="G14" s="13">
        <v>0</v>
      </c>
      <c r="H14" s="12"/>
      <c r="I14" s="18">
        <f t="shared" si="2"/>
        <v>0</v>
      </c>
      <c r="J14" s="11">
        <f t="shared" si="1"/>
        <v>0</v>
      </c>
    </row>
    <row r="15" spans="2:14" x14ac:dyDescent="0.25">
      <c r="E15" s="13">
        <v>1</v>
      </c>
      <c r="F15" s="13"/>
      <c r="G15" s="13">
        <v>0</v>
      </c>
      <c r="H15" s="12"/>
      <c r="I15" s="18">
        <f t="shared" si="2"/>
        <v>0</v>
      </c>
      <c r="J15" s="11">
        <f t="shared" si="1"/>
        <v>0</v>
      </c>
    </row>
    <row r="16" spans="2:14" x14ac:dyDescent="0.25">
      <c r="E16" s="13">
        <v>1</v>
      </c>
      <c r="F16" s="13"/>
      <c r="G16" s="13">
        <v>0</v>
      </c>
      <c r="H16" s="12"/>
      <c r="I16" s="18">
        <f t="shared" si="2"/>
        <v>0</v>
      </c>
      <c r="J16" s="11">
        <f t="shared" si="1"/>
        <v>0</v>
      </c>
    </row>
    <row r="17" spans="2:14" x14ac:dyDescent="0.25">
      <c r="E17" s="13">
        <v>1</v>
      </c>
      <c r="F17" s="13"/>
      <c r="G17" s="13">
        <v>0</v>
      </c>
      <c r="H17" s="12"/>
      <c r="I17" s="18">
        <f t="shared" si="2"/>
        <v>0</v>
      </c>
      <c r="J17" s="11">
        <f t="shared" si="1"/>
        <v>0</v>
      </c>
    </row>
    <row r="18" spans="2:14" x14ac:dyDescent="0.25">
      <c r="E18" s="13">
        <v>1</v>
      </c>
      <c r="F18" s="13"/>
      <c r="G18" s="13">
        <v>0</v>
      </c>
      <c r="H18" s="12"/>
      <c r="I18" s="18">
        <f t="shared" si="2"/>
        <v>0</v>
      </c>
      <c r="J18" s="11">
        <f t="shared" si="1"/>
        <v>0</v>
      </c>
    </row>
    <row r="19" spans="2:14" x14ac:dyDescent="0.25">
      <c r="E19" s="20">
        <v>1</v>
      </c>
      <c r="F19" s="20">
        <v>1</v>
      </c>
      <c r="G19" s="20"/>
      <c r="H19" s="21"/>
      <c r="I19" s="18">
        <f t="shared" ref="I19:I26" si="3">k*Pa*Pb/(1+Ka*Pa+Kb*Pb+Kc*Pc)^2</f>
        <v>0.1111111111111111</v>
      </c>
      <c r="J19" s="11">
        <f t="shared" si="1"/>
        <v>1.2345679012345678E-2</v>
      </c>
    </row>
    <row r="20" spans="2:14" x14ac:dyDescent="0.25">
      <c r="E20" s="20">
        <v>1</v>
      </c>
      <c r="F20" s="20">
        <v>1</v>
      </c>
      <c r="G20" s="20"/>
      <c r="H20" s="21"/>
      <c r="I20" s="18">
        <f t="shared" si="3"/>
        <v>0.1111111111111111</v>
      </c>
      <c r="J20" s="11">
        <f t="shared" si="1"/>
        <v>1.2345679012345678E-2</v>
      </c>
    </row>
    <row r="21" spans="2:14" x14ac:dyDescent="0.25">
      <c r="E21" s="20">
        <v>1</v>
      </c>
      <c r="F21" s="20">
        <v>1</v>
      </c>
      <c r="G21" s="20"/>
      <c r="H21" s="21"/>
      <c r="I21" s="18">
        <f t="shared" si="3"/>
        <v>0.1111111111111111</v>
      </c>
      <c r="J21" s="11">
        <f t="shared" si="1"/>
        <v>1.2345679012345678E-2</v>
      </c>
    </row>
    <row r="22" spans="2:14" x14ac:dyDescent="0.25">
      <c r="E22" s="20">
        <v>1</v>
      </c>
      <c r="F22" s="20">
        <v>1</v>
      </c>
      <c r="G22" s="20"/>
      <c r="H22" s="21"/>
      <c r="I22" s="18">
        <f t="shared" si="3"/>
        <v>0.1111111111111111</v>
      </c>
      <c r="J22" s="11">
        <f t="shared" si="1"/>
        <v>1.2345679012345678E-2</v>
      </c>
    </row>
    <row r="23" spans="2:14" x14ac:dyDescent="0.25">
      <c r="E23" s="20">
        <v>1</v>
      </c>
      <c r="F23" s="20">
        <v>1</v>
      </c>
      <c r="G23" s="20"/>
      <c r="H23" s="21"/>
      <c r="I23" s="18">
        <f t="shared" si="3"/>
        <v>0.1111111111111111</v>
      </c>
      <c r="J23" s="11">
        <f t="shared" si="1"/>
        <v>1.2345679012345678E-2</v>
      </c>
    </row>
    <row r="24" spans="2:14" x14ac:dyDescent="0.25">
      <c r="E24" s="20">
        <v>1</v>
      </c>
      <c r="F24" s="20">
        <v>1</v>
      </c>
      <c r="G24" s="20"/>
      <c r="H24" s="21"/>
      <c r="I24" s="18">
        <f t="shared" si="3"/>
        <v>0.1111111111111111</v>
      </c>
      <c r="J24" s="11">
        <f t="shared" si="1"/>
        <v>1.2345679012345678E-2</v>
      </c>
    </row>
    <row r="25" spans="2:14" x14ac:dyDescent="0.25">
      <c r="E25" s="20">
        <v>1</v>
      </c>
      <c r="F25" s="20">
        <v>1</v>
      </c>
      <c r="G25" s="20"/>
      <c r="H25" s="21"/>
      <c r="I25" s="18">
        <f t="shared" si="3"/>
        <v>0.1111111111111111</v>
      </c>
      <c r="J25" s="11">
        <f t="shared" si="1"/>
        <v>1.2345679012345678E-2</v>
      </c>
    </row>
    <row r="26" spans="2:14" x14ac:dyDescent="0.25">
      <c r="E26" s="20">
        <v>1</v>
      </c>
      <c r="F26" s="20">
        <v>1</v>
      </c>
      <c r="G26" s="20"/>
      <c r="H26" s="21"/>
      <c r="I26" s="18">
        <f t="shared" si="3"/>
        <v>0.1111111111111111</v>
      </c>
      <c r="J26" s="11">
        <f t="shared" si="1"/>
        <v>1.2345679012345678E-2</v>
      </c>
    </row>
    <row r="27" spans="2:14" x14ac:dyDescent="0.25">
      <c r="I27" s="11" t="s">
        <v>4</v>
      </c>
      <c r="J27" s="10">
        <f>SUM(E)</f>
        <v>9.8765432098765427E-2</v>
      </c>
    </row>
    <row r="29" spans="2:14" ht="15.75" thickBot="1" x14ac:dyDescent="0.3">
      <c r="B29" s="26" t="s">
        <v>3</v>
      </c>
      <c r="C29" s="26"/>
    </row>
    <row r="30" spans="2:14" x14ac:dyDescent="0.25">
      <c r="B30" s="9" t="s">
        <v>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7"/>
    </row>
    <row r="31" spans="2:14" x14ac:dyDescent="0.25">
      <c r="B31" s="6" t="s">
        <v>21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4"/>
    </row>
    <row r="32" spans="2:14" x14ac:dyDescent="0.25">
      <c r="B32" s="6" t="s">
        <v>22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4"/>
    </row>
    <row r="33" spans="2:14" x14ac:dyDescent="0.25">
      <c r="B33" s="6" t="s">
        <v>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4"/>
    </row>
    <row r="34" spans="2:14" x14ac:dyDescent="0.25">
      <c r="B34" s="6" t="s">
        <v>23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4"/>
    </row>
    <row r="35" spans="2:14" ht="15.75" thickBot="1" x14ac:dyDescent="0.3">
      <c r="B35" s="3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</row>
  </sheetData>
  <mergeCells count="7">
    <mergeCell ref="E1:H1"/>
    <mergeCell ref="L3:N3"/>
    <mergeCell ref="B29:C29"/>
    <mergeCell ref="B1:C1"/>
    <mergeCell ref="L2:N2"/>
    <mergeCell ref="L4:N4"/>
    <mergeCell ref="L5:N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8" sqref="H8:H9"/>
    </sheetView>
  </sheetViews>
  <sheetFormatPr defaultRowHeight="15" x14ac:dyDescent="0.25"/>
  <sheetData>
    <row r="2" spans="2:5" ht="15.75" thickBot="1" x14ac:dyDescent="0.3"/>
    <row r="3" spans="2:5" x14ac:dyDescent="0.25">
      <c r="B3" s="31" t="s">
        <v>24</v>
      </c>
      <c r="C3" s="32"/>
      <c r="D3" s="32"/>
      <c r="E3" s="33"/>
    </row>
    <row r="4" spans="2:5" x14ac:dyDescent="0.25">
      <c r="B4" s="34" t="s">
        <v>25</v>
      </c>
      <c r="C4" s="35" t="s">
        <v>26</v>
      </c>
      <c r="D4" s="35"/>
      <c r="E4" s="36"/>
    </row>
    <row r="5" spans="2:5" ht="15.75" thickBot="1" x14ac:dyDescent="0.3">
      <c r="B5" s="37" t="s">
        <v>27</v>
      </c>
      <c r="C5" s="38">
        <v>2017</v>
      </c>
      <c r="D5" s="39"/>
      <c r="E5" s="40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12</vt:i4>
      </vt:variant>
    </vt:vector>
  </HeadingPairs>
  <TitlesOfParts>
    <vt:vector size="14" baseType="lpstr">
      <vt:lpstr>dual-site</vt:lpstr>
      <vt:lpstr>Credits</vt:lpstr>
      <vt:lpstr>E</vt:lpstr>
      <vt:lpstr>'dual-site'!k</vt:lpstr>
      <vt:lpstr>'dual-site'!Ka</vt:lpstr>
      <vt:lpstr>'dual-site'!Kb</vt:lpstr>
      <vt:lpstr>Kc</vt:lpstr>
      <vt:lpstr>'dual-site'!Pa</vt:lpstr>
      <vt:lpstr>'dual-site'!Pb</vt:lpstr>
      <vt:lpstr>Pc</vt:lpstr>
      <vt:lpstr>'dual-site'!ra</vt:lpstr>
      <vt:lpstr>ra_calc</vt:lpstr>
      <vt:lpstr>'dual-site'!racalc</vt:lpstr>
      <vt:lpstr>'dual-site'!SOMA_E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2016-04-05T15:57:55Z</dcterms:created>
  <dcterms:modified xsi:type="dcterms:W3CDTF">2017-03-27T04:07:11Z</dcterms:modified>
</cp:coreProperties>
</file>