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66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C:\Users\Pires\Dropbox\.PROJETOS pessoais\planilhas\chemeng\reactions\"/>
    </mc:Choice>
  </mc:AlternateContent>
  <workbookProtection workbookAlgorithmName="SHA-512" workbookHashValue="elSsa4cO3xY8mO8VhWUTIwK2RkVoch33Spzc3jEt03SFotK99fPYGVfu3yQgeURQH4IjNNoWm2ZPoljE94rNxw==" workbookSaltValue="vY7se/bbIIOMu5RA5MdOmQ==" workbookSpinCount="100000" lockStructure="1"/>
  <bookViews>
    <workbookView xWindow="120" yWindow="45" windowWidth="20640" windowHeight="11760"/>
  </bookViews>
  <sheets>
    <sheet name="eley-rideal" sheetId="1" r:id="rId1"/>
    <sheet name="Credits" sheetId="2" r:id="rId2"/>
  </sheets>
  <externalReferences>
    <externalReference r:id="rId3"/>
    <externalReference r:id="rId4"/>
  </externalReferences>
  <definedNames>
    <definedName name="A.">[2]Operation!$C$3</definedName>
    <definedName name="B.">[2]Operation!$C$4</definedName>
    <definedName name="C.">[2]Operation!$C$5</definedName>
    <definedName name="D.">[2]Equilibrium!$R$3</definedName>
    <definedName name="E">'eley-rideal'!$J$3:$J$26</definedName>
    <definedName name="E.">[2]Equilibrium!$R$4</definedName>
    <definedName name="F.">[2]Equilibrium!$R$5</definedName>
    <definedName name="Fao">'eley-rideal'!#REF!</definedName>
    <definedName name="k">'eley-rideal'!$C$2</definedName>
    <definedName name="k..">'[1]dual-site (2)'!$C$2</definedName>
    <definedName name="k_x.a">[2]Absorption_packed!#REF!</definedName>
    <definedName name="Ka">'eley-rideal'!$C$3</definedName>
    <definedName name="Ka..">'[1]dual-site (2)'!$C$3</definedName>
    <definedName name="Kb">'eley-rideal'!#REF!</definedName>
    <definedName name="Kb..">'[1]dual-site (2)'!$C$4</definedName>
    <definedName name="Kc">'eley-rideal'!$C$4</definedName>
    <definedName name="L.">[2]Absorption_packed!$B$6</definedName>
    <definedName name="MM.a">[2]Absorption_packed!#REF!</definedName>
    <definedName name="MM.b">[2]Absorption_packed!#REF!</definedName>
    <definedName name="MM.c">[2]Absorption_packed!#REF!</definedName>
    <definedName name="MM_a">[2]Absorption_packed!$E$7</definedName>
    <definedName name="MM_b">[2]Absorption_packed!$E$8</definedName>
    <definedName name="MM_c">[2]Absorption_packed!$E$9</definedName>
    <definedName name="Pa">'eley-rideal'!$E$3:$E$26</definedName>
    <definedName name="Pb">'eley-rideal'!$F$3:$F$26</definedName>
    <definedName name="Pc">'eley-rideal'!$G$3:$G$26</definedName>
    <definedName name="QR">'eley-rideal'!$J$3:$J$18</definedName>
    <definedName name="ra">'eley-rideal'!$H$3:$H$26</definedName>
    <definedName name="ra_calc">'eley-rideal'!$I$3:$I$26</definedName>
    <definedName name="racalc">'eley-rideal'!#REF!</definedName>
    <definedName name="S">[2]Absorption_packed!$E$2</definedName>
    <definedName name="solver_adj" localSheetId="0" hidden="1">'eley-rideal'!$C$2:$C$4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'eley-rideal'!$J$27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0</definedName>
    <definedName name="SOMA_E">'eley-rideal'!$J$27</definedName>
    <definedName name="V.">[2]Absorption_packed!$B$2</definedName>
    <definedName name="x1.">[2]Absorption_packed!$B$9</definedName>
    <definedName name="x2.">[2]Absorption_packed!$B$7</definedName>
    <definedName name="y1.">[2]Absorption_packed!$B$3</definedName>
    <definedName name="y2.">[2]Absorption_packed!$B$4</definedName>
  </definedNames>
  <calcPr calcId="171027"/>
</workbook>
</file>

<file path=xl/calcChain.xml><?xml version="1.0" encoding="utf-8"?>
<calcChain xmlns="http://schemas.openxmlformats.org/spreadsheetml/2006/main">
  <c r="I3" i="1" l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J27" i="1" l="1"/>
</calcChain>
</file>

<file path=xl/sharedStrings.xml><?xml version="1.0" encoding="utf-8"?>
<sst xmlns="http://schemas.openxmlformats.org/spreadsheetml/2006/main" count="27" uniqueCount="27">
  <si>
    <t>Pa</t>
  </si>
  <si>
    <t>Pb</t>
  </si>
  <si>
    <t>k</t>
  </si>
  <si>
    <t>Ka</t>
  </si>
  <si>
    <t>E</t>
  </si>
  <si>
    <t>ra'calc</t>
  </si>
  <si>
    <t>ra'</t>
  </si>
  <si>
    <t>Dados experimentais</t>
  </si>
  <si>
    <t>Como resolver?</t>
  </si>
  <si>
    <t>0) Instale o Solver no Excel (Opções do Excel &gt; Suplementos &gt; Ir &gt; Solver &gt; OK)</t>
  </si>
  <si>
    <t>3) Clique na célula amarela da Soma dos Erros e vá em Dados &gt; Solver</t>
  </si>
  <si>
    <t>SOMA_E</t>
  </si>
  <si>
    <t>5) Este método de Regressão Não-Linear devolverá os melhores parâmetros ajustados para a função escolhida em ra'calc.</t>
  </si>
  <si>
    <t>Dados ajustados</t>
  </si>
  <si>
    <t>Surface Reaction Limited</t>
  </si>
  <si>
    <t>A.S + B -&gt; C.S</t>
  </si>
  <si>
    <t>Eley-Rideal Mechanism</t>
  </si>
  <si>
    <t>ra' = k.Pa.Pb/(1+Ka.Pa+Kc.Pc)</t>
  </si>
  <si>
    <t>Kc</t>
  </si>
  <si>
    <t>Pc</t>
  </si>
  <si>
    <t>1) Escreva na tabela todos os dados experimentais obtidos para Pa, Pb, Pc e ra'</t>
  </si>
  <si>
    <t>2) Deixe as constantes k, Ka e Kc como sendo 1</t>
  </si>
  <si>
    <t>4) Selecione "Valor de" e digite 0, com as células variáveis: k, Ka e Kc, e pressione "Resolver"</t>
  </si>
  <si>
    <t>ChemEng Brasil</t>
  </si>
  <si>
    <t>Autor:</t>
  </si>
  <si>
    <t>Lucas Joshua Pires</t>
  </si>
  <si>
    <t>Ano: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</si>
</sst>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FFFF66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64" fontId="1" fillId="6" borderId="1" xfId="0" applyNumberFormat="1" applyFont="1" applyFill="1" applyBorder="1" applyAlignment="1">
      <alignment horizontal="center"/>
    </xf>
    <xf numFmtId="0" fontId="0" fillId="8" borderId="4" xfId="0" applyFill="1" applyBorder="1"/>
    <xf numFmtId="0" fontId="0" fillId="8" borderId="5" xfId="0" applyFill="1" applyBorder="1"/>
    <xf numFmtId="0" fontId="0" fillId="8" borderId="6" xfId="0" applyFill="1" applyBorder="1"/>
    <xf numFmtId="0" fontId="0" fillId="8" borderId="7" xfId="0" applyFill="1" applyBorder="1"/>
    <xf numFmtId="0" fontId="0" fillId="8" borderId="0" xfId="0" applyFill="1" applyBorder="1"/>
    <xf numFmtId="0" fontId="0" fillId="8" borderId="8" xfId="0" applyFill="1" applyBorder="1"/>
    <xf numFmtId="0" fontId="0" fillId="8" borderId="9" xfId="0" applyFill="1" applyBorder="1"/>
    <xf numFmtId="0" fontId="0" fillId="8" borderId="10" xfId="0" applyFill="1" applyBorder="1"/>
    <xf numFmtId="0" fontId="0" fillId="8" borderId="11" xfId="0" applyFill="1" applyBorder="1"/>
    <xf numFmtId="0" fontId="1" fillId="5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/>
    <xf numFmtId="0" fontId="0" fillId="0" borderId="0" xfId="0" applyBorder="1"/>
    <xf numFmtId="0" fontId="0" fillId="0" borderId="8" xfId="0" applyBorder="1"/>
    <xf numFmtId="0" fontId="1" fillId="0" borderId="9" xfId="0" applyFont="1" applyBorder="1"/>
    <xf numFmtId="0" fontId="0" fillId="0" borderId="10" xfId="0" applyBorder="1" applyAlignment="1">
      <alignment horizontal="left"/>
    </xf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'eley-rideal'!$E$3:$E$10</c:f>
              <c:numCache>
                <c:formatCode>General</c:formatCode>
                <c:ptCount val="8"/>
              </c:numCache>
            </c:numRef>
          </c:xVal>
          <c:yVal>
            <c:numRef>
              <c:f>'eley-rideal'!$H$3:$H$10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A0-45EE-B24D-D97F2962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672"/>
        <c:axId val="53655040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'eley-rideal'!$E$3:$E$10</c:f>
              <c:numCache>
                <c:formatCode>General</c:formatCode>
                <c:ptCount val="8"/>
              </c:numCache>
            </c:numRef>
          </c:xVal>
          <c:yVal>
            <c:numRef>
              <c:f>'eley-rideal'!#REF!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A0-45EE-B24D-D97F29624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44672"/>
        <c:axId val="53655040"/>
      </c:scatterChart>
      <c:valAx>
        <c:axId val="5364467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655040"/>
        <c:crosses val="autoZero"/>
        <c:crossBetween val="midCat"/>
      </c:valAx>
      <c:valAx>
        <c:axId val="5365504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364467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ra'</c:v>
          </c:tx>
          <c:xVal>
            <c:numRef>
              <c:f>'eley-rideal'!$F$11:$F$18</c:f>
              <c:numCache>
                <c:formatCode>General</c:formatCode>
                <c:ptCount val="8"/>
              </c:numCache>
            </c:numRef>
          </c:xVal>
          <c:yVal>
            <c:numRef>
              <c:f>'eley-rideal'!$H$11:$H$18</c:f>
              <c:numCache>
                <c:formatCode>0.0000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A1-4C52-A8AE-4AB4EA8E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192"/>
        <c:axId val="53559680"/>
      </c:scatterChart>
      <c:scatterChart>
        <c:scatterStyle val="smoothMarker"/>
        <c:varyColors val="0"/>
        <c:ser>
          <c:idx val="1"/>
          <c:order val="1"/>
          <c:tx>
            <c:v>ra'calc</c:v>
          </c:tx>
          <c:spPr>
            <a:ln w="25400" cap="flat" cmpd="sng" algn="ctr">
              <a:solidFill>
                <a:schemeClr val="dk1"/>
              </a:solidFill>
              <a:prstDash val="solid"/>
            </a:ln>
            <a:effectLst/>
          </c:spPr>
          <c:marker>
            <c:symbol val="none"/>
          </c:marker>
          <c:xVal>
            <c:numRef>
              <c:f>'eley-rideal'!$F$11:$F$18</c:f>
              <c:numCache>
                <c:formatCode>General</c:formatCode>
                <c:ptCount val="8"/>
              </c:numCache>
            </c:numRef>
          </c:xVal>
          <c:yVal>
            <c:numRef>
              <c:f>'eley-rideal'!#REF!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A1-4C52-A8AE-4AB4EA8E0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72192"/>
        <c:axId val="53559680"/>
      </c:scatterChart>
      <c:valAx>
        <c:axId val="53672192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Pb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3559680"/>
        <c:crosses val="autoZero"/>
        <c:crossBetween val="midCat"/>
      </c:valAx>
      <c:valAx>
        <c:axId val="5355968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ra'</a:t>
                </a:r>
              </a:p>
            </c:rich>
          </c:tx>
          <c:overlay val="0"/>
        </c:title>
        <c:numFmt formatCode="0.0000" sourceLinked="1"/>
        <c:majorTickMark val="out"/>
        <c:minorTickMark val="none"/>
        <c:tickLblPos val="nextTo"/>
        <c:crossAx val="53672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spPr>
    <a:solidFill>
      <a:schemeClr val="lt1"/>
    </a:solidFill>
    <a:ln w="25400" cap="flat" cmpd="sng" algn="ctr">
      <a:solidFill>
        <a:schemeClr val="dk1"/>
      </a:solidFill>
      <a:prstDash val="solid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21</xdr:col>
      <xdr:colOff>285750</xdr:colOff>
      <xdr:row>14</xdr:row>
      <xdr:rowOff>24059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15</xdr:row>
      <xdr:rowOff>0</xdr:rowOff>
    </xdr:from>
    <xdr:to>
      <xdr:col>21</xdr:col>
      <xdr:colOff>295276</xdr:colOff>
      <xdr:row>27</xdr:row>
      <xdr:rowOff>95251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ocuments/ra_dualsite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ires/Dropbox/.PROJETOS%20pessoais/planilhas/chemeng/unit%20operations/absorption_concentrated_packed_tow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al-site (2)"/>
    </sheetNames>
    <sheetDataSet>
      <sheetData sheetId="0">
        <row r="2">
          <cell r="C2">
            <v>1</v>
          </cell>
        </row>
        <row r="3">
          <cell r="C3">
            <v>1</v>
          </cell>
        </row>
        <row r="4">
          <cell r="C4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sorption_packed"/>
      <sheetName val="Equilibrium"/>
      <sheetName val="Operation"/>
      <sheetName val="Credits"/>
    </sheetNames>
    <sheetDataSet>
      <sheetData sheetId="0">
        <row r="2">
          <cell r="B2">
            <v>6.5300000000000004E-4</v>
          </cell>
          <cell r="E2">
            <v>9.2899999999999996E-2</v>
          </cell>
        </row>
        <row r="3">
          <cell r="B3">
            <v>0.2</v>
          </cell>
        </row>
        <row r="4">
          <cell r="B4">
            <v>0.02</v>
          </cell>
        </row>
        <row r="6">
          <cell r="B6">
            <v>4.2000000000000003E-2</v>
          </cell>
        </row>
        <row r="7">
          <cell r="B7">
            <v>0</v>
          </cell>
          <cell r="E7">
            <v>64.099999999999994</v>
          </cell>
        </row>
        <row r="8">
          <cell r="E8">
            <v>29</v>
          </cell>
        </row>
        <row r="9">
          <cell r="B9">
            <v>3.5569096465060041E-3</v>
          </cell>
          <cell r="E9">
            <v>18</v>
          </cell>
        </row>
      </sheetData>
      <sheetData sheetId="1">
        <row r="3">
          <cell r="R3">
            <v>11.467356902472577</v>
          </cell>
        </row>
        <row r="4">
          <cell r="R4">
            <v>32.564812758541194</v>
          </cell>
        </row>
        <row r="5">
          <cell r="R5">
            <v>-1.2661060792755242E-2</v>
          </cell>
        </row>
      </sheetData>
      <sheetData sheetId="2">
        <row r="3">
          <cell r="C3">
            <v>-2500</v>
          </cell>
        </row>
        <row r="4">
          <cell r="C4">
            <v>60</v>
          </cell>
        </row>
        <row r="5">
          <cell r="C5">
            <v>0.02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B1:N35"/>
  <sheetViews>
    <sheetView showGridLines="0" tabSelected="1" zoomScaleNormal="100" workbookViewId="0">
      <selection activeCell="M13" sqref="M13"/>
    </sheetView>
  </sheetViews>
  <sheetFormatPr defaultRowHeight="15" x14ac:dyDescent="0.25"/>
  <cols>
    <col min="1" max="1" width="4.5703125" customWidth="1"/>
    <col min="4" max="4" width="4.5703125" customWidth="1"/>
    <col min="9" max="9" width="9.28515625" customWidth="1"/>
    <col min="11" max="11" width="4.5703125" customWidth="1"/>
    <col min="15" max="15" width="4.5703125" customWidth="1"/>
  </cols>
  <sheetData>
    <row r="1" spans="2:14" x14ac:dyDescent="0.25">
      <c r="B1" s="21" t="s">
        <v>13</v>
      </c>
      <c r="C1" s="21"/>
      <c r="E1" s="21" t="s">
        <v>7</v>
      </c>
      <c r="F1" s="21"/>
      <c r="G1" s="21"/>
      <c r="H1" s="21"/>
    </row>
    <row r="2" spans="2:14" x14ac:dyDescent="0.25">
      <c r="B2" s="2" t="s">
        <v>2</v>
      </c>
      <c r="C2" s="3">
        <v>1</v>
      </c>
      <c r="E2" s="6" t="s">
        <v>0</v>
      </c>
      <c r="F2" s="6" t="s">
        <v>1</v>
      </c>
      <c r="G2" s="6" t="s">
        <v>19</v>
      </c>
      <c r="H2" s="6" t="s">
        <v>6</v>
      </c>
      <c r="I2" s="1" t="s">
        <v>5</v>
      </c>
      <c r="J2" s="1" t="s">
        <v>4</v>
      </c>
      <c r="L2" s="20" t="s">
        <v>15</v>
      </c>
      <c r="M2" s="20"/>
      <c r="N2" s="20"/>
    </row>
    <row r="3" spans="2:14" x14ac:dyDescent="0.25">
      <c r="B3" s="2" t="s">
        <v>3</v>
      </c>
      <c r="C3" s="3">
        <v>1</v>
      </c>
      <c r="E3" s="7"/>
      <c r="F3" s="7">
        <v>1</v>
      </c>
      <c r="G3" s="7">
        <v>0</v>
      </c>
      <c r="H3" s="8"/>
      <c r="I3" s="4">
        <f t="shared" ref="I3:I26" si="0">k*Pa*Pb/(1+Ka*Pa+Kc*Pc)</f>
        <v>0</v>
      </c>
      <c r="J3" s="4">
        <f>(H3-I3)^2</f>
        <v>0</v>
      </c>
      <c r="L3" s="20" t="s">
        <v>17</v>
      </c>
      <c r="M3" s="20"/>
      <c r="N3" s="20"/>
    </row>
    <row r="4" spans="2:14" x14ac:dyDescent="0.25">
      <c r="B4" s="2" t="s">
        <v>18</v>
      </c>
      <c r="C4" s="3">
        <v>1</v>
      </c>
      <c r="E4" s="7"/>
      <c r="F4" s="7">
        <v>1</v>
      </c>
      <c r="G4" s="7">
        <v>0</v>
      </c>
      <c r="H4" s="8"/>
      <c r="I4" s="4">
        <f t="shared" si="0"/>
        <v>0</v>
      </c>
      <c r="J4" s="4">
        <f t="shared" ref="J4:J26" si="1">(H4-I4)^2</f>
        <v>0</v>
      </c>
      <c r="L4" s="23" t="s">
        <v>16</v>
      </c>
      <c r="M4" s="23"/>
      <c r="N4" s="23"/>
    </row>
    <row r="5" spans="2:14" x14ac:dyDescent="0.25">
      <c r="E5" s="7"/>
      <c r="F5" s="7">
        <v>1</v>
      </c>
      <c r="G5" s="7">
        <v>0</v>
      </c>
      <c r="H5" s="8"/>
      <c r="I5" s="4">
        <f t="shared" si="0"/>
        <v>0</v>
      </c>
      <c r="J5" s="4">
        <f t="shared" si="1"/>
        <v>0</v>
      </c>
      <c r="L5" s="23" t="s">
        <v>14</v>
      </c>
      <c r="M5" s="23"/>
      <c r="N5" s="23"/>
    </row>
    <row r="6" spans="2:14" x14ac:dyDescent="0.25">
      <c r="E6" s="7"/>
      <c r="F6" s="7">
        <v>1</v>
      </c>
      <c r="G6" s="7">
        <v>0</v>
      </c>
      <c r="H6" s="8"/>
      <c r="I6" s="4">
        <f t="shared" si="0"/>
        <v>0</v>
      </c>
      <c r="J6" s="4">
        <f t="shared" si="1"/>
        <v>0</v>
      </c>
    </row>
    <row r="7" spans="2:14" x14ac:dyDescent="0.25">
      <c r="E7" s="7"/>
      <c r="F7" s="7">
        <v>1</v>
      </c>
      <c r="G7" s="7">
        <v>0</v>
      </c>
      <c r="H7" s="8"/>
      <c r="I7" s="4">
        <f t="shared" si="0"/>
        <v>0</v>
      </c>
      <c r="J7" s="4">
        <f t="shared" si="1"/>
        <v>0</v>
      </c>
    </row>
    <row r="8" spans="2:14" x14ac:dyDescent="0.25">
      <c r="E8" s="7"/>
      <c r="F8" s="7">
        <v>1</v>
      </c>
      <c r="G8" s="7">
        <v>0</v>
      </c>
      <c r="H8" s="8"/>
      <c r="I8" s="4">
        <f t="shared" si="0"/>
        <v>0</v>
      </c>
      <c r="J8" s="4">
        <f t="shared" si="1"/>
        <v>0</v>
      </c>
    </row>
    <row r="9" spans="2:14" x14ac:dyDescent="0.25">
      <c r="E9" s="7"/>
      <c r="F9" s="7">
        <v>1</v>
      </c>
      <c r="G9" s="7">
        <v>0</v>
      </c>
      <c r="H9" s="8"/>
      <c r="I9" s="4">
        <f t="shared" si="0"/>
        <v>0</v>
      </c>
      <c r="J9" s="4">
        <f t="shared" si="1"/>
        <v>0</v>
      </c>
    </row>
    <row r="10" spans="2:14" x14ac:dyDescent="0.25">
      <c r="E10" s="7"/>
      <c r="F10" s="7">
        <v>1</v>
      </c>
      <c r="G10" s="7">
        <v>0</v>
      </c>
      <c r="H10" s="8"/>
      <c r="I10" s="4">
        <f t="shared" si="0"/>
        <v>0</v>
      </c>
      <c r="J10" s="4">
        <f t="shared" si="1"/>
        <v>0</v>
      </c>
    </row>
    <row r="11" spans="2:14" x14ac:dyDescent="0.25">
      <c r="E11" s="9">
        <v>1</v>
      </c>
      <c r="F11" s="9"/>
      <c r="G11" s="9">
        <v>0</v>
      </c>
      <c r="H11" s="10"/>
      <c r="I11" s="4">
        <f t="shared" si="0"/>
        <v>0</v>
      </c>
      <c r="J11" s="4">
        <f t="shared" si="1"/>
        <v>0</v>
      </c>
    </row>
    <row r="12" spans="2:14" x14ac:dyDescent="0.25">
      <c r="E12" s="9">
        <v>1</v>
      </c>
      <c r="F12" s="9"/>
      <c r="G12" s="9">
        <v>0</v>
      </c>
      <c r="H12" s="10"/>
      <c r="I12" s="4">
        <f t="shared" si="0"/>
        <v>0</v>
      </c>
      <c r="J12" s="4">
        <f t="shared" si="1"/>
        <v>0</v>
      </c>
    </row>
    <row r="13" spans="2:14" x14ac:dyDescent="0.25">
      <c r="E13" s="9">
        <v>1</v>
      </c>
      <c r="F13" s="9"/>
      <c r="G13" s="9">
        <v>0</v>
      </c>
      <c r="H13" s="10"/>
      <c r="I13" s="4">
        <f t="shared" si="0"/>
        <v>0</v>
      </c>
      <c r="J13" s="4">
        <f t="shared" si="1"/>
        <v>0</v>
      </c>
    </row>
    <row r="14" spans="2:14" x14ac:dyDescent="0.25">
      <c r="E14" s="9">
        <v>1</v>
      </c>
      <c r="F14" s="9"/>
      <c r="G14" s="9">
        <v>0</v>
      </c>
      <c r="H14" s="10"/>
      <c r="I14" s="4">
        <f t="shared" si="0"/>
        <v>0</v>
      </c>
      <c r="J14" s="4">
        <f t="shared" si="1"/>
        <v>0</v>
      </c>
    </row>
    <row r="15" spans="2:14" x14ac:dyDescent="0.25">
      <c r="E15" s="9">
        <v>1</v>
      </c>
      <c r="F15" s="9"/>
      <c r="G15" s="9">
        <v>0</v>
      </c>
      <c r="H15" s="10"/>
      <c r="I15" s="4">
        <f t="shared" si="0"/>
        <v>0</v>
      </c>
      <c r="J15" s="4">
        <f t="shared" si="1"/>
        <v>0</v>
      </c>
    </row>
    <row r="16" spans="2:14" x14ac:dyDescent="0.25">
      <c r="E16" s="9">
        <v>1</v>
      </c>
      <c r="F16" s="9"/>
      <c r="G16" s="9">
        <v>0</v>
      </c>
      <c r="H16" s="10"/>
      <c r="I16" s="4">
        <f t="shared" si="0"/>
        <v>0</v>
      </c>
      <c r="J16" s="4">
        <f t="shared" si="1"/>
        <v>0</v>
      </c>
    </row>
    <row r="17" spans="2:14" x14ac:dyDescent="0.25">
      <c r="E17" s="9">
        <v>1</v>
      </c>
      <c r="F17" s="9"/>
      <c r="G17" s="9">
        <v>0</v>
      </c>
      <c r="H17" s="10"/>
      <c r="I17" s="4">
        <f t="shared" si="0"/>
        <v>0</v>
      </c>
      <c r="J17" s="4">
        <f t="shared" si="1"/>
        <v>0</v>
      </c>
    </row>
    <row r="18" spans="2:14" x14ac:dyDescent="0.25">
      <c r="E18" s="9">
        <v>1</v>
      </c>
      <c r="F18" s="9"/>
      <c r="G18" s="9">
        <v>0</v>
      </c>
      <c r="H18" s="10"/>
      <c r="I18" s="4">
        <f t="shared" si="0"/>
        <v>0</v>
      </c>
      <c r="J18" s="4">
        <f t="shared" si="1"/>
        <v>0</v>
      </c>
    </row>
    <row r="19" spans="2:14" x14ac:dyDescent="0.25">
      <c r="E19" s="9">
        <v>1</v>
      </c>
      <c r="F19" s="9">
        <v>1</v>
      </c>
      <c r="G19" s="9"/>
      <c r="H19" s="10"/>
      <c r="I19" s="4">
        <f t="shared" si="0"/>
        <v>0.5</v>
      </c>
      <c r="J19" s="4">
        <f t="shared" si="1"/>
        <v>0.25</v>
      </c>
    </row>
    <row r="20" spans="2:14" x14ac:dyDescent="0.25">
      <c r="E20" s="9">
        <v>1</v>
      </c>
      <c r="F20" s="9">
        <v>1</v>
      </c>
      <c r="G20" s="9"/>
      <c r="H20" s="10"/>
      <c r="I20" s="4">
        <f t="shared" si="0"/>
        <v>0.5</v>
      </c>
      <c r="J20" s="4">
        <f t="shared" si="1"/>
        <v>0.25</v>
      </c>
    </row>
    <row r="21" spans="2:14" x14ac:dyDescent="0.25">
      <c r="E21" s="9">
        <v>1</v>
      </c>
      <c r="F21" s="9">
        <v>1</v>
      </c>
      <c r="G21" s="9"/>
      <c r="H21" s="10"/>
      <c r="I21" s="4">
        <f t="shared" si="0"/>
        <v>0.5</v>
      </c>
      <c r="J21" s="4">
        <f t="shared" si="1"/>
        <v>0.25</v>
      </c>
    </row>
    <row r="22" spans="2:14" x14ac:dyDescent="0.25">
      <c r="E22" s="9">
        <v>1</v>
      </c>
      <c r="F22" s="9">
        <v>1</v>
      </c>
      <c r="G22" s="9"/>
      <c r="H22" s="10"/>
      <c r="I22" s="4">
        <f t="shared" si="0"/>
        <v>0.5</v>
      </c>
      <c r="J22" s="4">
        <f t="shared" si="1"/>
        <v>0.25</v>
      </c>
    </row>
    <row r="23" spans="2:14" x14ac:dyDescent="0.25">
      <c r="E23" s="9">
        <v>1</v>
      </c>
      <c r="F23" s="9">
        <v>1</v>
      </c>
      <c r="G23" s="9"/>
      <c r="H23" s="10"/>
      <c r="I23" s="4">
        <f t="shared" si="0"/>
        <v>0.5</v>
      </c>
      <c r="J23" s="4">
        <f t="shared" si="1"/>
        <v>0.25</v>
      </c>
    </row>
    <row r="24" spans="2:14" x14ac:dyDescent="0.25">
      <c r="E24" s="9">
        <v>1</v>
      </c>
      <c r="F24" s="9">
        <v>1</v>
      </c>
      <c r="G24" s="9"/>
      <c r="H24" s="10"/>
      <c r="I24" s="4">
        <f t="shared" si="0"/>
        <v>0.5</v>
      </c>
      <c r="J24" s="4">
        <f t="shared" si="1"/>
        <v>0.25</v>
      </c>
    </row>
    <row r="25" spans="2:14" x14ac:dyDescent="0.25">
      <c r="E25" s="9">
        <v>1</v>
      </c>
      <c r="F25" s="9">
        <v>1</v>
      </c>
      <c r="G25" s="9"/>
      <c r="H25" s="10"/>
      <c r="I25" s="4">
        <f t="shared" si="0"/>
        <v>0.5</v>
      </c>
      <c r="J25" s="4">
        <f t="shared" si="1"/>
        <v>0.25</v>
      </c>
    </row>
    <row r="26" spans="2:14" x14ac:dyDescent="0.25">
      <c r="E26" s="9">
        <v>1</v>
      </c>
      <c r="F26" s="9">
        <v>1</v>
      </c>
      <c r="G26" s="9"/>
      <c r="H26" s="10"/>
      <c r="I26" s="4">
        <f t="shared" si="0"/>
        <v>0.5</v>
      </c>
      <c r="J26" s="4">
        <f t="shared" si="1"/>
        <v>0.25</v>
      </c>
    </row>
    <row r="27" spans="2:14" x14ac:dyDescent="0.25">
      <c r="I27" s="4" t="s">
        <v>11</v>
      </c>
      <c r="J27" s="5">
        <f>SUM(E)</f>
        <v>2</v>
      </c>
    </row>
    <row r="29" spans="2:14" ht="15.75" thickBot="1" x14ac:dyDescent="0.3">
      <c r="B29" s="22" t="s">
        <v>8</v>
      </c>
      <c r="C29" s="22"/>
    </row>
    <row r="30" spans="2:14" x14ac:dyDescent="0.25">
      <c r="B30" s="11" t="s">
        <v>9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3"/>
    </row>
    <row r="31" spans="2:14" x14ac:dyDescent="0.25">
      <c r="B31" s="14" t="s">
        <v>20</v>
      </c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6"/>
    </row>
    <row r="32" spans="2:14" x14ac:dyDescent="0.25">
      <c r="B32" s="14" t="s">
        <v>21</v>
      </c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6"/>
    </row>
    <row r="33" spans="2:14" x14ac:dyDescent="0.25">
      <c r="B33" s="14" t="s">
        <v>10</v>
      </c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6"/>
    </row>
    <row r="34" spans="2:14" x14ac:dyDescent="0.25">
      <c r="B34" s="14" t="s">
        <v>22</v>
      </c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6"/>
    </row>
    <row r="35" spans="2:14" ht="15.75" thickBot="1" x14ac:dyDescent="0.3">
      <c r="B35" s="17" t="s">
        <v>12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9"/>
    </row>
  </sheetData>
  <mergeCells count="7">
    <mergeCell ref="L3:N3"/>
    <mergeCell ref="E1:H1"/>
    <mergeCell ref="B29:C29"/>
    <mergeCell ref="B1:C1"/>
    <mergeCell ref="L2:N2"/>
    <mergeCell ref="L4:N4"/>
    <mergeCell ref="L5:N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B2:E5"/>
  <sheetViews>
    <sheetView showGridLines="0" workbookViewId="0">
      <selection activeCell="H8" sqref="H8:H9"/>
    </sheetView>
  </sheetViews>
  <sheetFormatPr defaultRowHeight="15" x14ac:dyDescent="0.25"/>
  <sheetData>
    <row r="2" spans="2:5" ht="15.75" thickBot="1" x14ac:dyDescent="0.3"/>
    <row r="3" spans="2:5" x14ac:dyDescent="0.25">
      <c r="B3" s="24" t="s">
        <v>23</v>
      </c>
      <c r="C3" s="25"/>
      <c r="D3" s="25"/>
      <c r="E3" s="26"/>
    </row>
    <row r="4" spans="2:5" x14ac:dyDescent="0.25">
      <c r="B4" s="27" t="s">
        <v>24</v>
      </c>
      <c r="C4" s="28" t="s">
        <v>25</v>
      </c>
      <c r="D4" s="28"/>
      <c r="E4" s="29"/>
    </row>
    <row r="5" spans="2:5" ht="15.75" thickBot="1" x14ac:dyDescent="0.3">
      <c r="B5" s="30" t="s">
        <v>26</v>
      </c>
      <c r="C5" s="31">
        <v>2017</v>
      </c>
      <c r="D5" s="32"/>
      <c r="E5" s="33"/>
    </row>
  </sheetData>
  <sheetProtection algorithmName="SHA-512" hashValue="qM1nm1Wx3t6vojzoiK7CL8DHDIQiUVYo72MotQbmeK+DSwR/OnT2MGXWvauQIOtOLR/08SFUvwelRbGHRIdtHA==" saltValue="SWX+d6wIdJ8D3NFLgyyBQQ==" spinCount="100000" sheet="1" objects="1" scenarios="1"/>
  <mergeCells count="1">
    <mergeCell ref="B3:E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11</vt:i4>
      </vt:variant>
    </vt:vector>
  </HeadingPairs>
  <TitlesOfParts>
    <vt:vector size="13" baseType="lpstr">
      <vt:lpstr>eley-rideal</vt:lpstr>
      <vt:lpstr>Credits</vt:lpstr>
      <vt:lpstr>E</vt:lpstr>
      <vt:lpstr>k</vt:lpstr>
      <vt:lpstr>Ka</vt:lpstr>
      <vt:lpstr>Kc</vt:lpstr>
      <vt:lpstr>Pa</vt:lpstr>
      <vt:lpstr>Pb</vt:lpstr>
      <vt:lpstr>Pc</vt:lpstr>
      <vt:lpstr>QR</vt:lpstr>
      <vt:lpstr>ra</vt:lpstr>
      <vt:lpstr>ra_calc</vt:lpstr>
      <vt:lpstr>SOMA_E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Joshua Pires; aluno</dc:creator>
  <cp:lastModifiedBy>Pires</cp:lastModifiedBy>
  <dcterms:created xsi:type="dcterms:W3CDTF">2015-04-22T13:54:52Z</dcterms:created>
  <dcterms:modified xsi:type="dcterms:W3CDTF">2017-03-27T04:07:28Z</dcterms:modified>
</cp:coreProperties>
</file>