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Pires\Dropbox\.PROJETOS pessoais\planilhas\chemeng\reactions\"/>
    </mc:Choice>
  </mc:AlternateContent>
  <workbookProtection workbookAlgorithmName="SHA-512" workbookHashValue="rr4Io3P6hjjQy9PnjkWFKYAO8/R93f41FbgDoNbThLc9AV5v7nEajva7pQ/sfVJzhjjQRLwNFoVBvkGR8Ums1g==" workbookSaltValue="Hn6c3fe6YcaPnyw/Pk+mxg==" workbookSpinCount="100000" lockStructure="1"/>
  <bookViews>
    <workbookView xWindow="120" yWindow="45" windowWidth="20640" windowHeight="11760"/>
  </bookViews>
  <sheets>
    <sheet name="single-site" sheetId="1" r:id="rId1"/>
    <sheet name="Credits" sheetId="2" r:id="rId2"/>
  </sheets>
  <externalReferences>
    <externalReference r:id="rId3"/>
    <externalReference r:id="rId4"/>
  </externalReferences>
  <definedNames>
    <definedName name="A.">[2]Operation!$C$3</definedName>
    <definedName name="B.">[2]Operation!$C$4</definedName>
    <definedName name="C.">[2]Operation!$C$5</definedName>
    <definedName name="D.">[2]Equilibrium!$R$3</definedName>
    <definedName name="E.">[2]Equilibrium!$R$4</definedName>
    <definedName name="F.">[2]Equilibrium!$R$5</definedName>
    <definedName name="Fao">'single-site'!#REF!</definedName>
    <definedName name="k">'single-site'!$C$2</definedName>
    <definedName name="k..">'[1]dual-site (2)'!$C$2</definedName>
    <definedName name="k_x.a">[2]Absorption_packed!#REF!</definedName>
    <definedName name="Ka">'single-site'!$C$3</definedName>
    <definedName name="Ka..">'[1]dual-site (2)'!$C$3</definedName>
    <definedName name="Kb">'single-site'!$C$4</definedName>
    <definedName name="Kb..">'[1]dual-site (2)'!$C$4</definedName>
    <definedName name="L.">[2]Absorption_packed!$B$6</definedName>
    <definedName name="MM.a">[2]Absorption_packed!#REF!</definedName>
    <definedName name="MM.b">[2]Absorption_packed!#REF!</definedName>
    <definedName name="MM.c">[2]Absorption_packed!#REF!</definedName>
    <definedName name="MM_a">[2]Absorption_packed!$E$7</definedName>
    <definedName name="MM_b">[2]Absorption_packed!$E$8</definedName>
    <definedName name="MM_c">[2]Absorption_packed!$E$9</definedName>
    <definedName name="Pa">'single-site'!$E$3:$E$18</definedName>
    <definedName name="Pb">'single-site'!$F$3:$F$18</definedName>
    <definedName name="QR">'single-site'!$I$3:$I$18</definedName>
    <definedName name="ra">'single-site'!$G$3:$G$18</definedName>
    <definedName name="racalc">'single-site'!$H$3:$H$18</definedName>
    <definedName name="S">[2]Absorption_packed!$E$2</definedName>
    <definedName name="solver_adj" localSheetId="0" hidden="1">'single-site'!$C$2:$C$4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'single-site'!$I$19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MA_E">'single-site'!$I$19</definedName>
    <definedName name="V.">[2]Absorption_packed!$B$2</definedName>
    <definedName name="x1.">[2]Absorption_packed!$B$9</definedName>
    <definedName name="x2.">[2]Absorption_packed!$B$7</definedName>
    <definedName name="y1.">[2]Absorption_packed!$B$3</definedName>
    <definedName name="y2.">[2]Absorption_packed!$B$4</definedName>
  </definedNames>
  <calcPr calcId="171027"/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1" i="1"/>
  <c r="I12" i="1" l="1"/>
  <c r="I13" i="1"/>
  <c r="I14" i="1"/>
  <c r="I15" i="1"/>
  <c r="I16" i="1"/>
  <c r="I17" i="1"/>
  <c r="I18" i="1"/>
  <c r="I11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3" i="1"/>
  <c r="I3" i="1" s="1"/>
  <c r="I19" i="1" l="1"/>
</calcChain>
</file>

<file path=xl/sharedStrings.xml><?xml version="1.0" encoding="utf-8"?>
<sst xmlns="http://schemas.openxmlformats.org/spreadsheetml/2006/main" count="26" uniqueCount="26">
  <si>
    <t>Pa</t>
  </si>
  <si>
    <t>Pb</t>
  </si>
  <si>
    <t>k</t>
  </si>
  <si>
    <t>Ka</t>
  </si>
  <si>
    <t>Kb</t>
  </si>
  <si>
    <t>E</t>
  </si>
  <si>
    <t>ra'calc</t>
  </si>
  <si>
    <t>ra' = k.Pa/(1+Ka.Pa+Kb.Pb)</t>
  </si>
  <si>
    <t>ra'</t>
  </si>
  <si>
    <t>Dados experimentais</t>
  </si>
  <si>
    <t>Como resolver?</t>
  </si>
  <si>
    <t>1) Escreva na tabela todos os dados experimentais obtidos para Pa, Pb e ra'</t>
  </si>
  <si>
    <t>2) Deixe as constantes k, Ka e Kb como sendo 1</t>
  </si>
  <si>
    <t>0) Instale o Solver no Excel (Opções do Excel &gt; Suplementos &gt; Ir &gt; Solver &gt; OK)</t>
  </si>
  <si>
    <t>3) Clique na célula amarela da Soma dos Erros e vá em Dados &gt; Solver</t>
  </si>
  <si>
    <t>4) Selecione "Valor de" e digite 0, com as células variáveis: k, Ka e Kb, e pressione "Resolver"</t>
  </si>
  <si>
    <t>SOMA_E</t>
  </si>
  <si>
    <t>5) Este método de Regressão Não-Linear devolverá os melhores parâmetros ajustados para a função escolhida em ra'calc.</t>
  </si>
  <si>
    <t>Dados ajustados</t>
  </si>
  <si>
    <t>Single-site Mechanism</t>
  </si>
  <si>
    <t>Surface Reaction Limited</t>
  </si>
  <si>
    <t>A.S -&gt; B.S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</si>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</sst>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6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1" fillId="5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ra'</c:v>
          </c:tx>
          <c:xVal>
            <c:numRef>
              <c:f>'single-site'!$E$3:$E$10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14</c:v>
                </c:pt>
                <c:pt idx="5">
                  <c:v>19</c:v>
                </c:pt>
                <c:pt idx="6">
                  <c:v>25</c:v>
                </c:pt>
                <c:pt idx="7">
                  <c:v>30</c:v>
                </c:pt>
              </c:numCache>
            </c:numRef>
          </c:xVal>
          <c:yVal>
            <c:numRef>
              <c:f>'single-site'!$G$3:$G$10</c:f>
              <c:numCache>
                <c:formatCode>0.0000</c:formatCode>
                <c:ptCount val="8"/>
                <c:pt idx="0">
                  <c:v>0.66669999999999996</c:v>
                </c:pt>
                <c:pt idx="1">
                  <c:v>1</c:v>
                </c:pt>
                <c:pt idx="2">
                  <c:v>1.2</c:v>
                </c:pt>
                <c:pt idx="3">
                  <c:v>1.6</c:v>
                </c:pt>
                <c:pt idx="4">
                  <c:v>1.75</c:v>
                </c:pt>
                <c:pt idx="5">
                  <c:v>1.8095000000000001</c:v>
                </c:pt>
                <c:pt idx="6">
                  <c:v>1.8519000000000001</c:v>
                </c:pt>
                <c:pt idx="7">
                  <c:v>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F-417A-B8F2-515C23071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6432"/>
        <c:axId val="168708352"/>
      </c:scatterChart>
      <c:scatterChart>
        <c:scatterStyle val="smoothMarker"/>
        <c:varyColors val="0"/>
        <c:ser>
          <c:idx val="1"/>
          <c:order val="1"/>
          <c:tx>
            <c:v>ra'calc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'single-site'!$E$3:$E$10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14</c:v>
                </c:pt>
                <c:pt idx="5">
                  <c:v>19</c:v>
                </c:pt>
                <c:pt idx="6">
                  <c:v>25</c:v>
                </c:pt>
                <c:pt idx="7">
                  <c:v>30</c:v>
                </c:pt>
              </c:numCache>
            </c:numRef>
          </c:xVal>
          <c:yVal>
            <c:numRef>
              <c:f>'single-site'!$H$3:$H$10</c:f>
              <c:numCache>
                <c:formatCode>General</c:formatCode>
                <c:ptCount val="8"/>
                <c:pt idx="0">
                  <c:v>0.6666626448781191</c:v>
                </c:pt>
                <c:pt idx="1">
                  <c:v>0.99999692187976685</c:v>
                </c:pt>
                <c:pt idx="2">
                  <c:v>1.19999843355084</c:v>
                </c:pt>
                <c:pt idx="3">
                  <c:v>1.6000035842182758</c:v>
                </c:pt>
                <c:pt idx="4">
                  <c:v>1.7500062469914934</c:v>
                </c:pt>
                <c:pt idx="5">
                  <c:v>1.809531223719623</c:v>
                </c:pt>
                <c:pt idx="6">
                  <c:v>1.8518601342739323</c:v>
                </c:pt>
                <c:pt idx="7">
                  <c:v>1.8750087706680523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8F-417A-B8F2-515C23071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6432"/>
        <c:axId val="168708352"/>
      </c:scatterChart>
      <c:valAx>
        <c:axId val="1687064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708352"/>
        <c:crosses val="autoZero"/>
        <c:crossBetween val="midCat"/>
      </c:valAx>
      <c:valAx>
        <c:axId val="1687083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ra'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68706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ra'</c:v>
          </c:tx>
          <c:xVal>
            <c:numRef>
              <c:f>'single-site'!$F$11:$F$18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13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</c:numCache>
            </c:numRef>
          </c:xVal>
          <c:yVal>
            <c:numRef>
              <c:f>'single-site'!$G$11:$G$18</c:f>
              <c:numCache>
                <c:formatCode>0.0000</c:formatCode>
                <c:ptCount val="8"/>
                <c:pt idx="0">
                  <c:v>0.1053</c:v>
                </c:pt>
                <c:pt idx="1">
                  <c:v>5.7099999999999998E-2</c:v>
                </c:pt>
                <c:pt idx="2">
                  <c:v>3.9199999999999999E-2</c:v>
                </c:pt>
                <c:pt idx="3">
                  <c:v>1.7399999999999999E-2</c:v>
                </c:pt>
                <c:pt idx="4">
                  <c:v>9.4999999999999998E-3</c:v>
                </c:pt>
                <c:pt idx="5">
                  <c:v>6.1999999999999998E-3</c:v>
                </c:pt>
                <c:pt idx="6">
                  <c:v>5.0000000000000001E-3</c:v>
                </c:pt>
                <c:pt idx="7">
                  <c:v>4.1000000000000003E-3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9-4058-AAE8-9CAEDF548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25504"/>
        <c:axId val="168739968"/>
      </c:scatterChart>
      <c:scatterChart>
        <c:scatterStyle val="smoothMarker"/>
        <c:varyColors val="0"/>
        <c:ser>
          <c:idx val="1"/>
          <c:order val="1"/>
          <c:tx>
            <c:v>ra'calc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'single-site'!$F$11:$F$18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13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</c:numCache>
            </c:numRef>
          </c:xVal>
          <c:yVal>
            <c:numRef>
              <c:f>'single-site'!$H$11:$H$18</c:f>
              <c:numCache>
                <c:formatCode>General</c:formatCode>
                <c:ptCount val="8"/>
                <c:pt idx="0">
                  <c:v>0.10526412911005338</c:v>
                </c:pt>
                <c:pt idx="1">
                  <c:v>5.7143459114344729E-2</c:v>
                </c:pt>
                <c:pt idx="2">
                  <c:v>3.9216118501155146E-2</c:v>
                </c:pt>
                <c:pt idx="3">
                  <c:v>1.7391506347628049E-2</c:v>
                </c:pt>
                <c:pt idx="4">
                  <c:v>9.4787851190734455E-3</c:v>
                </c:pt>
                <c:pt idx="5">
                  <c:v>6.1920242687235156E-3</c:v>
                </c:pt>
                <c:pt idx="6">
                  <c:v>4.9628384754790578E-3</c:v>
                </c:pt>
                <c:pt idx="7">
                  <c:v>4.1408363360317113E-3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E9-4058-AAE8-9CAEDF548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25504"/>
        <c:axId val="168739968"/>
      </c:scatterChart>
      <c:valAx>
        <c:axId val="1687255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739968"/>
        <c:crosses val="autoZero"/>
        <c:crossBetween val="midCat"/>
      </c:valAx>
      <c:valAx>
        <c:axId val="1687399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ra'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68725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20</xdr:col>
      <xdr:colOff>285750</xdr:colOff>
      <xdr:row>14</xdr:row>
      <xdr:rowOff>24059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20</xdr:col>
      <xdr:colOff>295276</xdr:colOff>
      <xdr:row>27</xdr:row>
      <xdr:rowOff>95251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ocuments/ra_dualsite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.PROJETOS%20pessoais/planilhas/chemeng/unit%20operations/absorption_concentrated_packed_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al-site (2)"/>
    </sheetNames>
    <sheetDataSet>
      <sheetData sheetId="0">
        <row r="2">
          <cell r="C2">
            <v>1</v>
          </cell>
        </row>
        <row r="3">
          <cell r="C3">
            <v>1</v>
          </cell>
        </row>
        <row r="4">
          <cell r="C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B1:M28"/>
  <sheetViews>
    <sheetView showGridLines="0" tabSelected="1" zoomScaleNormal="100" workbookViewId="0">
      <selection activeCell="K9" sqref="K9"/>
    </sheetView>
  </sheetViews>
  <sheetFormatPr defaultRowHeight="15" x14ac:dyDescent="0.25"/>
  <cols>
    <col min="1" max="1" width="4.85546875" customWidth="1"/>
    <col min="8" max="8" width="9.28515625" customWidth="1"/>
  </cols>
  <sheetData>
    <row r="1" spans="2:13" x14ac:dyDescent="0.25">
      <c r="B1" s="21" t="s">
        <v>18</v>
      </c>
      <c r="C1" s="21"/>
      <c r="E1" s="21" t="s">
        <v>9</v>
      </c>
      <c r="F1" s="21"/>
      <c r="G1" s="21"/>
    </row>
    <row r="2" spans="2:13" x14ac:dyDescent="0.25">
      <c r="B2" s="2" t="s">
        <v>2</v>
      </c>
      <c r="C2" s="3">
        <v>0.99998805824437886</v>
      </c>
      <c r="E2" s="6" t="s">
        <v>0</v>
      </c>
      <c r="F2" s="6" t="s">
        <v>1</v>
      </c>
      <c r="G2" s="6" t="s">
        <v>8</v>
      </c>
      <c r="H2" s="1" t="s">
        <v>6</v>
      </c>
      <c r="I2" s="1" t="s">
        <v>5</v>
      </c>
      <c r="K2" s="20" t="s">
        <v>21</v>
      </c>
      <c r="L2" s="20"/>
      <c r="M2" s="20"/>
    </row>
    <row r="3" spans="2:13" x14ac:dyDescent="0.25">
      <c r="B3" s="2" t="s">
        <v>3</v>
      </c>
      <c r="C3" s="3">
        <v>0.49999113633732867</v>
      </c>
      <c r="E3" s="7">
        <v>1</v>
      </c>
      <c r="F3" s="7">
        <v>0</v>
      </c>
      <c r="G3" s="8">
        <v>0.66669999999999996</v>
      </c>
      <c r="H3" s="4">
        <f t="shared" ref="H3:H10" si="0">k*Pa/(1+Ka*Pa)</f>
        <v>0.6666626448781191</v>
      </c>
      <c r="I3" s="4">
        <f t="shared" ref="I3:I10" si="1">(ra-racalc)^2</f>
        <v>1.3954051307335645E-9</v>
      </c>
      <c r="K3" s="20" t="s">
        <v>7</v>
      </c>
      <c r="L3" s="20"/>
      <c r="M3" s="20"/>
    </row>
    <row r="4" spans="2:13" x14ac:dyDescent="0.25">
      <c r="B4" s="2" t="s">
        <v>4</v>
      </c>
      <c r="C4" s="3">
        <v>7.9998077666573844</v>
      </c>
      <c r="E4" s="7">
        <v>2</v>
      </c>
      <c r="F4" s="7">
        <v>0</v>
      </c>
      <c r="G4" s="8">
        <v>1</v>
      </c>
      <c r="H4" s="4">
        <f t="shared" si="0"/>
        <v>0.99999692187976685</v>
      </c>
      <c r="I4" s="4">
        <f t="shared" si="1"/>
        <v>9.4748241697056428E-12</v>
      </c>
      <c r="K4" s="23" t="s">
        <v>19</v>
      </c>
      <c r="L4" s="23"/>
      <c r="M4" s="23"/>
    </row>
    <row r="5" spans="2:13" x14ac:dyDescent="0.25">
      <c r="E5" s="7">
        <v>3</v>
      </c>
      <c r="F5" s="7">
        <v>0</v>
      </c>
      <c r="G5" s="8">
        <v>1.2</v>
      </c>
      <c r="H5" s="4">
        <f t="shared" si="0"/>
        <v>1.19999843355084</v>
      </c>
      <c r="I5" s="4">
        <f t="shared" si="1"/>
        <v>2.4537629706763071E-12</v>
      </c>
      <c r="K5" s="23" t="s">
        <v>20</v>
      </c>
      <c r="L5" s="23"/>
      <c r="M5" s="23"/>
    </row>
    <row r="6" spans="2:13" x14ac:dyDescent="0.25">
      <c r="E6" s="7">
        <v>8</v>
      </c>
      <c r="F6" s="7">
        <v>0</v>
      </c>
      <c r="G6" s="8">
        <v>1.6</v>
      </c>
      <c r="H6" s="4">
        <f t="shared" si="0"/>
        <v>1.6000035842182758</v>
      </c>
      <c r="I6" s="4">
        <f t="shared" si="1"/>
        <v>1.284662064808943E-11</v>
      </c>
    </row>
    <row r="7" spans="2:13" x14ac:dyDescent="0.25">
      <c r="E7" s="7">
        <v>14</v>
      </c>
      <c r="F7" s="7">
        <v>0</v>
      </c>
      <c r="G7" s="8">
        <v>1.75</v>
      </c>
      <c r="H7" s="4">
        <f t="shared" si="0"/>
        <v>1.7500062469914934</v>
      </c>
      <c r="I7" s="4">
        <f t="shared" si="1"/>
        <v>3.9024902718992313E-11</v>
      </c>
    </row>
    <row r="8" spans="2:13" x14ac:dyDescent="0.25">
      <c r="E8" s="7">
        <v>19</v>
      </c>
      <c r="F8" s="7">
        <v>0</v>
      </c>
      <c r="G8" s="8">
        <v>1.8095000000000001</v>
      </c>
      <c r="H8" s="4">
        <f t="shared" si="0"/>
        <v>1.809531223719623</v>
      </c>
      <c r="I8" s="4">
        <f t="shared" si="1"/>
        <v>9.7492066709205945E-10</v>
      </c>
    </row>
    <row r="9" spans="2:13" x14ac:dyDescent="0.25">
      <c r="E9" s="7">
        <v>25</v>
      </c>
      <c r="F9" s="7">
        <v>0</v>
      </c>
      <c r="G9" s="8">
        <v>1.8519000000000001</v>
      </c>
      <c r="H9" s="4">
        <f t="shared" si="0"/>
        <v>1.8518601342739323</v>
      </c>
      <c r="I9" s="4">
        <f t="shared" si="1"/>
        <v>1.5892761149164385E-9</v>
      </c>
    </row>
    <row r="10" spans="2:13" x14ac:dyDescent="0.25">
      <c r="E10" s="7">
        <v>30</v>
      </c>
      <c r="F10" s="7">
        <v>0</v>
      </c>
      <c r="G10" s="8">
        <v>1.875</v>
      </c>
      <c r="H10" s="4">
        <f t="shared" si="0"/>
        <v>1.8750087706680523</v>
      </c>
      <c r="I10" s="4">
        <f t="shared" si="1"/>
        <v>7.6924618083135007E-11</v>
      </c>
    </row>
    <row r="11" spans="2:13" x14ac:dyDescent="0.25">
      <c r="E11" s="9">
        <v>1</v>
      </c>
      <c r="F11" s="9">
        <v>1</v>
      </c>
      <c r="G11" s="10">
        <v>0.1053</v>
      </c>
      <c r="H11" s="4">
        <f t="shared" ref="H11:H18" si="2">k*Pa/(1+Ka*Pa+Kb*Pb)</f>
        <v>0.10526412911005338</v>
      </c>
      <c r="I11" s="4">
        <f t="shared" ref="I11:I18" si="3">(ra-racalc)^2</f>
        <v>1.2867207455627882E-9</v>
      </c>
    </row>
    <row r="12" spans="2:13" x14ac:dyDescent="0.25">
      <c r="E12" s="9">
        <v>1</v>
      </c>
      <c r="F12" s="9">
        <v>2</v>
      </c>
      <c r="G12" s="10">
        <v>5.7099999999999998E-2</v>
      </c>
      <c r="H12" s="4">
        <f t="shared" si="2"/>
        <v>5.7143459114344729E-2</v>
      </c>
      <c r="I12" s="4">
        <f t="shared" si="3"/>
        <v>1.8886946196283832E-9</v>
      </c>
    </row>
    <row r="13" spans="2:13" x14ac:dyDescent="0.25">
      <c r="E13" s="9">
        <v>1</v>
      </c>
      <c r="F13" s="9">
        <v>3</v>
      </c>
      <c r="G13" s="10">
        <v>3.9199999999999999E-2</v>
      </c>
      <c r="H13" s="4">
        <f t="shared" si="2"/>
        <v>3.9216118501155146E-2</v>
      </c>
      <c r="I13" s="4">
        <f t="shared" si="3"/>
        <v>2.5980607948849531E-10</v>
      </c>
    </row>
    <row r="14" spans="2:13" x14ac:dyDescent="0.25">
      <c r="E14" s="9">
        <v>1</v>
      </c>
      <c r="F14" s="9">
        <v>7</v>
      </c>
      <c r="G14" s="10">
        <v>1.7399999999999999E-2</v>
      </c>
      <c r="H14" s="4">
        <f t="shared" si="2"/>
        <v>1.7391506347628049E-2</v>
      </c>
      <c r="I14" s="4">
        <f t="shared" si="3"/>
        <v>7.2142130615530256E-11</v>
      </c>
    </row>
    <row r="15" spans="2:13" x14ac:dyDescent="0.25">
      <c r="E15" s="9">
        <v>1</v>
      </c>
      <c r="F15" s="9">
        <v>13</v>
      </c>
      <c r="G15" s="10">
        <v>9.4999999999999998E-3</v>
      </c>
      <c r="H15" s="4">
        <f t="shared" si="2"/>
        <v>9.4787851190734455E-3</v>
      </c>
      <c r="I15" s="4">
        <f t="shared" si="3"/>
        <v>4.5007117272787438E-10</v>
      </c>
    </row>
    <row r="16" spans="2:13" x14ac:dyDescent="0.25">
      <c r="E16" s="9">
        <v>1</v>
      </c>
      <c r="F16" s="9">
        <v>20</v>
      </c>
      <c r="G16" s="10">
        <v>6.1999999999999998E-3</v>
      </c>
      <c r="H16" s="4">
        <f t="shared" si="2"/>
        <v>6.1920242687235156E-3</v>
      </c>
      <c r="I16" s="4">
        <f t="shared" si="3"/>
        <v>6.3612289394687559E-11</v>
      </c>
    </row>
    <row r="17" spans="2:13" x14ac:dyDescent="0.25">
      <c r="E17" s="9">
        <v>1</v>
      </c>
      <c r="F17" s="9">
        <v>25</v>
      </c>
      <c r="G17" s="10">
        <v>5.0000000000000001E-3</v>
      </c>
      <c r="H17" s="4">
        <f t="shared" si="2"/>
        <v>4.9628384754790578E-3</v>
      </c>
      <c r="I17" s="4">
        <f t="shared" si="3"/>
        <v>1.3809789047205936E-9</v>
      </c>
    </row>
    <row r="18" spans="2:13" x14ac:dyDescent="0.25">
      <c r="E18" s="9">
        <v>1</v>
      </c>
      <c r="F18" s="9">
        <v>30</v>
      </c>
      <c r="G18" s="10">
        <v>4.1000000000000003E-3</v>
      </c>
      <c r="H18" s="4">
        <f t="shared" si="2"/>
        <v>4.1408363360317113E-3</v>
      </c>
      <c r="I18" s="4">
        <f t="shared" si="3"/>
        <v>1.6676063404948149E-9</v>
      </c>
    </row>
    <row r="19" spans="2:13" x14ac:dyDescent="0.25">
      <c r="H19" s="4" t="s">
        <v>16</v>
      </c>
      <c r="I19" s="5">
        <f>SUM(QR)</f>
        <v>1.1169958923965828E-8</v>
      </c>
    </row>
    <row r="22" spans="2:13" ht="15.75" thickBot="1" x14ac:dyDescent="0.3">
      <c r="B22" s="22" t="s">
        <v>10</v>
      </c>
      <c r="C22" s="22"/>
    </row>
    <row r="23" spans="2:13" x14ac:dyDescent="0.25">
      <c r="B23" s="11" t="s">
        <v>13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</row>
    <row r="24" spans="2:13" x14ac:dyDescent="0.25">
      <c r="B24" s="14" t="s">
        <v>11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6"/>
    </row>
    <row r="25" spans="2:13" x14ac:dyDescent="0.25">
      <c r="B25" s="14" t="s">
        <v>12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6"/>
    </row>
    <row r="26" spans="2:13" x14ac:dyDescent="0.25">
      <c r="B26" s="14" t="s">
        <v>14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6"/>
    </row>
    <row r="27" spans="2:13" x14ac:dyDescent="0.25">
      <c r="B27" s="14" t="s">
        <v>15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6"/>
    </row>
    <row r="28" spans="2:13" ht="15.75" thickBot="1" x14ac:dyDescent="0.3">
      <c r="B28" s="17" t="s">
        <v>17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9"/>
    </row>
  </sheetData>
  <mergeCells count="7">
    <mergeCell ref="K3:M3"/>
    <mergeCell ref="E1:G1"/>
    <mergeCell ref="B22:C22"/>
    <mergeCell ref="B1:C1"/>
    <mergeCell ref="K2:M2"/>
    <mergeCell ref="K4:M4"/>
    <mergeCell ref="K5:M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B2:E5"/>
  <sheetViews>
    <sheetView showGridLines="0" workbookViewId="0">
      <selection activeCell="H8" sqref="H8:H9"/>
    </sheetView>
  </sheetViews>
  <sheetFormatPr defaultRowHeight="15" x14ac:dyDescent="0.25"/>
  <sheetData>
    <row r="2" spans="2:5" ht="15.75" thickBot="1" x14ac:dyDescent="0.3"/>
    <row r="3" spans="2:5" x14ac:dyDescent="0.25">
      <c r="B3" s="24" t="s">
        <v>22</v>
      </c>
      <c r="C3" s="25"/>
      <c r="D3" s="25"/>
      <c r="E3" s="26"/>
    </row>
    <row r="4" spans="2:5" x14ac:dyDescent="0.25">
      <c r="B4" s="27" t="s">
        <v>23</v>
      </c>
      <c r="C4" s="28" t="s">
        <v>24</v>
      </c>
      <c r="D4" s="28"/>
      <c r="E4" s="29"/>
    </row>
    <row r="5" spans="2:5" ht="15.75" thickBot="1" x14ac:dyDescent="0.3">
      <c r="B5" s="30" t="s">
        <v>25</v>
      </c>
      <c r="C5" s="31">
        <v>2017</v>
      </c>
      <c r="D5" s="32"/>
      <c r="E5" s="33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single-site</vt:lpstr>
      <vt:lpstr>Credits</vt:lpstr>
      <vt:lpstr>k</vt:lpstr>
      <vt:lpstr>Ka</vt:lpstr>
      <vt:lpstr>Kb</vt:lpstr>
      <vt:lpstr>Pa</vt:lpstr>
      <vt:lpstr>Pb</vt:lpstr>
      <vt:lpstr>QR</vt:lpstr>
      <vt:lpstr>ra</vt:lpstr>
      <vt:lpstr>racalc</vt:lpstr>
      <vt:lpstr>SOMA_E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Joshua Pires; aluno</dc:creator>
  <cp:lastModifiedBy>Pires</cp:lastModifiedBy>
  <dcterms:created xsi:type="dcterms:W3CDTF">2015-04-22T13:54:52Z</dcterms:created>
  <dcterms:modified xsi:type="dcterms:W3CDTF">2017-03-27T04:07:46Z</dcterms:modified>
</cp:coreProperties>
</file>