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reactions\"/>
    </mc:Choice>
  </mc:AlternateContent>
  <workbookProtection workbookAlgorithmName="SHA-512" workbookHashValue="k8NqTau9wwxxrQyTAATBguJ+CWdBs3Of+kqo8CrDWWzRu8Ili9OzLWeBymXKNEQ16/iZ3pjFxn4iCngJ+AIsQQ==" workbookSaltValue="T8V5ht5BXyIDCDY2AHR6kg==" workbookSpinCount="100000" lockStructure="1"/>
  <bookViews>
    <workbookView xWindow="240" yWindow="45" windowWidth="20115" windowHeight="7995"/>
  </bookViews>
  <sheets>
    <sheet name="1" sheetId="1" r:id="rId1"/>
    <sheet name="2" sheetId="2" r:id="rId2"/>
    <sheet name="Credits" sheetId="3" r:id="rId3"/>
  </sheets>
  <externalReferences>
    <externalReference r:id="rId4"/>
  </externalReferences>
  <definedNames>
    <definedName name="A.">[1]Operation!$C$3</definedName>
    <definedName name="B.">[1]Operation!$C$4</definedName>
    <definedName name="C.">[1]Operation!$C$5</definedName>
    <definedName name="D.">[1]Equilibrium!$R$3</definedName>
    <definedName name="E.">[1]Equilibrium!$R$4</definedName>
    <definedName name="F.">[1]Equilibrium!$R$5</definedName>
    <definedName name="k_x.a">[1]Absorption_packed!#REF!</definedName>
    <definedName name="KI" localSheetId="1">'2'!#REF!</definedName>
    <definedName name="KI">'1'!$D$3</definedName>
    <definedName name="Km" localSheetId="1">'2'!#REF!</definedName>
    <definedName name="Km">'1'!$C$3</definedName>
    <definedName name="L.">[1]Absorption_packed!$B$6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S">[1]Absorption_packed!$E$2</definedName>
    <definedName name="solver_adj" localSheetId="0" hidden="1">'1'!$B$3,'1'!$C$3</definedName>
    <definedName name="solver_adj" localSheetId="1" hidden="1">'2'!$D$6,'2'!$D$4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1" hidden="1">'2'!$E$6</definedName>
    <definedName name="solver_lhs2" localSheetId="1" hidden="1">'2'!$E$5</definedName>
    <definedName name="solver_lhs3" localSheetId="1" hidden="1">'2'!$E$6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'1'!$G$20</definedName>
    <definedName name="solver_opt" localSheetId="1" hidden="1">'2'!$L$26</definedName>
    <definedName name="solver_pre" localSheetId="0" hidden="1">0.000001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3</definedName>
    <definedName name="solver_val" localSheetId="0" hidden="1">0</definedName>
    <definedName name="solver_val" localSheetId="1" hidden="1">0</definedName>
    <definedName name="V.">[1]Absorption_packed!$B$2</definedName>
    <definedName name="Vmax" localSheetId="1">'2'!#REF!</definedName>
    <definedName name="Vmax">'1'!$B$3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E4" i="2" l="1"/>
  <c r="G24" i="2"/>
  <c r="C5" i="2"/>
  <c r="D5" i="2" s="1"/>
  <c r="E5" i="2" s="1"/>
  <c r="C4" i="2"/>
  <c r="K23" i="2" s="1"/>
  <c r="A23" i="2"/>
  <c r="G23" i="2" s="1"/>
  <c r="B23" i="2"/>
  <c r="C23" i="2"/>
  <c r="D23" i="2"/>
  <c r="E23" i="2"/>
  <c r="A24" i="2"/>
  <c r="B24" i="2"/>
  <c r="C24" i="2"/>
  <c r="D24" i="2"/>
  <c r="E24" i="2"/>
  <c r="A25" i="2"/>
  <c r="G25" i="2" s="1"/>
  <c r="B25" i="2"/>
  <c r="C25" i="2"/>
  <c r="D25" i="2"/>
  <c r="E25" i="2"/>
  <c r="E19" i="2"/>
  <c r="E20" i="2"/>
  <c r="E21" i="2"/>
  <c r="E22" i="2"/>
  <c r="D22" i="2"/>
  <c r="C22" i="2"/>
  <c r="B22" i="2"/>
  <c r="A22" i="2"/>
  <c r="G22" i="2" s="1"/>
  <c r="D21" i="2"/>
  <c r="C21" i="2"/>
  <c r="B21" i="2"/>
  <c r="A21" i="2"/>
  <c r="G21" i="2" s="1"/>
  <c r="D20" i="2"/>
  <c r="C20" i="2"/>
  <c r="B20" i="2"/>
  <c r="A20" i="2"/>
  <c r="G20" i="2" s="1"/>
  <c r="D19" i="2"/>
  <c r="C19" i="2"/>
  <c r="B19" i="2"/>
  <c r="A19" i="2"/>
  <c r="G19" i="2" s="1"/>
  <c r="A17" i="1"/>
  <c r="J17" i="1" s="1"/>
  <c r="B17" i="1"/>
  <c r="C17" i="1"/>
  <c r="D17" i="1"/>
  <c r="A18" i="1"/>
  <c r="H18" i="1" s="1"/>
  <c r="I18" i="1" s="1"/>
  <c r="B18" i="1"/>
  <c r="C18" i="1"/>
  <c r="D18" i="1"/>
  <c r="A19" i="1"/>
  <c r="H19" i="1" s="1"/>
  <c r="I19" i="1" s="1"/>
  <c r="B19" i="1"/>
  <c r="C19" i="1"/>
  <c r="D19" i="1"/>
  <c r="B16" i="1"/>
  <c r="C16" i="1"/>
  <c r="D16" i="1"/>
  <c r="A16" i="1"/>
  <c r="J16" i="1" s="1"/>
  <c r="K16" i="1" s="1"/>
  <c r="F19" i="1" l="1"/>
  <c r="G19" i="1" s="1"/>
  <c r="J19" i="1"/>
  <c r="I22" i="2"/>
  <c r="F18" i="1"/>
  <c r="G18" i="1" s="1"/>
  <c r="J18" i="1"/>
  <c r="K18" i="1" s="1"/>
  <c r="K21" i="2"/>
  <c r="F17" i="1"/>
  <c r="G17" i="1" s="1"/>
  <c r="H17" i="1"/>
  <c r="I17" i="1" s="1"/>
  <c r="F16" i="1"/>
  <c r="H16" i="1"/>
  <c r="G16" i="1"/>
  <c r="K25" i="2"/>
  <c r="L25" i="2" s="1"/>
  <c r="I23" i="2"/>
  <c r="K19" i="2"/>
  <c r="L19" i="2" s="1"/>
  <c r="I19" i="2"/>
  <c r="J19" i="2" s="1"/>
  <c r="K24" i="2"/>
  <c r="L24" i="2" s="1"/>
  <c r="I20" i="2"/>
  <c r="J20" i="2" s="1"/>
  <c r="I21" i="2"/>
  <c r="K20" i="2"/>
  <c r="L20" i="2" s="1"/>
  <c r="I24" i="2"/>
  <c r="J24" i="2" s="1"/>
  <c r="K22" i="2"/>
  <c r="L22" i="2" s="1"/>
  <c r="I25" i="2"/>
  <c r="L21" i="2"/>
  <c r="L23" i="2"/>
  <c r="J21" i="2"/>
  <c r="J22" i="2"/>
  <c r="J23" i="2"/>
  <c r="J25" i="2"/>
  <c r="H24" i="2"/>
  <c r="H25" i="2"/>
  <c r="H23" i="2"/>
  <c r="H20" i="2"/>
  <c r="H19" i="2"/>
  <c r="H21" i="2"/>
  <c r="H22" i="2"/>
  <c r="I16" i="1"/>
  <c r="K17" i="1"/>
  <c r="K19" i="1"/>
  <c r="I20" i="1" l="1"/>
  <c r="G20" i="1"/>
  <c r="M24" i="2"/>
  <c r="N24" i="2" s="1"/>
  <c r="M23" i="2"/>
  <c r="N23" i="2" s="1"/>
  <c r="M21" i="2"/>
  <c r="N21" i="2" s="1"/>
  <c r="M20" i="2"/>
  <c r="N20" i="2" s="1"/>
  <c r="M19" i="2"/>
  <c r="N19" i="2" s="1"/>
  <c r="M25" i="2"/>
  <c r="N25" i="2" s="1"/>
  <c r="M22" i="2"/>
  <c r="N22" i="2" s="1"/>
  <c r="H26" i="2"/>
  <c r="J26" i="2"/>
  <c r="L26" i="2"/>
  <c r="K20" i="1"/>
  <c r="N26" i="2" l="1"/>
</calcChain>
</file>

<file path=xl/sharedStrings.xml><?xml version="1.0" encoding="utf-8"?>
<sst xmlns="http://schemas.openxmlformats.org/spreadsheetml/2006/main" count="66" uniqueCount="37">
  <si>
    <t>SE</t>
  </si>
  <si>
    <t>Vmax</t>
  </si>
  <si>
    <t>S</t>
  </si>
  <si>
    <t>V1</t>
  </si>
  <si>
    <t>V2</t>
  </si>
  <si>
    <t>Vo</t>
  </si>
  <si>
    <t>I1 (mM)</t>
  </si>
  <si>
    <t>I2 (mM)</t>
  </si>
  <si>
    <t>mM</t>
  </si>
  <si>
    <t>mM/s</t>
  </si>
  <si>
    <t>Eo</t>
  </si>
  <si>
    <t>Km</t>
  </si>
  <si>
    <t>KI</t>
  </si>
  <si>
    <t>Io (mM)</t>
  </si>
  <si>
    <t>E1</t>
  </si>
  <si>
    <t>1/S</t>
  </si>
  <si>
    <t>1/Vo</t>
  </si>
  <si>
    <t>1/V1</t>
  </si>
  <si>
    <t>1/V2</t>
  </si>
  <si>
    <t>E2</t>
  </si>
  <si>
    <t>1/Vo'</t>
  </si>
  <si>
    <t>1/V1'</t>
  </si>
  <si>
    <t>1/V2'</t>
  </si>
  <si>
    <t>nM/min</t>
  </si>
  <si>
    <t>A (uM)</t>
  </si>
  <si>
    <t>B(uM)</t>
  </si>
  <si>
    <t>C (uM)</t>
  </si>
  <si>
    <t>None</t>
  </si>
  <si>
    <t>1/V3</t>
  </si>
  <si>
    <t>E3</t>
  </si>
  <si>
    <t>1/V3'</t>
  </si>
  <si>
    <t>I</t>
  </si>
  <si>
    <t>V3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</si>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</sst>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166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Vo</c:v>
          </c:tx>
          <c:marker>
            <c:symbol val="none"/>
          </c:marker>
          <c:xVal>
            <c:numRef>
              <c:f>'1'!$A$9:$A$12</c:f>
              <c:numCache>
                <c:formatCode>0.00</c:formatCode>
                <c:ptCount val="4"/>
                <c:pt idx="0">
                  <c:v>8.35</c:v>
                </c:pt>
                <c:pt idx="1">
                  <c:v>2.99</c:v>
                </c:pt>
                <c:pt idx="2">
                  <c:v>0.96</c:v>
                </c:pt>
                <c:pt idx="3">
                  <c:v>0.32</c:v>
                </c:pt>
              </c:numCache>
            </c:numRef>
          </c:xVal>
          <c:yVal>
            <c:numRef>
              <c:f>'1'!$B$9:$B$12</c:f>
              <c:numCache>
                <c:formatCode>0.00</c:formatCode>
                <c:ptCount val="4"/>
                <c:pt idx="0">
                  <c:v>11.75</c:v>
                </c:pt>
                <c:pt idx="1">
                  <c:v>8.5</c:v>
                </c:pt>
                <c:pt idx="2">
                  <c:v>4.8</c:v>
                </c:pt>
                <c:pt idx="3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F-4E7C-B20B-0FC085047C81}"/>
            </c:ext>
          </c:extLst>
        </c:ser>
        <c:ser>
          <c:idx val="1"/>
          <c:order val="1"/>
          <c:tx>
            <c:v>V1</c:v>
          </c:tx>
          <c:marker>
            <c:symbol val="none"/>
          </c:marker>
          <c:xVal>
            <c:numRef>
              <c:f>'1'!$A$9:$A$12</c:f>
              <c:numCache>
                <c:formatCode>0.00</c:formatCode>
                <c:ptCount val="4"/>
                <c:pt idx="0">
                  <c:v>8.35</c:v>
                </c:pt>
                <c:pt idx="1">
                  <c:v>2.99</c:v>
                </c:pt>
                <c:pt idx="2">
                  <c:v>0.96</c:v>
                </c:pt>
                <c:pt idx="3">
                  <c:v>0.32</c:v>
                </c:pt>
              </c:numCache>
            </c:numRef>
          </c:xVal>
          <c:yVal>
            <c:numRef>
              <c:f>'1'!$C$9:$C$12</c:f>
              <c:numCache>
                <c:formatCode>0.00</c:formatCode>
                <c:ptCount val="4"/>
                <c:pt idx="0">
                  <c:v>9.65</c:v>
                </c:pt>
                <c:pt idx="1">
                  <c:v>5.6</c:v>
                </c:pt>
                <c:pt idx="2">
                  <c:v>2.33</c:v>
                </c:pt>
                <c:pt idx="3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F-4E7C-B20B-0FC085047C81}"/>
            </c:ext>
          </c:extLst>
        </c:ser>
        <c:ser>
          <c:idx val="2"/>
          <c:order val="2"/>
          <c:tx>
            <c:v>V2</c:v>
          </c:tx>
          <c:marker>
            <c:symbol val="none"/>
          </c:marker>
          <c:xVal>
            <c:numRef>
              <c:f>'1'!$A$9:$A$12</c:f>
              <c:numCache>
                <c:formatCode>0.00</c:formatCode>
                <c:ptCount val="4"/>
                <c:pt idx="0">
                  <c:v>8.35</c:v>
                </c:pt>
                <c:pt idx="1">
                  <c:v>2.99</c:v>
                </c:pt>
                <c:pt idx="2">
                  <c:v>0.96</c:v>
                </c:pt>
                <c:pt idx="3">
                  <c:v>0.32</c:v>
                </c:pt>
              </c:numCache>
            </c:numRef>
          </c:xVal>
          <c:yVal>
            <c:numRef>
              <c:f>'1'!$D$9:$D$12</c:f>
              <c:numCache>
                <c:formatCode>0.00</c:formatCode>
                <c:ptCount val="4"/>
                <c:pt idx="0">
                  <c:v>7.25</c:v>
                </c:pt>
                <c:pt idx="1">
                  <c:v>4</c:v>
                </c:pt>
                <c:pt idx="2">
                  <c:v>1.58</c:v>
                </c:pt>
                <c:pt idx="3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0F-4E7C-B20B-0FC08504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50048"/>
        <c:axId val="166855040"/>
      </c:scatterChart>
      <c:valAx>
        <c:axId val="1660500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6855040"/>
        <c:crosses val="autoZero"/>
        <c:crossBetween val="midCat"/>
      </c:valAx>
      <c:valAx>
        <c:axId val="1668550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605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Vo</c:v>
          </c:tx>
          <c:marker>
            <c:symbol val="none"/>
          </c:marker>
          <c:xVal>
            <c:numRef>
              <c:f>'1'!$A$16:$A$19</c:f>
              <c:numCache>
                <c:formatCode>0.0000</c:formatCode>
                <c:ptCount val="4"/>
                <c:pt idx="0">
                  <c:v>0.11976047904191617</c:v>
                </c:pt>
                <c:pt idx="1">
                  <c:v>0.33444816053511706</c:v>
                </c:pt>
                <c:pt idx="2">
                  <c:v>1.0416666666666667</c:v>
                </c:pt>
                <c:pt idx="3">
                  <c:v>3.125</c:v>
                </c:pt>
              </c:numCache>
            </c:numRef>
          </c:xVal>
          <c:yVal>
            <c:numRef>
              <c:f>'1'!$B$16:$B$19</c:f>
              <c:numCache>
                <c:formatCode>0.0000</c:formatCode>
                <c:ptCount val="4"/>
                <c:pt idx="0">
                  <c:v>8.5106382978723402E-2</c:v>
                </c:pt>
                <c:pt idx="1">
                  <c:v>0.11764705882352941</c:v>
                </c:pt>
                <c:pt idx="2">
                  <c:v>0.20833333333333334</c:v>
                </c:pt>
                <c:pt idx="3">
                  <c:v>0.35714285714285715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B-4EF3-9664-28E9CF70E082}"/>
            </c:ext>
          </c:extLst>
        </c:ser>
        <c:ser>
          <c:idx val="1"/>
          <c:order val="1"/>
          <c:tx>
            <c:v>V1</c:v>
          </c:tx>
          <c:marker>
            <c:symbol val="none"/>
          </c:marker>
          <c:xVal>
            <c:numRef>
              <c:f>'1'!$A$16:$A$19</c:f>
              <c:numCache>
                <c:formatCode>0.0000</c:formatCode>
                <c:ptCount val="4"/>
                <c:pt idx="0">
                  <c:v>0.11976047904191617</c:v>
                </c:pt>
                <c:pt idx="1">
                  <c:v>0.33444816053511706</c:v>
                </c:pt>
                <c:pt idx="2">
                  <c:v>1.0416666666666667</c:v>
                </c:pt>
                <c:pt idx="3">
                  <c:v>3.125</c:v>
                </c:pt>
              </c:numCache>
            </c:numRef>
          </c:xVal>
          <c:yVal>
            <c:numRef>
              <c:f>'1'!$C$16:$C$19</c:f>
              <c:numCache>
                <c:formatCode>0.0000</c:formatCode>
                <c:ptCount val="4"/>
                <c:pt idx="0">
                  <c:v>0.10362694300518134</c:v>
                </c:pt>
                <c:pt idx="1">
                  <c:v>0.17857142857142858</c:v>
                </c:pt>
                <c:pt idx="2">
                  <c:v>0.42918454935622319</c:v>
                </c:pt>
                <c:pt idx="3">
                  <c:v>0.96153846153846145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AB-4EF3-9664-28E9CF70E082}"/>
            </c:ext>
          </c:extLst>
        </c:ser>
        <c:ser>
          <c:idx val="2"/>
          <c:order val="2"/>
          <c:tx>
            <c:v>V2</c:v>
          </c:tx>
          <c:marker>
            <c:symbol val="none"/>
          </c:marker>
          <c:xVal>
            <c:numRef>
              <c:f>'1'!$A$16:$A$19</c:f>
              <c:numCache>
                <c:formatCode>0.0000</c:formatCode>
                <c:ptCount val="4"/>
                <c:pt idx="0">
                  <c:v>0.11976047904191617</c:v>
                </c:pt>
                <c:pt idx="1">
                  <c:v>0.33444816053511706</c:v>
                </c:pt>
                <c:pt idx="2">
                  <c:v>1.0416666666666667</c:v>
                </c:pt>
                <c:pt idx="3">
                  <c:v>3.125</c:v>
                </c:pt>
              </c:numCache>
            </c:numRef>
          </c:xVal>
          <c:yVal>
            <c:numRef>
              <c:f>'1'!$D$16:$D$19</c:f>
              <c:numCache>
                <c:formatCode>0.0000</c:formatCode>
                <c:ptCount val="4"/>
                <c:pt idx="0">
                  <c:v>0.13793103448275862</c:v>
                </c:pt>
                <c:pt idx="1">
                  <c:v>0.25</c:v>
                </c:pt>
                <c:pt idx="2">
                  <c:v>0.63291139240506322</c:v>
                </c:pt>
                <c:pt idx="3">
                  <c:v>1.6129032258064517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AB-4EF3-9664-28E9CF70E082}"/>
            </c:ext>
          </c:extLst>
        </c:ser>
        <c:ser>
          <c:idx val="3"/>
          <c:order val="3"/>
          <c:tx>
            <c:v>Vo'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'1'!$A$16:$A$19</c:f>
              <c:numCache>
                <c:formatCode>0.0000</c:formatCode>
                <c:ptCount val="4"/>
                <c:pt idx="0">
                  <c:v>0.11976047904191617</c:v>
                </c:pt>
                <c:pt idx="1">
                  <c:v>0.33444816053511706</c:v>
                </c:pt>
                <c:pt idx="2">
                  <c:v>1.0416666666666667</c:v>
                </c:pt>
                <c:pt idx="3">
                  <c:v>3.125</c:v>
                </c:pt>
              </c:numCache>
            </c:numRef>
          </c:xVal>
          <c:yVal>
            <c:numRef>
              <c:f>'1'!$F$16:$F$19</c:f>
              <c:numCache>
                <c:formatCode>General</c:formatCode>
                <c:ptCount val="4"/>
                <c:pt idx="0">
                  <c:v>0.10113429918022182</c:v>
                </c:pt>
                <c:pt idx="1">
                  <c:v>0.11998622784329221</c:v>
                </c:pt>
                <c:pt idx="2">
                  <c:v>0.18208775474071426</c:v>
                </c:pt>
                <c:pt idx="3">
                  <c:v>0.3650272280641545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AB-4EF3-9664-28E9CF70E082}"/>
            </c:ext>
          </c:extLst>
        </c:ser>
        <c:ser>
          <c:idx val="4"/>
          <c:order val="4"/>
          <c:tx>
            <c:v>V1'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'1'!$A$16:$A$19</c:f>
              <c:numCache>
                <c:formatCode>0.0000</c:formatCode>
                <c:ptCount val="4"/>
                <c:pt idx="0">
                  <c:v>0.11976047904191617</c:v>
                </c:pt>
                <c:pt idx="1">
                  <c:v>0.33444816053511706</c:v>
                </c:pt>
                <c:pt idx="2">
                  <c:v>1.0416666666666667</c:v>
                </c:pt>
                <c:pt idx="3">
                  <c:v>3.125</c:v>
                </c:pt>
              </c:numCache>
            </c:numRef>
          </c:xVal>
          <c:yVal>
            <c:numRef>
              <c:f>'1'!$H$16:$H$19</c:f>
              <c:numCache>
                <c:formatCode>General</c:formatCode>
                <c:ptCount val="4"/>
                <c:pt idx="0">
                  <c:v>0.12523015411017976</c:v>
                </c:pt>
                <c:pt idx="1">
                  <c:v>0.18727732773130185</c:v>
                </c:pt>
                <c:pt idx="2">
                  <c:v>0.39167149293357767</c:v>
                </c:pt>
                <c:pt idx="3">
                  <c:v>0.99377844264274473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AB-4EF3-9664-28E9CF70E082}"/>
            </c:ext>
          </c:extLst>
        </c:ser>
        <c:ser>
          <c:idx val="5"/>
          <c:order val="5"/>
          <c:tx>
            <c:v>V2'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'1'!$A$16:$A$19</c:f>
              <c:numCache>
                <c:formatCode>0.0000</c:formatCode>
                <c:ptCount val="4"/>
                <c:pt idx="0">
                  <c:v>0.11976047904191617</c:v>
                </c:pt>
                <c:pt idx="1">
                  <c:v>0.33444816053511706</c:v>
                </c:pt>
                <c:pt idx="2">
                  <c:v>1.0416666666666667</c:v>
                </c:pt>
                <c:pt idx="3">
                  <c:v>3.125</c:v>
                </c:pt>
              </c:numCache>
            </c:numRef>
          </c:xVal>
          <c:yVal>
            <c:numRef>
              <c:f>'1'!$J$16:$J$19</c:f>
              <c:numCache>
                <c:formatCode>General</c:formatCode>
                <c:ptCount val="4"/>
                <c:pt idx="0">
                  <c:v>0.14932600904013771</c:v>
                </c:pt>
                <c:pt idx="1">
                  <c:v>0.25456842761931153</c:v>
                </c:pt>
                <c:pt idx="2">
                  <c:v>0.60125523112644097</c:v>
                </c:pt>
                <c:pt idx="3">
                  <c:v>1.6225296572213348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AB-4EF3-9664-28E9CF70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3808"/>
        <c:axId val="166905728"/>
      </c:scatterChart>
      <c:valAx>
        <c:axId val="1669038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1/S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6905728"/>
        <c:crosses val="autoZero"/>
        <c:crossBetween val="midCat"/>
      </c:valAx>
      <c:valAx>
        <c:axId val="1669057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1/ V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690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Vo</c:v>
          </c:tx>
          <c:marker>
            <c:symbol val="none"/>
          </c:marker>
          <c:xVal>
            <c:numRef>
              <c:f>'2'!$A$9:$A$15</c:f>
              <c:numCache>
                <c:formatCode>0.00</c:formatCode>
                <c:ptCount val="7"/>
                <c:pt idx="0">
                  <c:v>0.2</c:v>
                </c:pt>
                <c:pt idx="1">
                  <c:v>0.33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'2'!$B$9:$B$15</c:f>
              <c:numCache>
                <c:formatCode>0.00</c:formatCode>
                <c:ptCount val="7"/>
                <c:pt idx="0">
                  <c:v>8.34</c:v>
                </c:pt>
                <c:pt idx="1">
                  <c:v>12.48</c:v>
                </c:pt>
                <c:pt idx="2">
                  <c:v>16.670000000000002</c:v>
                </c:pt>
                <c:pt idx="3">
                  <c:v>25</c:v>
                </c:pt>
                <c:pt idx="4">
                  <c:v>36.200000000000003</c:v>
                </c:pt>
                <c:pt idx="5">
                  <c:v>40</c:v>
                </c:pt>
                <c:pt idx="6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5-4B44-BD55-D12F9D7BD57F}"/>
            </c:ext>
          </c:extLst>
        </c:ser>
        <c:ser>
          <c:idx val="1"/>
          <c:order val="1"/>
          <c:tx>
            <c:v>V1</c:v>
          </c:tx>
          <c:marker>
            <c:symbol val="none"/>
          </c:marker>
          <c:xVal>
            <c:numRef>
              <c:f>'2'!$A$9:$A$15</c:f>
              <c:numCache>
                <c:formatCode>0.00</c:formatCode>
                <c:ptCount val="7"/>
                <c:pt idx="0">
                  <c:v>0.2</c:v>
                </c:pt>
                <c:pt idx="1">
                  <c:v>0.33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'2'!$C$9:$C$15</c:f>
              <c:numCache>
                <c:formatCode>0.00</c:formatCode>
                <c:ptCount val="7"/>
                <c:pt idx="0">
                  <c:v>3.15</c:v>
                </c:pt>
                <c:pt idx="1">
                  <c:v>5.0599999999999996</c:v>
                </c:pt>
                <c:pt idx="2">
                  <c:v>7.12</c:v>
                </c:pt>
                <c:pt idx="3">
                  <c:v>13.3</c:v>
                </c:pt>
                <c:pt idx="4">
                  <c:v>26.2</c:v>
                </c:pt>
                <c:pt idx="5">
                  <c:v>28.9</c:v>
                </c:pt>
                <c:pt idx="6">
                  <c:v>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A5-4B44-BD55-D12F9D7BD57F}"/>
            </c:ext>
          </c:extLst>
        </c:ser>
        <c:ser>
          <c:idx val="2"/>
          <c:order val="2"/>
          <c:tx>
            <c:v>V2</c:v>
          </c:tx>
          <c:marker>
            <c:symbol val="none"/>
          </c:marker>
          <c:xVal>
            <c:numRef>
              <c:f>'2'!$A$9:$A$15</c:f>
              <c:numCache>
                <c:formatCode>0.00</c:formatCode>
                <c:ptCount val="7"/>
                <c:pt idx="0">
                  <c:v>0.2</c:v>
                </c:pt>
                <c:pt idx="1">
                  <c:v>0.33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'2'!$D$9:$D$15</c:f>
              <c:numCache>
                <c:formatCode>0.00</c:formatCode>
                <c:ptCount val="7"/>
                <c:pt idx="0">
                  <c:v>5.32</c:v>
                </c:pt>
                <c:pt idx="1">
                  <c:v>6.26</c:v>
                </c:pt>
                <c:pt idx="2">
                  <c:v>7.07</c:v>
                </c:pt>
                <c:pt idx="3">
                  <c:v>8.56</c:v>
                </c:pt>
                <c:pt idx="4">
                  <c:v>9.4499999999999993</c:v>
                </c:pt>
                <c:pt idx="5">
                  <c:v>9.6</c:v>
                </c:pt>
                <c:pt idx="6">
                  <c:v>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A5-4B44-BD55-D12F9D7BD57F}"/>
            </c:ext>
          </c:extLst>
        </c:ser>
        <c:ser>
          <c:idx val="3"/>
          <c:order val="3"/>
          <c:tx>
            <c:v>V3</c:v>
          </c:tx>
          <c:marker>
            <c:symbol val="none"/>
          </c:marker>
          <c:xVal>
            <c:numRef>
              <c:f>'2'!$A$9:$A$15</c:f>
              <c:numCache>
                <c:formatCode>0.00</c:formatCode>
                <c:ptCount val="7"/>
                <c:pt idx="0">
                  <c:v>0.2</c:v>
                </c:pt>
                <c:pt idx="1">
                  <c:v>0.33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'2'!$E$9:$E$15</c:f>
              <c:numCache>
                <c:formatCode>0.00</c:formatCode>
                <c:ptCount val="7"/>
                <c:pt idx="0">
                  <c:v>4.33</c:v>
                </c:pt>
                <c:pt idx="1">
                  <c:v>5.56</c:v>
                </c:pt>
                <c:pt idx="2">
                  <c:v>8.75</c:v>
                </c:pt>
                <c:pt idx="3">
                  <c:v>14.8</c:v>
                </c:pt>
                <c:pt idx="4">
                  <c:v>23.6</c:v>
                </c:pt>
                <c:pt idx="5">
                  <c:v>28.5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A5-4B44-BD55-D12F9D7B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2496"/>
        <c:axId val="167004416"/>
      </c:scatterChart>
      <c:valAx>
        <c:axId val="1670024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004416"/>
        <c:crosses val="autoZero"/>
        <c:crossBetween val="midCat"/>
      </c:valAx>
      <c:valAx>
        <c:axId val="167004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00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Vo</c:v>
          </c:tx>
          <c:marker>
            <c:symbol val="none"/>
          </c:marker>
          <c:xVal>
            <c:numRef>
              <c:f>'2'!$A$19:$A$25</c:f>
              <c:numCache>
                <c:formatCode>0.0000</c:formatCode>
                <c:ptCount val="7"/>
                <c:pt idx="0">
                  <c:v>5</c:v>
                </c:pt>
                <c:pt idx="1">
                  <c:v>3.0303030303030303</c:v>
                </c:pt>
                <c:pt idx="2">
                  <c:v>2</c:v>
                </c:pt>
                <c:pt idx="3">
                  <c:v>1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'2'!$B$19:$B$25</c:f>
              <c:numCache>
                <c:formatCode>0.0000</c:formatCode>
                <c:ptCount val="7"/>
                <c:pt idx="0">
                  <c:v>0.11990407673860912</c:v>
                </c:pt>
                <c:pt idx="1">
                  <c:v>8.0128205128205121E-2</c:v>
                </c:pt>
                <c:pt idx="2">
                  <c:v>5.9988002399520089E-2</c:v>
                </c:pt>
                <c:pt idx="3">
                  <c:v>0.04</c:v>
                </c:pt>
                <c:pt idx="4">
                  <c:v>2.7624309392265192E-2</c:v>
                </c:pt>
                <c:pt idx="5">
                  <c:v>2.5000000000000001E-2</c:v>
                </c:pt>
                <c:pt idx="6">
                  <c:v>2.3474178403755867E-2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2-4DE0-AF08-8ADA0FD7D6C7}"/>
            </c:ext>
          </c:extLst>
        </c:ser>
        <c:ser>
          <c:idx val="1"/>
          <c:order val="1"/>
          <c:tx>
            <c:v>V1</c:v>
          </c:tx>
          <c:marker>
            <c:symbol val="none"/>
          </c:marker>
          <c:xVal>
            <c:numRef>
              <c:f>'2'!$A$19:$A$25</c:f>
              <c:numCache>
                <c:formatCode>0.0000</c:formatCode>
                <c:ptCount val="7"/>
                <c:pt idx="0">
                  <c:v>5</c:v>
                </c:pt>
                <c:pt idx="1">
                  <c:v>3.0303030303030303</c:v>
                </c:pt>
                <c:pt idx="2">
                  <c:v>2</c:v>
                </c:pt>
                <c:pt idx="3">
                  <c:v>1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'2'!$C$19:$C$25</c:f>
              <c:numCache>
                <c:formatCode>0.0000</c:formatCode>
                <c:ptCount val="7"/>
                <c:pt idx="0">
                  <c:v>0.31746031746031744</c:v>
                </c:pt>
                <c:pt idx="1">
                  <c:v>0.19762845849802374</c:v>
                </c:pt>
                <c:pt idx="2">
                  <c:v>0.1404494382022472</c:v>
                </c:pt>
                <c:pt idx="3">
                  <c:v>7.5187969924812026E-2</c:v>
                </c:pt>
                <c:pt idx="4">
                  <c:v>3.8167938931297711E-2</c:v>
                </c:pt>
                <c:pt idx="5">
                  <c:v>3.4602076124567477E-2</c:v>
                </c:pt>
                <c:pt idx="6">
                  <c:v>3.1446540880503145E-2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2-4DE0-AF08-8ADA0FD7D6C7}"/>
            </c:ext>
          </c:extLst>
        </c:ser>
        <c:ser>
          <c:idx val="2"/>
          <c:order val="2"/>
          <c:tx>
            <c:v>V2</c:v>
          </c:tx>
          <c:marker>
            <c:symbol val="none"/>
          </c:marker>
          <c:xVal>
            <c:numRef>
              <c:f>'2'!$A$19:$A$25</c:f>
              <c:numCache>
                <c:formatCode>0.0000</c:formatCode>
                <c:ptCount val="7"/>
                <c:pt idx="0">
                  <c:v>5</c:v>
                </c:pt>
                <c:pt idx="1">
                  <c:v>3.0303030303030303</c:v>
                </c:pt>
                <c:pt idx="2">
                  <c:v>2</c:v>
                </c:pt>
                <c:pt idx="3">
                  <c:v>1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'2'!$D$19:$D$25</c:f>
              <c:numCache>
                <c:formatCode>0.0000</c:formatCode>
                <c:ptCount val="7"/>
                <c:pt idx="0">
                  <c:v>0.18796992481203006</c:v>
                </c:pt>
                <c:pt idx="1">
                  <c:v>0.15974440894568689</c:v>
                </c:pt>
                <c:pt idx="2">
                  <c:v>0.14144271570014144</c:v>
                </c:pt>
                <c:pt idx="3">
                  <c:v>0.11682242990654206</c:v>
                </c:pt>
                <c:pt idx="4">
                  <c:v>0.10582010582010583</c:v>
                </c:pt>
                <c:pt idx="5">
                  <c:v>0.10416666666666667</c:v>
                </c:pt>
                <c:pt idx="6">
                  <c:v>0.10256410256410256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2-4DE0-AF08-8ADA0FD7D6C7}"/>
            </c:ext>
          </c:extLst>
        </c:ser>
        <c:ser>
          <c:idx val="7"/>
          <c:order val="3"/>
          <c:tx>
            <c:v>V3</c:v>
          </c:tx>
          <c:spPr>
            <a:ln w="28575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'2'!$A$19:$A$25</c:f>
              <c:numCache>
                <c:formatCode>0.0000</c:formatCode>
                <c:ptCount val="7"/>
                <c:pt idx="0">
                  <c:v>5</c:v>
                </c:pt>
                <c:pt idx="1">
                  <c:v>3.0303030303030303</c:v>
                </c:pt>
                <c:pt idx="2">
                  <c:v>2</c:v>
                </c:pt>
                <c:pt idx="3">
                  <c:v>1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'2'!$E$19:$E$25</c:f>
              <c:numCache>
                <c:formatCode>0.0000</c:formatCode>
                <c:ptCount val="7"/>
                <c:pt idx="0">
                  <c:v>0.23094688221709006</c:v>
                </c:pt>
                <c:pt idx="1">
                  <c:v>0.17985611510791369</c:v>
                </c:pt>
                <c:pt idx="2">
                  <c:v>0.11428571428571428</c:v>
                </c:pt>
                <c:pt idx="3">
                  <c:v>6.7567567567567557E-2</c:v>
                </c:pt>
                <c:pt idx="4">
                  <c:v>4.2372881355932202E-2</c:v>
                </c:pt>
                <c:pt idx="5">
                  <c:v>3.5087719298245612E-2</c:v>
                </c:pt>
                <c:pt idx="6">
                  <c:v>3.3333333333333333E-2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92-4DE0-AF08-8ADA0FD7D6C7}"/>
            </c:ext>
          </c:extLst>
        </c:ser>
        <c:ser>
          <c:idx val="3"/>
          <c:order val="4"/>
          <c:tx>
            <c:v>Vo'</c:v>
          </c:tx>
          <c:spPr>
            <a:ln w="1905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'2'!$A$19:$A$25</c:f>
              <c:numCache>
                <c:formatCode>0.0000</c:formatCode>
                <c:ptCount val="7"/>
                <c:pt idx="0">
                  <c:v>5</c:v>
                </c:pt>
                <c:pt idx="1">
                  <c:v>3.0303030303030303</c:v>
                </c:pt>
                <c:pt idx="2">
                  <c:v>2</c:v>
                </c:pt>
                <c:pt idx="3">
                  <c:v>1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'2'!$G$19:$G$25</c:f>
              <c:numCache>
                <c:formatCode>0.000</c:formatCode>
                <c:ptCount val="7"/>
                <c:pt idx="0">
                  <c:v>0.11983601584349923</c:v>
                </c:pt>
                <c:pt idx="1">
                  <c:v>8.0413019860862828E-2</c:v>
                </c:pt>
                <c:pt idx="2">
                  <c:v>5.979176042379148E-2</c:v>
                </c:pt>
                <c:pt idx="3">
                  <c:v>3.9777008617222234E-2</c:v>
                </c:pt>
                <c:pt idx="4">
                  <c:v>2.7768157533280685E-2</c:v>
                </c:pt>
                <c:pt idx="5">
                  <c:v>2.4765944762295301E-2</c:v>
                </c:pt>
                <c:pt idx="6">
                  <c:v>2.3765207171966837E-2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92-4DE0-AF08-8ADA0FD7D6C7}"/>
            </c:ext>
          </c:extLst>
        </c:ser>
        <c:ser>
          <c:idx val="4"/>
          <c:order val="5"/>
          <c:tx>
            <c:v>V1'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'2'!$A$19:$A$25</c:f>
              <c:numCache>
                <c:formatCode>0.0000</c:formatCode>
                <c:ptCount val="7"/>
                <c:pt idx="0">
                  <c:v>5</c:v>
                </c:pt>
                <c:pt idx="1">
                  <c:v>3.0303030303030303</c:v>
                </c:pt>
                <c:pt idx="2">
                  <c:v>2</c:v>
                </c:pt>
                <c:pt idx="3">
                  <c:v>1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'2'!$I$19:$I$25</c:f>
              <c:numCache>
                <c:formatCode>0.000</c:formatCode>
                <c:ptCount val="7"/>
                <c:pt idx="0">
                  <c:v>0.31608294895179595</c:v>
                </c:pt>
                <c:pt idx="1">
                  <c:v>0.19935055507801236</c:v>
                </c:pt>
                <c:pt idx="2">
                  <c:v>0.13829053366711017</c:v>
                </c:pt>
                <c:pt idx="3">
                  <c:v>7.902639523888158E-2</c:v>
                </c:pt>
                <c:pt idx="4">
                  <c:v>4.3467912181944429E-2</c:v>
                </c:pt>
                <c:pt idx="5">
                  <c:v>3.4578291417710134E-2</c:v>
                </c:pt>
                <c:pt idx="6">
                  <c:v>3.1615084496298705E-2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92-4DE0-AF08-8ADA0FD7D6C7}"/>
            </c:ext>
          </c:extLst>
        </c:ser>
        <c:ser>
          <c:idx val="5"/>
          <c:order val="6"/>
          <c:tx>
            <c:v>V2'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'2'!$A$19:$A$25</c:f>
              <c:numCache>
                <c:formatCode>0.0000</c:formatCode>
                <c:ptCount val="7"/>
                <c:pt idx="0">
                  <c:v>5</c:v>
                </c:pt>
                <c:pt idx="1">
                  <c:v>3.0303030303030303</c:v>
                </c:pt>
                <c:pt idx="2">
                  <c:v>2</c:v>
                </c:pt>
                <c:pt idx="3">
                  <c:v>1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'2'!$K$19:$K$25</c:f>
              <c:numCache>
                <c:formatCode>0.00E+00</c:formatCode>
                <c:ptCount val="7"/>
                <c:pt idx="0">
                  <c:v>0.191785981053543</c:v>
                </c:pt>
                <c:pt idx="1">
                  <c:v>0.15566549498292812</c:v>
                </c:pt>
                <c:pt idx="2">
                  <c:v>0.13677170226906804</c:v>
                </c:pt>
                <c:pt idx="3">
                  <c:v>0.11843360934090971</c:v>
                </c:pt>
                <c:pt idx="4">
                  <c:v>0.10743075358401473</c:v>
                </c:pt>
                <c:pt idx="5">
                  <c:v>0.10468003964479097</c:v>
                </c:pt>
                <c:pt idx="6">
                  <c:v>0.10376313499838306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92-4DE0-AF08-8ADA0FD7D6C7}"/>
            </c:ext>
          </c:extLst>
        </c:ser>
        <c:ser>
          <c:idx val="6"/>
          <c:order val="7"/>
          <c:tx>
            <c:v>V3'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'2'!$A$19:$A$25</c:f>
              <c:numCache>
                <c:formatCode>0.0000</c:formatCode>
                <c:ptCount val="7"/>
                <c:pt idx="0">
                  <c:v>5</c:v>
                </c:pt>
                <c:pt idx="1">
                  <c:v>3.0303030303030303</c:v>
                </c:pt>
                <c:pt idx="2">
                  <c:v>2</c:v>
                </c:pt>
                <c:pt idx="3">
                  <c:v>1</c:v>
                </c:pt>
                <c:pt idx="4">
                  <c:v>0.4</c:v>
                </c:pt>
                <c:pt idx="5">
                  <c:v>0.25</c:v>
                </c:pt>
                <c:pt idx="6">
                  <c:v>0.2</c:v>
                </c:pt>
              </c:numCache>
            </c:numRef>
          </c:xVal>
          <c:yVal>
            <c:numRef>
              <c:f>'2'!$M$19:$M$25</c:f>
              <c:numCache>
                <c:formatCode>0.000</c:formatCode>
                <c:ptCount val="7"/>
                <c:pt idx="0">
                  <c:v>0.24710252002982752</c:v>
                </c:pt>
                <c:pt idx="1">
                  <c:v>0.15754423451924363</c:v>
                </c:pt>
                <c:pt idx="2">
                  <c:v>0.11069836209832279</c:v>
                </c:pt>
                <c:pt idx="3">
                  <c:v>6.5230309454487892E-2</c:v>
                </c:pt>
                <c:pt idx="4">
                  <c:v>3.7949477868186948E-2</c:v>
                </c:pt>
                <c:pt idx="5">
                  <c:v>3.1129269971611716E-2</c:v>
                </c:pt>
                <c:pt idx="6">
                  <c:v>2.8855867339419972E-2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92-4DE0-AF08-8ADA0FD7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15584"/>
        <c:axId val="168121856"/>
      </c:scatterChart>
      <c:valAx>
        <c:axId val="1681155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1/S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8121856"/>
        <c:crosses val="autoZero"/>
        <c:crossBetween val="midCat"/>
      </c:valAx>
      <c:valAx>
        <c:axId val="168121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1/ V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811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11</xdr:col>
      <xdr:colOff>15875</xdr:colOff>
      <xdr:row>12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0</xdr:row>
      <xdr:rowOff>152399</xdr:rowOff>
    </xdr:from>
    <xdr:to>
      <xdr:col>20</xdr:col>
      <xdr:colOff>50802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0</xdr:row>
      <xdr:rowOff>190499</xdr:rowOff>
    </xdr:from>
    <xdr:to>
      <xdr:col>12</xdr:col>
      <xdr:colOff>414516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9526</xdr:colOff>
      <xdr:row>1</xdr:row>
      <xdr:rowOff>1</xdr:rowOff>
    </xdr:from>
    <xdr:to>
      <xdr:col>20</xdr:col>
      <xdr:colOff>123826</xdr:colOff>
      <xdr:row>14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K20"/>
  <sheetViews>
    <sheetView showGridLines="0" tabSelected="1" workbookViewId="0">
      <selection activeCell="D22" sqref="D22"/>
    </sheetView>
  </sheetViews>
  <sheetFormatPr defaultRowHeight="15" x14ac:dyDescent="0.25"/>
  <cols>
    <col min="4" max="4" width="9.5703125" customWidth="1"/>
    <col min="5" max="5" width="9" customWidth="1"/>
    <col min="6" max="6" width="9.28515625" customWidth="1"/>
    <col min="7" max="7" width="9.140625" customWidth="1"/>
  </cols>
  <sheetData>
    <row r="2" spans="1:11" x14ac:dyDescent="0.25">
      <c r="B2" s="4" t="s">
        <v>1</v>
      </c>
      <c r="C2" s="4" t="s">
        <v>11</v>
      </c>
      <c r="D2" s="4" t="s">
        <v>12</v>
      </c>
    </row>
    <row r="3" spans="1:11" x14ac:dyDescent="0.25">
      <c r="B3" s="28">
        <v>11.035332941493751</v>
      </c>
      <c r="C3" s="28">
        <v>0.96902303820752533</v>
      </c>
      <c r="D3" s="28">
        <v>1.0910881904581231</v>
      </c>
    </row>
    <row r="5" spans="1:11" x14ac:dyDescent="0.25">
      <c r="B5" s="8" t="s">
        <v>13</v>
      </c>
      <c r="C5" s="8" t="s">
        <v>6</v>
      </c>
      <c r="D5" s="8" t="s">
        <v>7</v>
      </c>
    </row>
    <row r="6" spans="1:11" x14ac:dyDescent="0.25">
      <c r="B6" s="7">
        <v>0</v>
      </c>
      <c r="C6" s="7">
        <v>2.5</v>
      </c>
      <c r="D6" s="7">
        <v>5</v>
      </c>
    </row>
    <row r="8" spans="1:11" x14ac:dyDescent="0.25">
      <c r="A8" s="6" t="s">
        <v>2</v>
      </c>
      <c r="B8" s="6" t="s">
        <v>5</v>
      </c>
      <c r="C8" s="6" t="s">
        <v>3</v>
      </c>
      <c r="D8" s="6" t="s">
        <v>4</v>
      </c>
    </row>
    <row r="9" spans="1:11" x14ac:dyDescent="0.25">
      <c r="A9" s="9">
        <v>8.35</v>
      </c>
      <c r="B9" s="9">
        <v>11.75</v>
      </c>
      <c r="C9" s="9">
        <v>9.65</v>
      </c>
      <c r="D9" s="9">
        <v>7.25</v>
      </c>
    </row>
    <row r="10" spans="1:11" x14ac:dyDescent="0.25">
      <c r="A10" s="9">
        <v>2.99</v>
      </c>
      <c r="B10" s="9">
        <v>8.5</v>
      </c>
      <c r="C10" s="9">
        <v>5.6</v>
      </c>
      <c r="D10" s="9">
        <v>4</v>
      </c>
    </row>
    <row r="11" spans="1:11" x14ac:dyDescent="0.25">
      <c r="A11" s="9">
        <v>0.96</v>
      </c>
      <c r="B11" s="9">
        <v>4.8</v>
      </c>
      <c r="C11" s="9">
        <v>2.33</v>
      </c>
      <c r="D11" s="9">
        <v>1.58</v>
      </c>
    </row>
    <row r="12" spans="1:11" x14ac:dyDescent="0.25">
      <c r="A12" s="9">
        <v>0.32</v>
      </c>
      <c r="B12" s="9">
        <v>2.8</v>
      </c>
      <c r="C12" s="9">
        <v>1.04</v>
      </c>
      <c r="D12" s="9">
        <v>0.62</v>
      </c>
    </row>
    <row r="13" spans="1:11" x14ac:dyDescent="0.25">
      <c r="A13" s="17" t="s">
        <v>8</v>
      </c>
      <c r="B13" s="17" t="s">
        <v>9</v>
      </c>
      <c r="C13" s="17" t="s">
        <v>9</v>
      </c>
      <c r="D13" s="17" t="s">
        <v>9</v>
      </c>
    </row>
    <row r="15" spans="1:11" x14ac:dyDescent="0.25">
      <c r="A15" s="11" t="s">
        <v>15</v>
      </c>
      <c r="B15" s="11" t="s">
        <v>16</v>
      </c>
      <c r="C15" s="11" t="s">
        <v>17</v>
      </c>
      <c r="D15" s="11" t="s">
        <v>18</v>
      </c>
      <c r="F15" s="1" t="s">
        <v>20</v>
      </c>
      <c r="G15" s="2" t="s">
        <v>10</v>
      </c>
      <c r="H15" s="1" t="s">
        <v>21</v>
      </c>
      <c r="I15" s="2" t="s">
        <v>14</v>
      </c>
      <c r="J15" s="1" t="s">
        <v>22</v>
      </c>
      <c r="K15" s="2" t="s">
        <v>19</v>
      </c>
    </row>
    <row r="16" spans="1:11" x14ac:dyDescent="0.25">
      <c r="A16" s="12">
        <f t="shared" ref="A16:D19" si="0">1/A9</f>
        <v>0.11976047904191617</v>
      </c>
      <c r="B16" s="12">
        <f t="shared" si="0"/>
        <v>8.5106382978723402E-2</v>
      </c>
      <c r="C16" s="12">
        <f t="shared" si="0"/>
        <v>0.10362694300518134</v>
      </c>
      <c r="D16" s="12">
        <f t="shared" si="0"/>
        <v>0.13793103448275862</v>
      </c>
      <c r="F16" s="5">
        <f>(1/Vmax)+(Km/Vmax)*(1+B$6/KI)*A16</f>
        <v>0.10113429918022182</v>
      </c>
      <c r="G16" s="5">
        <f>(F16-B16)^2</f>
        <v>2.5689409776225551E-4</v>
      </c>
      <c r="H16" s="5">
        <f>(1/Vmax)+(Km/Vmax)*(1+C$6/KI)*A16</f>
        <v>0.12523015411017976</v>
      </c>
      <c r="I16" s="5">
        <f>(H16-C16)^2</f>
        <v>4.6669873004712723E-4</v>
      </c>
      <c r="J16" s="5">
        <f>(1/Vmax)+(Km/Vmax)*(1+D$6/KI)*A16</f>
        <v>0.14932600904013771</v>
      </c>
      <c r="K16" s="5">
        <f>(J16-D16)^2</f>
        <v>1.2984544516331679E-4</v>
      </c>
    </row>
    <row r="17" spans="1:11" x14ac:dyDescent="0.25">
      <c r="A17" s="12">
        <f t="shared" si="0"/>
        <v>0.33444816053511706</v>
      </c>
      <c r="B17" s="12">
        <f t="shared" si="0"/>
        <v>0.11764705882352941</v>
      </c>
      <c r="C17" s="12">
        <f t="shared" si="0"/>
        <v>0.17857142857142858</v>
      </c>
      <c r="D17" s="12">
        <f t="shared" si="0"/>
        <v>0.25</v>
      </c>
      <c r="F17" s="5">
        <f>(1/Vmax)+(Km/Vmax)*(1+B$6/KI)*A17</f>
        <v>0.11998622784329221</v>
      </c>
      <c r="G17" s="5">
        <f>(F17-B17)^2</f>
        <v>5.4717117030180802E-6</v>
      </c>
      <c r="H17" s="5">
        <f>(1/Vmax)+(Km/Vmax)*(1+C$6/KI)*A17</f>
        <v>0.18727732773130185</v>
      </c>
      <c r="I17" s="5">
        <f>(H17-C17)^2</f>
        <v>7.5792680181882113E-5</v>
      </c>
      <c r="J17" s="5">
        <f>(1/Vmax)+(Km/Vmax)*(1+D$6/KI)*A17</f>
        <v>0.25456842761931153</v>
      </c>
      <c r="K17" s="5">
        <f>(J17-D17)^2</f>
        <v>2.0870530912888436E-5</v>
      </c>
    </row>
    <row r="18" spans="1:11" x14ac:dyDescent="0.25">
      <c r="A18" s="12">
        <f t="shared" si="0"/>
        <v>1.0416666666666667</v>
      </c>
      <c r="B18" s="12">
        <f t="shared" si="0"/>
        <v>0.20833333333333334</v>
      </c>
      <c r="C18" s="12">
        <f t="shared" si="0"/>
        <v>0.42918454935622319</v>
      </c>
      <c r="D18" s="12">
        <f t="shared" si="0"/>
        <v>0.63291139240506322</v>
      </c>
      <c r="F18" s="5">
        <f>(1/Vmax)+(Km/Vmax)*(1+B$6/KI)*A18</f>
        <v>0.18208775474071426</v>
      </c>
      <c r="G18" s="5">
        <f>(F18-B18)^2</f>
        <v>6.8883039566134513E-4</v>
      </c>
      <c r="H18" s="5">
        <f>(1/Vmax)+(Km/Vmax)*(1+C$6/KI)*A18</f>
        <v>0.39167149293357767</v>
      </c>
      <c r="I18" s="5">
        <f>(H18-C18)^2</f>
        <v>1.4072294021685863E-3</v>
      </c>
      <c r="J18" s="5">
        <f>(1/Vmax)+(Km/Vmax)*(1+D$6/KI)*A18</f>
        <v>0.60125523112644097</v>
      </c>
      <c r="K18" s="5">
        <f>(J18-D18)^2</f>
        <v>1.0021125468981428E-3</v>
      </c>
    </row>
    <row r="19" spans="1:11" x14ac:dyDescent="0.25">
      <c r="A19" s="12">
        <f t="shared" si="0"/>
        <v>3.125</v>
      </c>
      <c r="B19" s="12">
        <f t="shared" si="0"/>
        <v>0.35714285714285715</v>
      </c>
      <c r="C19" s="12">
        <f t="shared" si="0"/>
        <v>0.96153846153846145</v>
      </c>
      <c r="D19" s="12">
        <f t="shared" si="0"/>
        <v>1.6129032258064517</v>
      </c>
      <c r="F19" s="5">
        <f>(1/Vmax)+(Km/Vmax)*(1+B$6/KI)*A19</f>
        <v>0.3650272280641545</v>
      </c>
      <c r="G19" s="5">
        <f>(F19-B19)^2</f>
        <v>6.216330482459915E-5</v>
      </c>
      <c r="H19" s="5">
        <f>(1/Vmax)+(Km/Vmax)*(1+C$6/KI)*A19</f>
        <v>0.99377844264274473</v>
      </c>
      <c r="I19" s="5">
        <f>(H19-C19)^2</f>
        <v>1.0394163816045427E-3</v>
      </c>
      <c r="J19" s="5">
        <f>(1/Vmax)+(Km/Vmax)*(1+D$6/KI)*A19</f>
        <v>1.6225296572213348</v>
      </c>
      <c r="K19" s="5">
        <f>(J19-D19)^2</f>
        <v>9.2668181785447536E-5</v>
      </c>
    </row>
    <row r="20" spans="1:11" x14ac:dyDescent="0.25">
      <c r="F20" s="1" t="s">
        <v>0</v>
      </c>
      <c r="G20" s="3">
        <f>SUM(G16:G19)</f>
        <v>1.0133595099512179E-3</v>
      </c>
      <c r="H20" s="1" t="s">
        <v>0</v>
      </c>
      <c r="I20" s="3">
        <f>SUM(I16:I19)</f>
        <v>2.9891371940021384E-3</v>
      </c>
      <c r="J20" s="1" t="s">
        <v>0</v>
      </c>
      <c r="K20" s="3">
        <f>SUM(K16:K19)</f>
        <v>1.2454967047597955E-3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N26"/>
  <sheetViews>
    <sheetView showGridLines="0" workbookViewId="0">
      <selection activeCell="D10" sqref="D10"/>
    </sheetView>
  </sheetViews>
  <sheetFormatPr defaultRowHeight="15" x14ac:dyDescent="0.25"/>
  <cols>
    <col min="4" max="4" width="9.5703125" customWidth="1"/>
    <col min="5" max="5" width="9" customWidth="1"/>
    <col min="6" max="6" width="9.28515625" customWidth="1"/>
    <col min="7" max="7" width="9.140625" customWidth="1"/>
    <col min="8" max="8" width="9.28515625" bestFit="1" customWidth="1"/>
  </cols>
  <sheetData>
    <row r="2" spans="1:5" x14ac:dyDescent="0.25">
      <c r="B2" s="8" t="s">
        <v>27</v>
      </c>
      <c r="C2" s="8" t="s">
        <v>24</v>
      </c>
      <c r="D2" s="8" t="s">
        <v>25</v>
      </c>
      <c r="E2" s="8" t="s">
        <v>26</v>
      </c>
    </row>
    <row r="3" spans="1:5" x14ac:dyDescent="0.25">
      <c r="A3" s="4" t="s">
        <v>31</v>
      </c>
      <c r="B3" s="7">
        <v>0</v>
      </c>
      <c r="C3" s="7">
        <v>2.5</v>
      </c>
      <c r="D3" s="7">
        <v>5</v>
      </c>
      <c r="E3" s="7">
        <v>6</v>
      </c>
    </row>
    <row r="4" spans="1:5" x14ac:dyDescent="0.25">
      <c r="A4" s="4" t="s">
        <v>1</v>
      </c>
      <c r="B4" s="16">
        <v>50.60150819722891</v>
      </c>
      <c r="C4" s="10">
        <f>B4</f>
        <v>50.60150819722891</v>
      </c>
      <c r="D4" s="10">
        <v>55.228023523126964</v>
      </c>
      <c r="E4" s="10">
        <f>B4</f>
        <v>50.60150819722891</v>
      </c>
    </row>
    <row r="5" spans="1:5" x14ac:dyDescent="0.25">
      <c r="A5" s="4" t="s">
        <v>11</v>
      </c>
      <c r="B5" s="16">
        <v>1.0127766276056158</v>
      </c>
      <c r="C5" s="10">
        <f>B5</f>
        <v>1.0127766276056158</v>
      </c>
      <c r="D5" s="10">
        <f t="shared" ref="D5" si="0">C5</f>
        <v>1.0127766276056158</v>
      </c>
      <c r="E5" s="10">
        <f>D5</f>
        <v>1.0127766276056158</v>
      </c>
    </row>
    <row r="6" spans="1:5" x14ac:dyDescent="0.25">
      <c r="A6" s="4" t="s">
        <v>12</v>
      </c>
      <c r="B6" s="13">
        <v>1</v>
      </c>
      <c r="C6" s="28">
        <v>1.2748448784371782</v>
      </c>
      <c r="D6" s="28">
        <v>1.1042213746008027</v>
      </c>
      <c r="E6" s="28">
        <v>4.7179936153348061</v>
      </c>
    </row>
    <row r="8" spans="1:5" x14ac:dyDescent="0.25">
      <c r="A8" s="6" t="s">
        <v>2</v>
      </c>
      <c r="B8" s="6" t="s">
        <v>5</v>
      </c>
      <c r="C8" s="6" t="s">
        <v>3</v>
      </c>
      <c r="D8" s="6" t="s">
        <v>4</v>
      </c>
      <c r="E8" s="6" t="s">
        <v>32</v>
      </c>
    </row>
    <row r="9" spans="1:5" x14ac:dyDescent="0.25">
      <c r="A9" s="9">
        <v>0.2</v>
      </c>
      <c r="B9" s="9">
        <v>8.34</v>
      </c>
      <c r="C9" s="9">
        <v>3.15</v>
      </c>
      <c r="D9" s="9">
        <v>5.32</v>
      </c>
      <c r="E9" s="9">
        <v>4.33</v>
      </c>
    </row>
    <row r="10" spans="1:5" x14ac:dyDescent="0.25">
      <c r="A10" s="9">
        <v>0.33</v>
      </c>
      <c r="B10" s="9">
        <v>12.48</v>
      </c>
      <c r="C10" s="9">
        <v>5.0599999999999996</v>
      </c>
      <c r="D10" s="9">
        <v>6.26</v>
      </c>
      <c r="E10" s="9">
        <v>5.56</v>
      </c>
    </row>
    <row r="11" spans="1:5" x14ac:dyDescent="0.25">
      <c r="A11" s="9">
        <v>0.5</v>
      </c>
      <c r="B11" s="9">
        <v>16.670000000000002</v>
      </c>
      <c r="C11" s="9">
        <v>7.12</v>
      </c>
      <c r="D11" s="9">
        <v>7.07</v>
      </c>
      <c r="E11" s="9">
        <v>8.75</v>
      </c>
    </row>
    <row r="12" spans="1:5" x14ac:dyDescent="0.25">
      <c r="A12" s="9">
        <v>1</v>
      </c>
      <c r="B12" s="9">
        <v>25</v>
      </c>
      <c r="C12" s="9">
        <v>13.3</v>
      </c>
      <c r="D12" s="9">
        <v>8.56</v>
      </c>
      <c r="E12" s="9">
        <v>14.8</v>
      </c>
    </row>
    <row r="13" spans="1:5" x14ac:dyDescent="0.25">
      <c r="A13" s="9">
        <v>2.5</v>
      </c>
      <c r="B13" s="9">
        <v>36.200000000000003</v>
      </c>
      <c r="C13" s="9">
        <v>26.2</v>
      </c>
      <c r="D13" s="9">
        <v>9.4499999999999993</v>
      </c>
      <c r="E13" s="9">
        <v>23.6</v>
      </c>
    </row>
    <row r="14" spans="1:5" x14ac:dyDescent="0.25">
      <c r="A14" s="9">
        <v>4</v>
      </c>
      <c r="B14" s="9">
        <v>40</v>
      </c>
      <c r="C14" s="9">
        <v>28.9</v>
      </c>
      <c r="D14" s="9">
        <v>9.6</v>
      </c>
      <c r="E14" s="9">
        <v>28.5</v>
      </c>
    </row>
    <row r="15" spans="1:5" x14ac:dyDescent="0.25">
      <c r="A15" s="9">
        <v>5</v>
      </c>
      <c r="B15" s="9">
        <v>42.6</v>
      </c>
      <c r="C15" s="9">
        <v>31.8</v>
      </c>
      <c r="D15" s="9">
        <v>9.75</v>
      </c>
      <c r="E15" s="9">
        <v>30</v>
      </c>
    </row>
    <row r="16" spans="1:5" x14ac:dyDescent="0.25">
      <c r="A16" s="17" t="s">
        <v>8</v>
      </c>
      <c r="B16" s="17" t="s">
        <v>23</v>
      </c>
      <c r="C16" s="17" t="s">
        <v>23</v>
      </c>
      <c r="D16" s="17" t="s">
        <v>23</v>
      </c>
      <c r="E16" s="17" t="s">
        <v>23</v>
      </c>
    </row>
    <row r="18" spans="1:14" x14ac:dyDescent="0.25">
      <c r="A18" s="11" t="s">
        <v>15</v>
      </c>
      <c r="B18" s="11" t="s">
        <v>16</v>
      </c>
      <c r="C18" s="11" t="s">
        <v>17</v>
      </c>
      <c r="D18" s="11" t="s">
        <v>18</v>
      </c>
      <c r="E18" s="11" t="s">
        <v>28</v>
      </c>
      <c r="G18" s="1" t="s">
        <v>20</v>
      </c>
      <c r="H18" s="2" t="s">
        <v>10</v>
      </c>
      <c r="I18" s="1" t="s">
        <v>21</v>
      </c>
      <c r="J18" s="2" t="s">
        <v>14</v>
      </c>
      <c r="K18" s="1" t="s">
        <v>22</v>
      </c>
      <c r="L18" s="2" t="s">
        <v>19</v>
      </c>
      <c r="M18" s="1" t="s">
        <v>30</v>
      </c>
      <c r="N18" s="2" t="s">
        <v>29</v>
      </c>
    </row>
    <row r="19" spans="1:14" x14ac:dyDescent="0.25">
      <c r="A19" s="12">
        <f t="shared" ref="A19:E25" si="1">1/A9</f>
        <v>5</v>
      </c>
      <c r="B19" s="12">
        <f t="shared" si="1"/>
        <v>0.11990407673860912</v>
      </c>
      <c r="C19" s="12">
        <f t="shared" si="1"/>
        <v>0.31746031746031744</v>
      </c>
      <c r="D19" s="12">
        <f t="shared" si="1"/>
        <v>0.18796992481203006</v>
      </c>
      <c r="E19" s="12">
        <f t="shared" si="1"/>
        <v>0.23094688221709006</v>
      </c>
      <c r="G19" s="14">
        <f>(1/B$4)+(B$5/B$4)*(1+B$3/B$6)*A19</f>
        <v>0.11983601584349923</v>
      </c>
      <c r="H19" s="15">
        <f t="shared" ref="H19:H25" si="2">(G19-B19)^2</f>
        <v>4.6322854431586015E-9</v>
      </c>
      <c r="I19" s="14">
        <f>(1/C$4)+(C$5/C$4)*(1+C$3/C$6)*A19</f>
        <v>0.31608294895179595</v>
      </c>
      <c r="J19" s="15">
        <f t="shared" ref="J19:J25" si="3">(I19-C19)^2</f>
        <v>1.8971440082667211E-6</v>
      </c>
      <c r="K19" s="15">
        <f>(1/D$4)*(1+D$3/D$6)+(D$5/D$4)*A19</f>
        <v>0.191785981053543</v>
      </c>
      <c r="L19" s="15">
        <f t="shared" ref="L19:L25" si="4">(K19-D19)^2</f>
        <v>1.4562285238389812E-5</v>
      </c>
      <c r="M19" s="14">
        <f>(1/E$4)+(E$5/E$4)*(1+E$3/E$6)*A19</f>
        <v>0.24710252002982752</v>
      </c>
      <c r="N19" s="15">
        <f>(M19-E19)^2</f>
        <v>2.6100463313635244E-4</v>
      </c>
    </row>
    <row r="20" spans="1:14" x14ac:dyDescent="0.25">
      <c r="A20" s="12">
        <f t="shared" si="1"/>
        <v>3.0303030303030303</v>
      </c>
      <c r="B20" s="12">
        <f t="shared" si="1"/>
        <v>8.0128205128205121E-2</v>
      </c>
      <c r="C20" s="12">
        <f t="shared" si="1"/>
        <v>0.19762845849802374</v>
      </c>
      <c r="D20" s="12">
        <f t="shared" si="1"/>
        <v>0.15974440894568689</v>
      </c>
      <c r="E20" s="12">
        <f t="shared" si="1"/>
        <v>0.17985611510791369</v>
      </c>
      <c r="G20" s="14">
        <f t="shared" ref="G20:G25" si="5">(1/B$4)+(B$5/B$4)*(1+B$3/B$6)*A20</f>
        <v>8.0413019860862828E-2</v>
      </c>
      <c r="H20" s="15">
        <f t="shared" si="2"/>
        <v>8.11194319388809E-8</v>
      </c>
      <c r="I20" s="14">
        <f t="shared" ref="I20:I25" si="6">(1/C$4)+(C$5/C$4)*(1+C$3/C$6)*A20</f>
        <v>0.19935055507801236</v>
      </c>
      <c r="J20" s="15">
        <f t="shared" si="3"/>
        <v>2.965616630808498E-6</v>
      </c>
      <c r="K20" s="15">
        <f t="shared" ref="K20:K25" si="7">(1/D$4)*(1+D$3/D$6)+(D$5/D$4)*A20</f>
        <v>0.15566549498292812</v>
      </c>
      <c r="L20" s="15">
        <f t="shared" si="4"/>
        <v>1.6637539115588526E-5</v>
      </c>
      <c r="M20" s="14">
        <f t="shared" ref="M20:M25" si="8">(1/E$4)+(E$5/E$4)*(1+E$3/E$6)*A20</f>
        <v>0.15754423451924363</v>
      </c>
      <c r="N20" s="15">
        <f t="shared" ref="N20:N25" si="9">(M20-E20)^2</f>
        <v>4.9782001540307199E-4</v>
      </c>
    </row>
    <row r="21" spans="1:14" x14ac:dyDescent="0.25">
      <c r="A21" s="12">
        <f t="shared" si="1"/>
        <v>2</v>
      </c>
      <c r="B21" s="12">
        <f t="shared" si="1"/>
        <v>5.9988002399520089E-2</v>
      </c>
      <c r="C21" s="12">
        <f t="shared" si="1"/>
        <v>0.1404494382022472</v>
      </c>
      <c r="D21" s="12">
        <f t="shared" si="1"/>
        <v>0.14144271570014144</v>
      </c>
      <c r="E21" s="12">
        <f t="shared" si="1"/>
        <v>0.11428571428571428</v>
      </c>
      <c r="G21" s="14">
        <f t="shared" si="5"/>
        <v>5.979176042379148E-2</v>
      </c>
      <c r="H21" s="15">
        <f t="shared" si="2"/>
        <v>3.8510913037867887E-8</v>
      </c>
      <c r="I21" s="14">
        <f t="shared" si="6"/>
        <v>0.13829053366711017</v>
      </c>
      <c r="J21" s="15">
        <f t="shared" si="3"/>
        <v>4.6608687918352572E-6</v>
      </c>
      <c r="K21" s="15">
        <f t="shared" si="7"/>
        <v>0.13677170226906804</v>
      </c>
      <c r="L21" s="15">
        <f t="shared" si="4"/>
        <v>2.1818366473268104E-5</v>
      </c>
      <c r="M21" s="14">
        <f t="shared" si="8"/>
        <v>0.11069836209832279</v>
      </c>
      <c r="N21" s="15">
        <f t="shared" si="9"/>
        <v>1.2869095716382531E-5</v>
      </c>
    </row>
    <row r="22" spans="1:14" x14ac:dyDescent="0.25">
      <c r="A22" s="12">
        <f t="shared" si="1"/>
        <v>1</v>
      </c>
      <c r="B22" s="12">
        <f t="shared" si="1"/>
        <v>0.04</v>
      </c>
      <c r="C22" s="12">
        <f t="shared" si="1"/>
        <v>7.5187969924812026E-2</v>
      </c>
      <c r="D22" s="12">
        <f t="shared" si="1"/>
        <v>0.11682242990654206</v>
      </c>
      <c r="E22" s="12">
        <f t="shared" si="1"/>
        <v>6.7567567567567557E-2</v>
      </c>
      <c r="G22" s="14">
        <f t="shared" si="5"/>
        <v>3.9777008617222234E-2</v>
      </c>
      <c r="H22" s="15">
        <f t="shared" si="2"/>
        <v>4.9725156793140417E-8</v>
      </c>
      <c r="I22" s="14">
        <f t="shared" si="6"/>
        <v>7.902639523888158E-2</v>
      </c>
      <c r="J22" s="15">
        <f t="shared" si="3"/>
        <v>1.4733508891689958E-5</v>
      </c>
      <c r="K22" s="15">
        <f t="shared" si="7"/>
        <v>0.11843360934090971</v>
      </c>
      <c r="L22" s="15">
        <f t="shared" si="4"/>
        <v>2.5958991697292838E-6</v>
      </c>
      <c r="M22" s="14">
        <f t="shared" si="8"/>
        <v>6.5230309454487892E-2</v>
      </c>
      <c r="N22" s="15">
        <f t="shared" si="9"/>
        <v>5.4627754871567182E-6</v>
      </c>
    </row>
    <row r="23" spans="1:14" x14ac:dyDescent="0.25">
      <c r="A23" s="12">
        <f t="shared" si="1"/>
        <v>0.4</v>
      </c>
      <c r="B23" s="12">
        <f t="shared" si="1"/>
        <v>2.7624309392265192E-2</v>
      </c>
      <c r="C23" s="12">
        <f t="shared" si="1"/>
        <v>3.8167938931297711E-2</v>
      </c>
      <c r="D23" s="12">
        <f t="shared" si="1"/>
        <v>0.10582010582010583</v>
      </c>
      <c r="E23" s="12">
        <f t="shared" si="1"/>
        <v>4.2372881355932202E-2</v>
      </c>
      <c r="G23" s="14">
        <f t="shared" si="5"/>
        <v>2.7768157533280685E-2</v>
      </c>
      <c r="H23" s="15">
        <f t="shared" si="2"/>
        <v>2.0692287673613139E-8</v>
      </c>
      <c r="I23" s="14">
        <f>(1/C$4)+(C$5/C$4)*(1+C$3/C$6)*A23</f>
        <v>4.3467912181944429E-2</v>
      </c>
      <c r="J23" s="15">
        <f t="shared" si="3"/>
        <v>2.8089716457570739E-5</v>
      </c>
      <c r="K23" s="15">
        <f t="shared" si="7"/>
        <v>0.10743075358401473</v>
      </c>
      <c r="L23" s="15">
        <f t="shared" si="4"/>
        <v>2.5941862193847433E-6</v>
      </c>
      <c r="M23" s="14">
        <f t="shared" si="8"/>
        <v>3.7949477868186948E-2</v>
      </c>
      <c r="N23" s="15">
        <f t="shared" si="9"/>
        <v>1.9566498415396871E-5</v>
      </c>
    </row>
    <row r="24" spans="1:14" x14ac:dyDescent="0.25">
      <c r="A24" s="12">
        <f t="shared" si="1"/>
        <v>0.25</v>
      </c>
      <c r="B24" s="12">
        <f t="shared" si="1"/>
        <v>2.5000000000000001E-2</v>
      </c>
      <c r="C24" s="12">
        <f t="shared" si="1"/>
        <v>3.4602076124567477E-2</v>
      </c>
      <c r="D24" s="12">
        <f t="shared" si="1"/>
        <v>0.10416666666666667</v>
      </c>
      <c r="E24" s="12">
        <f t="shared" si="1"/>
        <v>3.5087719298245612E-2</v>
      </c>
      <c r="G24" s="14">
        <f t="shared" si="5"/>
        <v>2.4765944762295301E-2</v>
      </c>
      <c r="H24" s="15">
        <f t="shared" si="2"/>
        <v>5.4781854297003646E-8</v>
      </c>
      <c r="I24" s="14">
        <f t="shared" si="6"/>
        <v>3.4578291417710134E-2</v>
      </c>
      <c r="J24" s="15">
        <f t="shared" si="3"/>
        <v>5.6571228028971094E-10</v>
      </c>
      <c r="K24" s="15">
        <f t="shared" si="7"/>
        <v>0.10468003964479097</v>
      </c>
      <c r="L24" s="15">
        <f t="shared" si="4"/>
        <v>2.6355181466821489E-7</v>
      </c>
      <c r="M24" s="14">
        <f t="shared" si="8"/>
        <v>3.1129269971611716E-2</v>
      </c>
      <c r="N24" s="15">
        <f t="shared" si="9"/>
        <v>1.5669321071528348E-5</v>
      </c>
    </row>
    <row r="25" spans="1:14" x14ac:dyDescent="0.25">
      <c r="A25" s="12">
        <f t="shared" si="1"/>
        <v>0.2</v>
      </c>
      <c r="B25" s="12">
        <f t="shared" si="1"/>
        <v>2.3474178403755867E-2</v>
      </c>
      <c r="C25" s="12">
        <f t="shared" si="1"/>
        <v>3.1446540880503145E-2</v>
      </c>
      <c r="D25" s="12">
        <f t="shared" si="1"/>
        <v>0.10256410256410256</v>
      </c>
      <c r="E25" s="12">
        <f t="shared" si="1"/>
        <v>3.3333333333333333E-2</v>
      </c>
      <c r="G25" s="14">
        <f t="shared" si="5"/>
        <v>2.3765207171966837E-2</v>
      </c>
      <c r="H25" s="15">
        <f t="shared" si="2"/>
        <v>8.4697743926394074E-8</v>
      </c>
      <c r="I25" s="14">
        <f t="shared" si="6"/>
        <v>3.1615084496298705E-2</v>
      </c>
      <c r="J25" s="15">
        <f t="shared" si="3"/>
        <v>2.8406950425441526E-8</v>
      </c>
      <c r="K25" s="15">
        <f t="shared" si="7"/>
        <v>0.10376313499838306</v>
      </c>
      <c r="L25" s="15">
        <f t="shared" si="4"/>
        <v>1.437678778456629E-6</v>
      </c>
      <c r="M25" s="14">
        <f t="shared" si="8"/>
        <v>2.8855867339419972E-2</v>
      </c>
      <c r="N25" s="15">
        <f t="shared" si="9"/>
        <v>2.0047701726650565E-5</v>
      </c>
    </row>
    <row r="26" spans="1:14" x14ac:dyDescent="0.25">
      <c r="G26" s="1" t="s">
        <v>0</v>
      </c>
      <c r="H26" s="3">
        <f>SUM(H19:H25)</f>
        <v>3.3415967311005864E-7</v>
      </c>
      <c r="I26" s="1" t="s">
        <v>0</v>
      </c>
      <c r="J26" s="3">
        <f>SUM(J19:J25)</f>
        <v>5.2375827442876897E-5</v>
      </c>
      <c r="K26" s="1" t="s">
        <v>0</v>
      </c>
      <c r="L26" s="3">
        <f>SUM(L19:L25)</f>
        <v>5.9909506809485314E-5</v>
      </c>
      <c r="M26" s="1" t="s">
        <v>0</v>
      </c>
      <c r="N26" s="3">
        <f>SUM(N19:N25)</f>
        <v>8.3244004095653942E-4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5"/>
  <sheetViews>
    <sheetView showGridLines="0" workbookViewId="0">
      <selection activeCell="H19" sqref="H19"/>
    </sheetView>
  </sheetViews>
  <sheetFormatPr defaultRowHeight="15" x14ac:dyDescent="0.25"/>
  <sheetData>
    <row r="2" spans="2:5" ht="15.75" thickBot="1" x14ac:dyDescent="0.3"/>
    <row r="3" spans="2:5" x14ac:dyDescent="0.25">
      <c r="B3" s="18" t="s">
        <v>33</v>
      </c>
      <c r="C3" s="19"/>
      <c r="D3" s="19"/>
      <c r="E3" s="20"/>
    </row>
    <row r="4" spans="2:5" x14ac:dyDescent="0.25">
      <c r="B4" s="21" t="s">
        <v>34</v>
      </c>
      <c r="C4" s="22" t="s">
        <v>35</v>
      </c>
      <c r="D4" s="22"/>
      <c r="E4" s="23"/>
    </row>
    <row r="5" spans="2:5" ht="15.75" thickBot="1" x14ac:dyDescent="0.3">
      <c r="B5" s="24" t="s">
        <v>36</v>
      </c>
      <c r="C5" s="25">
        <v>2017</v>
      </c>
      <c r="D5" s="26"/>
      <c r="E5" s="27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1</vt:lpstr>
      <vt:lpstr>2</vt:lpstr>
      <vt:lpstr>Credits</vt:lpstr>
      <vt:lpstr>KI</vt:lpstr>
      <vt:lpstr>Km</vt:lpstr>
      <vt:lpstr>Vmax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2015-04-17T17:04:31Z</dcterms:created>
  <dcterms:modified xsi:type="dcterms:W3CDTF">2017-03-27T04:09:51Z</dcterms:modified>
</cp:coreProperties>
</file>