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ires\Dropbox\.PROJETOS pessoais\planilhas\chemeng\reactions\"/>
    </mc:Choice>
  </mc:AlternateContent>
  <workbookProtection workbookAlgorithmName="SHA-512" workbookHashValue="8nnbNZbDas56bLEgYzUcvkF0NVkyuhI0YBKN75IyWWcA4Vc1UaJ/Mt64Twk42W4J5m2ss0znUmiNQlQhulR32Q==" workbookSaltValue="Wt5ec3peXjG5048KVv1Jdg==" workbookSpinCount="100000" lockStructure="1"/>
  <bookViews>
    <workbookView xWindow="240" yWindow="45" windowWidth="20115" windowHeight="7995"/>
  </bookViews>
  <sheets>
    <sheet name="1" sheetId="1" r:id="rId1"/>
    <sheet name="Credits" sheetId="2" r:id="rId2"/>
  </sheets>
  <externalReferences>
    <externalReference r:id="rId3"/>
  </externalReferences>
  <definedNames>
    <definedName name="A.">[1]Operation!$C$3</definedName>
    <definedName name="B.">[1]Operation!$C$4</definedName>
    <definedName name="C.">[1]Operation!$C$5</definedName>
    <definedName name="D.">[1]Equilibrium!$R$3</definedName>
    <definedName name="E.">[1]Equilibrium!$R$4</definedName>
    <definedName name="F.">[1]Equilibrium!$R$5</definedName>
    <definedName name="k_x.a">[1]Absorption_packed!#REF!</definedName>
    <definedName name="L.">[1]Absorption_packed!$B$6</definedName>
    <definedName name="MM.a">[1]Absorption_packed!#REF!</definedName>
    <definedName name="MM.b">[1]Absorption_packed!#REF!</definedName>
    <definedName name="MM.c">[1]Absorption_packed!#REF!</definedName>
    <definedName name="MM_a">[1]Absorption_packed!$E$7</definedName>
    <definedName name="MM_b">[1]Absorption_packed!$E$8</definedName>
    <definedName name="MM_c">[1]Absorption_packed!$E$9</definedName>
    <definedName name="S">[1]Absorption_packed!$E$2</definedName>
    <definedName name="solver_adj" localSheetId="0" hidden="1">'1'!$B$3,'1'!$C$3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'1'!$H$12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V.">[1]Absorption_packed!$B$2</definedName>
    <definedName name="x1.">[1]Absorption_packed!$B$9</definedName>
    <definedName name="x2.">[1]Absorption_packed!$B$7</definedName>
    <definedName name="y1.">[1]Absorption_packed!$B$3</definedName>
    <definedName name="y2.">[1]Absorption_packed!$B$4</definedName>
  </definedNames>
  <calcPr calcId="17102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H10" i="1" l="1"/>
  <c r="H9" i="1"/>
  <c r="H8" i="1"/>
  <c r="H4" i="1"/>
  <c r="H11" i="1"/>
  <c r="H7" i="1"/>
  <c r="H6" i="1"/>
  <c r="H5" i="1"/>
  <c r="H3" i="1"/>
  <c r="H12" i="1" l="1"/>
</calcChain>
</file>

<file path=xl/sharedStrings.xml><?xml version="1.0" encoding="utf-8"?>
<sst xmlns="http://schemas.openxmlformats.org/spreadsheetml/2006/main" count="15" uniqueCount="15">
  <si>
    <t>E</t>
  </si>
  <si>
    <t>SE</t>
  </si>
  <si>
    <t>Vmax</t>
  </si>
  <si>
    <t>Vmodel</t>
  </si>
  <si>
    <t>Km</t>
  </si>
  <si>
    <t>V x 10^6</t>
  </si>
  <si>
    <t>uM/min</t>
  </si>
  <si>
    <t>uM</t>
  </si>
  <si>
    <t>Michaelis-Menten equation</t>
  </si>
  <si>
    <t>V = Vmax.Cs/(Km+Cs)</t>
  </si>
  <si>
    <t>Cs x 10^6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</si>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</sst>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</c:v>
          </c:tx>
          <c:spPr>
            <a:ln w="28575">
              <a:noFill/>
            </a:ln>
          </c:spPr>
          <c:xVal>
            <c:numRef>
              <c:f>'1'!$E$3:$E$8</c:f>
              <c:numCache>
                <c:formatCode>0.0</c:formatCode>
                <c:ptCount val="6"/>
                <c:pt idx="0">
                  <c:v>2.5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100</c:v>
                </c:pt>
              </c:numCache>
            </c:numRef>
          </c:xVal>
          <c:yVal>
            <c:numRef>
              <c:f>'1'!$F$3:$F$8</c:f>
              <c:numCache>
                <c:formatCode>0.0</c:formatCode>
                <c:ptCount val="6"/>
                <c:pt idx="0">
                  <c:v>28</c:v>
                </c:pt>
                <c:pt idx="1">
                  <c:v>40</c:v>
                </c:pt>
                <c:pt idx="2">
                  <c:v>70</c:v>
                </c:pt>
                <c:pt idx="3">
                  <c:v>95</c:v>
                </c:pt>
                <c:pt idx="4">
                  <c:v>112</c:v>
                </c:pt>
                <c:pt idx="5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4-4580-980A-87C75D5BD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6128"/>
        <c:axId val="167538048"/>
      </c:scatterChart>
      <c:scatterChart>
        <c:scatterStyle val="smoothMarker"/>
        <c:varyColors val="0"/>
        <c:ser>
          <c:idx val="1"/>
          <c:order val="1"/>
          <c:tx>
            <c:v>Vmodel</c:v>
          </c:tx>
          <c:marker>
            <c:symbol val="none"/>
          </c:marker>
          <c:xVal>
            <c:numRef>
              <c:f>'1'!$E$3:$E$8</c:f>
              <c:numCache>
                <c:formatCode>0.0</c:formatCode>
                <c:ptCount val="6"/>
                <c:pt idx="0">
                  <c:v>2.5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100</c:v>
                </c:pt>
              </c:numCache>
            </c:numRef>
          </c:xVal>
          <c:yVal>
            <c:numRef>
              <c:f>'1'!$G$3:$G$8</c:f>
              <c:numCache>
                <c:formatCode>General</c:formatCode>
                <c:ptCount val="6"/>
                <c:pt idx="0">
                  <c:v>28.291387719152926</c:v>
                </c:pt>
                <c:pt idx="1">
                  <c:v>40.375638935843426</c:v>
                </c:pt>
                <c:pt idx="2">
                  <c:v>70.480239082883074</c:v>
                </c:pt>
                <c:pt idx="3">
                  <c:v>93.790779768988628</c:v>
                </c:pt>
                <c:pt idx="4">
                  <c:v>112.37399226040662</c:v>
                </c:pt>
                <c:pt idx="5">
                  <c:v>127.53552353133433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14-4580-980A-87C75D5BD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36128"/>
        <c:axId val="167538048"/>
      </c:scatterChart>
      <c:valAx>
        <c:axId val="16753612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Cs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7538048"/>
        <c:crosses val="autoZero"/>
        <c:crossBetween val="midCat"/>
      </c:valAx>
      <c:valAx>
        <c:axId val="16753804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V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7536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.PROJETOS%20pessoais/planilhas/chemeng/unit%20operations/absorption_concentrated_packed_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2:L28"/>
  <sheetViews>
    <sheetView showGridLines="0" tabSelected="1" zoomScaleNormal="100" workbookViewId="0">
      <selection activeCell="K8" sqref="K8"/>
    </sheetView>
  </sheetViews>
  <sheetFormatPr defaultRowHeight="15" x14ac:dyDescent="0.25"/>
  <cols>
    <col min="1" max="1" width="4.85546875" customWidth="1"/>
    <col min="2" max="2" width="10" bestFit="1" customWidth="1"/>
    <col min="4" max="4" width="5.7109375" customWidth="1"/>
    <col min="5" max="5" width="9.140625" customWidth="1"/>
  </cols>
  <sheetData>
    <row r="2" spans="2:12" x14ac:dyDescent="0.25">
      <c r="B2" s="4" t="s">
        <v>2</v>
      </c>
      <c r="C2" s="4" t="s">
        <v>4</v>
      </c>
      <c r="E2" s="7" t="s">
        <v>10</v>
      </c>
      <c r="F2" s="7" t="s">
        <v>5</v>
      </c>
      <c r="G2" s="1" t="s">
        <v>3</v>
      </c>
      <c r="H2" s="2" t="s">
        <v>0</v>
      </c>
      <c r="J2" s="10" t="s">
        <v>8</v>
      </c>
      <c r="K2" s="10"/>
      <c r="L2" s="10"/>
    </row>
    <row r="3" spans="2:12" ht="15.75" thickBot="1" x14ac:dyDescent="0.3">
      <c r="B3" s="14">
        <v>140.14074303133455</v>
      </c>
      <c r="C3" s="14">
        <v>9.8836929123541157</v>
      </c>
      <c r="E3" s="8">
        <v>2.5</v>
      </c>
      <c r="F3" s="8">
        <v>28</v>
      </c>
      <c r="G3" s="9">
        <f>$B$3*E3/(E3+$C$3)</f>
        <v>28.291387719152926</v>
      </c>
      <c r="H3" s="5">
        <f>(G3-F3)^2</f>
        <v>8.4906802873144449E-2</v>
      </c>
    </row>
    <row r="4" spans="2:12" ht="15.75" thickBot="1" x14ac:dyDescent="0.3">
      <c r="E4" s="8">
        <v>4</v>
      </c>
      <c r="F4" s="8">
        <v>40</v>
      </c>
      <c r="G4" s="9">
        <f t="shared" ref="G4:G11" si="0">$B$3*E4/(E4+$C$3)</f>
        <v>40.375638935843426</v>
      </c>
      <c r="H4" s="5">
        <f t="shared" ref="H4:H11" si="1">(G4-F4)^2</f>
        <v>0.14110461012158168</v>
      </c>
      <c r="J4" s="11" t="s">
        <v>9</v>
      </c>
      <c r="K4" s="12"/>
      <c r="L4" s="13"/>
    </row>
    <row r="5" spans="2:12" x14ac:dyDescent="0.25">
      <c r="E5" s="8">
        <v>10</v>
      </c>
      <c r="F5" s="8">
        <v>70</v>
      </c>
      <c r="G5" s="9">
        <f t="shared" si="0"/>
        <v>70.480239082883074</v>
      </c>
      <c r="H5" s="5">
        <f t="shared" si="1"/>
        <v>0.23062957672837583</v>
      </c>
    </row>
    <row r="6" spans="2:12" x14ac:dyDescent="0.25">
      <c r="E6" s="8">
        <v>20</v>
      </c>
      <c r="F6" s="8">
        <v>95</v>
      </c>
      <c r="G6" s="9">
        <f t="shared" si="0"/>
        <v>93.790779768988628</v>
      </c>
      <c r="H6" s="5">
        <f t="shared" si="1"/>
        <v>1.4622135670871959</v>
      </c>
    </row>
    <row r="7" spans="2:12" x14ac:dyDescent="0.25">
      <c r="E7" s="8">
        <v>40</v>
      </c>
      <c r="F7" s="8">
        <v>112</v>
      </c>
      <c r="G7" s="9">
        <f t="shared" si="0"/>
        <v>112.37399226040662</v>
      </c>
      <c r="H7" s="5">
        <f t="shared" si="1"/>
        <v>0.13987021084405582</v>
      </c>
    </row>
    <row r="8" spans="2:12" x14ac:dyDescent="0.25">
      <c r="E8" s="8">
        <v>100</v>
      </c>
      <c r="F8" s="8">
        <v>128</v>
      </c>
      <c r="G8" s="9">
        <f t="shared" si="0"/>
        <v>127.53552353133433</v>
      </c>
      <c r="H8" s="5">
        <f t="shared" si="1"/>
        <v>0.21573838994412714</v>
      </c>
    </row>
    <row r="9" spans="2:12" x14ac:dyDescent="0.25">
      <c r="E9" s="8">
        <v>2000</v>
      </c>
      <c r="F9" s="8">
        <v>139</v>
      </c>
      <c r="G9" s="9">
        <f t="shared" si="0"/>
        <v>139.45159466244371</v>
      </c>
      <c r="H9" s="5">
        <f t="shared" si="1"/>
        <v>0.20393773914764893</v>
      </c>
    </row>
    <row r="10" spans="2:12" x14ac:dyDescent="0.25">
      <c r="E10" s="8">
        <v>10000</v>
      </c>
      <c r="F10" s="8">
        <v>140</v>
      </c>
      <c r="G10" s="9">
        <f t="shared" si="0"/>
        <v>140.0023689891255</v>
      </c>
      <c r="H10" s="5">
        <f t="shared" si="1"/>
        <v>5.6121094767387729E-6</v>
      </c>
    </row>
    <row r="11" spans="2:12" x14ac:dyDescent="0.25">
      <c r="E11" s="8">
        <v>20000</v>
      </c>
      <c r="F11" s="8">
        <v>140</v>
      </c>
      <c r="G11" s="9">
        <f t="shared" si="0"/>
        <v>140.07152183595491</v>
      </c>
      <c r="H11" s="5">
        <f t="shared" si="1"/>
        <v>5.1153730183612339E-3</v>
      </c>
    </row>
    <row r="12" spans="2:12" x14ac:dyDescent="0.25">
      <c r="E12" s="6" t="s">
        <v>7</v>
      </c>
      <c r="F12" s="6" t="s">
        <v>6</v>
      </c>
      <c r="G12" s="5" t="s">
        <v>1</v>
      </c>
      <c r="H12" s="3">
        <f>SUM(H3:H11)</f>
        <v>2.4835218818739677</v>
      </c>
    </row>
    <row r="28" spans="2:3" x14ac:dyDescent="0.25">
      <c r="B28" s="6"/>
      <c r="C28" s="6"/>
    </row>
  </sheetData>
  <mergeCells count="2">
    <mergeCell ref="J2:L2"/>
    <mergeCell ref="J4:L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B2:E5"/>
  <sheetViews>
    <sheetView showGridLines="0" workbookViewId="0">
      <selection activeCell="H19" sqref="H19"/>
    </sheetView>
  </sheetViews>
  <sheetFormatPr defaultRowHeight="15" x14ac:dyDescent="0.25"/>
  <sheetData>
    <row r="2" spans="2:5" ht="15.75" thickBot="1" x14ac:dyDescent="0.3"/>
    <row r="3" spans="2:5" x14ac:dyDescent="0.25">
      <c r="B3" s="15" t="s">
        <v>11</v>
      </c>
      <c r="C3" s="16"/>
      <c r="D3" s="16"/>
      <c r="E3" s="17"/>
    </row>
    <row r="4" spans="2:5" x14ac:dyDescent="0.25">
      <c r="B4" s="18" t="s">
        <v>12</v>
      </c>
      <c r="C4" s="19" t="s">
        <v>13</v>
      </c>
      <c r="D4" s="19"/>
      <c r="E4" s="20"/>
    </row>
    <row r="5" spans="2:5" ht="15.75" thickBot="1" x14ac:dyDescent="0.3">
      <c r="B5" s="21" t="s">
        <v>14</v>
      </c>
      <c r="C5" s="22">
        <v>2017</v>
      </c>
      <c r="D5" s="23"/>
      <c r="E5" s="24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Joshua Pires; Pires</dc:creator>
  <cp:lastModifiedBy>Pires</cp:lastModifiedBy>
  <dcterms:created xsi:type="dcterms:W3CDTF">2015-04-17T17:04:31Z</dcterms:created>
  <dcterms:modified xsi:type="dcterms:W3CDTF">2017-03-27T04:10:33Z</dcterms:modified>
</cp:coreProperties>
</file>