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Pires\Dropbox\.PROJETOS pessoais\planilhas\chemeng\reactions\"/>
    </mc:Choice>
  </mc:AlternateContent>
  <workbookProtection workbookAlgorithmName="SHA-512" workbookHashValue="95eyRLwtuTqaK3KDJbE78bogWVQgMSnhaTHxg4cpeaLSLRMUAoV8DBV1gX6bar2TKVDAwG6wD0uV9+YTBNTS3A==" workbookSaltValue="XJX73g/jCi0Lijx3nuSfbQ==" workbookSpinCount="100000" lockStructure="1"/>
  <bookViews>
    <workbookView xWindow="240" yWindow="45" windowWidth="20115" windowHeight="7995"/>
  </bookViews>
  <sheets>
    <sheet name="1" sheetId="4" r:id="rId1"/>
    <sheet name="Credits" sheetId="5" r:id="rId2"/>
  </sheets>
  <externalReferences>
    <externalReference r:id="rId3"/>
  </externalReferences>
  <definedNames>
    <definedName name="A.">[1]Operation!$C$3</definedName>
    <definedName name="B.">[1]Operation!$C$4</definedName>
    <definedName name="C.">[1]Operation!$C$5</definedName>
    <definedName name="D.">[1]Equilibrium!$R$3</definedName>
    <definedName name="E.">[1]Equilibrium!$R$4</definedName>
    <definedName name="F.">[1]Equilibrium!$R$5</definedName>
    <definedName name="k_x.a">[1]Absorption_packed!#REF!</definedName>
    <definedName name="KI" localSheetId="0">'1'!#REF!</definedName>
    <definedName name="KI">#REF!</definedName>
    <definedName name="Km" localSheetId="0">'1'!$C$3</definedName>
    <definedName name="Km">#REF!</definedName>
    <definedName name="Ks">'1'!$D$3</definedName>
    <definedName name="L.">[1]Absorption_packed!$B$6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S" localSheetId="1">[1]Absorption_packed!$E$2</definedName>
    <definedName name="S">'1'!$E$20</definedName>
    <definedName name="solver_adj" localSheetId="0" hidden="1">'1'!$D$3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'1'!$D$3</definedName>
    <definedName name="solver_lhs2" localSheetId="0" hidden="1">'1'!$D$3</definedName>
    <definedName name="solver_lhs3" localSheetId="0" hidden="1">'1'!$B$3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'1'!$H$17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0</definedName>
    <definedName name="solver_rhs2" localSheetId="0" hidden="1">0</definedName>
    <definedName name="solver_rhs3" localSheetId="0" hidden="1">20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  <definedName name="V.">[1]Absorption_packed!$B$2</definedName>
    <definedName name="Vmax" localSheetId="0">'1'!$B$3</definedName>
    <definedName name="Vmax">#REF!</definedName>
    <definedName name="x1.">[1]Absorption_packed!$B$9</definedName>
    <definedName name="x2.">[1]Absorption_packed!$B$7</definedName>
    <definedName name="y1.">[1]Absorption_packed!$B$3</definedName>
    <definedName name="y2.">[1]Absorption_packed!$B$4</definedName>
  </definedNames>
  <calcPr calcId="171027"/>
</workbook>
</file>

<file path=xl/calcChain.xml><?xml version="1.0" encoding="utf-8"?>
<calcChain xmlns="http://schemas.openxmlformats.org/spreadsheetml/2006/main">
  <c r="E21" i="4" l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3" i="4"/>
  <c r="H13" i="4" s="1"/>
  <c r="G14" i="4"/>
  <c r="H14" i="4" s="1"/>
  <c r="G15" i="4"/>
  <c r="H15" i="4" s="1"/>
  <c r="G16" i="4"/>
  <c r="H16" i="4" s="1"/>
  <c r="G12" i="4"/>
  <c r="E8" i="4"/>
  <c r="E9" i="4"/>
  <c r="E13" i="4"/>
  <c r="F13" i="4" s="1"/>
  <c r="C10" i="4"/>
  <c r="E10" i="4" s="1"/>
  <c r="D10" i="4"/>
  <c r="C11" i="4"/>
  <c r="E11" i="4" s="1"/>
  <c r="F11" i="4" s="1"/>
  <c r="D11" i="4"/>
  <c r="C12" i="4"/>
  <c r="E12" i="4" s="1"/>
  <c r="D12" i="4"/>
  <c r="C13" i="4"/>
  <c r="D13" i="4"/>
  <c r="C14" i="4"/>
  <c r="E14" i="4" s="1"/>
  <c r="F14" i="4" s="1"/>
  <c r="D14" i="4"/>
  <c r="C15" i="4"/>
  <c r="E15" i="4" s="1"/>
  <c r="D15" i="4"/>
  <c r="C16" i="4"/>
  <c r="E16" i="4" s="1"/>
  <c r="D16" i="4"/>
  <c r="D9" i="4"/>
  <c r="C9" i="4"/>
  <c r="D8" i="4"/>
  <c r="C8" i="4"/>
  <c r="D7" i="4"/>
  <c r="C7" i="4"/>
  <c r="E7" i="4" s="1"/>
  <c r="D6" i="4"/>
  <c r="C6" i="4"/>
  <c r="E6" i="4" s="1"/>
  <c r="H17" i="4" l="1"/>
  <c r="F12" i="4"/>
  <c r="F15" i="4"/>
  <c r="F16" i="4"/>
  <c r="F10" i="4"/>
  <c r="F7" i="4"/>
  <c r="F8" i="4"/>
  <c r="F6" i="4"/>
  <c r="F9" i="4"/>
  <c r="F17" i="4" l="1"/>
  <c r="H12" i="4"/>
</calcChain>
</file>

<file path=xl/sharedStrings.xml><?xml version="1.0" encoding="utf-8"?>
<sst xmlns="http://schemas.openxmlformats.org/spreadsheetml/2006/main" count="22" uniqueCount="18">
  <si>
    <t>SE</t>
  </si>
  <si>
    <t>Vmax</t>
  </si>
  <si>
    <t>S</t>
  </si>
  <si>
    <t>Km</t>
  </si>
  <si>
    <t>1/S</t>
  </si>
  <si>
    <t>mg/L</t>
  </si>
  <si>
    <t>mg/L.h</t>
  </si>
  <si>
    <t>1/V</t>
  </si>
  <si>
    <t>1/V'</t>
  </si>
  <si>
    <t>E</t>
  </si>
  <si>
    <t>V</t>
  </si>
  <si>
    <t>Ks</t>
  </si>
  <si>
    <t>Substrate Inhibition</t>
  </si>
  <si>
    <t>V(inib)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</si>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</sst>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0" fillId="0" borderId="0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</c:v>
          </c:tx>
          <c:marker>
            <c:symbol val="none"/>
          </c:marker>
          <c:xVal>
            <c:numRef>
              <c:f>'1'!$A$6:$A$16</c:f>
              <c:numCache>
                <c:formatCode>0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  <c:pt idx="7">
                  <c:v>110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'1'!$B$6:$B$16</c:f>
              <c:numCache>
                <c:formatCode>0.0</c:formatCode>
                <c:ptCount val="11"/>
                <c:pt idx="0">
                  <c:v>4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13.7</c:v>
                </c:pt>
                <c:pt idx="5">
                  <c:v>15</c:v>
                </c:pt>
                <c:pt idx="6">
                  <c:v>15</c:v>
                </c:pt>
                <c:pt idx="7">
                  <c:v>12.5</c:v>
                </c:pt>
                <c:pt idx="8">
                  <c:v>9.5</c:v>
                </c:pt>
                <c:pt idx="9">
                  <c:v>7.5</c:v>
                </c:pt>
                <c:pt idx="10">
                  <c:v>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9-4E7A-9172-4778E5B34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4080"/>
        <c:axId val="166816000"/>
      </c:scatterChart>
      <c:valAx>
        <c:axId val="1668140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6816000"/>
        <c:crosses val="autoZero"/>
        <c:crossBetween val="midCat"/>
      </c:valAx>
      <c:valAx>
        <c:axId val="1668160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V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6814080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</c:v>
          </c:tx>
          <c:marker>
            <c:symbol val="none"/>
          </c:marker>
          <c:xVal>
            <c:numRef>
              <c:f>'1'!$C$6:$C$16</c:f>
              <c:numCache>
                <c:formatCode>0.0000</c:formatCode>
                <c:ptCount val="11"/>
                <c:pt idx="0">
                  <c:v>0.1</c:v>
                </c:pt>
                <c:pt idx="1">
                  <c:v>0.05</c:v>
                </c:pt>
                <c:pt idx="2">
                  <c:v>3.3333333333333333E-2</c:v>
                </c:pt>
                <c:pt idx="3">
                  <c:v>0.02</c:v>
                </c:pt>
                <c:pt idx="4">
                  <c:v>1.6666666666666666E-2</c:v>
                </c:pt>
                <c:pt idx="5">
                  <c:v>1.2500000000000001E-2</c:v>
                </c:pt>
                <c:pt idx="6">
                  <c:v>1.1111111111111112E-2</c:v>
                </c:pt>
                <c:pt idx="7">
                  <c:v>9.0909090909090905E-3</c:v>
                </c:pt>
                <c:pt idx="8">
                  <c:v>7.6923076923076927E-3</c:v>
                </c:pt>
                <c:pt idx="9">
                  <c:v>7.1428571428571426E-3</c:v>
                </c:pt>
                <c:pt idx="10">
                  <c:v>6.6666666666666671E-3</c:v>
                </c:pt>
              </c:numCache>
            </c:numRef>
          </c:xVal>
          <c:yVal>
            <c:numRef>
              <c:f>'1'!$D$6:$D$16</c:f>
              <c:numCache>
                <c:formatCode>0.0000</c:formatCode>
                <c:ptCount val="11"/>
                <c:pt idx="0">
                  <c:v>0.25</c:v>
                </c:pt>
                <c:pt idx="1">
                  <c:v>0.13333333333333333</c:v>
                </c:pt>
                <c:pt idx="2">
                  <c:v>0.1</c:v>
                </c:pt>
                <c:pt idx="3">
                  <c:v>0.08</c:v>
                </c:pt>
                <c:pt idx="4">
                  <c:v>7.2992700729927015E-2</c:v>
                </c:pt>
                <c:pt idx="5">
                  <c:v>6.6666666666666666E-2</c:v>
                </c:pt>
                <c:pt idx="6">
                  <c:v>6.6666666666666666E-2</c:v>
                </c:pt>
                <c:pt idx="7">
                  <c:v>0.08</c:v>
                </c:pt>
                <c:pt idx="8">
                  <c:v>0.10526315789473684</c:v>
                </c:pt>
                <c:pt idx="9">
                  <c:v>0.13333333333333333</c:v>
                </c:pt>
                <c:pt idx="10">
                  <c:v>0.17543859649122806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BD-4C07-AB1C-1A7CE443B521}"/>
            </c:ext>
          </c:extLst>
        </c:ser>
        <c:ser>
          <c:idx val="1"/>
          <c:order val="1"/>
          <c:tx>
            <c:v>V'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'1'!$C$6:$C$16</c:f>
              <c:numCache>
                <c:formatCode>0.0000</c:formatCode>
                <c:ptCount val="11"/>
                <c:pt idx="0">
                  <c:v>0.1</c:v>
                </c:pt>
                <c:pt idx="1">
                  <c:v>0.05</c:v>
                </c:pt>
                <c:pt idx="2">
                  <c:v>3.3333333333333333E-2</c:v>
                </c:pt>
                <c:pt idx="3">
                  <c:v>0.02</c:v>
                </c:pt>
                <c:pt idx="4">
                  <c:v>1.6666666666666666E-2</c:v>
                </c:pt>
                <c:pt idx="5">
                  <c:v>1.2500000000000001E-2</c:v>
                </c:pt>
                <c:pt idx="6">
                  <c:v>1.1111111111111112E-2</c:v>
                </c:pt>
                <c:pt idx="7">
                  <c:v>9.0909090909090905E-3</c:v>
                </c:pt>
                <c:pt idx="8">
                  <c:v>7.6923076923076927E-3</c:v>
                </c:pt>
                <c:pt idx="9">
                  <c:v>7.1428571428571426E-3</c:v>
                </c:pt>
                <c:pt idx="10">
                  <c:v>6.6666666666666671E-3</c:v>
                </c:pt>
              </c:numCache>
            </c:numRef>
          </c:xVal>
          <c:yVal>
            <c:numRef>
              <c:f>'1'!$E$6:$E$16</c:f>
              <c:numCache>
                <c:formatCode>General</c:formatCode>
                <c:ptCount val="11"/>
                <c:pt idx="0">
                  <c:v>0.24488886209280461</c:v>
                </c:pt>
                <c:pt idx="1">
                  <c:v>0.14140698307310162</c:v>
                </c:pt>
                <c:pt idx="2">
                  <c:v>0.10691302339986727</c:v>
                </c:pt>
                <c:pt idx="3">
                  <c:v>7.9317855661279815E-2</c:v>
                </c:pt>
                <c:pt idx="4">
                  <c:v>7.2419063726632954E-2</c:v>
                </c:pt>
                <c:pt idx="5">
                  <c:v>6.3795573808324374E-2</c:v>
                </c:pt>
                <c:pt idx="6">
                  <c:v>6.0921077168888178E-2</c:v>
                </c:pt>
                <c:pt idx="7">
                  <c:v>5.6739991147890079E-2</c:v>
                </c:pt>
                <c:pt idx="8">
                  <c:v>5.3845393133352931E-2</c:v>
                </c:pt>
                <c:pt idx="9">
                  <c:v>5.2708229627641913E-2</c:v>
                </c:pt>
                <c:pt idx="10">
                  <c:v>5.1722687922692356E-2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BD-4C07-AB1C-1A7CE443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11360"/>
        <c:axId val="164917632"/>
      </c:scatterChart>
      <c:valAx>
        <c:axId val="1649113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1/S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64917632"/>
        <c:crosses val="autoZero"/>
        <c:crossBetween val="midCat"/>
      </c:valAx>
      <c:valAx>
        <c:axId val="1649176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1/ V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64911360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9525</xdr:rowOff>
    </xdr:from>
    <xdr:to>
      <xdr:col>17</xdr:col>
      <xdr:colOff>15875</xdr:colOff>
      <xdr:row>12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600074</xdr:colOff>
      <xdr:row>13</xdr:row>
      <xdr:rowOff>0</xdr:rowOff>
    </xdr:from>
    <xdr:to>
      <xdr:col>17</xdr:col>
      <xdr:colOff>19050</xdr:colOff>
      <xdr:row>24</xdr:row>
      <xdr:rowOff>110491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.PROJETOS%20pessoais/planilhas/chemeng/unit%20operations/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J21"/>
  <sheetViews>
    <sheetView showGridLines="0" tabSelected="1" workbookViewId="0">
      <selection activeCell="H24" sqref="H24"/>
    </sheetView>
  </sheetViews>
  <sheetFormatPr defaultRowHeight="15" x14ac:dyDescent="0.25"/>
  <cols>
    <col min="2" max="2" width="9.5703125" bestFit="1" customWidth="1"/>
    <col min="3" max="3" width="10.5703125" bestFit="1" customWidth="1"/>
    <col min="4" max="4" width="9.5703125" customWidth="1"/>
    <col min="5" max="5" width="9" customWidth="1"/>
    <col min="6" max="6" width="9.28515625" customWidth="1"/>
    <col min="7" max="7" width="9.140625" customWidth="1"/>
  </cols>
  <sheetData>
    <row r="1" spans="1:10" ht="15.75" thickBot="1" x14ac:dyDescent="0.3"/>
    <row r="2" spans="1:10" ht="15.75" thickBot="1" x14ac:dyDescent="0.3">
      <c r="B2" s="4" t="s">
        <v>1</v>
      </c>
      <c r="C2" s="4" t="s">
        <v>3</v>
      </c>
      <c r="D2" s="4" t="s">
        <v>11</v>
      </c>
      <c r="H2" s="18" t="s">
        <v>12</v>
      </c>
      <c r="I2" s="19"/>
      <c r="J2" s="20"/>
    </row>
    <row r="3" spans="1:10" x14ac:dyDescent="0.25">
      <c r="B3" s="16">
        <v>26.367758901649893</v>
      </c>
      <c r="C3" s="16">
        <v>54.571704733624607</v>
      </c>
      <c r="D3" s="16">
        <v>66.556244266253444</v>
      </c>
    </row>
    <row r="5" spans="1:10" x14ac:dyDescent="0.25">
      <c r="A5" s="6" t="s">
        <v>2</v>
      </c>
      <c r="B5" s="6" t="s">
        <v>10</v>
      </c>
      <c r="C5" s="7" t="s">
        <v>4</v>
      </c>
      <c r="D5" s="9" t="s">
        <v>7</v>
      </c>
      <c r="E5" s="1" t="s">
        <v>8</v>
      </c>
      <c r="F5" s="2" t="s">
        <v>9</v>
      </c>
      <c r="G5" s="2" t="s">
        <v>13</v>
      </c>
      <c r="H5" s="2" t="s">
        <v>9</v>
      </c>
    </row>
    <row r="6" spans="1:10" x14ac:dyDescent="0.25">
      <c r="A6" s="10">
        <v>10</v>
      </c>
      <c r="B6" s="11">
        <v>4</v>
      </c>
      <c r="C6" s="8">
        <f t="shared" ref="C6:D9" si="0">1/A6</f>
        <v>0.1</v>
      </c>
      <c r="D6" s="8">
        <f t="shared" si="0"/>
        <v>0.25</v>
      </c>
      <c r="E6" s="14">
        <f>(1/B$3)+(1/B$3)*(C$3*C6)</f>
        <v>0.24488886209280461</v>
      </c>
      <c r="F6" s="14">
        <f>(E6-D6)^2</f>
        <v>2.6123730706369669E-5</v>
      </c>
      <c r="G6" s="5">
        <f t="shared" ref="G6:G16" si="1">Vmax/(1+A6/Ks)</f>
        <v>22.92352529871269</v>
      </c>
      <c r="H6" s="13">
        <f t="shared" ref="H6:H11" si="2">(G6-B6)^2</f>
        <v>358.09980973101921</v>
      </c>
    </row>
    <row r="7" spans="1:10" x14ac:dyDescent="0.25">
      <c r="A7" s="10">
        <v>20</v>
      </c>
      <c r="B7" s="11">
        <v>7.5</v>
      </c>
      <c r="C7" s="8">
        <f t="shared" si="0"/>
        <v>0.05</v>
      </c>
      <c r="D7" s="8">
        <f t="shared" si="0"/>
        <v>0.13333333333333333</v>
      </c>
      <c r="E7" s="14">
        <f t="shared" ref="E7:E16" si="3">(1/B$3)+(1/B$3)*(C$3*C7)</f>
        <v>0.14140698307310162</v>
      </c>
      <c r="F7" s="14">
        <f>(E7-D7)^2</f>
        <v>6.5183820120460586E-5</v>
      </c>
      <c r="G7" s="5">
        <f t="shared" si="1"/>
        <v>20.2751288146649</v>
      </c>
      <c r="H7" s="13">
        <f t="shared" si="2"/>
        <v>163.2039162312814</v>
      </c>
    </row>
    <row r="8" spans="1:10" x14ac:dyDescent="0.25">
      <c r="A8" s="10">
        <v>30</v>
      </c>
      <c r="B8" s="11">
        <v>10</v>
      </c>
      <c r="C8" s="8">
        <f t="shared" si="0"/>
        <v>3.3333333333333333E-2</v>
      </c>
      <c r="D8" s="8">
        <f t="shared" si="0"/>
        <v>0.1</v>
      </c>
      <c r="E8" s="14">
        <f t="shared" si="3"/>
        <v>0.10691302339986727</v>
      </c>
      <c r="F8" s="14">
        <f>(E8-D8)^2</f>
        <v>4.7789892527112411E-5</v>
      </c>
      <c r="G8" s="5">
        <f t="shared" si="1"/>
        <v>18.175303063493768</v>
      </c>
      <c r="H8" s="13">
        <f t="shared" si="2"/>
        <v>66.835580179970592</v>
      </c>
    </row>
    <row r="9" spans="1:10" x14ac:dyDescent="0.25">
      <c r="A9" s="10">
        <v>50</v>
      </c>
      <c r="B9" s="11">
        <v>12.5</v>
      </c>
      <c r="C9" s="8">
        <f t="shared" si="0"/>
        <v>0.02</v>
      </c>
      <c r="D9" s="8">
        <f t="shared" si="0"/>
        <v>0.08</v>
      </c>
      <c r="E9" s="14">
        <f t="shared" si="3"/>
        <v>7.9317855661279815E-2</v>
      </c>
      <c r="F9" s="14">
        <f>(E9-D9)^2</f>
        <v>4.6532089884800043E-7</v>
      </c>
      <c r="G9" s="5">
        <f t="shared" si="1"/>
        <v>15.056585026907879</v>
      </c>
      <c r="H9" s="13">
        <f t="shared" si="2"/>
        <v>6.536126999809559</v>
      </c>
    </row>
    <row r="10" spans="1:10" x14ac:dyDescent="0.25">
      <c r="A10" s="10">
        <v>60</v>
      </c>
      <c r="B10" s="11">
        <v>13.7</v>
      </c>
      <c r="C10" s="8">
        <f t="shared" ref="C10:C16" si="4">1/A10</f>
        <v>1.6666666666666666E-2</v>
      </c>
      <c r="D10" s="8">
        <f t="shared" ref="D10:D16" si="5">1/B10</f>
        <v>7.2992700729927015E-2</v>
      </c>
      <c r="E10" s="14">
        <f t="shared" si="3"/>
        <v>7.2419063726632954E-2</v>
      </c>
      <c r="F10" s="14">
        <f t="shared" ref="F10:F16" si="6">(E10-D10)^2</f>
        <v>3.2905941154819093E-7</v>
      </c>
      <c r="G10" s="5">
        <f t="shared" si="1"/>
        <v>13.866870120764544</v>
      </c>
      <c r="H10" s="13">
        <f t="shared" si="2"/>
        <v>2.7845637203973646E-2</v>
      </c>
    </row>
    <row r="11" spans="1:10" x14ac:dyDescent="0.25">
      <c r="A11" s="10">
        <v>80</v>
      </c>
      <c r="B11" s="11">
        <v>15</v>
      </c>
      <c r="C11" s="8">
        <f t="shared" si="4"/>
        <v>1.2500000000000001E-2</v>
      </c>
      <c r="D11" s="8">
        <f t="shared" si="5"/>
        <v>6.6666666666666666E-2</v>
      </c>
      <c r="E11" s="14">
        <f t="shared" si="3"/>
        <v>6.3795573808324374E-2</v>
      </c>
      <c r="F11" s="14">
        <f t="shared" si="6"/>
        <v>8.2431742012241114E-6</v>
      </c>
      <c r="G11" s="5">
        <f t="shared" si="1"/>
        <v>11.974508564941351</v>
      </c>
      <c r="H11" s="13">
        <f t="shared" si="2"/>
        <v>9.1535984236132446</v>
      </c>
    </row>
    <row r="12" spans="1:10" x14ac:dyDescent="0.25">
      <c r="A12" s="10">
        <v>90</v>
      </c>
      <c r="B12" s="11">
        <v>15</v>
      </c>
      <c r="C12" s="8">
        <f t="shared" si="4"/>
        <v>1.1111111111111112E-2</v>
      </c>
      <c r="D12" s="8">
        <f t="shared" si="5"/>
        <v>6.6666666666666666E-2</v>
      </c>
      <c r="E12" s="14">
        <f t="shared" si="3"/>
        <v>6.0921077168888178E-2</v>
      </c>
      <c r="F12" s="14">
        <f t="shared" si="6"/>
        <v>3.3011798676982453E-5</v>
      </c>
      <c r="G12" s="13">
        <f t="shared" si="1"/>
        <v>11.209639132804464</v>
      </c>
      <c r="H12" s="13">
        <f>(G12-B12)^2</f>
        <v>14.3668355035673</v>
      </c>
    </row>
    <row r="13" spans="1:10" x14ac:dyDescent="0.25">
      <c r="A13" s="10">
        <v>110</v>
      </c>
      <c r="B13" s="11">
        <v>12.5</v>
      </c>
      <c r="C13" s="8">
        <f t="shared" si="4"/>
        <v>9.0909090909090905E-3</v>
      </c>
      <c r="D13" s="8">
        <f t="shared" si="5"/>
        <v>0.08</v>
      </c>
      <c r="E13" s="5">
        <f t="shared" si="3"/>
        <v>5.6739991147890079E-2</v>
      </c>
      <c r="F13" s="5">
        <f t="shared" si="6"/>
        <v>5.4102801180023195E-4</v>
      </c>
      <c r="G13" s="14">
        <f t="shared" si="1"/>
        <v>9.9398297098196942</v>
      </c>
      <c r="H13" s="14">
        <f t="shared" ref="H13:H16" si="7">(G13-B13)^2</f>
        <v>6.554471914721911</v>
      </c>
    </row>
    <row r="14" spans="1:10" x14ac:dyDescent="0.25">
      <c r="A14" s="10">
        <v>130</v>
      </c>
      <c r="B14" s="11">
        <v>9.5</v>
      </c>
      <c r="C14" s="8">
        <f t="shared" si="4"/>
        <v>7.6923076923076927E-3</v>
      </c>
      <c r="D14" s="8">
        <f t="shared" si="5"/>
        <v>0.10526315789473684</v>
      </c>
      <c r="E14" s="5">
        <f t="shared" si="3"/>
        <v>5.3845393133352931E-2</v>
      </c>
      <c r="F14" s="5">
        <f t="shared" si="6"/>
        <v>2.6437865330570126E-3</v>
      </c>
      <c r="G14" s="14">
        <f t="shared" si="1"/>
        <v>8.9284317003669589</v>
      </c>
      <c r="H14" s="14">
        <f t="shared" si="7"/>
        <v>0.32669032114540586</v>
      </c>
    </row>
    <row r="15" spans="1:10" x14ac:dyDescent="0.25">
      <c r="A15" s="10">
        <v>140</v>
      </c>
      <c r="B15" s="11">
        <v>7.5</v>
      </c>
      <c r="C15" s="8">
        <f t="shared" si="4"/>
        <v>7.1428571428571426E-3</v>
      </c>
      <c r="D15" s="8">
        <f t="shared" si="5"/>
        <v>0.13333333333333333</v>
      </c>
      <c r="E15" s="5">
        <f t="shared" si="3"/>
        <v>5.2708229627641913E-2</v>
      </c>
      <c r="F15" s="5">
        <f t="shared" si="6"/>
        <v>6.500407347553497E-3</v>
      </c>
      <c r="G15" s="14">
        <f t="shared" si="1"/>
        <v>8.4961798586430124</v>
      </c>
      <c r="H15" s="14">
        <f t="shared" si="7"/>
        <v>0.99237431076601212</v>
      </c>
    </row>
    <row r="16" spans="1:10" x14ac:dyDescent="0.25">
      <c r="A16" s="10">
        <v>150</v>
      </c>
      <c r="B16" s="11">
        <v>5.7</v>
      </c>
      <c r="C16" s="8">
        <f t="shared" si="4"/>
        <v>6.6666666666666671E-3</v>
      </c>
      <c r="D16" s="8">
        <f t="shared" si="5"/>
        <v>0.17543859649122806</v>
      </c>
      <c r="E16" s="5">
        <f t="shared" si="3"/>
        <v>5.1722687922692356E-2</v>
      </c>
      <c r="F16" s="5">
        <f t="shared" si="6"/>
        <v>1.5305626032938287E-2</v>
      </c>
      <c r="G16" s="14">
        <f t="shared" si="1"/>
        <v>8.1038485320894793</v>
      </c>
      <c r="H16" s="14">
        <f t="shared" si="7"/>
        <v>5.7784877652287436</v>
      </c>
    </row>
    <row r="17" spans="1:8" x14ac:dyDescent="0.25">
      <c r="A17" s="12" t="s">
        <v>5</v>
      </c>
      <c r="B17" s="12" t="s">
        <v>6</v>
      </c>
      <c r="E17" s="1" t="s">
        <v>0</v>
      </c>
      <c r="F17" s="3">
        <f>SUM(F6:F12)</f>
        <v>1.8114679654254544E-4</v>
      </c>
      <c r="G17" s="1" t="s">
        <v>0</v>
      </c>
      <c r="H17" s="3">
        <f>SUM(H13:H16)</f>
        <v>13.652024311862071</v>
      </c>
    </row>
    <row r="20" spans="1:8" x14ac:dyDescent="0.25">
      <c r="D20" s="6" t="s">
        <v>2</v>
      </c>
      <c r="E20" s="10">
        <v>70</v>
      </c>
    </row>
    <row r="21" spans="1:8" x14ac:dyDescent="0.25">
      <c r="D21" s="15" t="s">
        <v>10</v>
      </c>
      <c r="E21" s="17">
        <f>Vmax*S/(Km+S)</f>
        <v>14.816712407222008</v>
      </c>
    </row>
  </sheetData>
  <mergeCells count="1">
    <mergeCell ref="H2:J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2:E5"/>
  <sheetViews>
    <sheetView showGridLines="0" workbookViewId="0">
      <selection activeCell="H19" sqref="H19"/>
    </sheetView>
  </sheetViews>
  <sheetFormatPr defaultRowHeight="15" x14ac:dyDescent="0.25"/>
  <sheetData>
    <row r="2" spans="2:5" ht="15.75" thickBot="1" x14ac:dyDescent="0.3"/>
    <row r="3" spans="2:5" x14ac:dyDescent="0.25">
      <c r="B3" s="21" t="s">
        <v>14</v>
      </c>
      <c r="C3" s="22"/>
      <c r="D3" s="22"/>
      <c r="E3" s="23"/>
    </row>
    <row r="4" spans="2:5" x14ac:dyDescent="0.25">
      <c r="B4" s="24" t="s">
        <v>15</v>
      </c>
      <c r="C4" s="25" t="s">
        <v>16</v>
      </c>
      <c r="D4" s="25"/>
      <c r="E4" s="26"/>
    </row>
    <row r="5" spans="2:5" ht="15.75" thickBot="1" x14ac:dyDescent="0.3">
      <c r="B5" s="27" t="s">
        <v>17</v>
      </c>
      <c r="C5" s="28">
        <v>2017</v>
      </c>
      <c r="D5" s="29"/>
      <c r="E5" s="30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1</vt:lpstr>
      <vt:lpstr>Credits</vt:lpstr>
      <vt:lpstr>'1'!Km</vt:lpstr>
      <vt:lpstr>Ks</vt:lpstr>
      <vt:lpstr>S</vt:lpstr>
      <vt:lpstr>'1'!Vmax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Pires</dc:creator>
  <cp:lastModifiedBy>Pires</cp:lastModifiedBy>
  <dcterms:created xsi:type="dcterms:W3CDTF">2015-04-17T17:04:31Z</dcterms:created>
  <dcterms:modified xsi:type="dcterms:W3CDTF">2017-03-27T04:11:25Z</dcterms:modified>
</cp:coreProperties>
</file>