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5PbEvba3tHscvS6RNgid0HWIpVDEy3fk04woPEzExM9EnZ1X+n31PItdU0l9mnyC7qX5P5epXKwMoS4V2hWfqQ==" workbookSaltValue="eDSDwM8EVPN4h+yPib/W5g==" workbookSpinCount="100000" lockStructure="1"/>
  <bookViews>
    <workbookView xWindow="240" yWindow="45" windowWidth="20115" windowHeight="7995"/>
  </bookViews>
  <sheets>
    <sheet name="ma_mao vs t" sheetId="1" r:id="rId1"/>
    <sheet name="Wa, dma, ma_num vs t" sheetId="3" r:id="rId2"/>
    <sheet name="Y vs t" sheetId="2" r:id="rId3"/>
    <sheet name="Credits" sheetId="4" r:id="rId4"/>
  </sheets>
  <externalReferences>
    <externalReference r:id="rId5"/>
    <externalReference r:id="rId6"/>
  </externalReferences>
  <definedNames>
    <definedName name="_4_pi___R_3_3">'ma_mao vs t'!#REF!</definedName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ao">'ma_mao vs t'!$B$6</definedName>
    <definedName name="Cao_max">'ma_mao vs t'!$B$7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ab">'ma_mao vs t'!$B$4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ao">'ma_mao vs t'!$B$2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 localSheetId="3">[2]Main!$J$13</definedName>
    <definedName name="R.">'ma_mao vs t'!$B$3</definedName>
    <definedName name="R_">'ma_mao vs t'!$B$3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>'ma_mao vs t'!$B$5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S25" i="2" l="1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B51" i="2"/>
  <c r="B37" i="2"/>
  <c r="Y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2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60" i="2"/>
  <c r="B56" i="2"/>
  <c r="B53" i="2"/>
  <c r="B40" i="2"/>
  <c r="B54" i="2" s="1"/>
  <c r="B41" i="2"/>
  <c r="B55" i="2" s="1"/>
  <c r="B42" i="2"/>
  <c r="B43" i="2"/>
  <c r="B57" i="2" s="1"/>
  <c r="B44" i="2"/>
  <c r="B58" i="2" s="1"/>
  <c r="B45" i="2"/>
  <c r="B59" i="2" s="1"/>
  <c r="B46" i="2"/>
  <c r="B47" i="2"/>
  <c r="B61" i="2" s="1"/>
  <c r="B48" i="2"/>
  <c r="B62" i="2" s="1"/>
  <c r="B49" i="2"/>
  <c r="B63" i="2" s="1"/>
  <c r="B39" i="2"/>
  <c r="C30" i="2"/>
  <c r="D30" i="2"/>
  <c r="E30" i="2"/>
  <c r="F30" i="2"/>
  <c r="G30" i="2"/>
  <c r="H30" i="2"/>
  <c r="I30" i="2"/>
  <c r="J30" i="2"/>
  <c r="K30" i="2"/>
  <c r="L30" i="2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C29" i="2"/>
  <c r="C27" i="2"/>
  <c r="C28" i="2"/>
  <c r="C26" i="2"/>
  <c r="J25" i="2"/>
  <c r="K25" i="2"/>
  <c r="L25" i="2"/>
  <c r="D25" i="2"/>
  <c r="E25" i="2"/>
  <c r="F25" i="2"/>
  <c r="G25" i="2"/>
  <c r="H25" i="2"/>
  <c r="I25" i="2"/>
  <c r="C25" i="2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B168" i="1"/>
  <c r="C168" i="1"/>
  <c r="D168" i="1"/>
  <c r="E168" i="1"/>
  <c r="F168" i="1"/>
  <c r="G168" i="1"/>
  <c r="H168" i="1"/>
  <c r="I168" i="1"/>
  <c r="J168" i="1"/>
  <c r="K168" i="1"/>
  <c r="L168" i="1"/>
  <c r="X168" i="1"/>
  <c r="B169" i="1"/>
  <c r="C169" i="1"/>
  <c r="D169" i="1"/>
  <c r="E169" i="1"/>
  <c r="F169" i="1"/>
  <c r="G169" i="1"/>
  <c r="H169" i="1"/>
  <c r="I169" i="1"/>
  <c r="J169" i="1"/>
  <c r="K169" i="1"/>
  <c r="L169" i="1"/>
  <c r="X169" i="1"/>
  <c r="B170" i="1"/>
  <c r="C170" i="1"/>
  <c r="D170" i="1"/>
  <c r="E170" i="1"/>
  <c r="F170" i="1"/>
  <c r="G170" i="1"/>
  <c r="H170" i="1"/>
  <c r="I170" i="1"/>
  <c r="J170" i="1"/>
  <c r="K170" i="1"/>
  <c r="L170" i="1"/>
  <c r="X170" i="1"/>
  <c r="B171" i="1"/>
  <c r="C171" i="1"/>
  <c r="D171" i="1"/>
  <c r="E171" i="1"/>
  <c r="F171" i="1"/>
  <c r="G171" i="1"/>
  <c r="H171" i="1"/>
  <c r="I171" i="1"/>
  <c r="J171" i="1"/>
  <c r="K171" i="1"/>
  <c r="L171" i="1"/>
  <c r="X171" i="1"/>
  <c r="B172" i="1"/>
  <c r="C172" i="1"/>
  <c r="D172" i="1"/>
  <c r="E172" i="1"/>
  <c r="F172" i="1"/>
  <c r="G172" i="1"/>
  <c r="H172" i="1"/>
  <c r="I172" i="1"/>
  <c r="J172" i="1"/>
  <c r="K172" i="1"/>
  <c r="L172" i="1"/>
  <c r="X172" i="1"/>
  <c r="B173" i="1"/>
  <c r="C173" i="1"/>
  <c r="D173" i="1"/>
  <c r="E173" i="1"/>
  <c r="F173" i="1"/>
  <c r="G173" i="1"/>
  <c r="H173" i="1"/>
  <c r="I173" i="1"/>
  <c r="J173" i="1"/>
  <c r="K173" i="1"/>
  <c r="L173" i="1"/>
  <c r="X173" i="1"/>
  <c r="B174" i="1"/>
  <c r="C174" i="1"/>
  <c r="D174" i="1"/>
  <c r="E174" i="1"/>
  <c r="F174" i="1"/>
  <c r="G174" i="1"/>
  <c r="H174" i="1"/>
  <c r="I174" i="1"/>
  <c r="J174" i="1"/>
  <c r="K174" i="1"/>
  <c r="L174" i="1"/>
  <c r="X174" i="1"/>
  <c r="B159" i="1"/>
  <c r="C159" i="1"/>
  <c r="D159" i="1"/>
  <c r="E159" i="1"/>
  <c r="F159" i="1"/>
  <c r="G159" i="1"/>
  <c r="H159" i="1"/>
  <c r="I159" i="1"/>
  <c r="J159" i="1"/>
  <c r="K159" i="1"/>
  <c r="L159" i="1"/>
  <c r="X159" i="1"/>
  <c r="B160" i="1"/>
  <c r="C160" i="1"/>
  <c r="D160" i="1"/>
  <c r="E160" i="1"/>
  <c r="F160" i="1"/>
  <c r="G160" i="1"/>
  <c r="H160" i="1"/>
  <c r="I160" i="1"/>
  <c r="J160" i="1"/>
  <c r="K160" i="1"/>
  <c r="L160" i="1"/>
  <c r="X160" i="1"/>
  <c r="B161" i="1"/>
  <c r="C161" i="1"/>
  <c r="D161" i="1"/>
  <c r="E161" i="1"/>
  <c r="F161" i="1"/>
  <c r="G161" i="1"/>
  <c r="H161" i="1"/>
  <c r="I161" i="1"/>
  <c r="J161" i="1"/>
  <c r="K161" i="1"/>
  <c r="L161" i="1"/>
  <c r="X161" i="1"/>
  <c r="B162" i="1"/>
  <c r="C162" i="1"/>
  <c r="D162" i="1"/>
  <c r="E162" i="1"/>
  <c r="F162" i="1"/>
  <c r="G162" i="1"/>
  <c r="H162" i="1"/>
  <c r="I162" i="1"/>
  <c r="J162" i="1"/>
  <c r="K162" i="1"/>
  <c r="L162" i="1"/>
  <c r="X162" i="1"/>
  <c r="B163" i="1"/>
  <c r="C163" i="1"/>
  <c r="D163" i="1"/>
  <c r="E163" i="1"/>
  <c r="F163" i="1"/>
  <c r="G163" i="1"/>
  <c r="H163" i="1"/>
  <c r="I163" i="1"/>
  <c r="J163" i="1"/>
  <c r="K163" i="1"/>
  <c r="L163" i="1"/>
  <c r="X163" i="1"/>
  <c r="B164" i="1"/>
  <c r="C164" i="1"/>
  <c r="D164" i="1"/>
  <c r="E164" i="1"/>
  <c r="F164" i="1"/>
  <c r="G164" i="1"/>
  <c r="H164" i="1"/>
  <c r="I164" i="1"/>
  <c r="J164" i="1"/>
  <c r="K164" i="1"/>
  <c r="L164" i="1"/>
  <c r="X164" i="1"/>
  <c r="B165" i="1"/>
  <c r="C165" i="1"/>
  <c r="D165" i="1"/>
  <c r="E165" i="1"/>
  <c r="F165" i="1"/>
  <c r="G165" i="1"/>
  <c r="H165" i="1"/>
  <c r="I165" i="1"/>
  <c r="J165" i="1"/>
  <c r="K165" i="1"/>
  <c r="L165" i="1"/>
  <c r="X165" i="1"/>
  <c r="B166" i="1"/>
  <c r="C166" i="1"/>
  <c r="D166" i="1"/>
  <c r="E166" i="1"/>
  <c r="F166" i="1"/>
  <c r="G166" i="1"/>
  <c r="H166" i="1"/>
  <c r="I166" i="1"/>
  <c r="J166" i="1"/>
  <c r="K166" i="1"/>
  <c r="L166" i="1"/>
  <c r="X166" i="1"/>
  <c r="B167" i="1"/>
  <c r="C167" i="1"/>
  <c r="D167" i="1"/>
  <c r="E167" i="1"/>
  <c r="F167" i="1"/>
  <c r="G167" i="1"/>
  <c r="H167" i="1"/>
  <c r="I167" i="1"/>
  <c r="J167" i="1"/>
  <c r="K167" i="1"/>
  <c r="L167" i="1"/>
  <c r="X167" i="1"/>
  <c r="B137" i="1"/>
  <c r="C137" i="1"/>
  <c r="D137" i="1"/>
  <c r="E137" i="1"/>
  <c r="F137" i="1"/>
  <c r="G137" i="1"/>
  <c r="H137" i="1"/>
  <c r="I137" i="1"/>
  <c r="J137" i="1"/>
  <c r="K137" i="1"/>
  <c r="L137" i="1"/>
  <c r="X137" i="1"/>
  <c r="B138" i="1"/>
  <c r="C138" i="1"/>
  <c r="D138" i="1"/>
  <c r="E138" i="1"/>
  <c r="F138" i="1"/>
  <c r="G138" i="1"/>
  <c r="H138" i="1"/>
  <c r="I138" i="1"/>
  <c r="J138" i="1"/>
  <c r="K138" i="1"/>
  <c r="L138" i="1"/>
  <c r="X138" i="1"/>
  <c r="B139" i="1"/>
  <c r="C139" i="1"/>
  <c r="D139" i="1"/>
  <c r="E139" i="1"/>
  <c r="F139" i="1"/>
  <c r="G139" i="1"/>
  <c r="H139" i="1"/>
  <c r="I139" i="1"/>
  <c r="J139" i="1"/>
  <c r="K139" i="1"/>
  <c r="L139" i="1"/>
  <c r="X139" i="1"/>
  <c r="B140" i="1"/>
  <c r="C140" i="1"/>
  <c r="D140" i="1"/>
  <c r="E140" i="1"/>
  <c r="F140" i="1"/>
  <c r="G140" i="1"/>
  <c r="H140" i="1"/>
  <c r="I140" i="1"/>
  <c r="J140" i="1"/>
  <c r="K140" i="1"/>
  <c r="L140" i="1"/>
  <c r="X140" i="1"/>
  <c r="B141" i="1"/>
  <c r="C141" i="1"/>
  <c r="D141" i="1"/>
  <c r="E141" i="1"/>
  <c r="F141" i="1"/>
  <c r="G141" i="1"/>
  <c r="H141" i="1"/>
  <c r="I141" i="1"/>
  <c r="J141" i="1"/>
  <c r="K141" i="1"/>
  <c r="L141" i="1"/>
  <c r="X141" i="1"/>
  <c r="B142" i="1"/>
  <c r="C142" i="1"/>
  <c r="D142" i="1"/>
  <c r="E142" i="1"/>
  <c r="F142" i="1"/>
  <c r="G142" i="1"/>
  <c r="H142" i="1"/>
  <c r="I142" i="1"/>
  <c r="J142" i="1"/>
  <c r="K142" i="1"/>
  <c r="L142" i="1"/>
  <c r="X142" i="1"/>
  <c r="B143" i="1"/>
  <c r="C143" i="1"/>
  <c r="D143" i="1"/>
  <c r="E143" i="1"/>
  <c r="F143" i="1"/>
  <c r="G143" i="1"/>
  <c r="H143" i="1"/>
  <c r="I143" i="1"/>
  <c r="J143" i="1"/>
  <c r="K143" i="1"/>
  <c r="L143" i="1"/>
  <c r="X143" i="1"/>
  <c r="B144" i="1"/>
  <c r="C144" i="1"/>
  <c r="D144" i="1"/>
  <c r="E144" i="1"/>
  <c r="F144" i="1"/>
  <c r="G144" i="1"/>
  <c r="H144" i="1"/>
  <c r="I144" i="1"/>
  <c r="J144" i="1"/>
  <c r="K144" i="1"/>
  <c r="L144" i="1"/>
  <c r="X144" i="1"/>
  <c r="B145" i="1"/>
  <c r="C145" i="1"/>
  <c r="D145" i="1"/>
  <c r="E145" i="1"/>
  <c r="F145" i="1"/>
  <c r="G145" i="1"/>
  <c r="H145" i="1"/>
  <c r="I145" i="1"/>
  <c r="J145" i="1"/>
  <c r="K145" i="1"/>
  <c r="L145" i="1"/>
  <c r="X145" i="1"/>
  <c r="B146" i="1"/>
  <c r="C146" i="1"/>
  <c r="D146" i="1"/>
  <c r="E146" i="1"/>
  <c r="F146" i="1"/>
  <c r="G146" i="1"/>
  <c r="H146" i="1"/>
  <c r="I146" i="1"/>
  <c r="J146" i="1"/>
  <c r="K146" i="1"/>
  <c r="L146" i="1"/>
  <c r="X146" i="1"/>
  <c r="B147" i="1"/>
  <c r="C147" i="1"/>
  <c r="D147" i="1"/>
  <c r="E147" i="1"/>
  <c r="F147" i="1"/>
  <c r="G147" i="1"/>
  <c r="H147" i="1"/>
  <c r="I147" i="1"/>
  <c r="J147" i="1"/>
  <c r="K147" i="1"/>
  <c r="L147" i="1"/>
  <c r="X147" i="1"/>
  <c r="B148" i="1"/>
  <c r="C148" i="1"/>
  <c r="D148" i="1"/>
  <c r="E148" i="1"/>
  <c r="F148" i="1"/>
  <c r="G148" i="1"/>
  <c r="H148" i="1"/>
  <c r="I148" i="1"/>
  <c r="J148" i="1"/>
  <c r="K148" i="1"/>
  <c r="L148" i="1"/>
  <c r="X148" i="1"/>
  <c r="B149" i="1"/>
  <c r="C149" i="1"/>
  <c r="D149" i="1"/>
  <c r="E149" i="1"/>
  <c r="F149" i="1"/>
  <c r="G149" i="1"/>
  <c r="H149" i="1"/>
  <c r="I149" i="1"/>
  <c r="J149" i="1"/>
  <c r="K149" i="1"/>
  <c r="L149" i="1"/>
  <c r="X149" i="1"/>
  <c r="B150" i="1"/>
  <c r="C150" i="1"/>
  <c r="D150" i="1"/>
  <c r="E150" i="1"/>
  <c r="F150" i="1"/>
  <c r="G150" i="1"/>
  <c r="H150" i="1"/>
  <c r="I150" i="1"/>
  <c r="J150" i="1"/>
  <c r="K150" i="1"/>
  <c r="L150" i="1"/>
  <c r="X150" i="1"/>
  <c r="B151" i="1"/>
  <c r="C151" i="1"/>
  <c r="D151" i="1"/>
  <c r="E151" i="1"/>
  <c r="F151" i="1"/>
  <c r="G151" i="1"/>
  <c r="H151" i="1"/>
  <c r="I151" i="1"/>
  <c r="J151" i="1"/>
  <c r="K151" i="1"/>
  <c r="L151" i="1"/>
  <c r="X151" i="1"/>
  <c r="B152" i="1"/>
  <c r="C152" i="1"/>
  <c r="D152" i="1"/>
  <c r="E152" i="1"/>
  <c r="F152" i="1"/>
  <c r="G152" i="1"/>
  <c r="H152" i="1"/>
  <c r="I152" i="1"/>
  <c r="J152" i="1"/>
  <c r="K152" i="1"/>
  <c r="L152" i="1"/>
  <c r="X152" i="1"/>
  <c r="B153" i="1"/>
  <c r="C153" i="1"/>
  <c r="D153" i="1"/>
  <c r="E153" i="1"/>
  <c r="F153" i="1"/>
  <c r="G153" i="1"/>
  <c r="H153" i="1"/>
  <c r="I153" i="1"/>
  <c r="J153" i="1"/>
  <c r="K153" i="1"/>
  <c r="L153" i="1"/>
  <c r="X153" i="1"/>
  <c r="B154" i="1"/>
  <c r="C154" i="1"/>
  <c r="D154" i="1"/>
  <c r="E154" i="1"/>
  <c r="F154" i="1"/>
  <c r="G154" i="1"/>
  <c r="H154" i="1"/>
  <c r="I154" i="1"/>
  <c r="J154" i="1"/>
  <c r="K154" i="1"/>
  <c r="L154" i="1"/>
  <c r="X154" i="1"/>
  <c r="B155" i="1"/>
  <c r="C155" i="1"/>
  <c r="D155" i="1"/>
  <c r="E155" i="1"/>
  <c r="F155" i="1"/>
  <c r="G155" i="1"/>
  <c r="H155" i="1"/>
  <c r="I155" i="1"/>
  <c r="J155" i="1"/>
  <c r="K155" i="1"/>
  <c r="L155" i="1"/>
  <c r="X155" i="1"/>
  <c r="B156" i="1"/>
  <c r="C156" i="1"/>
  <c r="D156" i="1"/>
  <c r="E156" i="1"/>
  <c r="F156" i="1"/>
  <c r="G156" i="1"/>
  <c r="H156" i="1"/>
  <c r="I156" i="1"/>
  <c r="J156" i="1"/>
  <c r="K156" i="1"/>
  <c r="L156" i="1"/>
  <c r="X156" i="1"/>
  <c r="B157" i="1"/>
  <c r="C157" i="1"/>
  <c r="D157" i="1"/>
  <c r="E157" i="1"/>
  <c r="F157" i="1"/>
  <c r="G157" i="1"/>
  <c r="H157" i="1"/>
  <c r="I157" i="1"/>
  <c r="J157" i="1"/>
  <c r="K157" i="1"/>
  <c r="L157" i="1"/>
  <c r="X157" i="1"/>
  <c r="B158" i="1"/>
  <c r="C158" i="1"/>
  <c r="D158" i="1"/>
  <c r="E158" i="1"/>
  <c r="F158" i="1"/>
  <c r="G158" i="1"/>
  <c r="H158" i="1"/>
  <c r="I158" i="1"/>
  <c r="J158" i="1"/>
  <c r="K158" i="1"/>
  <c r="L158" i="1"/>
  <c r="X158" i="1"/>
  <c r="B95" i="1"/>
  <c r="C95" i="1"/>
  <c r="D95" i="1"/>
  <c r="E95" i="1"/>
  <c r="F95" i="1"/>
  <c r="G95" i="1"/>
  <c r="H95" i="1"/>
  <c r="I95" i="1"/>
  <c r="J95" i="1"/>
  <c r="K95" i="1"/>
  <c r="L95" i="1"/>
  <c r="X95" i="1"/>
  <c r="B96" i="1"/>
  <c r="C96" i="1"/>
  <c r="D96" i="1"/>
  <c r="E96" i="1"/>
  <c r="F96" i="1"/>
  <c r="G96" i="1"/>
  <c r="H96" i="1"/>
  <c r="I96" i="1"/>
  <c r="J96" i="1"/>
  <c r="K96" i="1"/>
  <c r="L96" i="1"/>
  <c r="X96" i="1"/>
  <c r="B97" i="1"/>
  <c r="C97" i="1"/>
  <c r="D97" i="1"/>
  <c r="E97" i="1"/>
  <c r="F97" i="1"/>
  <c r="G97" i="1"/>
  <c r="H97" i="1"/>
  <c r="I97" i="1"/>
  <c r="J97" i="1"/>
  <c r="K97" i="1"/>
  <c r="L97" i="1"/>
  <c r="X97" i="1"/>
  <c r="B98" i="1"/>
  <c r="C98" i="1"/>
  <c r="D98" i="1"/>
  <c r="E98" i="1"/>
  <c r="F98" i="1"/>
  <c r="G98" i="1"/>
  <c r="H98" i="1"/>
  <c r="I98" i="1"/>
  <c r="J98" i="1"/>
  <c r="K98" i="1"/>
  <c r="L98" i="1"/>
  <c r="X98" i="1"/>
  <c r="B99" i="1"/>
  <c r="C99" i="1"/>
  <c r="D99" i="1"/>
  <c r="E99" i="1"/>
  <c r="F99" i="1"/>
  <c r="G99" i="1"/>
  <c r="H99" i="1"/>
  <c r="I99" i="1"/>
  <c r="J99" i="1"/>
  <c r="K99" i="1"/>
  <c r="L99" i="1"/>
  <c r="X99" i="1"/>
  <c r="B100" i="1"/>
  <c r="C100" i="1"/>
  <c r="D100" i="1"/>
  <c r="E100" i="1"/>
  <c r="F100" i="1"/>
  <c r="G100" i="1"/>
  <c r="H100" i="1"/>
  <c r="I100" i="1"/>
  <c r="J100" i="1"/>
  <c r="K100" i="1"/>
  <c r="L100" i="1"/>
  <c r="X100" i="1"/>
  <c r="B101" i="1"/>
  <c r="C101" i="1"/>
  <c r="D101" i="1"/>
  <c r="E101" i="1"/>
  <c r="F101" i="1"/>
  <c r="G101" i="1"/>
  <c r="H101" i="1"/>
  <c r="I101" i="1"/>
  <c r="J101" i="1"/>
  <c r="K101" i="1"/>
  <c r="L101" i="1"/>
  <c r="X101" i="1"/>
  <c r="B102" i="1"/>
  <c r="C102" i="1"/>
  <c r="D102" i="1"/>
  <c r="E102" i="1"/>
  <c r="F102" i="1"/>
  <c r="G102" i="1"/>
  <c r="H102" i="1"/>
  <c r="I102" i="1"/>
  <c r="J102" i="1"/>
  <c r="K102" i="1"/>
  <c r="L102" i="1"/>
  <c r="X102" i="1"/>
  <c r="B103" i="1"/>
  <c r="C103" i="1"/>
  <c r="D103" i="1"/>
  <c r="E103" i="1"/>
  <c r="F103" i="1"/>
  <c r="G103" i="1"/>
  <c r="H103" i="1"/>
  <c r="I103" i="1"/>
  <c r="J103" i="1"/>
  <c r="K103" i="1"/>
  <c r="L103" i="1"/>
  <c r="X103" i="1"/>
  <c r="B104" i="1"/>
  <c r="C104" i="1"/>
  <c r="D104" i="1"/>
  <c r="E104" i="1"/>
  <c r="F104" i="1"/>
  <c r="G104" i="1"/>
  <c r="H104" i="1"/>
  <c r="I104" i="1"/>
  <c r="J104" i="1"/>
  <c r="K104" i="1"/>
  <c r="L104" i="1"/>
  <c r="X104" i="1"/>
  <c r="B105" i="1"/>
  <c r="C105" i="1"/>
  <c r="D105" i="1"/>
  <c r="E105" i="1"/>
  <c r="F105" i="1"/>
  <c r="G105" i="1"/>
  <c r="H105" i="1"/>
  <c r="I105" i="1"/>
  <c r="J105" i="1"/>
  <c r="K105" i="1"/>
  <c r="L105" i="1"/>
  <c r="X105" i="1"/>
  <c r="B106" i="1"/>
  <c r="C106" i="1"/>
  <c r="D106" i="1"/>
  <c r="E106" i="1"/>
  <c r="F106" i="1"/>
  <c r="G106" i="1"/>
  <c r="H106" i="1"/>
  <c r="I106" i="1"/>
  <c r="J106" i="1"/>
  <c r="K106" i="1"/>
  <c r="L106" i="1"/>
  <c r="X106" i="1"/>
  <c r="B107" i="1"/>
  <c r="C107" i="1"/>
  <c r="D107" i="1"/>
  <c r="E107" i="1"/>
  <c r="F107" i="1"/>
  <c r="G107" i="1"/>
  <c r="H107" i="1"/>
  <c r="I107" i="1"/>
  <c r="J107" i="1"/>
  <c r="K107" i="1"/>
  <c r="L107" i="1"/>
  <c r="X107" i="1"/>
  <c r="B108" i="1"/>
  <c r="C108" i="1"/>
  <c r="D108" i="1"/>
  <c r="E108" i="1"/>
  <c r="F108" i="1"/>
  <c r="G108" i="1"/>
  <c r="H108" i="1"/>
  <c r="I108" i="1"/>
  <c r="J108" i="1"/>
  <c r="K108" i="1"/>
  <c r="L108" i="1"/>
  <c r="X108" i="1"/>
  <c r="B109" i="1"/>
  <c r="C109" i="1"/>
  <c r="D109" i="1"/>
  <c r="E109" i="1"/>
  <c r="F109" i="1"/>
  <c r="G109" i="1"/>
  <c r="H109" i="1"/>
  <c r="I109" i="1"/>
  <c r="J109" i="1"/>
  <c r="K109" i="1"/>
  <c r="L109" i="1"/>
  <c r="X109" i="1"/>
  <c r="B110" i="1"/>
  <c r="C110" i="1"/>
  <c r="D110" i="1"/>
  <c r="E110" i="1"/>
  <c r="F110" i="1"/>
  <c r="G110" i="1"/>
  <c r="H110" i="1"/>
  <c r="I110" i="1"/>
  <c r="J110" i="1"/>
  <c r="K110" i="1"/>
  <c r="L110" i="1"/>
  <c r="X110" i="1"/>
  <c r="B111" i="1"/>
  <c r="C111" i="1"/>
  <c r="D111" i="1"/>
  <c r="E111" i="1"/>
  <c r="F111" i="1"/>
  <c r="G111" i="1"/>
  <c r="H111" i="1"/>
  <c r="I111" i="1"/>
  <c r="J111" i="1"/>
  <c r="K111" i="1"/>
  <c r="L111" i="1"/>
  <c r="X111" i="1"/>
  <c r="B112" i="1"/>
  <c r="C112" i="1"/>
  <c r="D112" i="1"/>
  <c r="E112" i="1"/>
  <c r="F112" i="1"/>
  <c r="G112" i="1"/>
  <c r="H112" i="1"/>
  <c r="I112" i="1"/>
  <c r="J112" i="1"/>
  <c r="K112" i="1"/>
  <c r="L112" i="1"/>
  <c r="X112" i="1"/>
  <c r="B113" i="1"/>
  <c r="C113" i="1"/>
  <c r="D113" i="1"/>
  <c r="E113" i="1"/>
  <c r="F113" i="1"/>
  <c r="G113" i="1"/>
  <c r="H113" i="1"/>
  <c r="I113" i="1"/>
  <c r="J113" i="1"/>
  <c r="K113" i="1"/>
  <c r="L113" i="1"/>
  <c r="X113" i="1"/>
  <c r="B114" i="1"/>
  <c r="C114" i="1"/>
  <c r="D114" i="1"/>
  <c r="E114" i="1"/>
  <c r="F114" i="1"/>
  <c r="G114" i="1"/>
  <c r="H114" i="1"/>
  <c r="I114" i="1"/>
  <c r="J114" i="1"/>
  <c r="K114" i="1"/>
  <c r="L114" i="1"/>
  <c r="X114" i="1"/>
  <c r="B115" i="1"/>
  <c r="C115" i="1"/>
  <c r="D115" i="1"/>
  <c r="E115" i="1"/>
  <c r="F115" i="1"/>
  <c r="G115" i="1"/>
  <c r="H115" i="1"/>
  <c r="I115" i="1"/>
  <c r="J115" i="1"/>
  <c r="K115" i="1"/>
  <c r="L115" i="1"/>
  <c r="X115" i="1"/>
  <c r="B116" i="1"/>
  <c r="C116" i="1"/>
  <c r="D116" i="1"/>
  <c r="E116" i="1"/>
  <c r="F116" i="1"/>
  <c r="G116" i="1"/>
  <c r="H116" i="1"/>
  <c r="I116" i="1"/>
  <c r="J116" i="1"/>
  <c r="K116" i="1"/>
  <c r="L116" i="1"/>
  <c r="X116" i="1"/>
  <c r="B117" i="1"/>
  <c r="C117" i="1"/>
  <c r="D117" i="1"/>
  <c r="E117" i="1"/>
  <c r="F117" i="1"/>
  <c r="G117" i="1"/>
  <c r="H117" i="1"/>
  <c r="I117" i="1"/>
  <c r="J117" i="1"/>
  <c r="K117" i="1"/>
  <c r="L117" i="1"/>
  <c r="X117" i="1"/>
  <c r="B118" i="1"/>
  <c r="C118" i="1"/>
  <c r="D118" i="1"/>
  <c r="E118" i="1"/>
  <c r="F118" i="1"/>
  <c r="G118" i="1"/>
  <c r="H118" i="1"/>
  <c r="I118" i="1"/>
  <c r="J118" i="1"/>
  <c r="K118" i="1"/>
  <c r="L118" i="1"/>
  <c r="X118" i="1"/>
  <c r="B119" i="1"/>
  <c r="C119" i="1"/>
  <c r="D119" i="1"/>
  <c r="E119" i="1"/>
  <c r="F119" i="1"/>
  <c r="G119" i="1"/>
  <c r="H119" i="1"/>
  <c r="I119" i="1"/>
  <c r="J119" i="1"/>
  <c r="K119" i="1"/>
  <c r="L119" i="1"/>
  <c r="X119" i="1"/>
  <c r="B120" i="1"/>
  <c r="C120" i="1"/>
  <c r="D120" i="1"/>
  <c r="E120" i="1"/>
  <c r="F120" i="1"/>
  <c r="G120" i="1"/>
  <c r="H120" i="1"/>
  <c r="I120" i="1"/>
  <c r="J120" i="1"/>
  <c r="K120" i="1"/>
  <c r="L120" i="1"/>
  <c r="X120" i="1"/>
  <c r="B121" i="1"/>
  <c r="C121" i="1"/>
  <c r="D121" i="1"/>
  <c r="E121" i="1"/>
  <c r="F121" i="1"/>
  <c r="G121" i="1"/>
  <c r="H121" i="1"/>
  <c r="I121" i="1"/>
  <c r="J121" i="1"/>
  <c r="K121" i="1"/>
  <c r="L121" i="1"/>
  <c r="X121" i="1"/>
  <c r="B122" i="1"/>
  <c r="C122" i="1"/>
  <c r="D122" i="1"/>
  <c r="E122" i="1"/>
  <c r="F122" i="1"/>
  <c r="G122" i="1"/>
  <c r="H122" i="1"/>
  <c r="I122" i="1"/>
  <c r="J122" i="1"/>
  <c r="K122" i="1"/>
  <c r="L122" i="1"/>
  <c r="X122" i="1"/>
  <c r="B123" i="1"/>
  <c r="C123" i="1"/>
  <c r="D123" i="1"/>
  <c r="E123" i="1"/>
  <c r="F123" i="1"/>
  <c r="G123" i="1"/>
  <c r="H123" i="1"/>
  <c r="I123" i="1"/>
  <c r="J123" i="1"/>
  <c r="K123" i="1"/>
  <c r="L123" i="1"/>
  <c r="X123" i="1"/>
  <c r="B124" i="1"/>
  <c r="C124" i="1"/>
  <c r="D124" i="1"/>
  <c r="E124" i="1"/>
  <c r="F124" i="1"/>
  <c r="G124" i="1"/>
  <c r="H124" i="1"/>
  <c r="I124" i="1"/>
  <c r="J124" i="1"/>
  <c r="K124" i="1"/>
  <c r="L124" i="1"/>
  <c r="X124" i="1"/>
  <c r="B125" i="1"/>
  <c r="C125" i="1"/>
  <c r="D125" i="1"/>
  <c r="E125" i="1"/>
  <c r="F125" i="1"/>
  <c r="G125" i="1"/>
  <c r="H125" i="1"/>
  <c r="I125" i="1"/>
  <c r="J125" i="1"/>
  <c r="K125" i="1"/>
  <c r="L125" i="1"/>
  <c r="X125" i="1"/>
  <c r="B126" i="1"/>
  <c r="C126" i="1"/>
  <c r="D126" i="1"/>
  <c r="E126" i="1"/>
  <c r="F126" i="1"/>
  <c r="G126" i="1"/>
  <c r="H126" i="1"/>
  <c r="I126" i="1"/>
  <c r="J126" i="1"/>
  <c r="K126" i="1"/>
  <c r="L126" i="1"/>
  <c r="X126" i="1"/>
  <c r="B127" i="1"/>
  <c r="C127" i="1"/>
  <c r="D127" i="1"/>
  <c r="E127" i="1"/>
  <c r="F127" i="1"/>
  <c r="G127" i="1"/>
  <c r="H127" i="1"/>
  <c r="I127" i="1"/>
  <c r="J127" i="1"/>
  <c r="K127" i="1"/>
  <c r="L127" i="1"/>
  <c r="X127" i="1"/>
  <c r="B128" i="1"/>
  <c r="C128" i="1"/>
  <c r="D128" i="1"/>
  <c r="E128" i="1"/>
  <c r="F128" i="1"/>
  <c r="G128" i="1"/>
  <c r="H128" i="1"/>
  <c r="I128" i="1"/>
  <c r="J128" i="1"/>
  <c r="K128" i="1"/>
  <c r="L128" i="1"/>
  <c r="X128" i="1"/>
  <c r="B129" i="1"/>
  <c r="C129" i="1"/>
  <c r="D129" i="1"/>
  <c r="E129" i="1"/>
  <c r="F129" i="1"/>
  <c r="G129" i="1"/>
  <c r="H129" i="1"/>
  <c r="I129" i="1"/>
  <c r="J129" i="1"/>
  <c r="K129" i="1"/>
  <c r="L129" i="1"/>
  <c r="X129" i="1"/>
  <c r="B130" i="1"/>
  <c r="C130" i="1"/>
  <c r="D130" i="1"/>
  <c r="E130" i="1"/>
  <c r="F130" i="1"/>
  <c r="G130" i="1"/>
  <c r="H130" i="1"/>
  <c r="I130" i="1"/>
  <c r="J130" i="1"/>
  <c r="K130" i="1"/>
  <c r="L130" i="1"/>
  <c r="X130" i="1"/>
  <c r="B131" i="1"/>
  <c r="C131" i="1"/>
  <c r="D131" i="1"/>
  <c r="E131" i="1"/>
  <c r="F131" i="1"/>
  <c r="G131" i="1"/>
  <c r="H131" i="1"/>
  <c r="I131" i="1"/>
  <c r="J131" i="1"/>
  <c r="K131" i="1"/>
  <c r="L131" i="1"/>
  <c r="X131" i="1"/>
  <c r="B132" i="1"/>
  <c r="C132" i="1"/>
  <c r="D132" i="1"/>
  <c r="E132" i="1"/>
  <c r="F132" i="1"/>
  <c r="G132" i="1"/>
  <c r="H132" i="1"/>
  <c r="I132" i="1"/>
  <c r="J132" i="1"/>
  <c r="K132" i="1"/>
  <c r="L132" i="1"/>
  <c r="X132" i="1"/>
  <c r="B133" i="1"/>
  <c r="C133" i="1"/>
  <c r="D133" i="1"/>
  <c r="E133" i="1"/>
  <c r="F133" i="1"/>
  <c r="G133" i="1"/>
  <c r="H133" i="1"/>
  <c r="I133" i="1"/>
  <c r="J133" i="1"/>
  <c r="K133" i="1"/>
  <c r="L133" i="1"/>
  <c r="X133" i="1"/>
  <c r="B134" i="1"/>
  <c r="C134" i="1"/>
  <c r="D134" i="1"/>
  <c r="E134" i="1"/>
  <c r="F134" i="1"/>
  <c r="G134" i="1"/>
  <c r="H134" i="1"/>
  <c r="I134" i="1"/>
  <c r="J134" i="1"/>
  <c r="K134" i="1"/>
  <c r="L134" i="1"/>
  <c r="X134" i="1"/>
  <c r="B135" i="1"/>
  <c r="C135" i="1"/>
  <c r="D135" i="1"/>
  <c r="E135" i="1"/>
  <c r="F135" i="1"/>
  <c r="G135" i="1"/>
  <c r="H135" i="1"/>
  <c r="I135" i="1"/>
  <c r="J135" i="1"/>
  <c r="K135" i="1"/>
  <c r="L135" i="1"/>
  <c r="X135" i="1"/>
  <c r="B136" i="1"/>
  <c r="C136" i="1"/>
  <c r="D136" i="1"/>
  <c r="E136" i="1"/>
  <c r="F136" i="1"/>
  <c r="G136" i="1"/>
  <c r="H136" i="1"/>
  <c r="I136" i="1"/>
  <c r="J136" i="1"/>
  <c r="K136" i="1"/>
  <c r="L136" i="1"/>
  <c r="X136" i="1"/>
  <c r="B62" i="1"/>
  <c r="C62" i="1"/>
  <c r="D62" i="1"/>
  <c r="E62" i="1"/>
  <c r="F62" i="1"/>
  <c r="G62" i="1"/>
  <c r="H62" i="1"/>
  <c r="I62" i="1"/>
  <c r="J62" i="1"/>
  <c r="K62" i="1"/>
  <c r="L62" i="1"/>
  <c r="X62" i="1"/>
  <c r="B63" i="1"/>
  <c r="C63" i="1"/>
  <c r="D63" i="1"/>
  <c r="E63" i="1"/>
  <c r="F63" i="1"/>
  <c r="G63" i="1"/>
  <c r="H63" i="1"/>
  <c r="I63" i="1"/>
  <c r="J63" i="1"/>
  <c r="K63" i="1"/>
  <c r="L63" i="1"/>
  <c r="X63" i="1"/>
  <c r="B64" i="1"/>
  <c r="C64" i="1"/>
  <c r="D64" i="1"/>
  <c r="E64" i="1"/>
  <c r="F64" i="1"/>
  <c r="G64" i="1"/>
  <c r="H64" i="1"/>
  <c r="I64" i="1"/>
  <c r="J64" i="1"/>
  <c r="K64" i="1"/>
  <c r="L64" i="1"/>
  <c r="X64" i="1"/>
  <c r="B65" i="1"/>
  <c r="C65" i="1"/>
  <c r="D65" i="1"/>
  <c r="E65" i="1"/>
  <c r="F65" i="1"/>
  <c r="G65" i="1"/>
  <c r="H65" i="1"/>
  <c r="I65" i="1"/>
  <c r="J65" i="1"/>
  <c r="K65" i="1"/>
  <c r="L65" i="1"/>
  <c r="X65" i="1"/>
  <c r="B66" i="1"/>
  <c r="C66" i="1"/>
  <c r="D66" i="1"/>
  <c r="E66" i="1"/>
  <c r="F66" i="1"/>
  <c r="G66" i="1"/>
  <c r="H66" i="1"/>
  <c r="I66" i="1"/>
  <c r="J66" i="1"/>
  <c r="K66" i="1"/>
  <c r="L66" i="1"/>
  <c r="X66" i="1"/>
  <c r="B67" i="1"/>
  <c r="C67" i="1"/>
  <c r="D67" i="1"/>
  <c r="E67" i="1"/>
  <c r="F67" i="1"/>
  <c r="G67" i="1"/>
  <c r="H67" i="1"/>
  <c r="I67" i="1"/>
  <c r="J67" i="1"/>
  <c r="K67" i="1"/>
  <c r="L67" i="1"/>
  <c r="X67" i="1"/>
  <c r="B68" i="1"/>
  <c r="C68" i="1"/>
  <c r="D68" i="1"/>
  <c r="E68" i="1"/>
  <c r="F68" i="1"/>
  <c r="G68" i="1"/>
  <c r="H68" i="1"/>
  <c r="I68" i="1"/>
  <c r="J68" i="1"/>
  <c r="K68" i="1"/>
  <c r="L68" i="1"/>
  <c r="X68" i="1"/>
  <c r="B69" i="1"/>
  <c r="C69" i="1"/>
  <c r="D69" i="1"/>
  <c r="E69" i="1"/>
  <c r="F69" i="1"/>
  <c r="G69" i="1"/>
  <c r="H69" i="1"/>
  <c r="I69" i="1"/>
  <c r="J69" i="1"/>
  <c r="K69" i="1"/>
  <c r="L69" i="1"/>
  <c r="X69" i="1"/>
  <c r="B70" i="1"/>
  <c r="C70" i="1"/>
  <c r="D70" i="1"/>
  <c r="E70" i="1"/>
  <c r="F70" i="1"/>
  <c r="G70" i="1"/>
  <c r="H70" i="1"/>
  <c r="I70" i="1"/>
  <c r="J70" i="1"/>
  <c r="K70" i="1"/>
  <c r="L70" i="1"/>
  <c r="X70" i="1"/>
  <c r="B71" i="1"/>
  <c r="C71" i="1"/>
  <c r="D71" i="1"/>
  <c r="E71" i="1"/>
  <c r="F71" i="1"/>
  <c r="G71" i="1"/>
  <c r="H71" i="1"/>
  <c r="I71" i="1"/>
  <c r="J71" i="1"/>
  <c r="K71" i="1"/>
  <c r="L71" i="1"/>
  <c r="X71" i="1"/>
  <c r="B72" i="1"/>
  <c r="C72" i="1"/>
  <c r="D72" i="1"/>
  <c r="E72" i="1"/>
  <c r="F72" i="1"/>
  <c r="G72" i="1"/>
  <c r="H72" i="1"/>
  <c r="I72" i="1"/>
  <c r="J72" i="1"/>
  <c r="K72" i="1"/>
  <c r="L72" i="1"/>
  <c r="X72" i="1"/>
  <c r="B73" i="1"/>
  <c r="C73" i="1"/>
  <c r="D73" i="1"/>
  <c r="E73" i="1"/>
  <c r="F73" i="1"/>
  <c r="G73" i="1"/>
  <c r="H73" i="1"/>
  <c r="I73" i="1"/>
  <c r="J73" i="1"/>
  <c r="K73" i="1"/>
  <c r="L73" i="1"/>
  <c r="X73" i="1"/>
  <c r="B74" i="1"/>
  <c r="C74" i="1"/>
  <c r="D74" i="1"/>
  <c r="E74" i="1"/>
  <c r="F74" i="1"/>
  <c r="G74" i="1"/>
  <c r="H74" i="1"/>
  <c r="I74" i="1"/>
  <c r="J74" i="1"/>
  <c r="K74" i="1"/>
  <c r="L74" i="1"/>
  <c r="X74" i="1"/>
  <c r="B75" i="1"/>
  <c r="C75" i="1"/>
  <c r="D75" i="1"/>
  <c r="E75" i="1"/>
  <c r="F75" i="1"/>
  <c r="G75" i="1"/>
  <c r="H75" i="1"/>
  <c r="I75" i="1"/>
  <c r="J75" i="1"/>
  <c r="K75" i="1"/>
  <c r="L75" i="1"/>
  <c r="X75" i="1"/>
  <c r="B76" i="1"/>
  <c r="C76" i="1"/>
  <c r="D76" i="1"/>
  <c r="E76" i="1"/>
  <c r="F76" i="1"/>
  <c r="G76" i="1"/>
  <c r="H76" i="1"/>
  <c r="I76" i="1"/>
  <c r="J76" i="1"/>
  <c r="K76" i="1"/>
  <c r="L76" i="1"/>
  <c r="X76" i="1"/>
  <c r="B77" i="1"/>
  <c r="C77" i="1"/>
  <c r="D77" i="1"/>
  <c r="E77" i="1"/>
  <c r="F77" i="1"/>
  <c r="G77" i="1"/>
  <c r="H77" i="1"/>
  <c r="I77" i="1"/>
  <c r="J77" i="1"/>
  <c r="K77" i="1"/>
  <c r="L77" i="1"/>
  <c r="X77" i="1"/>
  <c r="B78" i="1"/>
  <c r="C78" i="1"/>
  <c r="D78" i="1"/>
  <c r="E78" i="1"/>
  <c r="F78" i="1"/>
  <c r="G78" i="1"/>
  <c r="H78" i="1"/>
  <c r="I78" i="1"/>
  <c r="J78" i="1"/>
  <c r="K78" i="1"/>
  <c r="L78" i="1"/>
  <c r="X78" i="1"/>
  <c r="B79" i="1"/>
  <c r="C79" i="1"/>
  <c r="D79" i="1"/>
  <c r="E79" i="1"/>
  <c r="F79" i="1"/>
  <c r="G79" i="1"/>
  <c r="H79" i="1"/>
  <c r="I79" i="1"/>
  <c r="J79" i="1"/>
  <c r="K79" i="1"/>
  <c r="L79" i="1"/>
  <c r="X79" i="1"/>
  <c r="B80" i="1"/>
  <c r="C80" i="1"/>
  <c r="D80" i="1"/>
  <c r="E80" i="1"/>
  <c r="F80" i="1"/>
  <c r="G80" i="1"/>
  <c r="H80" i="1"/>
  <c r="I80" i="1"/>
  <c r="J80" i="1"/>
  <c r="K80" i="1"/>
  <c r="L80" i="1"/>
  <c r="X80" i="1"/>
  <c r="B81" i="1"/>
  <c r="C81" i="1"/>
  <c r="D81" i="1"/>
  <c r="E81" i="1"/>
  <c r="F81" i="1"/>
  <c r="G81" i="1"/>
  <c r="H81" i="1"/>
  <c r="I81" i="1"/>
  <c r="J81" i="1"/>
  <c r="K81" i="1"/>
  <c r="L81" i="1"/>
  <c r="X81" i="1"/>
  <c r="B82" i="1"/>
  <c r="C82" i="1"/>
  <c r="D82" i="1"/>
  <c r="E82" i="1"/>
  <c r="F82" i="1"/>
  <c r="G82" i="1"/>
  <c r="H82" i="1"/>
  <c r="I82" i="1"/>
  <c r="J82" i="1"/>
  <c r="K82" i="1"/>
  <c r="L82" i="1"/>
  <c r="X82" i="1"/>
  <c r="B83" i="1"/>
  <c r="C83" i="1"/>
  <c r="D83" i="1"/>
  <c r="E83" i="1"/>
  <c r="F83" i="1"/>
  <c r="G83" i="1"/>
  <c r="H83" i="1"/>
  <c r="I83" i="1"/>
  <c r="J83" i="1"/>
  <c r="K83" i="1"/>
  <c r="L83" i="1"/>
  <c r="X83" i="1"/>
  <c r="B84" i="1"/>
  <c r="C84" i="1"/>
  <c r="D84" i="1"/>
  <c r="E84" i="1"/>
  <c r="F84" i="1"/>
  <c r="G84" i="1"/>
  <c r="H84" i="1"/>
  <c r="I84" i="1"/>
  <c r="J84" i="1"/>
  <c r="K84" i="1"/>
  <c r="L84" i="1"/>
  <c r="X84" i="1"/>
  <c r="B85" i="1"/>
  <c r="C85" i="1"/>
  <c r="D85" i="1"/>
  <c r="E85" i="1"/>
  <c r="F85" i="1"/>
  <c r="G85" i="1"/>
  <c r="H85" i="1"/>
  <c r="I85" i="1"/>
  <c r="J85" i="1"/>
  <c r="K85" i="1"/>
  <c r="L85" i="1"/>
  <c r="X85" i="1"/>
  <c r="B86" i="1"/>
  <c r="C86" i="1"/>
  <c r="D86" i="1"/>
  <c r="E86" i="1"/>
  <c r="F86" i="1"/>
  <c r="G86" i="1"/>
  <c r="H86" i="1"/>
  <c r="I86" i="1"/>
  <c r="J86" i="1"/>
  <c r="K86" i="1"/>
  <c r="L86" i="1"/>
  <c r="X86" i="1"/>
  <c r="B87" i="1"/>
  <c r="C87" i="1"/>
  <c r="D87" i="1"/>
  <c r="E87" i="1"/>
  <c r="F87" i="1"/>
  <c r="G87" i="1"/>
  <c r="H87" i="1"/>
  <c r="I87" i="1"/>
  <c r="J87" i="1"/>
  <c r="K87" i="1"/>
  <c r="L87" i="1"/>
  <c r="X87" i="1"/>
  <c r="B88" i="1"/>
  <c r="C88" i="1"/>
  <c r="D88" i="1"/>
  <c r="E88" i="1"/>
  <c r="F88" i="1"/>
  <c r="G88" i="1"/>
  <c r="H88" i="1"/>
  <c r="I88" i="1"/>
  <c r="J88" i="1"/>
  <c r="K88" i="1"/>
  <c r="L88" i="1"/>
  <c r="X88" i="1"/>
  <c r="B89" i="1"/>
  <c r="C89" i="1"/>
  <c r="D89" i="1"/>
  <c r="E89" i="1"/>
  <c r="F89" i="1"/>
  <c r="G89" i="1"/>
  <c r="H89" i="1"/>
  <c r="I89" i="1"/>
  <c r="J89" i="1"/>
  <c r="K89" i="1"/>
  <c r="L89" i="1"/>
  <c r="X89" i="1"/>
  <c r="B90" i="1"/>
  <c r="C90" i="1"/>
  <c r="D90" i="1"/>
  <c r="E90" i="1"/>
  <c r="F90" i="1"/>
  <c r="G90" i="1"/>
  <c r="H90" i="1"/>
  <c r="I90" i="1"/>
  <c r="J90" i="1"/>
  <c r="K90" i="1"/>
  <c r="L90" i="1"/>
  <c r="X90" i="1"/>
  <c r="B91" i="1"/>
  <c r="C91" i="1"/>
  <c r="D91" i="1"/>
  <c r="E91" i="1"/>
  <c r="F91" i="1"/>
  <c r="G91" i="1"/>
  <c r="H91" i="1"/>
  <c r="I91" i="1"/>
  <c r="J91" i="1"/>
  <c r="K91" i="1"/>
  <c r="L91" i="1"/>
  <c r="X91" i="1"/>
  <c r="B92" i="1"/>
  <c r="C92" i="1"/>
  <c r="D92" i="1"/>
  <c r="E92" i="1"/>
  <c r="F92" i="1"/>
  <c r="G92" i="1"/>
  <c r="H92" i="1"/>
  <c r="I92" i="1"/>
  <c r="J92" i="1"/>
  <c r="K92" i="1"/>
  <c r="L92" i="1"/>
  <c r="X92" i="1"/>
  <c r="B93" i="1"/>
  <c r="C93" i="1"/>
  <c r="D93" i="1"/>
  <c r="E93" i="1"/>
  <c r="F93" i="1"/>
  <c r="G93" i="1"/>
  <c r="H93" i="1"/>
  <c r="I93" i="1"/>
  <c r="J93" i="1"/>
  <c r="K93" i="1"/>
  <c r="L93" i="1"/>
  <c r="X93" i="1"/>
  <c r="B94" i="1"/>
  <c r="C94" i="1"/>
  <c r="D94" i="1"/>
  <c r="E94" i="1"/>
  <c r="F94" i="1"/>
  <c r="G94" i="1"/>
  <c r="H94" i="1"/>
  <c r="I94" i="1"/>
  <c r="J94" i="1"/>
  <c r="K94" i="1"/>
  <c r="L94" i="1"/>
  <c r="X94" i="1"/>
  <c r="B41" i="1"/>
  <c r="C41" i="1"/>
  <c r="D41" i="1"/>
  <c r="E41" i="1"/>
  <c r="F41" i="1"/>
  <c r="G41" i="1"/>
  <c r="H41" i="1"/>
  <c r="I41" i="1"/>
  <c r="J41" i="1"/>
  <c r="K41" i="1"/>
  <c r="L41" i="1"/>
  <c r="X41" i="1"/>
  <c r="B42" i="1"/>
  <c r="C42" i="1"/>
  <c r="D42" i="1"/>
  <c r="E42" i="1"/>
  <c r="F42" i="1"/>
  <c r="G42" i="1"/>
  <c r="H42" i="1"/>
  <c r="I42" i="1"/>
  <c r="J42" i="1"/>
  <c r="K42" i="1"/>
  <c r="L42" i="1"/>
  <c r="X42" i="1"/>
  <c r="B43" i="1"/>
  <c r="C43" i="1"/>
  <c r="D43" i="1"/>
  <c r="E43" i="1"/>
  <c r="F43" i="1"/>
  <c r="G43" i="1"/>
  <c r="H43" i="1"/>
  <c r="I43" i="1"/>
  <c r="J43" i="1"/>
  <c r="K43" i="1"/>
  <c r="L43" i="1"/>
  <c r="X43" i="1"/>
  <c r="B44" i="1"/>
  <c r="C44" i="1"/>
  <c r="D44" i="1"/>
  <c r="E44" i="1"/>
  <c r="F44" i="1"/>
  <c r="G44" i="1"/>
  <c r="H44" i="1"/>
  <c r="I44" i="1"/>
  <c r="J44" i="1"/>
  <c r="K44" i="1"/>
  <c r="L44" i="1"/>
  <c r="X44" i="1"/>
  <c r="B45" i="1"/>
  <c r="C45" i="1"/>
  <c r="D45" i="1"/>
  <c r="E45" i="1"/>
  <c r="F45" i="1"/>
  <c r="G45" i="1"/>
  <c r="H45" i="1"/>
  <c r="I45" i="1"/>
  <c r="J45" i="1"/>
  <c r="K45" i="1"/>
  <c r="L45" i="1"/>
  <c r="X45" i="1"/>
  <c r="B46" i="1"/>
  <c r="C46" i="1"/>
  <c r="D46" i="1"/>
  <c r="E46" i="1"/>
  <c r="F46" i="1"/>
  <c r="G46" i="1"/>
  <c r="H46" i="1"/>
  <c r="I46" i="1"/>
  <c r="J46" i="1"/>
  <c r="K46" i="1"/>
  <c r="L46" i="1"/>
  <c r="X46" i="1"/>
  <c r="B47" i="1"/>
  <c r="C47" i="1"/>
  <c r="D47" i="1"/>
  <c r="E47" i="1"/>
  <c r="F47" i="1"/>
  <c r="G47" i="1"/>
  <c r="H47" i="1"/>
  <c r="I47" i="1"/>
  <c r="J47" i="1"/>
  <c r="K47" i="1"/>
  <c r="L47" i="1"/>
  <c r="X47" i="1"/>
  <c r="B48" i="1"/>
  <c r="C48" i="1"/>
  <c r="D48" i="1"/>
  <c r="E48" i="1"/>
  <c r="F48" i="1"/>
  <c r="G48" i="1"/>
  <c r="H48" i="1"/>
  <c r="I48" i="1"/>
  <c r="J48" i="1"/>
  <c r="K48" i="1"/>
  <c r="L48" i="1"/>
  <c r="X48" i="1"/>
  <c r="B49" i="1"/>
  <c r="C49" i="1"/>
  <c r="D49" i="1"/>
  <c r="E49" i="1"/>
  <c r="F49" i="1"/>
  <c r="G49" i="1"/>
  <c r="H49" i="1"/>
  <c r="I49" i="1"/>
  <c r="J49" i="1"/>
  <c r="K49" i="1"/>
  <c r="L49" i="1"/>
  <c r="X49" i="1"/>
  <c r="B50" i="1"/>
  <c r="C50" i="1"/>
  <c r="D50" i="1"/>
  <c r="E50" i="1"/>
  <c r="F50" i="1"/>
  <c r="G50" i="1"/>
  <c r="H50" i="1"/>
  <c r="I50" i="1"/>
  <c r="J50" i="1"/>
  <c r="K50" i="1"/>
  <c r="L50" i="1"/>
  <c r="X50" i="1"/>
  <c r="B51" i="1"/>
  <c r="C51" i="1"/>
  <c r="D51" i="1"/>
  <c r="E51" i="1"/>
  <c r="F51" i="1"/>
  <c r="G51" i="1"/>
  <c r="H51" i="1"/>
  <c r="I51" i="1"/>
  <c r="J51" i="1"/>
  <c r="K51" i="1"/>
  <c r="L51" i="1"/>
  <c r="X51" i="1"/>
  <c r="B52" i="1"/>
  <c r="C52" i="1"/>
  <c r="D52" i="1"/>
  <c r="E52" i="1"/>
  <c r="F52" i="1"/>
  <c r="G52" i="1"/>
  <c r="H52" i="1"/>
  <c r="I52" i="1"/>
  <c r="J52" i="1"/>
  <c r="K52" i="1"/>
  <c r="L52" i="1"/>
  <c r="X52" i="1"/>
  <c r="B53" i="1"/>
  <c r="C53" i="1"/>
  <c r="D53" i="1"/>
  <c r="E53" i="1"/>
  <c r="F53" i="1"/>
  <c r="G53" i="1"/>
  <c r="H53" i="1"/>
  <c r="I53" i="1"/>
  <c r="J53" i="1"/>
  <c r="K53" i="1"/>
  <c r="L53" i="1"/>
  <c r="X53" i="1"/>
  <c r="B54" i="1"/>
  <c r="C54" i="1"/>
  <c r="D54" i="1"/>
  <c r="E54" i="1"/>
  <c r="F54" i="1"/>
  <c r="G54" i="1"/>
  <c r="H54" i="1"/>
  <c r="I54" i="1"/>
  <c r="J54" i="1"/>
  <c r="K54" i="1"/>
  <c r="L54" i="1"/>
  <c r="X54" i="1"/>
  <c r="B55" i="1"/>
  <c r="C55" i="1"/>
  <c r="D55" i="1"/>
  <c r="E55" i="1"/>
  <c r="F55" i="1"/>
  <c r="G55" i="1"/>
  <c r="H55" i="1"/>
  <c r="I55" i="1"/>
  <c r="J55" i="1"/>
  <c r="K55" i="1"/>
  <c r="L55" i="1"/>
  <c r="X55" i="1"/>
  <c r="B56" i="1"/>
  <c r="C56" i="1"/>
  <c r="D56" i="1"/>
  <c r="E56" i="1"/>
  <c r="F56" i="1"/>
  <c r="G56" i="1"/>
  <c r="H56" i="1"/>
  <c r="I56" i="1"/>
  <c r="J56" i="1"/>
  <c r="K56" i="1"/>
  <c r="L56" i="1"/>
  <c r="X56" i="1"/>
  <c r="B57" i="1"/>
  <c r="C57" i="1"/>
  <c r="D57" i="1"/>
  <c r="E57" i="1"/>
  <c r="F57" i="1"/>
  <c r="G57" i="1"/>
  <c r="H57" i="1"/>
  <c r="I57" i="1"/>
  <c r="J57" i="1"/>
  <c r="K57" i="1"/>
  <c r="L57" i="1"/>
  <c r="X57" i="1"/>
  <c r="B58" i="1"/>
  <c r="C58" i="1"/>
  <c r="D58" i="1"/>
  <c r="E58" i="1"/>
  <c r="F58" i="1"/>
  <c r="G58" i="1"/>
  <c r="H58" i="1"/>
  <c r="I58" i="1"/>
  <c r="J58" i="1"/>
  <c r="K58" i="1"/>
  <c r="L58" i="1"/>
  <c r="X58" i="1"/>
  <c r="B59" i="1"/>
  <c r="C59" i="1"/>
  <c r="D59" i="1"/>
  <c r="E59" i="1"/>
  <c r="F59" i="1"/>
  <c r="G59" i="1"/>
  <c r="H59" i="1"/>
  <c r="I59" i="1"/>
  <c r="J59" i="1"/>
  <c r="K59" i="1"/>
  <c r="L59" i="1"/>
  <c r="X59" i="1"/>
  <c r="B60" i="1"/>
  <c r="C60" i="1"/>
  <c r="D60" i="1"/>
  <c r="E60" i="1"/>
  <c r="F60" i="1"/>
  <c r="G60" i="1"/>
  <c r="H60" i="1"/>
  <c r="I60" i="1"/>
  <c r="J60" i="1"/>
  <c r="K60" i="1"/>
  <c r="L60" i="1"/>
  <c r="X60" i="1"/>
  <c r="B61" i="1"/>
  <c r="C61" i="1"/>
  <c r="D61" i="1"/>
  <c r="E61" i="1"/>
  <c r="F61" i="1"/>
  <c r="G61" i="1"/>
  <c r="H61" i="1"/>
  <c r="I61" i="1"/>
  <c r="J61" i="1"/>
  <c r="K61" i="1"/>
  <c r="L61" i="1"/>
  <c r="X61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5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5" i="1"/>
  <c r="B5" i="1"/>
  <c r="B6" i="1" s="1"/>
  <c r="I41" i="2" l="1"/>
  <c r="I54" i="2"/>
  <c r="P62" i="2"/>
  <c r="N46" i="2"/>
  <c r="P39" i="2"/>
  <c r="P43" i="2"/>
  <c r="Q62" i="2"/>
  <c r="Q63" i="2"/>
  <c r="Q44" i="2"/>
  <c r="Q47" i="2"/>
  <c r="P47" i="2"/>
  <c r="S40" i="2"/>
  <c r="M53" i="2"/>
  <c r="R59" i="2"/>
  <c r="O39" i="2"/>
  <c r="Q59" i="2"/>
  <c r="T53" i="2"/>
  <c r="R63" i="2"/>
  <c r="N53" i="2"/>
  <c r="O43" i="2"/>
  <c r="T48" i="2"/>
  <c r="O54" i="2"/>
  <c r="U48" i="2"/>
  <c r="P54" i="2"/>
  <c r="Q43" i="2"/>
  <c r="S53" i="2"/>
  <c r="O42" i="2"/>
  <c r="T61" i="2"/>
  <c r="U44" i="2"/>
  <c r="Q39" i="2"/>
  <c r="S59" i="2"/>
  <c r="U42" i="2"/>
  <c r="O58" i="2"/>
  <c r="O46" i="2"/>
  <c r="Q40" i="2"/>
  <c r="T59" i="2"/>
  <c r="S44" i="2"/>
  <c r="W25" i="2"/>
  <c r="P58" i="2"/>
  <c r="O47" i="2"/>
  <c r="R40" i="2"/>
  <c r="S61" i="2"/>
  <c r="T44" i="2"/>
  <c r="W31" i="2"/>
  <c r="W29" i="2"/>
  <c r="O62" i="2"/>
  <c r="N57" i="2"/>
  <c r="M49" i="2"/>
  <c r="M46" i="2"/>
  <c r="N42" i="2"/>
  <c r="T57" i="2"/>
  <c r="S48" i="2"/>
  <c r="T42" i="2"/>
  <c r="W32" i="2"/>
  <c r="W27" i="2"/>
  <c r="M61" i="2"/>
  <c r="Q55" i="2"/>
  <c r="S63" i="2"/>
  <c r="S55" i="2"/>
  <c r="S46" i="2"/>
  <c r="T40" i="2"/>
  <c r="W33" i="2"/>
  <c r="W28" i="2"/>
  <c r="W35" i="2"/>
  <c r="N61" i="2"/>
  <c r="R55" i="2"/>
  <c r="Q48" i="2"/>
  <c r="R44" i="2"/>
  <c r="M41" i="2"/>
  <c r="T63" i="2"/>
  <c r="T55" i="2"/>
  <c r="T46" i="2"/>
  <c r="U40" i="2"/>
  <c r="W30" i="2"/>
  <c r="W34" i="2"/>
  <c r="W26" i="2"/>
  <c r="O61" i="2"/>
  <c r="M57" i="2"/>
  <c r="R48" i="2"/>
  <c r="M45" i="2"/>
  <c r="M42" i="2"/>
  <c r="S57" i="2"/>
  <c r="U46" i="2"/>
  <c r="S42" i="2"/>
  <c r="M60" i="2"/>
  <c r="Q54" i="2"/>
  <c r="O53" i="2"/>
  <c r="U57" i="2"/>
  <c r="U53" i="2"/>
  <c r="R62" i="2"/>
  <c r="P57" i="2"/>
  <c r="P53" i="2"/>
  <c r="N45" i="2"/>
  <c r="R39" i="2"/>
  <c r="V57" i="2"/>
  <c r="V46" i="2"/>
  <c r="V40" i="2"/>
  <c r="P63" i="2"/>
  <c r="N62" i="2"/>
  <c r="R60" i="2"/>
  <c r="P59" i="2"/>
  <c r="N58" i="2"/>
  <c r="R56" i="2"/>
  <c r="P55" i="2"/>
  <c r="N54" i="2"/>
  <c r="R49" i="2"/>
  <c r="P48" i="2"/>
  <c r="N47" i="2"/>
  <c r="R45" i="2"/>
  <c r="P44" i="2"/>
  <c r="N43" i="2"/>
  <c r="R41" i="2"/>
  <c r="P40" i="2"/>
  <c r="N39" i="2"/>
  <c r="V62" i="2"/>
  <c r="V60" i="2"/>
  <c r="V58" i="2"/>
  <c r="V56" i="2"/>
  <c r="V54" i="2"/>
  <c r="V49" i="2"/>
  <c r="V47" i="2"/>
  <c r="V45" i="2"/>
  <c r="V43" i="2"/>
  <c r="V41" i="2"/>
  <c r="V39" i="2"/>
  <c r="M56" i="2"/>
  <c r="U59" i="2"/>
  <c r="R58" i="2"/>
  <c r="N49" i="2"/>
  <c r="R43" i="2"/>
  <c r="V63" i="2"/>
  <c r="V55" i="2"/>
  <c r="V44" i="2"/>
  <c r="M63" i="2"/>
  <c r="Q61" i="2"/>
  <c r="O60" i="2"/>
  <c r="M59" i="2"/>
  <c r="Q57" i="2"/>
  <c r="O56" i="2"/>
  <c r="M55" i="2"/>
  <c r="Q53" i="2"/>
  <c r="O49" i="2"/>
  <c r="M48" i="2"/>
  <c r="Q46" i="2"/>
  <c r="O45" i="2"/>
  <c r="M44" i="2"/>
  <c r="Q42" i="2"/>
  <c r="O41" i="2"/>
  <c r="M40" i="2"/>
  <c r="S62" i="2"/>
  <c r="S60" i="2"/>
  <c r="S58" i="2"/>
  <c r="S56" i="2"/>
  <c r="S54" i="2"/>
  <c r="S49" i="2"/>
  <c r="S47" i="2"/>
  <c r="S45" i="2"/>
  <c r="S43" i="2"/>
  <c r="S41" i="2"/>
  <c r="S39" i="2"/>
  <c r="O57" i="2"/>
  <c r="U61" i="2"/>
  <c r="P61" i="2"/>
  <c r="N56" i="2"/>
  <c r="R47" i="2"/>
  <c r="P42" i="2"/>
  <c r="V61" i="2"/>
  <c r="V48" i="2"/>
  <c r="N63" i="2"/>
  <c r="R61" i="2"/>
  <c r="P60" i="2"/>
  <c r="N59" i="2"/>
  <c r="R57" i="2"/>
  <c r="P56" i="2"/>
  <c r="N55" i="2"/>
  <c r="R53" i="2"/>
  <c r="P49" i="2"/>
  <c r="N48" i="2"/>
  <c r="R46" i="2"/>
  <c r="P45" i="2"/>
  <c r="N44" i="2"/>
  <c r="R42" i="2"/>
  <c r="P41" i="2"/>
  <c r="N40" i="2"/>
  <c r="T62" i="2"/>
  <c r="T60" i="2"/>
  <c r="T58" i="2"/>
  <c r="T56" i="2"/>
  <c r="T54" i="2"/>
  <c r="T49" i="2"/>
  <c r="T47" i="2"/>
  <c r="T45" i="2"/>
  <c r="T43" i="2"/>
  <c r="T41" i="2"/>
  <c r="T39" i="2"/>
  <c r="Q58" i="2"/>
  <c r="U63" i="2"/>
  <c r="U55" i="2"/>
  <c r="N60" i="2"/>
  <c r="R54" i="2"/>
  <c r="P46" i="2"/>
  <c r="N41" i="2"/>
  <c r="V59" i="2"/>
  <c r="V53" i="2"/>
  <c r="V42" i="2"/>
  <c r="O63" i="2"/>
  <c r="M62" i="2"/>
  <c r="Q60" i="2"/>
  <c r="O59" i="2"/>
  <c r="M58" i="2"/>
  <c r="Q56" i="2"/>
  <c r="O55" i="2"/>
  <c r="M54" i="2"/>
  <c r="Q49" i="2"/>
  <c r="O48" i="2"/>
  <c r="M47" i="2"/>
  <c r="Q45" i="2"/>
  <c r="O44" i="2"/>
  <c r="M43" i="2"/>
  <c r="Q41" i="2"/>
  <c r="O40" i="2"/>
  <c r="M39" i="2"/>
  <c r="U62" i="2"/>
  <c r="U60" i="2"/>
  <c r="U58" i="2"/>
  <c r="U56" i="2"/>
  <c r="U54" i="2"/>
  <c r="U49" i="2"/>
  <c r="U47" i="2"/>
  <c r="U45" i="2"/>
  <c r="U43" i="2"/>
  <c r="U41" i="2"/>
  <c r="U39" i="2"/>
  <c r="W33" i="1"/>
  <c r="W34" i="1"/>
  <c r="W26" i="1"/>
  <c r="W58" i="1"/>
  <c r="W56" i="1"/>
  <c r="W50" i="1"/>
  <c r="W48" i="1"/>
  <c r="W42" i="1"/>
  <c r="W90" i="1"/>
  <c r="W88" i="1"/>
  <c r="W82" i="1"/>
  <c r="W80" i="1"/>
  <c r="W74" i="1"/>
  <c r="W72" i="1"/>
  <c r="W66" i="1"/>
  <c r="W64" i="1"/>
  <c r="W135" i="1"/>
  <c r="W129" i="1"/>
  <c r="W127" i="1"/>
  <c r="W121" i="1"/>
  <c r="W119" i="1"/>
  <c r="W113" i="1"/>
  <c r="W111" i="1"/>
  <c r="W105" i="1"/>
  <c r="W103" i="1"/>
  <c r="W97" i="1"/>
  <c r="W95" i="1"/>
  <c r="W153" i="1"/>
  <c r="W151" i="1"/>
  <c r="W145" i="1"/>
  <c r="W143" i="1"/>
  <c r="W137" i="1"/>
  <c r="W162" i="1"/>
  <c r="W160" i="1"/>
  <c r="W170" i="1"/>
  <c r="W168" i="1"/>
  <c r="W28" i="1"/>
  <c r="W27" i="1"/>
  <c r="W61" i="1"/>
  <c r="W59" i="1"/>
  <c r="W44" i="1"/>
  <c r="W93" i="1"/>
  <c r="W86" i="1"/>
  <c r="W84" i="1"/>
  <c r="W70" i="1"/>
  <c r="W68" i="1"/>
  <c r="W132" i="1"/>
  <c r="W124" i="1"/>
  <c r="W117" i="1"/>
  <c r="W115" i="1"/>
  <c r="W107" i="1"/>
  <c r="W99" i="1"/>
  <c r="W157" i="1"/>
  <c r="W149" i="1"/>
  <c r="W148" i="1"/>
  <c r="W147" i="1"/>
  <c r="W141" i="1"/>
  <c r="W140" i="1"/>
  <c r="W139" i="1"/>
  <c r="W166" i="1"/>
  <c r="W165" i="1"/>
  <c r="W164" i="1"/>
  <c r="W163" i="1"/>
  <c r="W174" i="1"/>
  <c r="W173" i="1"/>
  <c r="W172" i="1"/>
  <c r="W171" i="1"/>
  <c r="W170" i="3"/>
  <c r="W162" i="3"/>
  <c r="W154" i="3"/>
  <c r="W146" i="3"/>
  <c r="W138" i="3"/>
  <c r="W130" i="3"/>
  <c r="W122" i="3"/>
  <c r="W114" i="3"/>
  <c r="W106" i="3"/>
  <c r="W98" i="3"/>
  <c r="W90" i="3"/>
  <c r="W82" i="3"/>
  <c r="W74" i="3"/>
  <c r="W66" i="3"/>
  <c r="W58" i="3"/>
  <c r="W50" i="3"/>
  <c r="W42" i="3"/>
  <c r="W34" i="3"/>
  <c r="W26" i="3"/>
  <c r="W37" i="1"/>
  <c r="W29" i="1"/>
  <c r="W60" i="1"/>
  <c r="W53" i="1"/>
  <c r="W51" i="1"/>
  <c r="W45" i="1"/>
  <c r="W43" i="1"/>
  <c r="W92" i="1"/>
  <c r="W78" i="1"/>
  <c r="W76" i="1"/>
  <c r="W62" i="1"/>
  <c r="W133" i="1"/>
  <c r="W125" i="1"/>
  <c r="W123" i="1"/>
  <c r="W109" i="1"/>
  <c r="W100" i="1"/>
  <c r="W156" i="1"/>
  <c r="W38" i="1"/>
  <c r="W39" i="1"/>
  <c r="W31" i="1"/>
  <c r="W57" i="1"/>
  <c r="W55" i="1"/>
  <c r="W49" i="1"/>
  <c r="W47" i="1"/>
  <c r="W41" i="1"/>
  <c r="W89" i="1"/>
  <c r="W87" i="1"/>
  <c r="W81" i="1"/>
  <c r="W79" i="1"/>
  <c r="W73" i="1"/>
  <c r="W71" i="1"/>
  <c r="W65" i="1"/>
  <c r="W63" i="1"/>
  <c r="W136" i="1"/>
  <c r="W134" i="1"/>
  <c r="W130" i="1"/>
  <c r="W128" i="1"/>
  <c r="W126" i="1"/>
  <c r="W122" i="1"/>
  <c r="W120" i="1"/>
  <c r="W118" i="1"/>
  <c r="W114" i="1"/>
  <c r="W112" i="1"/>
  <c r="W110" i="1"/>
  <c r="W106" i="1"/>
  <c r="W104" i="1"/>
  <c r="W102" i="1"/>
  <c r="W98" i="1"/>
  <c r="W96" i="1"/>
  <c r="W158" i="1"/>
  <c r="W154" i="1"/>
  <c r="W152" i="1"/>
  <c r="W150" i="1"/>
  <c r="W146" i="1"/>
  <c r="W144" i="1"/>
  <c r="W142" i="1"/>
  <c r="W138" i="1"/>
  <c r="W167" i="1"/>
  <c r="W161" i="1"/>
  <c r="W159" i="1"/>
  <c r="W169" i="1"/>
  <c r="W36" i="1"/>
  <c r="W35" i="1"/>
  <c r="W54" i="1"/>
  <c r="W52" i="1"/>
  <c r="W46" i="1"/>
  <c r="W94" i="1"/>
  <c r="W91" i="1"/>
  <c r="W85" i="1"/>
  <c r="W83" i="1"/>
  <c r="W77" i="1"/>
  <c r="W75" i="1"/>
  <c r="W69" i="1"/>
  <c r="W67" i="1"/>
  <c r="W131" i="1"/>
  <c r="W116" i="1"/>
  <c r="W108" i="1"/>
  <c r="W101" i="1"/>
  <c r="W155" i="1"/>
  <c r="W30" i="1"/>
  <c r="W40" i="1"/>
  <c r="W32" i="1"/>
  <c r="W163" i="3"/>
  <c r="W131" i="3"/>
  <c r="W99" i="3"/>
  <c r="W67" i="3"/>
  <c r="W35" i="3"/>
  <c r="W149" i="3"/>
  <c r="W117" i="3"/>
  <c r="W85" i="3"/>
  <c r="W53" i="3"/>
  <c r="W29" i="3"/>
  <c r="W155" i="3"/>
  <c r="W123" i="3"/>
  <c r="W91" i="3"/>
  <c r="W59" i="3"/>
  <c r="W27" i="3"/>
  <c r="W173" i="3"/>
  <c r="W141" i="3"/>
  <c r="W109" i="3"/>
  <c r="W69" i="3"/>
  <c r="W171" i="3"/>
  <c r="W139" i="3"/>
  <c r="W107" i="3"/>
  <c r="W75" i="3"/>
  <c r="W43" i="3"/>
  <c r="W165" i="3"/>
  <c r="W133" i="3"/>
  <c r="W101" i="3"/>
  <c r="W77" i="3"/>
  <c r="W45" i="3"/>
  <c r="W147" i="3"/>
  <c r="W115" i="3"/>
  <c r="W83" i="3"/>
  <c r="W51" i="3"/>
  <c r="W157" i="3"/>
  <c r="W125" i="3"/>
  <c r="W93" i="3"/>
  <c r="W61" i="3"/>
  <c r="W37" i="3"/>
  <c r="W25" i="3"/>
  <c r="W167" i="3"/>
  <c r="W159" i="3"/>
  <c r="W151" i="3"/>
  <c r="W143" i="3"/>
  <c r="W135" i="3"/>
  <c r="W127" i="3"/>
  <c r="W119" i="3"/>
  <c r="W111" i="3"/>
  <c r="W103" i="3"/>
  <c r="W95" i="3"/>
  <c r="W87" i="3"/>
  <c r="W79" i="3"/>
  <c r="W71" i="3"/>
  <c r="W63" i="3"/>
  <c r="W55" i="3"/>
  <c r="W47" i="3"/>
  <c r="W39" i="3"/>
  <c r="W31" i="3"/>
  <c r="W172" i="3"/>
  <c r="W164" i="3"/>
  <c r="W156" i="3"/>
  <c r="W148" i="3"/>
  <c r="W140" i="3"/>
  <c r="W132" i="3"/>
  <c r="W124" i="3"/>
  <c r="W116" i="3"/>
  <c r="W108" i="3"/>
  <c r="W100" i="3"/>
  <c r="W92" i="3"/>
  <c r="W84" i="3"/>
  <c r="W76" i="3"/>
  <c r="W68" i="3"/>
  <c r="W60" i="3"/>
  <c r="W52" i="3"/>
  <c r="W44" i="3"/>
  <c r="W36" i="3"/>
  <c r="W28" i="3"/>
  <c r="W174" i="3"/>
  <c r="W166" i="3"/>
  <c r="W158" i="3"/>
  <c r="W150" i="3"/>
  <c r="W142" i="3"/>
  <c r="W134" i="3"/>
  <c r="W126" i="3"/>
  <c r="W118" i="3"/>
  <c r="W110" i="3"/>
  <c r="W102" i="3"/>
  <c r="W94" i="3"/>
  <c r="W86" i="3"/>
  <c r="W78" i="3"/>
  <c r="W70" i="3"/>
  <c r="W62" i="3"/>
  <c r="W54" i="3"/>
  <c r="W46" i="3"/>
  <c r="W38" i="3"/>
  <c r="W30" i="3"/>
  <c r="W168" i="3"/>
  <c r="W160" i="3"/>
  <c r="W152" i="3"/>
  <c r="W144" i="3"/>
  <c r="W136" i="3"/>
  <c r="W128" i="3"/>
  <c r="W120" i="3"/>
  <c r="W112" i="3"/>
  <c r="W104" i="3"/>
  <c r="W96" i="3"/>
  <c r="W88" i="3"/>
  <c r="W80" i="3"/>
  <c r="W72" i="3"/>
  <c r="W64" i="3"/>
  <c r="W56" i="3"/>
  <c r="W48" i="3"/>
  <c r="W40" i="3"/>
  <c r="W32" i="3"/>
  <c r="W169" i="3"/>
  <c r="W161" i="3"/>
  <c r="W153" i="3"/>
  <c r="W145" i="3"/>
  <c r="W137" i="3"/>
  <c r="W129" i="3"/>
  <c r="W121" i="3"/>
  <c r="W113" i="3"/>
  <c r="W105" i="3"/>
  <c r="W97" i="3"/>
  <c r="W89" i="3"/>
  <c r="W81" i="3"/>
  <c r="W73" i="3"/>
  <c r="W65" i="3"/>
  <c r="W57" i="3"/>
  <c r="W49" i="3"/>
  <c r="W41" i="3"/>
  <c r="W33" i="3"/>
  <c r="D60" i="2"/>
  <c r="L53" i="2"/>
  <c r="D53" i="2"/>
  <c r="L60" i="2"/>
  <c r="K61" i="2"/>
  <c r="J54" i="2"/>
  <c r="J62" i="2"/>
  <c r="H56" i="2"/>
  <c r="C59" i="2"/>
  <c r="G57" i="2"/>
  <c r="I55" i="2"/>
  <c r="I63" i="2"/>
  <c r="F58" i="2"/>
  <c r="E59" i="2"/>
  <c r="C53" i="2"/>
  <c r="K53" i="2"/>
  <c r="C60" i="2"/>
  <c r="J63" i="2"/>
  <c r="K62" i="2"/>
  <c r="L61" i="2"/>
  <c r="D61" i="2"/>
  <c r="E60" i="2"/>
  <c r="F59" i="2"/>
  <c r="G58" i="2"/>
  <c r="H57" i="2"/>
  <c r="I56" i="2"/>
  <c r="J55" i="2"/>
  <c r="K54" i="2"/>
  <c r="J53" i="2"/>
  <c r="C61" i="2"/>
  <c r="K63" i="2"/>
  <c r="L62" i="2"/>
  <c r="D62" i="2"/>
  <c r="E61" i="2"/>
  <c r="F60" i="2"/>
  <c r="G59" i="2"/>
  <c r="H58" i="2"/>
  <c r="I57" i="2"/>
  <c r="J56" i="2"/>
  <c r="K55" i="2"/>
  <c r="L54" i="2"/>
  <c r="D54" i="2"/>
  <c r="L63" i="2"/>
  <c r="F61" i="2"/>
  <c r="H59" i="2"/>
  <c r="I58" i="2"/>
  <c r="J57" i="2"/>
  <c r="K56" i="2"/>
  <c r="E54" i="2"/>
  <c r="H53" i="2"/>
  <c r="E63" i="2"/>
  <c r="H60" i="2"/>
  <c r="K57" i="2"/>
  <c r="L56" i="2"/>
  <c r="F54" i="2"/>
  <c r="G53" i="2"/>
  <c r="C54" i="2"/>
  <c r="C56" i="2"/>
  <c r="F63" i="2"/>
  <c r="G62" i="2"/>
  <c r="H61" i="2"/>
  <c r="I60" i="2"/>
  <c r="J59" i="2"/>
  <c r="K58" i="2"/>
  <c r="L57" i="2"/>
  <c r="D57" i="2"/>
  <c r="E56" i="2"/>
  <c r="F55" i="2"/>
  <c r="G54" i="2"/>
  <c r="I53" i="2"/>
  <c r="D63" i="2"/>
  <c r="G60" i="2"/>
  <c r="D55" i="2"/>
  <c r="C55" i="2"/>
  <c r="G61" i="2"/>
  <c r="J58" i="2"/>
  <c r="E55" i="2"/>
  <c r="F53" i="2"/>
  <c r="C57" i="2"/>
  <c r="G63" i="2"/>
  <c r="H62" i="2"/>
  <c r="I61" i="2"/>
  <c r="J60" i="2"/>
  <c r="K59" i="2"/>
  <c r="L58" i="2"/>
  <c r="D58" i="2"/>
  <c r="E57" i="2"/>
  <c r="F56" i="2"/>
  <c r="G55" i="2"/>
  <c r="H54" i="2"/>
  <c r="C62" i="2"/>
  <c r="E62" i="2"/>
  <c r="L55" i="2"/>
  <c r="C63" i="2"/>
  <c r="F62" i="2"/>
  <c r="I59" i="2"/>
  <c r="D56" i="2"/>
  <c r="E53" i="2"/>
  <c r="C58" i="2"/>
  <c r="H63" i="2"/>
  <c r="I62" i="2"/>
  <c r="J61" i="2"/>
  <c r="K60" i="2"/>
  <c r="L59" i="2"/>
  <c r="D59" i="2"/>
  <c r="E58" i="2"/>
  <c r="F57" i="2"/>
  <c r="G56" i="2"/>
  <c r="H55" i="2"/>
  <c r="K47" i="2"/>
  <c r="E46" i="2"/>
  <c r="I42" i="2"/>
  <c r="E39" i="2"/>
  <c r="E40" i="2"/>
  <c r="L47" i="2"/>
  <c r="D47" i="2"/>
  <c r="F46" i="2"/>
  <c r="H45" i="2"/>
  <c r="F44" i="2"/>
  <c r="J42" i="2"/>
  <c r="L41" i="2"/>
  <c r="D39" i="2"/>
  <c r="L39" i="2"/>
  <c r="J48" i="2"/>
  <c r="E47" i="2"/>
  <c r="G46" i="2"/>
  <c r="I45" i="2"/>
  <c r="J44" i="2"/>
  <c r="K42" i="2"/>
  <c r="C42" i="2"/>
  <c r="I48" i="2"/>
  <c r="D40" i="2"/>
  <c r="F39" i="2"/>
  <c r="C47" i="2"/>
  <c r="E44" i="2"/>
  <c r="K41" i="2"/>
  <c r="K39" i="2"/>
  <c r="H46" i="2"/>
  <c r="K44" i="2"/>
  <c r="D42" i="2"/>
  <c r="G41" i="2"/>
  <c r="J39" i="2"/>
  <c r="D49" i="2"/>
  <c r="G47" i="2"/>
  <c r="I46" i="2"/>
  <c r="K45" i="2"/>
  <c r="C45" i="2"/>
  <c r="D43" i="2"/>
  <c r="E42" i="2"/>
  <c r="C49" i="2"/>
  <c r="L42" i="2"/>
  <c r="I39" i="2"/>
  <c r="H49" i="2"/>
  <c r="H47" i="2"/>
  <c r="J46" i="2"/>
  <c r="L45" i="2"/>
  <c r="D45" i="2"/>
  <c r="G43" i="2"/>
  <c r="F42" i="2"/>
  <c r="C41" i="2"/>
  <c r="C43" i="2"/>
  <c r="L49" i="2"/>
  <c r="G45" i="2"/>
  <c r="C39" i="2"/>
  <c r="F47" i="2"/>
  <c r="J45" i="2"/>
  <c r="G49" i="2"/>
  <c r="H39" i="2"/>
  <c r="I49" i="2"/>
  <c r="I47" i="2"/>
  <c r="K46" i="2"/>
  <c r="C46" i="2"/>
  <c r="E45" i="2"/>
  <c r="L43" i="2"/>
  <c r="G42" i="2"/>
  <c r="H41" i="2"/>
  <c r="I44" i="2"/>
  <c r="G39" i="2"/>
  <c r="K49" i="2"/>
  <c r="J47" i="2"/>
  <c r="L46" i="2"/>
  <c r="D46" i="2"/>
  <c r="F45" i="2"/>
  <c r="C44" i="2"/>
  <c r="H42" i="2"/>
  <c r="F40" i="2"/>
  <c r="K48" i="2"/>
  <c r="C48" i="2"/>
  <c r="E43" i="2"/>
  <c r="G40" i="2"/>
  <c r="J49" i="2"/>
  <c r="L48" i="2"/>
  <c r="D48" i="2"/>
  <c r="L44" i="2"/>
  <c r="D44" i="2"/>
  <c r="F43" i="2"/>
  <c r="J41" i="2"/>
  <c r="H40" i="2"/>
  <c r="E48" i="2"/>
  <c r="I40" i="2"/>
  <c r="J40" i="2"/>
  <c r="K40" i="2"/>
  <c r="E49" i="2"/>
  <c r="G48" i="2"/>
  <c r="G44" i="2"/>
  <c r="I43" i="2"/>
  <c r="E41" i="2"/>
  <c r="D41" i="2"/>
  <c r="C40" i="2"/>
  <c r="L40" i="2"/>
  <c r="F49" i="2"/>
  <c r="H48" i="2"/>
  <c r="H44" i="2"/>
  <c r="J43" i="2"/>
  <c r="F41" i="2"/>
  <c r="F48" i="2"/>
  <c r="H43" i="2"/>
  <c r="K43" i="2"/>
  <c r="W42" i="2" l="1"/>
  <c r="W56" i="2"/>
  <c r="W55" i="2"/>
  <c r="W58" i="2"/>
  <c r="W48" i="2"/>
  <c r="W40" i="2"/>
  <c r="W43" i="2"/>
  <c r="W54" i="2"/>
  <c r="W60" i="2"/>
  <c r="W59" i="2"/>
  <c r="W46" i="2"/>
  <c r="W63" i="2"/>
  <c r="W61" i="2"/>
  <c r="W62" i="2"/>
  <c r="W39" i="2"/>
  <c r="W49" i="2"/>
  <c r="W57" i="2"/>
  <c r="W53" i="2"/>
  <c r="W45" i="2"/>
  <c r="W47" i="2"/>
  <c r="W44" i="2"/>
  <c r="W41" i="2"/>
  <c r="X26" i="3"/>
  <c r="X27" i="3" s="1"/>
  <c r="Y27" i="3" s="1"/>
  <c r="X28" i="3" l="1"/>
  <c r="Y28" i="3" s="1"/>
  <c r="Y26" i="3"/>
  <c r="X29" i="3" l="1"/>
  <c r="X30" i="3" s="1"/>
  <c r="Y29" i="3" l="1"/>
  <c r="X31" i="3"/>
  <c r="Y30" i="3"/>
  <c r="X32" i="3" l="1"/>
  <c r="Y31" i="3"/>
  <c r="X33" i="3" l="1"/>
  <c r="Y32" i="3"/>
  <c r="X34" i="3" l="1"/>
  <c r="Y33" i="3"/>
  <c r="X35" i="3" l="1"/>
  <c r="Y34" i="3"/>
  <c r="X36" i="3" l="1"/>
  <c r="Y35" i="3"/>
  <c r="X37" i="3" l="1"/>
  <c r="Y36" i="3"/>
  <c r="X38" i="3" l="1"/>
  <c r="Y37" i="3"/>
  <c r="X39" i="3" l="1"/>
  <c r="Y38" i="3"/>
  <c r="X40" i="3" l="1"/>
  <c r="Y39" i="3"/>
  <c r="X41" i="3" l="1"/>
  <c r="Y40" i="3"/>
  <c r="X42" i="3" l="1"/>
  <c r="Y41" i="3"/>
  <c r="X43" i="3" l="1"/>
  <c r="Y42" i="3"/>
  <c r="X44" i="3" l="1"/>
  <c r="Y43" i="3"/>
  <c r="X45" i="3" l="1"/>
  <c r="Y44" i="3"/>
  <c r="X46" i="3" l="1"/>
  <c r="Y45" i="3"/>
  <c r="X47" i="3" l="1"/>
  <c r="Y46" i="3"/>
  <c r="X48" i="3" l="1"/>
  <c r="Y47" i="3"/>
  <c r="X49" i="3" l="1"/>
  <c r="Y48" i="3"/>
  <c r="X50" i="3" l="1"/>
  <c r="Y49" i="3"/>
  <c r="X51" i="3" l="1"/>
  <c r="Y50" i="3"/>
  <c r="X52" i="3" l="1"/>
  <c r="Y51" i="3"/>
  <c r="X53" i="3" l="1"/>
  <c r="Y52" i="3"/>
  <c r="X54" i="3" l="1"/>
  <c r="Y53" i="3"/>
  <c r="X55" i="3" l="1"/>
  <c r="Y54" i="3"/>
  <c r="X56" i="3" l="1"/>
  <c r="Y55" i="3"/>
  <c r="X57" i="3" l="1"/>
  <c r="Y56" i="3"/>
  <c r="X58" i="3" l="1"/>
  <c r="Y57" i="3"/>
  <c r="X59" i="3" l="1"/>
  <c r="Y58" i="3"/>
  <c r="X60" i="3" l="1"/>
  <c r="Y59" i="3"/>
  <c r="X61" i="3" l="1"/>
  <c r="Y60" i="3"/>
  <c r="X62" i="3" l="1"/>
  <c r="Y61" i="3"/>
  <c r="X63" i="3" l="1"/>
  <c r="Y62" i="3"/>
  <c r="X64" i="3" l="1"/>
  <c r="Y63" i="3"/>
  <c r="X65" i="3" l="1"/>
  <c r="Y64" i="3"/>
  <c r="X66" i="3" l="1"/>
  <c r="Y65" i="3"/>
  <c r="X67" i="3" l="1"/>
  <c r="Y66" i="3"/>
  <c r="X68" i="3" l="1"/>
  <c r="Y67" i="3"/>
  <c r="X69" i="3" l="1"/>
  <c r="Y68" i="3"/>
  <c r="X70" i="3" l="1"/>
  <c r="Y69" i="3"/>
  <c r="X71" i="3" l="1"/>
  <c r="Y70" i="3"/>
  <c r="X72" i="3" l="1"/>
  <c r="Y71" i="3"/>
  <c r="X73" i="3" l="1"/>
  <c r="Y72" i="3"/>
  <c r="X74" i="3" l="1"/>
  <c r="Y73" i="3"/>
  <c r="X75" i="3" l="1"/>
  <c r="Y74" i="3"/>
  <c r="X76" i="3" l="1"/>
  <c r="Y75" i="3"/>
  <c r="X77" i="3" l="1"/>
  <c r="Y76" i="3"/>
  <c r="X78" i="3" l="1"/>
  <c r="Y77" i="3"/>
  <c r="X79" i="3" l="1"/>
  <c r="Y78" i="3"/>
  <c r="X80" i="3" l="1"/>
  <c r="Y79" i="3"/>
  <c r="X81" i="3" l="1"/>
  <c r="Y80" i="3"/>
  <c r="X82" i="3" l="1"/>
  <c r="Y81" i="3"/>
  <c r="X83" i="3" l="1"/>
  <c r="Y82" i="3"/>
  <c r="X84" i="3" l="1"/>
  <c r="Y83" i="3"/>
  <c r="X85" i="3" l="1"/>
  <c r="Y84" i="3"/>
  <c r="X86" i="3" l="1"/>
  <c r="Y85" i="3"/>
  <c r="X87" i="3" l="1"/>
  <c r="Y86" i="3"/>
  <c r="X88" i="3" l="1"/>
  <c r="Y87" i="3"/>
  <c r="X89" i="3" l="1"/>
  <c r="Y88" i="3"/>
  <c r="X90" i="3" l="1"/>
  <c r="Y89" i="3"/>
  <c r="X91" i="3" l="1"/>
  <c r="Y90" i="3"/>
  <c r="X92" i="3" l="1"/>
  <c r="Y91" i="3"/>
  <c r="X93" i="3" l="1"/>
  <c r="Y92" i="3"/>
  <c r="X94" i="3" l="1"/>
  <c r="Y93" i="3"/>
  <c r="X95" i="3" l="1"/>
  <c r="Y94" i="3"/>
  <c r="X96" i="3" l="1"/>
  <c r="Y95" i="3"/>
  <c r="X97" i="3" l="1"/>
  <c r="Y96" i="3"/>
  <c r="X98" i="3" l="1"/>
  <c r="Y97" i="3"/>
  <c r="X99" i="3" l="1"/>
  <c r="Y98" i="3"/>
  <c r="X100" i="3" l="1"/>
  <c r="Y99" i="3"/>
  <c r="X101" i="3" l="1"/>
  <c r="Y100" i="3"/>
  <c r="X102" i="3" l="1"/>
  <c r="Y101" i="3"/>
  <c r="X103" i="3" l="1"/>
  <c r="Y102" i="3"/>
  <c r="X104" i="3" l="1"/>
  <c r="Y103" i="3"/>
  <c r="X105" i="3" l="1"/>
  <c r="Y104" i="3"/>
  <c r="X106" i="3" l="1"/>
  <c r="Y105" i="3"/>
  <c r="X107" i="3" l="1"/>
  <c r="Y106" i="3"/>
  <c r="X108" i="3" l="1"/>
  <c r="Y107" i="3"/>
  <c r="X109" i="3" l="1"/>
  <c r="Y108" i="3"/>
  <c r="X110" i="3" l="1"/>
  <c r="Y109" i="3"/>
  <c r="X111" i="3" l="1"/>
  <c r="Y110" i="3"/>
  <c r="X112" i="3" l="1"/>
  <c r="Y111" i="3"/>
  <c r="X113" i="3" l="1"/>
  <c r="Y112" i="3"/>
  <c r="X114" i="3" l="1"/>
  <c r="Y113" i="3"/>
  <c r="X115" i="3" l="1"/>
  <c r="Y114" i="3"/>
  <c r="X116" i="3" l="1"/>
  <c r="Y115" i="3"/>
  <c r="X117" i="3" l="1"/>
  <c r="Y116" i="3"/>
  <c r="X118" i="3" l="1"/>
  <c r="Y117" i="3"/>
  <c r="X119" i="3" l="1"/>
  <c r="Y118" i="3"/>
  <c r="X120" i="3" l="1"/>
  <c r="Y119" i="3"/>
  <c r="X121" i="3" l="1"/>
  <c r="Y120" i="3"/>
  <c r="X122" i="3" l="1"/>
  <c r="Y121" i="3"/>
  <c r="X123" i="3" l="1"/>
  <c r="Y122" i="3"/>
  <c r="X124" i="3" l="1"/>
  <c r="Y123" i="3"/>
  <c r="X125" i="3" l="1"/>
  <c r="Y124" i="3"/>
  <c r="X126" i="3" l="1"/>
  <c r="Y125" i="3"/>
  <c r="X127" i="3" l="1"/>
  <c r="Y126" i="3"/>
  <c r="X128" i="3" l="1"/>
  <c r="Y127" i="3"/>
  <c r="X129" i="3" l="1"/>
  <c r="Y128" i="3"/>
  <c r="X130" i="3" l="1"/>
  <c r="Y129" i="3"/>
  <c r="X131" i="3" l="1"/>
  <c r="Y130" i="3"/>
  <c r="X132" i="3" l="1"/>
  <c r="Y131" i="3"/>
  <c r="X133" i="3" l="1"/>
  <c r="Y132" i="3"/>
  <c r="X134" i="3" l="1"/>
  <c r="Y133" i="3"/>
  <c r="X135" i="3" l="1"/>
  <c r="Y134" i="3"/>
  <c r="X136" i="3" l="1"/>
  <c r="Y135" i="3"/>
  <c r="X137" i="3" l="1"/>
  <c r="Y136" i="3"/>
  <c r="X138" i="3" l="1"/>
  <c r="Y137" i="3"/>
  <c r="X139" i="3" l="1"/>
  <c r="Y138" i="3"/>
  <c r="X140" i="3" l="1"/>
  <c r="Y139" i="3"/>
  <c r="X141" i="3" l="1"/>
  <c r="Y140" i="3"/>
  <c r="X142" i="3" l="1"/>
  <c r="Y141" i="3"/>
  <c r="X143" i="3" l="1"/>
  <c r="Y142" i="3"/>
  <c r="X144" i="3" l="1"/>
  <c r="Y143" i="3"/>
  <c r="X145" i="3" l="1"/>
  <c r="Y144" i="3"/>
  <c r="X146" i="3" l="1"/>
  <c r="Y145" i="3"/>
  <c r="X147" i="3" l="1"/>
  <c r="Y146" i="3"/>
  <c r="X148" i="3" l="1"/>
  <c r="Y147" i="3"/>
  <c r="X149" i="3" l="1"/>
  <c r="Y148" i="3"/>
  <c r="X150" i="3" l="1"/>
  <c r="Y149" i="3"/>
  <c r="X151" i="3" l="1"/>
  <c r="Y150" i="3"/>
  <c r="X152" i="3" l="1"/>
  <c r="Y151" i="3"/>
  <c r="X153" i="3" l="1"/>
  <c r="Y152" i="3"/>
  <c r="X154" i="3" l="1"/>
  <c r="Y153" i="3"/>
  <c r="X155" i="3" l="1"/>
  <c r="Y154" i="3"/>
  <c r="X156" i="3" l="1"/>
  <c r="Y155" i="3"/>
  <c r="X157" i="3" l="1"/>
  <c r="Y156" i="3"/>
  <c r="X158" i="3" l="1"/>
  <c r="Y157" i="3"/>
  <c r="X159" i="3" l="1"/>
  <c r="Y158" i="3"/>
  <c r="X160" i="3" l="1"/>
  <c r="Y159" i="3"/>
  <c r="X161" i="3" l="1"/>
  <c r="Y160" i="3"/>
  <c r="X162" i="3" l="1"/>
  <c r="Y161" i="3"/>
  <c r="X163" i="3" l="1"/>
  <c r="Y162" i="3"/>
  <c r="X164" i="3" l="1"/>
  <c r="Y163" i="3"/>
  <c r="X165" i="3" l="1"/>
  <c r="Y164" i="3"/>
  <c r="X166" i="3" l="1"/>
  <c r="Y165" i="3"/>
  <c r="X167" i="3" l="1"/>
  <c r="Y166" i="3"/>
  <c r="X168" i="3" l="1"/>
  <c r="Y167" i="3"/>
  <c r="X169" i="3" l="1"/>
  <c r="Y168" i="3"/>
  <c r="X170" i="3" l="1"/>
  <c r="Y169" i="3"/>
  <c r="X171" i="3" l="1"/>
  <c r="Y170" i="3"/>
  <c r="X172" i="3" l="1"/>
  <c r="Y171" i="3"/>
  <c r="X173" i="3" l="1"/>
  <c r="Y172" i="3"/>
  <c r="X174" i="3" l="1"/>
  <c r="Y174" i="3" s="1"/>
  <c r="Y173" i="3"/>
</calcChain>
</file>

<file path=xl/sharedStrings.xml><?xml version="1.0" encoding="utf-8"?>
<sst xmlns="http://schemas.openxmlformats.org/spreadsheetml/2006/main" count="50" uniqueCount="39">
  <si>
    <t>Initial Data:</t>
  </si>
  <si>
    <t>mao</t>
  </si>
  <si>
    <t>mg</t>
  </si>
  <si>
    <t>Dab</t>
  </si>
  <si>
    <t>cm²/s</t>
  </si>
  <si>
    <t>cm</t>
  </si>
  <si>
    <t>Dimenhydrinate</t>
  </si>
  <si>
    <t>V</t>
  </si>
  <si>
    <t>cm³</t>
  </si>
  <si>
    <t>mg/cm³</t>
  </si>
  <si>
    <t>Cao</t>
  </si>
  <si>
    <t>R.</t>
  </si>
  <si>
    <t>MODEL</t>
  </si>
  <si>
    <t>GEOMETRY</t>
  </si>
  <si>
    <t>Spherical (1D)</t>
  </si>
  <si>
    <t>n</t>
  </si>
  <si>
    <t>time (h)</t>
  </si>
  <si>
    <t>time (min)</t>
  </si>
  <si>
    <t>Fo</t>
  </si>
  <si>
    <t>r/R</t>
  </si>
  <si>
    <t>Y3 (t)</t>
  </si>
  <si>
    <t>Y2 (t)</t>
  </si>
  <si>
    <t>Y1 (t)</t>
  </si>
  <si>
    <t>t (h) =</t>
  </si>
  <si>
    <t>Y1</t>
  </si>
  <si>
    <t>Y2</t>
  </si>
  <si>
    <t>Y3</t>
  </si>
  <si>
    <t>Wa (t)</t>
  </si>
  <si>
    <t>dma (t)</t>
  </si>
  <si>
    <t>ma (t)</t>
  </si>
  <si>
    <t>ma/mao</t>
  </si>
  <si>
    <t>Cao_max</t>
  </si>
  <si>
    <t>Cao must be smaller than Cao_max!</t>
  </si>
  <si>
    <t>SOLUTE</t>
  </si>
  <si>
    <t>Unsteady-State Diffusion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</si>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</sst>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/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1" fontId="2" fillId="3" borderId="1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9" xfId="0" applyFont="1" applyFill="1" applyBorder="1" applyAlignment="1" applyProtection="1">
      <alignment horizontal="center"/>
      <protection locked="0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0" fillId="0" borderId="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 applyAlignment="1">
      <alignment horizontal="left"/>
    </xf>
    <xf numFmtId="0" fontId="0" fillId="0" borderId="26" xfId="0" applyBorder="1"/>
    <xf numFmtId="0" fontId="0" fillId="0" borderId="27" xfId="0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'ma_mao vs t'!$B$25:$B$174</c:f>
              <c:numCache>
                <c:formatCode>0.00</c:formatCode>
                <c:ptCount val="15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1.1666666666666667</c:v>
                </c:pt>
                <c:pt idx="13">
                  <c:v>1.3333333333333333</c:v>
                </c:pt>
                <c:pt idx="14">
                  <c:v>1.5</c:v>
                </c:pt>
                <c:pt idx="15">
                  <c:v>1.6666666666666667</c:v>
                </c:pt>
                <c:pt idx="16">
                  <c:v>1.8333333333333333</c:v>
                </c:pt>
                <c:pt idx="17">
                  <c:v>2</c:v>
                </c:pt>
                <c:pt idx="18">
                  <c:v>2.1666666666666665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</c:v>
                </c:pt>
                <c:pt idx="24">
                  <c:v>3.1666666666666665</c:v>
                </c:pt>
                <c:pt idx="25">
                  <c:v>3.3333333333333335</c:v>
                </c:pt>
                <c:pt idx="26">
                  <c:v>3.5</c:v>
                </c:pt>
                <c:pt idx="27">
                  <c:v>3.6666666666666665</c:v>
                </c:pt>
                <c:pt idx="28">
                  <c:v>3.8333333333333335</c:v>
                </c:pt>
                <c:pt idx="29">
                  <c:v>4</c:v>
                </c:pt>
                <c:pt idx="30">
                  <c:v>4.166666666666667</c:v>
                </c:pt>
                <c:pt idx="31">
                  <c:v>4.333333333333333</c:v>
                </c:pt>
                <c:pt idx="32">
                  <c:v>4.5</c:v>
                </c:pt>
                <c:pt idx="33">
                  <c:v>4.666666666666667</c:v>
                </c:pt>
                <c:pt idx="34">
                  <c:v>4.833333333333333</c:v>
                </c:pt>
                <c:pt idx="35">
                  <c:v>5</c:v>
                </c:pt>
                <c:pt idx="36">
                  <c:v>5.166666666666667</c:v>
                </c:pt>
                <c:pt idx="37">
                  <c:v>5.333333333333333</c:v>
                </c:pt>
                <c:pt idx="38">
                  <c:v>5.5</c:v>
                </c:pt>
                <c:pt idx="39">
                  <c:v>5.666666666666667</c:v>
                </c:pt>
                <c:pt idx="40">
                  <c:v>5.833333333333333</c:v>
                </c:pt>
                <c:pt idx="41">
                  <c:v>6</c:v>
                </c:pt>
                <c:pt idx="42">
                  <c:v>6.166666666666667</c:v>
                </c:pt>
                <c:pt idx="43">
                  <c:v>6.333333333333333</c:v>
                </c:pt>
                <c:pt idx="44">
                  <c:v>6.5</c:v>
                </c:pt>
                <c:pt idx="45">
                  <c:v>6.666666666666667</c:v>
                </c:pt>
                <c:pt idx="46">
                  <c:v>6.833333333333333</c:v>
                </c:pt>
                <c:pt idx="47">
                  <c:v>7</c:v>
                </c:pt>
                <c:pt idx="48">
                  <c:v>7.166666666666667</c:v>
                </c:pt>
                <c:pt idx="49">
                  <c:v>7.333333333333333</c:v>
                </c:pt>
                <c:pt idx="50">
                  <c:v>7.5</c:v>
                </c:pt>
                <c:pt idx="51">
                  <c:v>7.666666666666667</c:v>
                </c:pt>
                <c:pt idx="52">
                  <c:v>7.833333333333333</c:v>
                </c:pt>
                <c:pt idx="53">
                  <c:v>8</c:v>
                </c:pt>
                <c:pt idx="54">
                  <c:v>8.1666666666666661</c:v>
                </c:pt>
                <c:pt idx="55">
                  <c:v>8.3333333333333339</c:v>
                </c:pt>
                <c:pt idx="56">
                  <c:v>8.5</c:v>
                </c:pt>
                <c:pt idx="57">
                  <c:v>8.6666666666666661</c:v>
                </c:pt>
                <c:pt idx="58">
                  <c:v>8.8333333333333339</c:v>
                </c:pt>
                <c:pt idx="59">
                  <c:v>9</c:v>
                </c:pt>
                <c:pt idx="60">
                  <c:v>9.1666666666666661</c:v>
                </c:pt>
                <c:pt idx="61">
                  <c:v>9.3333333333333339</c:v>
                </c:pt>
                <c:pt idx="62">
                  <c:v>9.5</c:v>
                </c:pt>
                <c:pt idx="63">
                  <c:v>9.6666666666666661</c:v>
                </c:pt>
                <c:pt idx="64">
                  <c:v>9.8333333333333339</c:v>
                </c:pt>
                <c:pt idx="65">
                  <c:v>10</c:v>
                </c:pt>
                <c:pt idx="66">
                  <c:v>10.166666666666666</c:v>
                </c:pt>
                <c:pt idx="67">
                  <c:v>10.333333333333334</c:v>
                </c:pt>
                <c:pt idx="68">
                  <c:v>10.5</c:v>
                </c:pt>
                <c:pt idx="69">
                  <c:v>10.666666666666666</c:v>
                </c:pt>
                <c:pt idx="70">
                  <c:v>10.833333333333334</c:v>
                </c:pt>
                <c:pt idx="71">
                  <c:v>11</c:v>
                </c:pt>
                <c:pt idx="72">
                  <c:v>11.166666666666666</c:v>
                </c:pt>
                <c:pt idx="73">
                  <c:v>11.333333333333334</c:v>
                </c:pt>
                <c:pt idx="74">
                  <c:v>11.5</c:v>
                </c:pt>
                <c:pt idx="75">
                  <c:v>11.666666666666666</c:v>
                </c:pt>
                <c:pt idx="76">
                  <c:v>11.833333333333334</c:v>
                </c:pt>
                <c:pt idx="77">
                  <c:v>12</c:v>
                </c:pt>
                <c:pt idx="78">
                  <c:v>12.166666666666666</c:v>
                </c:pt>
                <c:pt idx="79">
                  <c:v>12.333333333333334</c:v>
                </c:pt>
                <c:pt idx="80">
                  <c:v>12.5</c:v>
                </c:pt>
                <c:pt idx="81">
                  <c:v>12.666666666666666</c:v>
                </c:pt>
                <c:pt idx="82">
                  <c:v>12.833333333333334</c:v>
                </c:pt>
                <c:pt idx="83">
                  <c:v>13</c:v>
                </c:pt>
                <c:pt idx="84">
                  <c:v>13.166666666666666</c:v>
                </c:pt>
                <c:pt idx="85">
                  <c:v>13.333333333333334</c:v>
                </c:pt>
                <c:pt idx="86">
                  <c:v>13.5</c:v>
                </c:pt>
                <c:pt idx="87">
                  <c:v>13.666666666666666</c:v>
                </c:pt>
                <c:pt idx="88">
                  <c:v>13.833333333333334</c:v>
                </c:pt>
                <c:pt idx="89">
                  <c:v>14</c:v>
                </c:pt>
                <c:pt idx="90">
                  <c:v>14.166666666666666</c:v>
                </c:pt>
                <c:pt idx="91">
                  <c:v>14.333333333333334</c:v>
                </c:pt>
                <c:pt idx="92">
                  <c:v>14.5</c:v>
                </c:pt>
                <c:pt idx="93">
                  <c:v>14.666666666666666</c:v>
                </c:pt>
                <c:pt idx="94">
                  <c:v>14.833333333333334</c:v>
                </c:pt>
                <c:pt idx="95">
                  <c:v>15</c:v>
                </c:pt>
                <c:pt idx="96">
                  <c:v>15.166666666666666</c:v>
                </c:pt>
                <c:pt idx="97">
                  <c:v>15.333333333333334</c:v>
                </c:pt>
                <c:pt idx="98">
                  <c:v>15.5</c:v>
                </c:pt>
                <c:pt idx="99">
                  <c:v>15.666666666666666</c:v>
                </c:pt>
                <c:pt idx="100">
                  <c:v>15.833333333333334</c:v>
                </c:pt>
                <c:pt idx="101">
                  <c:v>16</c:v>
                </c:pt>
                <c:pt idx="102">
                  <c:v>16.166666666666668</c:v>
                </c:pt>
                <c:pt idx="103">
                  <c:v>16.333333333333332</c:v>
                </c:pt>
                <c:pt idx="104">
                  <c:v>16.5</c:v>
                </c:pt>
                <c:pt idx="105">
                  <c:v>16.666666666666668</c:v>
                </c:pt>
                <c:pt idx="106">
                  <c:v>16.833333333333332</c:v>
                </c:pt>
                <c:pt idx="107">
                  <c:v>17</c:v>
                </c:pt>
                <c:pt idx="108">
                  <c:v>17.166666666666668</c:v>
                </c:pt>
                <c:pt idx="109">
                  <c:v>17.333333333333332</c:v>
                </c:pt>
                <c:pt idx="110">
                  <c:v>17.5</c:v>
                </c:pt>
                <c:pt idx="111">
                  <c:v>17.666666666666668</c:v>
                </c:pt>
                <c:pt idx="112">
                  <c:v>17.833333333333332</c:v>
                </c:pt>
                <c:pt idx="113">
                  <c:v>18</c:v>
                </c:pt>
                <c:pt idx="114">
                  <c:v>18.166666666666668</c:v>
                </c:pt>
                <c:pt idx="115">
                  <c:v>18.333333333333332</c:v>
                </c:pt>
                <c:pt idx="116">
                  <c:v>18.5</c:v>
                </c:pt>
                <c:pt idx="117">
                  <c:v>18.666666666666668</c:v>
                </c:pt>
                <c:pt idx="118">
                  <c:v>18.833333333333332</c:v>
                </c:pt>
                <c:pt idx="119">
                  <c:v>19</c:v>
                </c:pt>
                <c:pt idx="120">
                  <c:v>19.166666666666668</c:v>
                </c:pt>
                <c:pt idx="121">
                  <c:v>19.333333333333332</c:v>
                </c:pt>
                <c:pt idx="122">
                  <c:v>19.5</c:v>
                </c:pt>
                <c:pt idx="123">
                  <c:v>19.666666666666668</c:v>
                </c:pt>
                <c:pt idx="124">
                  <c:v>19.833333333333332</c:v>
                </c:pt>
                <c:pt idx="125">
                  <c:v>20</c:v>
                </c:pt>
                <c:pt idx="126">
                  <c:v>20.166666666666668</c:v>
                </c:pt>
                <c:pt idx="127">
                  <c:v>20.333333333333332</c:v>
                </c:pt>
                <c:pt idx="128">
                  <c:v>20.5</c:v>
                </c:pt>
                <c:pt idx="129">
                  <c:v>20.666666666666668</c:v>
                </c:pt>
                <c:pt idx="130">
                  <c:v>20.833333333333332</c:v>
                </c:pt>
                <c:pt idx="131">
                  <c:v>21</c:v>
                </c:pt>
                <c:pt idx="132">
                  <c:v>21.166666666666668</c:v>
                </c:pt>
                <c:pt idx="133">
                  <c:v>21.333333333333332</c:v>
                </c:pt>
                <c:pt idx="134">
                  <c:v>21.5</c:v>
                </c:pt>
                <c:pt idx="135">
                  <c:v>21.666666666666668</c:v>
                </c:pt>
                <c:pt idx="136">
                  <c:v>21.833333333333332</c:v>
                </c:pt>
                <c:pt idx="137">
                  <c:v>22</c:v>
                </c:pt>
                <c:pt idx="138">
                  <c:v>22.166666666666668</c:v>
                </c:pt>
                <c:pt idx="139">
                  <c:v>22.333333333333332</c:v>
                </c:pt>
                <c:pt idx="140">
                  <c:v>22.5</c:v>
                </c:pt>
                <c:pt idx="141">
                  <c:v>22.666666666666668</c:v>
                </c:pt>
                <c:pt idx="142">
                  <c:v>22.833333333333332</c:v>
                </c:pt>
                <c:pt idx="143">
                  <c:v>23</c:v>
                </c:pt>
                <c:pt idx="144">
                  <c:v>23.166666666666668</c:v>
                </c:pt>
                <c:pt idx="145">
                  <c:v>23.333333333333332</c:v>
                </c:pt>
                <c:pt idx="146">
                  <c:v>23.5</c:v>
                </c:pt>
                <c:pt idx="147">
                  <c:v>23.666666666666668</c:v>
                </c:pt>
                <c:pt idx="148">
                  <c:v>23.833333333333332</c:v>
                </c:pt>
                <c:pt idx="149">
                  <c:v>24</c:v>
                </c:pt>
              </c:numCache>
            </c:numRef>
          </c:xVal>
          <c:yVal>
            <c:numRef>
              <c:f>'ma_mao vs t'!$W$25:$W$174</c:f>
              <c:numCache>
                <c:formatCode>0.000</c:formatCode>
                <c:ptCount val="150"/>
                <c:pt idx="0">
                  <c:v>1</c:v>
                </c:pt>
                <c:pt idx="1">
                  <c:v>0.91370299632685237</c:v>
                </c:pt>
                <c:pt idx="2">
                  <c:v>0.87945100153070377</c:v>
                </c:pt>
                <c:pt idx="3">
                  <c:v>0.85348610049337326</c:v>
                </c:pt>
                <c:pt idx="4">
                  <c:v>0.83190985779678639</c:v>
                </c:pt>
                <c:pt idx="5">
                  <c:v>0.81314237738767148</c:v>
                </c:pt>
                <c:pt idx="6">
                  <c:v>0.79637024048341998</c:v>
                </c:pt>
                <c:pt idx="7">
                  <c:v>0.6466091944151281</c:v>
                </c:pt>
                <c:pt idx="8">
                  <c:v>0.57837523499459376</c:v>
                </c:pt>
                <c:pt idx="9">
                  <c:v>0.52404149048837756</c:v>
                </c:pt>
                <c:pt idx="10">
                  <c:v>0.47859074932096629</c:v>
                </c:pt>
                <c:pt idx="11">
                  <c:v>0.43944987994312834</c:v>
                </c:pt>
                <c:pt idx="12">
                  <c:v>0.40509032416643082</c:v>
                </c:pt>
                <c:pt idx="13">
                  <c:v>0.37451614146602941</c:v>
                </c:pt>
                <c:pt idx="14">
                  <c:v>0.3470355469625237</c:v>
                </c:pt>
                <c:pt idx="15">
                  <c:v>0.3221448463854597</c:v>
                </c:pt>
                <c:pt idx="16">
                  <c:v>0.29946376068442587</c:v>
                </c:pt>
                <c:pt idx="17">
                  <c:v>0.27869677907534057</c:v>
                </c:pt>
                <c:pt idx="18">
                  <c:v>0.25960875993768245</c:v>
                </c:pt>
                <c:pt idx="19">
                  <c:v>0.24200882634111259</c:v>
                </c:pt>
                <c:pt idx="20">
                  <c:v>0.22573934169298931</c:v>
                </c:pt>
                <c:pt idx="21">
                  <c:v>0.21066813334409035</c:v>
                </c:pt>
                <c:pt idx="22">
                  <c:v>0.19668287074351473</c:v>
                </c:pt>
                <c:pt idx="23">
                  <c:v>0.18368691862810932</c:v>
                </c:pt>
                <c:pt idx="24">
                  <c:v>0.17159622729137977</c:v>
                </c:pt>
                <c:pt idx="25">
                  <c:v>0.16033696828138921</c:v>
                </c:pt>
                <c:pt idx="26">
                  <c:v>0.1498437156178892</c:v>
                </c:pt>
                <c:pt idx="27">
                  <c:v>0.14005803205803635</c:v>
                </c:pt>
                <c:pt idx="28">
                  <c:v>0.1309273596381787</c:v>
                </c:pt>
                <c:pt idx="29">
                  <c:v>0.1224041409685508</c:v>
                </c:pt>
                <c:pt idx="30">
                  <c:v>0.11444511691289615</c:v>
                </c:pt>
                <c:pt idx="31">
                  <c:v>0.10701076002236132</c:v>
                </c:pt>
                <c:pt idx="32">
                  <c:v>0.1000648131064438</c:v>
                </c:pt>
                <c:pt idx="33">
                  <c:v>9.3573909717522774E-2</c:v>
                </c:pt>
                <c:pt idx="34">
                  <c:v>8.7507258839922344E-2</c:v>
                </c:pt>
                <c:pt idx="35">
                  <c:v>8.1836380219060201E-2</c:v>
                </c:pt>
                <c:pt idx="36">
                  <c:v>7.653487989974829E-2</c:v>
                </c:pt>
                <c:pt idx="37">
                  <c:v>7.1578257922621458E-2</c:v>
                </c:pt>
                <c:pt idx="38">
                  <c:v>6.6943741941714568E-2</c:v>
                </c:pt>
                <c:pt idx="39">
                  <c:v>6.261014191297147E-2</c:v>
                </c:pt>
                <c:pt idx="40">
                  <c:v>5.8557722066239819E-2</c:v>
                </c:pt>
                <c:pt idx="41">
                  <c:v>5.4768087189614623E-2</c:v>
                </c:pt>
                <c:pt idx="42">
                  <c:v>5.1224080883367037E-2</c:v>
                </c:pt>
                <c:pt idx="43">
                  <c:v>4.7909693925476254E-2</c:v>
                </c:pt>
                <c:pt idx="44">
                  <c:v>4.4809981265685826E-2</c:v>
                </c:pt>
                <c:pt idx="45">
                  <c:v>4.1910986455705901E-2</c:v>
                </c:pt>
                <c:pt idx="46">
                  <c:v>3.9199672549274638E-2</c:v>
                </c:pt>
                <c:pt idx="47">
                  <c:v>3.6663858682251256E-2</c:v>
                </c:pt>
                <c:pt idx="48">
                  <c:v>3.4292161681182973E-2</c:v>
                </c:pt>
                <c:pt idx="49">
                  <c:v>3.2073942157640652E-2</c:v>
                </c:pt>
                <c:pt idx="50">
                  <c:v>2.9999254631766552E-2</c:v>
                </c:pt>
                <c:pt idx="51">
                  <c:v>2.805880129706716E-2</c:v>
                </c:pt>
                <c:pt idx="52">
                  <c:v>2.6243889093471657E-2</c:v>
                </c:pt>
                <c:pt idx="53">
                  <c:v>2.4546389800087352E-2</c:v>
                </c:pt>
                <c:pt idx="54">
                  <c:v>2.2958702895255725E-2</c:v>
                </c:pt>
                <c:pt idx="55">
                  <c:v>2.1473720961234326E-2</c:v>
                </c:pt>
                <c:pt idx="56">
                  <c:v>2.0084797435485444E-2</c:v>
                </c:pt>
                <c:pt idx="57">
                  <c:v>1.8785716531207603E-2</c:v>
                </c:pt>
                <c:pt idx="58">
                  <c:v>1.7570665167222308E-2</c:v>
                </c:pt>
                <c:pt idx="59">
                  <c:v>1.643420676226641E-2</c:v>
                </c:pt>
                <c:pt idx="60">
                  <c:v>1.5371256761632434E-2</c:v>
                </c:pt>
                <c:pt idx="61">
                  <c:v>1.4377059775332983E-2</c:v>
                </c:pt>
                <c:pt idx="62">
                  <c:v>1.3447168216839668E-2</c:v>
                </c:pt>
                <c:pt idx="63">
                  <c:v>1.2577422340200439E-2</c:v>
                </c:pt>
                <c:pt idx="64">
                  <c:v>1.1763931581154916E-2</c:v>
                </c:pt>
                <c:pt idx="65">
                  <c:v>1.1003057114896122E-2</c:v>
                </c:pt>
                <c:pt idx="66">
                  <c:v>1.0291395549482791E-2</c:v>
                </c:pt>
                <c:pt idx="67">
                  <c:v>9.6257636796864155E-3</c:v>
                </c:pt>
                <c:pt idx="68">
                  <c:v>9.0031842313358836E-3</c:v>
                </c:pt>
                <c:pt idx="69">
                  <c:v>8.4208725310628944E-3</c:v>
                </c:pt>
                <c:pt idx="70">
                  <c:v>7.876224040803936E-3</c:v>
                </c:pt>
                <c:pt idx="71">
                  <c:v>7.3668027005228259E-3</c:v>
                </c:pt>
                <c:pt idx="72">
                  <c:v>6.8903300264162555E-3</c:v>
                </c:pt>
                <c:pt idx="73">
                  <c:v>6.4446749153845963E-3</c:v>
                </c:pt>
                <c:pt idx="74">
                  <c:v>6.0278441098166949E-3</c:v>
                </c:pt>
                <c:pt idx="75">
                  <c:v>5.6379732797729211E-3</c:v>
                </c:pt>
                <c:pt idx="76">
                  <c:v>5.2733186824755335E-3</c:v>
                </c:pt>
                <c:pt idx="77">
                  <c:v>4.9322493616453895E-3</c:v>
                </c:pt>
                <c:pt idx="78">
                  <c:v>4.6132398516755876E-3</c:v>
                </c:pt>
                <c:pt idx="79">
                  <c:v>4.3148633539189223E-3</c:v>
                </c:pt>
                <c:pt idx="80">
                  <c:v>4.0357853544990621E-3</c:v>
                </c:pt>
                <c:pt idx="81">
                  <c:v>3.7747576550467375E-3</c:v>
                </c:pt>
                <c:pt idx="82">
                  <c:v>3.5306127896218222E-3</c:v>
                </c:pt>
                <c:pt idx="83">
                  <c:v>3.3022588028189118E-3</c:v>
                </c:pt>
                <c:pt idx="84">
                  <c:v>3.0886743656770364E-3</c:v>
                </c:pt>
                <c:pt idx="85">
                  <c:v>2.888904207530611E-3</c:v>
                </c:pt>
                <c:pt idx="86">
                  <c:v>2.7020548433561247E-3</c:v>
                </c:pt>
                <c:pt idx="87">
                  <c:v>2.5272905774940259E-3</c:v>
                </c:pt>
                <c:pt idx="88">
                  <c:v>2.3638297658638988E-3</c:v>
                </c:pt>
                <c:pt idx="89">
                  <c:v>2.2109413199491714E-3</c:v>
                </c:pt>
                <c:pt idx="90">
                  <c:v>2.067941436910312E-3</c:v>
                </c:pt>
                <c:pt idx="91">
                  <c:v>1.9341905411980344E-3</c:v>
                </c:pt>
                <c:pt idx="92">
                  <c:v>1.809090423984919E-3</c:v>
                </c:pt>
                <c:pt idx="93">
                  <c:v>1.6920815676191255E-3</c:v>
                </c:pt>
                <c:pt idx="94">
                  <c:v>1.5826406431320567E-3</c:v>
                </c:pt>
                <c:pt idx="95">
                  <c:v>1.4802781696061278E-3</c:v>
                </c:pt>
                <c:pt idx="96">
                  <c:v>1.3845363249330664E-3</c:v>
                </c:pt>
                <c:pt idx="97">
                  <c:v>1.2949868981704832E-3</c:v>
                </c:pt>
                <c:pt idx="98">
                  <c:v>1.211229374337934E-3</c:v>
                </c:pt>
                <c:pt idx="99">
                  <c:v>1.1328891430861701E-3</c:v>
                </c:pt>
                <c:pt idx="100">
                  <c:v>1.0596158232274431E-3</c:v>
                </c:pt>
                <c:pt idx="101">
                  <c:v>9.9108169563293254E-4</c:v>
                </c:pt>
                <c:pt idx="102">
                  <c:v>9.2698023748817582E-4</c:v>
                </c:pt>
                <c:pt idx="103">
                  <c:v>8.6702475135071037E-4</c:v>
                </c:pt>
                <c:pt idx="104">
                  <c:v>8.1094708287819347E-4</c:v>
                </c:pt>
                <c:pt idx="105">
                  <c:v>7.5849642149188956E-4</c:v>
                </c:pt>
                <c:pt idx="106">
                  <c:v>7.0943817861133336E-4</c:v>
                </c:pt>
                <c:pt idx="107">
                  <c:v>6.6355293844299452E-4</c:v>
                </c:pt>
                <c:pt idx="108">
                  <c:v>6.2063547663020842E-4</c:v>
                </c:pt>
                <c:pt idx="109">
                  <c:v>5.8049384237522108E-4</c:v>
                </c:pt>
                <c:pt idx="110">
                  <c:v>5.4294849992806218E-4</c:v>
                </c:pt>
                <c:pt idx="111">
                  <c:v>5.0783152560247651E-4</c:v>
                </c:pt>
                <c:pt idx="112">
                  <c:v>4.749858567275276E-4</c:v>
                </c:pt>
                <c:pt idx="113">
                  <c:v>4.4426458917573163E-4</c:v>
                </c:pt>
                <c:pt idx="114">
                  <c:v>4.1553032032589482E-4</c:v>
                </c:pt>
                <c:pt idx="115">
                  <c:v>3.8865453452199036E-4</c:v>
                </c:pt>
                <c:pt idx="116">
                  <c:v>3.6351702827951366E-4</c:v>
                </c:pt>
                <c:pt idx="117">
                  <c:v>3.4000537266850483E-4</c:v>
                </c:pt>
                <c:pt idx="118">
                  <c:v>3.1801441046872653E-4</c:v>
                </c:pt>
                <c:pt idx="119">
                  <c:v>2.9744578584797753E-4</c:v>
                </c:pt>
                <c:pt idx="120">
                  <c:v>2.7820750446000967E-4</c:v>
                </c:pt>
                <c:pt idx="121">
                  <c:v>2.6021352199455763E-4</c:v>
                </c:pt>
                <c:pt idx="122">
                  <c:v>2.4338335933924685E-4</c:v>
                </c:pt>
                <c:pt idx="123">
                  <c:v>2.2764174263216919E-4</c:v>
                </c:pt>
                <c:pt idx="124">
                  <c:v>2.1291826659523713E-4</c:v>
                </c:pt>
                <c:pt idx="125">
                  <c:v>1.9914707964256175E-4</c:v>
                </c:pt>
                <c:pt idx="126">
                  <c:v>1.8626658935547665E-4</c:v>
                </c:pt>
                <c:pt idx="127">
                  <c:v>1.7421918700693168E-4</c:v>
                </c:pt>
                <c:pt idx="128">
                  <c:v>1.6295098990317698E-4</c:v>
                </c:pt>
                <c:pt idx="129">
                  <c:v>1.5241160039034036E-4</c:v>
                </c:pt>
                <c:pt idx="130">
                  <c:v>1.4255388044804733E-4</c:v>
                </c:pt>
                <c:pt idx="131">
                  <c:v>1.3333374086193768E-4</c:v>
                </c:pt>
                <c:pt idx="132">
                  <c:v>1.2470994403213922E-4</c:v>
                </c:pt>
                <c:pt idx="133">
                  <c:v>1.1664391953575169E-4</c:v>
                </c:pt>
                <c:pt idx="134">
                  <c:v>1.0909959161843205E-4</c:v>
                </c:pt>
                <c:pt idx="135">
                  <c:v>1.020432178435251E-4</c:v>
                </c:pt>
                <c:pt idx="136">
                  <c:v>9.5443238177093608E-5</c:v>
                </c:pt>
                <c:pt idx="137">
                  <c:v>8.9270133833865137E-5</c:v>
                </c:pt>
                <c:pt idx="138">
                  <c:v>8.3496295252784693E-5</c:v>
                </c:pt>
                <c:pt idx="139">
                  <c:v>7.8095898611677125E-5</c:v>
                </c:pt>
                <c:pt idx="140">
                  <c:v>7.3044790328730981E-5</c:v>
                </c:pt>
                <c:pt idx="141">
                  <c:v>6.8320379034227246E-5</c:v>
                </c:pt>
                <c:pt idx="142">
                  <c:v>6.390153452935029E-5</c:v>
                </c:pt>
                <c:pt idx="143">
                  <c:v>5.9768493280168754E-5</c:v>
                </c:pt>
                <c:pt idx="144">
                  <c:v>5.5902770024104044E-5</c:v>
                </c:pt>
                <c:pt idx="145">
                  <c:v>5.2287075093539428E-5</c:v>
                </c:pt>
                <c:pt idx="146">
                  <c:v>4.8905237086796057E-5</c:v>
                </c:pt>
                <c:pt idx="147">
                  <c:v>4.5742130540617463E-5</c:v>
                </c:pt>
                <c:pt idx="148">
                  <c:v>4.2783608280672394E-5</c:v>
                </c:pt>
                <c:pt idx="149">
                  <c:v>4.0016438147511793E-5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7-4C4D-A7F1-86B394F1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4816"/>
        <c:axId val="146676736"/>
      </c:scatterChart>
      <c:valAx>
        <c:axId val="146674816"/>
        <c:scaling>
          <c:orientation val="minMax"/>
          <c:max val="24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t, 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76736"/>
        <c:crosses val="autoZero"/>
        <c:crossBetween val="midCat"/>
        <c:majorUnit val="2"/>
        <c:minorUnit val="1"/>
      </c:valAx>
      <c:valAx>
        <c:axId val="1466767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ma/mao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667481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dma_num</c:v>
          </c:tx>
          <c:spPr>
            <a:ln w="28575" cap="flat" cmpd="sng" algn="ctr">
              <a:solidFill>
                <a:schemeClr val="tx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'Wa, dma, ma_num vs t'!$B$25:$B$174</c:f>
              <c:numCache>
                <c:formatCode>0.00</c:formatCode>
                <c:ptCount val="15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1.1666666666666667</c:v>
                </c:pt>
                <c:pt idx="13">
                  <c:v>1.3333333333333333</c:v>
                </c:pt>
                <c:pt idx="14">
                  <c:v>1.5</c:v>
                </c:pt>
                <c:pt idx="15">
                  <c:v>1.6666666666666667</c:v>
                </c:pt>
                <c:pt idx="16">
                  <c:v>1.8333333333333333</c:v>
                </c:pt>
                <c:pt idx="17">
                  <c:v>2</c:v>
                </c:pt>
                <c:pt idx="18">
                  <c:v>2.1666666666666665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</c:v>
                </c:pt>
                <c:pt idx="24">
                  <c:v>3.1666666666666665</c:v>
                </c:pt>
                <c:pt idx="25">
                  <c:v>3.3333333333333335</c:v>
                </c:pt>
                <c:pt idx="26">
                  <c:v>3.5</c:v>
                </c:pt>
                <c:pt idx="27">
                  <c:v>3.6666666666666665</c:v>
                </c:pt>
                <c:pt idx="28">
                  <c:v>3.8333333333333335</c:v>
                </c:pt>
                <c:pt idx="29">
                  <c:v>4</c:v>
                </c:pt>
                <c:pt idx="30">
                  <c:v>4.166666666666667</c:v>
                </c:pt>
                <c:pt idx="31">
                  <c:v>4.333333333333333</c:v>
                </c:pt>
                <c:pt idx="32">
                  <c:v>4.5</c:v>
                </c:pt>
                <c:pt idx="33">
                  <c:v>4.666666666666667</c:v>
                </c:pt>
                <c:pt idx="34">
                  <c:v>4.833333333333333</c:v>
                </c:pt>
                <c:pt idx="35">
                  <c:v>5</c:v>
                </c:pt>
                <c:pt idx="36">
                  <c:v>5.166666666666667</c:v>
                </c:pt>
                <c:pt idx="37">
                  <c:v>5.333333333333333</c:v>
                </c:pt>
                <c:pt idx="38">
                  <c:v>5.5</c:v>
                </c:pt>
                <c:pt idx="39">
                  <c:v>5.666666666666667</c:v>
                </c:pt>
                <c:pt idx="40">
                  <c:v>5.833333333333333</c:v>
                </c:pt>
                <c:pt idx="41">
                  <c:v>6</c:v>
                </c:pt>
                <c:pt idx="42">
                  <c:v>6.166666666666667</c:v>
                </c:pt>
                <c:pt idx="43">
                  <c:v>6.333333333333333</c:v>
                </c:pt>
                <c:pt idx="44">
                  <c:v>6.5</c:v>
                </c:pt>
                <c:pt idx="45">
                  <c:v>6.666666666666667</c:v>
                </c:pt>
                <c:pt idx="46">
                  <c:v>6.833333333333333</c:v>
                </c:pt>
                <c:pt idx="47">
                  <c:v>7</c:v>
                </c:pt>
                <c:pt idx="48">
                  <c:v>7.166666666666667</c:v>
                </c:pt>
                <c:pt idx="49">
                  <c:v>7.333333333333333</c:v>
                </c:pt>
                <c:pt idx="50">
                  <c:v>7.5</c:v>
                </c:pt>
                <c:pt idx="51">
                  <c:v>7.666666666666667</c:v>
                </c:pt>
                <c:pt idx="52">
                  <c:v>7.833333333333333</c:v>
                </c:pt>
                <c:pt idx="53">
                  <c:v>8</c:v>
                </c:pt>
                <c:pt idx="54">
                  <c:v>8.1666666666666661</c:v>
                </c:pt>
                <c:pt idx="55">
                  <c:v>8.3333333333333339</c:v>
                </c:pt>
                <c:pt idx="56">
                  <c:v>8.5</c:v>
                </c:pt>
                <c:pt idx="57">
                  <c:v>8.6666666666666661</c:v>
                </c:pt>
                <c:pt idx="58">
                  <c:v>8.8333333333333339</c:v>
                </c:pt>
                <c:pt idx="59">
                  <c:v>9</c:v>
                </c:pt>
                <c:pt idx="60">
                  <c:v>9.1666666666666661</c:v>
                </c:pt>
                <c:pt idx="61">
                  <c:v>9.3333333333333339</c:v>
                </c:pt>
                <c:pt idx="62">
                  <c:v>9.5</c:v>
                </c:pt>
                <c:pt idx="63">
                  <c:v>9.6666666666666661</c:v>
                </c:pt>
                <c:pt idx="64">
                  <c:v>9.8333333333333339</c:v>
                </c:pt>
                <c:pt idx="65">
                  <c:v>10</c:v>
                </c:pt>
                <c:pt idx="66">
                  <c:v>10.166666666666666</c:v>
                </c:pt>
                <c:pt idx="67">
                  <c:v>10.333333333333334</c:v>
                </c:pt>
                <c:pt idx="68">
                  <c:v>10.5</c:v>
                </c:pt>
                <c:pt idx="69">
                  <c:v>10.666666666666666</c:v>
                </c:pt>
                <c:pt idx="70">
                  <c:v>10.833333333333334</c:v>
                </c:pt>
                <c:pt idx="71">
                  <c:v>11</c:v>
                </c:pt>
                <c:pt idx="72">
                  <c:v>11.166666666666666</c:v>
                </c:pt>
                <c:pt idx="73">
                  <c:v>11.333333333333334</c:v>
                </c:pt>
                <c:pt idx="74">
                  <c:v>11.5</c:v>
                </c:pt>
                <c:pt idx="75">
                  <c:v>11.666666666666666</c:v>
                </c:pt>
                <c:pt idx="76">
                  <c:v>11.833333333333334</c:v>
                </c:pt>
                <c:pt idx="77">
                  <c:v>12</c:v>
                </c:pt>
                <c:pt idx="78">
                  <c:v>12.166666666666666</c:v>
                </c:pt>
                <c:pt idx="79">
                  <c:v>12.333333333333334</c:v>
                </c:pt>
                <c:pt idx="80">
                  <c:v>12.5</c:v>
                </c:pt>
                <c:pt idx="81">
                  <c:v>12.666666666666666</c:v>
                </c:pt>
                <c:pt idx="82">
                  <c:v>12.833333333333334</c:v>
                </c:pt>
                <c:pt idx="83">
                  <c:v>13</c:v>
                </c:pt>
                <c:pt idx="84">
                  <c:v>13.166666666666666</c:v>
                </c:pt>
                <c:pt idx="85">
                  <c:v>13.333333333333334</c:v>
                </c:pt>
                <c:pt idx="86">
                  <c:v>13.5</c:v>
                </c:pt>
                <c:pt idx="87">
                  <c:v>13.666666666666666</c:v>
                </c:pt>
                <c:pt idx="88">
                  <c:v>13.833333333333334</c:v>
                </c:pt>
                <c:pt idx="89">
                  <c:v>14</c:v>
                </c:pt>
                <c:pt idx="90">
                  <c:v>14.166666666666666</c:v>
                </c:pt>
                <c:pt idx="91">
                  <c:v>14.333333333333334</c:v>
                </c:pt>
                <c:pt idx="92">
                  <c:v>14.5</c:v>
                </c:pt>
                <c:pt idx="93">
                  <c:v>14.666666666666666</c:v>
                </c:pt>
                <c:pt idx="94">
                  <c:v>14.833333333333334</c:v>
                </c:pt>
                <c:pt idx="95">
                  <c:v>15</c:v>
                </c:pt>
                <c:pt idx="96">
                  <c:v>15.166666666666666</c:v>
                </c:pt>
                <c:pt idx="97">
                  <c:v>15.333333333333334</c:v>
                </c:pt>
                <c:pt idx="98">
                  <c:v>15.5</c:v>
                </c:pt>
                <c:pt idx="99">
                  <c:v>15.666666666666666</c:v>
                </c:pt>
                <c:pt idx="100">
                  <c:v>15.833333333333334</c:v>
                </c:pt>
                <c:pt idx="101">
                  <c:v>16</c:v>
                </c:pt>
                <c:pt idx="102">
                  <c:v>16.166666666666668</c:v>
                </c:pt>
                <c:pt idx="103">
                  <c:v>16.333333333333332</c:v>
                </c:pt>
                <c:pt idx="104">
                  <c:v>16.5</c:v>
                </c:pt>
                <c:pt idx="105">
                  <c:v>16.666666666666668</c:v>
                </c:pt>
                <c:pt idx="106">
                  <c:v>16.833333333333332</c:v>
                </c:pt>
                <c:pt idx="107">
                  <c:v>17</c:v>
                </c:pt>
                <c:pt idx="108">
                  <c:v>17.166666666666668</c:v>
                </c:pt>
                <c:pt idx="109">
                  <c:v>17.333333333333332</c:v>
                </c:pt>
                <c:pt idx="110">
                  <c:v>17.5</c:v>
                </c:pt>
                <c:pt idx="111">
                  <c:v>17.666666666666668</c:v>
                </c:pt>
                <c:pt idx="112">
                  <c:v>17.833333333333332</c:v>
                </c:pt>
                <c:pt idx="113">
                  <c:v>18</c:v>
                </c:pt>
                <c:pt idx="114">
                  <c:v>18.166666666666668</c:v>
                </c:pt>
                <c:pt idx="115">
                  <c:v>18.333333333333332</c:v>
                </c:pt>
                <c:pt idx="116">
                  <c:v>18.5</c:v>
                </c:pt>
                <c:pt idx="117">
                  <c:v>18.666666666666668</c:v>
                </c:pt>
                <c:pt idx="118">
                  <c:v>18.833333333333332</c:v>
                </c:pt>
                <c:pt idx="119">
                  <c:v>19</c:v>
                </c:pt>
                <c:pt idx="120">
                  <c:v>19.166666666666668</c:v>
                </c:pt>
                <c:pt idx="121">
                  <c:v>19.333333333333332</c:v>
                </c:pt>
                <c:pt idx="122">
                  <c:v>19.5</c:v>
                </c:pt>
                <c:pt idx="123">
                  <c:v>19.666666666666668</c:v>
                </c:pt>
                <c:pt idx="124">
                  <c:v>19.833333333333332</c:v>
                </c:pt>
                <c:pt idx="125">
                  <c:v>20</c:v>
                </c:pt>
                <c:pt idx="126">
                  <c:v>20.166666666666668</c:v>
                </c:pt>
                <c:pt idx="127">
                  <c:v>20.333333333333332</c:v>
                </c:pt>
                <c:pt idx="128">
                  <c:v>20.5</c:v>
                </c:pt>
                <c:pt idx="129">
                  <c:v>20.666666666666668</c:v>
                </c:pt>
                <c:pt idx="130">
                  <c:v>20.833333333333332</c:v>
                </c:pt>
                <c:pt idx="131">
                  <c:v>21</c:v>
                </c:pt>
                <c:pt idx="132">
                  <c:v>21.166666666666668</c:v>
                </c:pt>
                <c:pt idx="133">
                  <c:v>21.333333333333332</c:v>
                </c:pt>
                <c:pt idx="134">
                  <c:v>21.5</c:v>
                </c:pt>
                <c:pt idx="135">
                  <c:v>21.666666666666668</c:v>
                </c:pt>
                <c:pt idx="136">
                  <c:v>21.833333333333332</c:v>
                </c:pt>
                <c:pt idx="137">
                  <c:v>22</c:v>
                </c:pt>
                <c:pt idx="138">
                  <c:v>22.166666666666668</c:v>
                </c:pt>
                <c:pt idx="139">
                  <c:v>22.333333333333332</c:v>
                </c:pt>
                <c:pt idx="140">
                  <c:v>22.5</c:v>
                </c:pt>
                <c:pt idx="141">
                  <c:v>22.666666666666668</c:v>
                </c:pt>
                <c:pt idx="142">
                  <c:v>22.833333333333332</c:v>
                </c:pt>
                <c:pt idx="143">
                  <c:v>23</c:v>
                </c:pt>
                <c:pt idx="144">
                  <c:v>23.166666666666668</c:v>
                </c:pt>
                <c:pt idx="145">
                  <c:v>23.333333333333332</c:v>
                </c:pt>
                <c:pt idx="146">
                  <c:v>23.5</c:v>
                </c:pt>
                <c:pt idx="147">
                  <c:v>23.666666666666668</c:v>
                </c:pt>
                <c:pt idx="148">
                  <c:v>23.833333333333332</c:v>
                </c:pt>
                <c:pt idx="149">
                  <c:v>24</c:v>
                </c:pt>
              </c:numCache>
            </c:numRef>
          </c:xVal>
          <c:yVal>
            <c:numRef>
              <c:f>'Wa, dma, ma_num vs t'!$X$25:$X$174</c:f>
              <c:numCache>
                <c:formatCode>0.000</c:formatCode>
                <c:ptCount val="150"/>
                <c:pt idx="0">
                  <c:v>0</c:v>
                </c:pt>
                <c:pt idx="1">
                  <c:v>0.61270399916239138</c:v>
                </c:pt>
                <c:pt idx="2">
                  <c:v>0.96439185503383174</c:v>
                </c:pt>
                <c:pt idx="3">
                  <c:v>1.2268730499999716</c:v>
                </c:pt>
                <c:pt idx="4">
                  <c:v>1.4438566213610122</c:v>
                </c:pt>
                <c:pt idx="5">
                  <c:v>1.6321793104887283</c:v>
                </c:pt>
                <c:pt idx="6">
                  <c:v>2.3713918335413742</c:v>
                </c:pt>
                <c:pt idx="7">
                  <c:v>3.3572673817741849</c:v>
                </c:pt>
                <c:pt idx="8">
                  <c:v>4.0487376683175667</c:v>
                </c:pt>
                <c:pt idx="9">
                  <c:v>4.5959435163246223</c:v>
                </c:pt>
                <c:pt idx="10">
                  <c:v>5.0525000188334497</c:v>
                </c:pt>
                <c:pt idx="11">
                  <c:v>5.4451450029327555</c:v>
                </c:pt>
                <c:pt idx="12">
                  <c:v>5.7895531034196335</c:v>
                </c:pt>
                <c:pt idx="13">
                  <c:v>6.0958623643227865</c:v>
                </c:pt>
                <c:pt idx="14">
                  <c:v>6.3710829322580551</c:v>
                </c:pt>
                <c:pt idx="15">
                  <c:v>6.6203037440782744</c:v>
                </c:pt>
                <c:pt idx="16">
                  <c:v>6.8473588923897637</c:v>
                </c:pt>
                <c:pt idx="17">
                  <c:v>7.055223353670149</c:v>
                </c:pt>
                <c:pt idx="18">
                  <c:v>7.2462617111144514</c:v>
                </c:pt>
                <c:pt idx="19">
                  <c:v>7.4223917752989603</c:v>
                </c:pt>
                <c:pt idx="20">
                  <c:v>7.5851963049391982</c:v>
                </c:pt>
                <c:pt idx="21">
                  <c:v>7.7360016566896812</c:v>
                </c:pt>
                <c:pt idx="22">
                  <c:v>7.8759345563069969</c:v>
                </c:pt>
                <c:pt idx="23">
                  <c:v>8.0059639241769762</c:v>
                </c:pt>
                <c:pt idx="24">
                  <c:v>8.1269322113238491</c:v>
                </c:pt>
                <c:pt idx="25">
                  <c:v>8.2395792064387354</c:v>
                </c:pt>
                <c:pt idx="26">
                  <c:v>8.3445603391810383</c:v>
                </c:pt>
                <c:pt idx="27">
                  <c:v>8.442460900493991</c:v>
                </c:pt>
                <c:pt idx="28">
                  <c:v>8.5338071978005186</c:v>
                </c:pt>
                <c:pt idx="29">
                  <c:v>8.6190753869225869</c:v>
                </c:pt>
                <c:pt idx="30">
                  <c:v>8.6986985288402447</c:v>
                </c:pt>
                <c:pt idx="31">
                  <c:v>8.7730722806528796</c:v>
                </c:pt>
                <c:pt idx="32">
                  <c:v>8.8425595290686712</c:v>
                </c:pt>
                <c:pt idx="33">
                  <c:v>8.9074942002044146</c:v>
                </c:pt>
                <c:pt idx="34">
                  <c:v>8.9681844239155026</c:v>
                </c:pt>
                <c:pt idx="35">
                  <c:v>9.024915189134898</c:v>
                </c:pt>
                <c:pt idx="36">
                  <c:v>9.0779505951527266</c:v>
                </c:pt>
                <c:pt idx="37">
                  <c:v>9.1275357798142807</c:v>
                </c:pt>
                <c:pt idx="38">
                  <c:v>9.1738985873593997</c:v>
                </c:pt>
                <c:pt idx="39">
                  <c:v>9.2172510246732617</c:v>
                </c:pt>
                <c:pt idx="40">
                  <c:v>9.2577905440268964</c:v>
                </c:pt>
                <c:pt idx="41">
                  <c:v>9.2957011821742075</c:v>
                </c:pt>
                <c:pt idx="42">
                  <c:v>9.3311545793519404</c:v>
                </c:pt>
                <c:pt idx="43">
                  <c:v>9.3643108968533184</c:v>
                </c:pt>
                <c:pt idx="44">
                  <c:v>9.3953196480757963</c:v>
                </c:pt>
                <c:pt idx="45">
                  <c:v>9.4243204550201867</c:v>
                </c:pt>
                <c:pt idx="46">
                  <c:v>9.4514437399450806</c:v>
                </c:pt>
                <c:pt idx="47">
                  <c:v>9.4768113601064545</c:v>
                </c:pt>
                <c:pt idx="48">
                  <c:v>9.5005371921223833</c:v>
                </c:pt>
                <c:pt idx="49">
                  <c:v>9.5227276714086972</c:v>
                </c:pt>
                <c:pt idx="50">
                  <c:v>9.5434822912656898</c:v>
                </c:pt>
                <c:pt idx="51">
                  <c:v>9.5628940655067982</c:v>
                </c:pt>
                <c:pt idx="52">
                  <c:v>9.5810499579678101</c:v>
                </c:pt>
                <c:pt idx="53">
                  <c:v>9.5980312817891082</c:v>
                </c:pt>
                <c:pt idx="54">
                  <c:v>9.6139140710002557</c:v>
                </c:pt>
                <c:pt idx="55">
                  <c:v>9.6287694266378612</c:v>
                </c:pt>
                <c:pt idx="56">
                  <c:v>9.64266383938023</c:v>
                </c:pt>
                <c:pt idx="57">
                  <c:v>9.6556594904750828</c:v>
                </c:pt>
                <c:pt idx="58">
                  <c:v>9.6678145325613105</c:v>
                </c:pt>
                <c:pt idx="59">
                  <c:v>9.6791833518359578</c:v>
                </c:pt>
                <c:pt idx="60">
                  <c:v>9.689816812888397</c:v>
                </c:pt>
                <c:pt idx="61">
                  <c:v>9.6997624874110464</c:v>
                </c:pt>
                <c:pt idx="62">
                  <c:v>9.7090648678970712</c:v>
                </c:pt>
                <c:pt idx="63">
                  <c:v>9.7177655673477901</c:v>
                </c:pt>
                <c:pt idx="64">
                  <c:v>9.725903505934264</c:v>
                </c:pt>
                <c:pt idx="65">
                  <c:v>9.733515085487122</c:v>
                </c:pt>
                <c:pt idx="66">
                  <c:v>9.7406343526250811</c:v>
                </c:pt>
                <c:pt idx="67">
                  <c:v>9.7472931512747216</c:v>
                </c:pt>
                <c:pt idx="68">
                  <c:v>9.7535212652812486</c:v>
                </c:pt>
                <c:pt idx="69">
                  <c:v>9.7593465517615527</c:v>
                </c:pt>
                <c:pt idx="70">
                  <c:v>9.7647950658062754</c:v>
                </c:pt>
                <c:pt idx="71">
                  <c:v>9.7698911770965076</c:v>
                </c:pt>
                <c:pt idx="72">
                  <c:v>9.7746576789627326</c:v>
                </c:pt>
                <c:pt idx="73">
                  <c:v>9.7791158903783835</c:v>
                </c:pt>
                <c:pt idx="74">
                  <c:v>9.7832857513477478</c:v>
                </c:pt>
                <c:pt idx="75">
                  <c:v>9.7871859121175273</c:v>
                </c:pt>
                <c:pt idx="76">
                  <c:v>9.7908338166131372</c:v>
                </c:pt>
                <c:pt idx="77">
                  <c:v>9.7942457804744993</c:v>
                </c:pt>
                <c:pt idx="78">
                  <c:v>9.7974370640415618</c:v>
                </c:pt>
                <c:pt idx="79">
                  <c:v>9.8004219406169053</c:v>
                </c:pt>
                <c:pt idx="80">
                  <c:v>9.8032137603114524</c:v>
                </c:pt>
                <c:pt idx="81">
                  <c:v>9.8058250097593795</c:v>
                </c:pt>
                <c:pt idx="82">
                  <c:v>9.8082673679697194</c:v>
                </c:pt>
                <c:pt idx="83">
                  <c:v>9.8105517585647792</c:v>
                </c:pt>
                <c:pt idx="84">
                  <c:v>9.8126883986392581</c:v>
                </c:pt>
                <c:pt idx="85">
                  <c:v>9.8146868444587643</c:v>
                </c:pt>
                <c:pt idx="86">
                  <c:v>9.8165560342022751</c:v>
                </c:pt>
                <c:pt idx="87">
                  <c:v>9.8183043279398152</c:v>
                </c:pt>
                <c:pt idx="88">
                  <c:v>9.8199395450242299</c:v>
                </c:pt>
                <c:pt idx="89">
                  <c:v>9.8214689990643738</c:v>
                </c:pt>
                <c:pt idx="90">
                  <c:v>9.8228995306361586</c:v>
                </c:pt>
                <c:pt idx="91">
                  <c:v>9.8242375378778171</c:v>
                </c:pt>
                <c:pt idx="92">
                  <c:v>9.8254890051062507</c:v>
                </c:pt>
                <c:pt idx="93">
                  <c:v>9.8266595295824537</c:v>
                </c:pt>
                <c:pt idx="94">
                  <c:v>9.8277543465457686</c:v>
                </c:pt>
                <c:pt idx="95">
                  <c:v>9.8287783526289232</c:v>
                </c:pt>
                <c:pt idx="96">
                  <c:v>9.8297361277586077</c:v>
                </c:pt>
                <c:pt idx="97">
                  <c:v>9.8306319556395358</c:v>
                </c:pt>
                <c:pt idx="98">
                  <c:v>9.8314698429136183</c:v>
                </c:pt>
                <c:pt idx="99">
                  <c:v>9.83225353707995</c:v>
                </c:pt>
                <c:pt idx="100">
                  <c:v>9.8329865432557444</c:v>
                </c:pt>
                <c:pt idx="101">
                  <c:v>9.8336721398531957</c:v>
                </c:pt>
                <c:pt idx="102">
                  <c:v>9.8343133932423914</c:v>
                </c:pt>
                <c:pt idx="103">
                  <c:v>9.8349131714658373</c:v>
                </c:pt>
                <c:pt idx="104">
                  <c:v>9.8354741570659581</c:v>
                </c:pt>
                <c:pt idx="105">
                  <c:v>9.8359988590829257</c:v>
                </c:pt>
                <c:pt idx="106">
                  <c:v>9.8364896242764992</c:v>
                </c:pt>
                <c:pt idx="107">
                  <c:v>9.8369486476220391</c:v>
                </c:pt>
                <c:pt idx="108">
                  <c:v>9.8373779821276681</c:v>
                </c:pt>
                <c:pt idx="109">
                  <c:v>9.8377795480164707</c:v>
                </c:pt>
                <c:pt idx="110">
                  <c:v>9.8381551413148003</c:v>
                </c:pt>
                <c:pt idx="111">
                  <c:v>9.838506441885114</c:v>
                </c:pt>
                <c:pt idx="112">
                  <c:v>9.8388350209392517</c:v>
                </c:pt>
                <c:pt idx="113">
                  <c:v>9.8391423480657743</c:v>
                </c:pt>
                <c:pt idx="114">
                  <c:v>9.8394297978027829</c:v>
                </c:pt>
                <c:pt idx="115">
                  <c:v>9.8396986557856199</c:v>
                </c:pt>
                <c:pt idx="116">
                  <c:v>9.8399501244969425</c:v>
                </c:pt>
                <c:pt idx="117">
                  <c:v>9.8401853286449015</c:v>
                </c:pt>
                <c:pt idx="118">
                  <c:v>9.840405320193458</c:v>
                </c:pt>
                <c:pt idx="119">
                  <c:v>9.8406110830673548</c:v>
                </c:pt>
                <c:pt idx="120">
                  <c:v>9.8408035375527767</c:v>
                </c:pt>
                <c:pt idx="121">
                  <c:v>9.8409835444133815</c:v>
                </c:pt>
                <c:pt idx="122">
                  <c:v>9.841151908740116</c:v>
                </c:pt>
                <c:pt idx="123">
                  <c:v>9.8413093835520282</c:v>
                </c:pt>
                <c:pt idx="124">
                  <c:v>9.8414566731641901</c:v>
                </c:pt>
                <c:pt idx="125">
                  <c:v>9.8415944363377914</c:v>
                </c:pt>
                <c:pt idx="126">
                  <c:v>9.8417232892264774</c:v>
                </c:pt>
                <c:pt idx="127">
                  <c:v>9.841843808132138</c:v>
                </c:pt>
                <c:pt idx="128">
                  <c:v>9.8419565320824489</c:v>
                </c:pt>
                <c:pt idx="129">
                  <c:v>9.8420619652417027</c:v>
                </c:pt>
                <c:pt idx="130">
                  <c:v>9.8421605791657161</c:v>
                </c:pt>
                <c:pt idx="131">
                  <c:v>9.8422528149108839</c:v>
                </c:pt>
                <c:pt idx="132">
                  <c:v>9.8423390850068344</c:v>
                </c:pt>
                <c:pt idx="133">
                  <c:v>9.8424197753014901</c:v>
                </c:pt>
                <c:pt idx="134">
                  <c:v>9.8424952466867932</c:v>
                </c:pt>
                <c:pt idx="135">
                  <c:v>9.842565836712815</c:v>
                </c:pt>
                <c:pt idx="136">
                  <c:v>9.8426318610974715</c:v>
                </c:pt>
                <c:pt idx="137">
                  <c:v>9.8426936151385878</c:v>
                </c:pt>
                <c:pt idx="138">
                  <c:v>9.8427513750346325</c:v>
                </c:pt>
                <c:pt idx="139">
                  <c:v>9.8428053991200315</c:v>
                </c:pt>
                <c:pt idx="140">
                  <c:v>9.8428559290205868</c:v>
                </c:pt>
                <c:pt idx="141">
                  <c:v>9.8429031907341606</c:v>
                </c:pt>
                <c:pt idx="142">
                  <c:v>9.8429473956414597</c:v>
                </c:pt>
                <c:pt idx="143">
                  <c:v>9.8429887414514514</c:v>
                </c:pt>
                <c:pt idx="144">
                  <c:v>9.843027413085629</c:v>
                </c:pt>
                <c:pt idx="145">
                  <c:v>9.8430635835050797</c:v>
                </c:pt>
                <c:pt idx="146">
                  <c:v>9.8430974144840668</c:v>
                </c:pt>
                <c:pt idx="147">
                  <c:v>9.8431290573335719</c:v>
                </c:pt>
                <c:pt idx="148">
                  <c:v>9.8431586535780422</c:v>
                </c:pt>
                <c:pt idx="149">
                  <c:v>9.8431863355883689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0-4849-B187-6AFBE95B6802}"/>
            </c:ext>
          </c:extLst>
        </c:ser>
        <c:ser>
          <c:idx val="0"/>
          <c:order val="1"/>
          <c:tx>
            <c:v>ma_num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'Wa, dma, ma_num vs t'!$B$25:$B$174</c:f>
              <c:numCache>
                <c:formatCode>0.00</c:formatCode>
                <c:ptCount val="15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1.1666666666666667</c:v>
                </c:pt>
                <c:pt idx="13">
                  <c:v>1.3333333333333333</c:v>
                </c:pt>
                <c:pt idx="14">
                  <c:v>1.5</c:v>
                </c:pt>
                <c:pt idx="15">
                  <c:v>1.6666666666666667</c:v>
                </c:pt>
                <c:pt idx="16">
                  <c:v>1.8333333333333333</c:v>
                </c:pt>
                <c:pt idx="17">
                  <c:v>2</c:v>
                </c:pt>
                <c:pt idx="18">
                  <c:v>2.1666666666666665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</c:v>
                </c:pt>
                <c:pt idx="24">
                  <c:v>3.1666666666666665</c:v>
                </c:pt>
                <c:pt idx="25">
                  <c:v>3.3333333333333335</c:v>
                </c:pt>
                <c:pt idx="26">
                  <c:v>3.5</c:v>
                </c:pt>
                <c:pt idx="27">
                  <c:v>3.6666666666666665</c:v>
                </c:pt>
                <c:pt idx="28">
                  <c:v>3.8333333333333335</c:v>
                </c:pt>
                <c:pt idx="29">
                  <c:v>4</c:v>
                </c:pt>
                <c:pt idx="30">
                  <c:v>4.166666666666667</c:v>
                </c:pt>
                <c:pt idx="31">
                  <c:v>4.333333333333333</c:v>
                </c:pt>
                <c:pt idx="32">
                  <c:v>4.5</c:v>
                </c:pt>
                <c:pt idx="33">
                  <c:v>4.666666666666667</c:v>
                </c:pt>
                <c:pt idx="34">
                  <c:v>4.833333333333333</c:v>
                </c:pt>
                <c:pt idx="35">
                  <c:v>5</c:v>
                </c:pt>
                <c:pt idx="36">
                  <c:v>5.166666666666667</c:v>
                </c:pt>
                <c:pt idx="37">
                  <c:v>5.333333333333333</c:v>
                </c:pt>
                <c:pt idx="38">
                  <c:v>5.5</c:v>
                </c:pt>
                <c:pt idx="39">
                  <c:v>5.666666666666667</c:v>
                </c:pt>
                <c:pt idx="40">
                  <c:v>5.833333333333333</c:v>
                </c:pt>
                <c:pt idx="41">
                  <c:v>6</c:v>
                </c:pt>
                <c:pt idx="42">
                  <c:v>6.166666666666667</c:v>
                </c:pt>
                <c:pt idx="43">
                  <c:v>6.333333333333333</c:v>
                </c:pt>
                <c:pt idx="44">
                  <c:v>6.5</c:v>
                </c:pt>
                <c:pt idx="45">
                  <c:v>6.666666666666667</c:v>
                </c:pt>
                <c:pt idx="46">
                  <c:v>6.833333333333333</c:v>
                </c:pt>
                <c:pt idx="47">
                  <c:v>7</c:v>
                </c:pt>
                <c:pt idx="48">
                  <c:v>7.166666666666667</c:v>
                </c:pt>
                <c:pt idx="49">
                  <c:v>7.333333333333333</c:v>
                </c:pt>
                <c:pt idx="50">
                  <c:v>7.5</c:v>
                </c:pt>
                <c:pt idx="51">
                  <c:v>7.666666666666667</c:v>
                </c:pt>
                <c:pt idx="52">
                  <c:v>7.833333333333333</c:v>
                </c:pt>
                <c:pt idx="53">
                  <c:v>8</c:v>
                </c:pt>
                <c:pt idx="54">
                  <c:v>8.1666666666666661</c:v>
                </c:pt>
                <c:pt idx="55">
                  <c:v>8.3333333333333339</c:v>
                </c:pt>
                <c:pt idx="56">
                  <c:v>8.5</c:v>
                </c:pt>
                <c:pt idx="57">
                  <c:v>8.6666666666666661</c:v>
                </c:pt>
                <c:pt idx="58">
                  <c:v>8.8333333333333339</c:v>
                </c:pt>
                <c:pt idx="59">
                  <c:v>9</c:v>
                </c:pt>
                <c:pt idx="60">
                  <c:v>9.1666666666666661</c:v>
                </c:pt>
                <c:pt idx="61">
                  <c:v>9.3333333333333339</c:v>
                </c:pt>
                <c:pt idx="62">
                  <c:v>9.5</c:v>
                </c:pt>
                <c:pt idx="63">
                  <c:v>9.6666666666666661</c:v>
                </c:pt>
                <c:pt idx="64">
                  <c:v>9.8333333333333339</c:v>
                </c:pt>
                <c:pt idx="65">
                  <c:v>10</c:v>
                </c:pt>
                <c:pt idx="66">
                  <c:v>10.166666666666666</c:v>
                </c:pt>
                <c:pt idx="67">
                  <c:v>10.333333333333334</c:v>
                </c:pt>
                <c:pt idx="68">
                  <c:v>10.5</c:v>
                </c:pt>
                <c:pt idx="69">
                  <c:v>10.666666666666666</c:v>
                </c:pt>
                <c:pt idx="70">
                  <c:v>10.833333333333334</c:v>
                </c:pt>
                <c:pt idx="71">
                  <c:v>11</c:v>
                </c:pt>
                <c:pt idx="72">
                  <c:v>11.166666666666666</c:v>
                </c:pt>
                <c:pt idx="73">
                  <c:v>11.333333333333334</c:v>
                </c:pt>
                <c:pt idx="74">
                  <c:v>11.5</c:v>
                </c:pt>
                <c:pt idx="75">
                  <c:v>11.666666666666666</c:v>
                </c:pt>
                <c:pt idx="76">
                  <c:v>11.833333333333334</c:v>
                </c:pt>
                <c:pt idx="77">
                  <c:v>12</c:v>
                </c:pt>
                <c:pt idx="78">
                  <c:v>12.166666666666666</c:v>
                </c:pt>
                <c:pt idx="79">
                  <c:v>12.333333333333334</c:v>
                </c:pt>
                <c:pt idx="80">
                  <c:v>12.5</c:v>
                </c:pt>
                <c:pt idx="81">
                  <c:v>12.666666666666666</c:v>
                </c:pt>
                <c:pt idx="82">
                  <c:v>12.833333333333334</c:v>
                </c:pt>
                <c:pt idx="83">
                  <c:v>13</c:v>
                </c:pt>
                <c:pt idx="84">
                  <c:v>13.166666666666666</c:v>
                </c:pt>
                <c:pt idx="85">
                  <c:v>13.333333333333334</c:v>
                </c:pt>
                <c:pt idx="86">
                  <c:v>13.5</c:v>
                </c:pt>
                <c:pt idx="87">
                  <c:v>13.666666666666666</c:v>
                </c:pt>
                <c:pt idx="88">
                  <c:v>13.833333333333334</c:v>
                </c:pt>
                <c:pt idx="89">
                  <c:v>14</c:v>
                </c:pt>
                <c:pt idx="90">
                  <c:v>14.166666666666666</c:v>
                </c:pt>
                <c:pt idx="91">
                  <c:v>14.333333333333334</c:v>
                </c:pt>
                <c:pt idx="92">
                  <c:v>14.5</c:v>
                </c:pt>
                <c:pt idx="93">
                  <c:v>14.666666666666666</c:v>
                </c:pt>
                <c:pt idx="94">
                  <c:v>14.833333333333334</c:v>
                </c:pt>
                <c:pt idx="95">
                  <c:v>15</c:v>
                </c:pt>
                <c:pt idx="96">
                  <c:v>15.166666666666666</c:v>
                </c:pt>
                <c:pt idx="97">
                  <c:v>15.333333333333334</c:v>
                </c:pt>
                <c:pt idx="98">
                  <c:v>15.5</c:v>
                </c:pt>
                <c:pt idx="99">
                  <c:v>15.666666666666666</c:v>
                </c:pt>
                <c:pt idx="100">
                  <c:v>15.833333333333334</c:v>
                </c:pt>
                <c:pt idx="101">
                  <c:v>16</c:v>
                </c:pt>
                <c:pt idx="102">
                  <c:v>16.166666666666668</c:v>
                </c:pt>
                <c:pt idx="103">
                  <c:v>16.333333333333332</c:v>
                </c:pt>
                <c:pt idx="104">
                  <c:v>16.5</c:v>
                </c:pt>
                <c:pt idx="105">
                  <c:v>16.666666666666668</c:v>
                </c:pt>
                <c:pt idx="106">
                  <c:v>16.833333333333332</c:v>
                </c:pt>
                <c:pt idx="107">
                  <c:v>17</c:v>
                </c:pt>
                <c:pt idx="108">
                  <c:v>17.166666666666668</c:v>
                </c:pt>
                <c:pt idx="109">
                  <c:v>17.333333333333332</c:v>
                </c:pt>
                <c:pt idx="110">
                  <c:v>17.5</c:v>
                </c:pt>
                <c:pt idx="111">
                  <c:v>17.666666666666668</c:v>
                </c:pt>
                <c:pt idx="112">
                  <c:v>17.833333333333332</c:v>
                </c:pt>
                <c:pt idx="113">
                  <c:v>18</c:v>
                </c:pt>
                <c:pt idx="114">
                  <c:v>18.166666666666668</c:v>
                </c:pt>
                <c:pt idx="115">
                  <c:v>18.333333333333332</c:v>
                </c:pt>
                <c:pt idx="116">
                  <c:v>18.5</c:v>
                </c:pt>
                <c:pt idx="117">
                  <c:v>18.666666666666668</c:v>
                </c:pt>
                <c:pt idx="118">
                  <c:v>18.833333333333332</c:v>
                </c:pt>
                <c:pt idx="119">
                  <c:v>19</c:v>
                </c:pt>
                <c:pt idx="120">
                  <c:v>19.166666666666668</c:v>
                </c:pt>
                <c:pt idx="121">
                  <c:v>19.333333333333332</c:v>
                </c:pt>
                <c:pt idx="122">
                  <c:v>19.5</c:v>
                </c:pt>
                <c:pt idx="123">
                  <c:v>19.666666666666668</c:v>
                </c:pt>
                <c:pt idx="124">
                  <c:v>19.833333333333332</c:v>
                </c:pt>
                <c:pt idx="125">
                  <c:v>20</c:v>
                </c:pt>
                <c:pt idx="126">
                  <c:v>20.166666666666668</c:v>
                </c:pt>
                <c:pt idx="127">
                  <c:v>20.333333333333332</c:v>
                </c:pt>
                <c:pt idx="128">
                  <c:v>20.5</c:v>
                </c:pt>
                <c:pt idx="129">
                  <c:v>20.666666666666668</c:v>
                </c:pt>
                <c:pt idx="130">
                  <c:v>20.833333333333332</c:v>
                </c:pt>
                <c:pt idx="131">
                  <c:v>21</c:v>
                </c:pt>
                <c:pt idx="132">
                  <c:v>21.166666666666668</c:v>
                </c:pt>
                <c:pt idx="133">
                  <c:v>21.333333333333332</c:v>
                </c:pt>
                <c:pt idx="134">
                  <c:v>21.5</c:v>
                </c:pt>
                <c:pt idx="135">
                  <c:v>21.666666666666668</c:v>
                </c:pt>
                <c:pt idx="136">
                  <c:v>21.833333333333332</c:v>
                </c:pt>
                <c:pt idx="137">
                  <c:v>22</c:v>
                </c:pt>
                <c:pt idx="138">
                  <c:v>22.166666666666668</c:v>
                </c:pt>
                <c:pt idx="139">
                  <c:v>22.333333333333332</c:v>
                </c:pt>
                <c:pt idx="140">
                  <c:v>22.5</c:v>
                </c:pt>
                <c:pt idx="141">
                  <c:v>22.666666666666668</c:v>
                </c:pt>
                <c:pt idx="142">
                  <c:v>22.833333333333332</c:v>
                </c:pt>
                <c:pt idx="143">
                  <c:v>23</c:v>
                </c:pt>
                <c:pt idx="144">
                  <c:v>23.166666666666668</c:v>
                </c:pt>
                <c:pt idx="145">
                  <c:v>23.333333333333332</c:v>
                </c:pt>
                <c:pt idx="146">
                  <c:v>23.5</c:v>
                </c:pt>
                <c:pt idx="147">
                  <c:v>23.666666666666668</c:v>
                </c:pt>
                <c:pt idx="148">
                  <c:v>23.833333333333332</c:v>
                </c:pt>
                <c:pt idx="149">
                  <c:v>24</c:v>
                </c:pt>
              </c:numCache>
            </c:numRef>
          </c:xVal>
          <c:yVal>
            <c:numRef>
              <c:f>'Wa, dma, ma_num vs t'!$Y$25:$Y$174</c:f>
              <c:numCache>
                <c:formatCode>0.000</c:formatCode>
                <c:ptCount val="150"/>
                <c:pt idx="0">
                  <c:v>10</c:v>
                </c:pt>
                <c:pt idx="1">
                  <c:v>9.3872960008376083</c:v>
                </c:pt>
                <c:pt idx="2">
                  <c:v>9.0356081449661687</c:v>
                </c:pt>
                <c:pt idx="3">
                  <c:v>8.7731269500000284</c:v>
                </c:pt>
                <c:pt idx="4">
                  <c:v>8.5561433786389873</c:v>
                </c:pt>
                <c:pt idx="5">
                  <c:v>8.3678206895112712</c:v>
                </c:pt>
                <c:pt idx="6">
                  <c:v>7.6286081664586263</c:v>
                </c:pt>
                <c:pt idx="7">
                  <c:v>6.6427326182258151</c:v>
                </c:pt>
                <c:pt idx="8">
                  <c:v>5.9512623316824333</c:v>
                </c:pt>
                <c:pt idx="9">
                  <c:v>5.4040564836753777</c:v>
                </c:pt>
                <c:pt idx="10">
                  <c:v>4.9474999811665503</c:v>
                </c:pt>
                <c:pt idx="11">
                  <c:v>4.5548549970672445</c:v>
                </c:pt>
                <c:pt idx="12">
                  <c:v>4.2104468965803665</c:v>
                </c:pt>
                <c:pt idx="13">
                  <c:v>3.9041376356772135</c:v>
                </c:pt>
                <c:pt idx="14">
                  <c:v>3.6289170677419449</c:v>
                </c:pt>
                <c:pt idx="15">
                  <c:v>3.3796962559217256</c:v>
                </c:pt>
                <c:pt idx="16">
                  <c:v>3.1526411076102363</c:v>
                </c:pt>
                <c:pt idx="17">
                  <c:v>2.944776646329851</c:v>
                </c:pt>
                <c:pt idx="18">
                  <c:v>2.7537382888855486</c:v>
                </c:pt>
                <c:pt idx="19">
                  <c:v>2.5776082247010397</c:v>
                </c:pt>
                <c:pt idx="20">
                  <c:v>2.4148036950608018</c:v>
                </c:pt>
                <c:pt idx="21">
                  <c:v>2.2639983433103188</c:v>
                </c:pt>
                <c:pt idx="22">
                  <c:v>2.1240654436930031</c:v>
                </c:pt>
                <c:pt idx="23">
                  <c:v>1.9940360758230238</c:v>
                </c:pt>
                <c:pt idx="24">
                  <c:v>1.8730677886761509</c:v>
                </c:pt>
                <c:pt idx="25">
                  <c:v>1.7604207935612646</c:v>
                </c:pt>
                <c:pt idx="26">
                  <c:v>1.6554396608189617</c:v>
                </c:pt>
                <c:pt idx="27">
                  <c:v>1.557539099506009</c:v>
                </c:pt>
                <c:pt idx="28">
                  <c:v>1.4661928021994814</c:v>
                </c:pt>
                <c:pt idx="29">
                  <c:v>1.3809246130774131</c:v>
                </c:pt>
                <c:pt idx="30">
                  <c:v>1.3013014711597553</c:v>
                </c:pt>
                <c:pt idx="31">
                  <c:v>1.2269277193471204</c:v>
                </c:pt>
                <c:pt idx="32">
                  <c:v>1.1574404709313288</c:v>
                </c:pt>
                <c:pt idx="33">
                  <c:v>1.0925057997955854</c:v>
                </c:pt>
                <c:pt idx="34">
                  <c:v>1.0318155760844974</c:v>
                </c:pt>
                <c:pt idx="35">
                  <c:v>0.97508481086510201</c:v>
                </c:pt>
                <c:pt idx="36">
                  <c:v>0.92204940484727338</c:v>
                </c:pt>
                <c:pt idx="37">
                  <c:v>0.87246422018571934</c:v>
                </c:pt>
                <c:pt idx="38">
                  <c:v>0.82610141264060033</c:v>
                </c:pt>
                <c:pt idx="39">
                  <c:v>0.78274897532673826</c:v>
                </c:pt>
                <c:pt idx="40">
                  <c:v>0.74220945597310362</c:v>
                </c:pt>
                <c:pt idx="41">
                  <c:v>0.70429881782579251</c:v>
                </c:pt>
                <c:pt idx="42">
                  <c:v>0.66884542064805963</c:v>
                </c:pt>
                <c:pt idx="43">
                  <c:v>0.63568910314668159</c:v>
                </c:pt>
                <c:pt idx="44">
                  <c:v>0.60468035192420366</c:v>
                </c:pt>
                <c:pt idx="45">
                  <c:v>0.57567954497981333</c:v>
                </c:pt>
                <c:pt idx="46">
                  <c:v>0.54855626005491942</c:v>
                </c:pt>
                <c:pt idx="47">
                  <c:v>0.52318863989354547</c:v>
                </c:pt>
                <c:pt idx="48">
                  <c:v>0.49946280787761665</c:v>
                </c:pt>
                <c:pt idx="49">
                  <c:v>0.47727232859130275</c:v>
                </c:pt>
                <c:pt idx="50">
                  <c:v>0.45651770873431019</c:v>
                </c:pt>
                <c:pt idx="51">
                  <c:v>0.43710593449320179</c:v>
                </c:pt>
                <c:pt idx="52">
                  <c:v>0.41895004203218988</c:v>
                </c:pt>
                <c:pt idx="53">
                  <c:v>0.40196871821089175</c:v>
                </c:pt>
                <c:pt idx="54">
                  <c:v>0.38608592899974425</c:v>
                </c:pt>
                <c:pt idx="55">
                  <c:v>0.37123057336213883</c:v>
                </c:pt>
                <c:pt idx="56">
                  <c:v>0.35733616061977003</c:v>
                </c:pt>
                <c:pt idx="57">
                  <c:v>0.34434050952491724</c:v>
                </c:pt>
                <c:pt idx="58">
                  <c:v>0.33218546743868949</c:v>
                </c:pt>
                <c:pt idx="59">
                  <c:v>0.32081664816404221</c:v>
                </c:pt>
                <c:pt idx="60">
                  <c:v>0.31018318711160298</c:v>
                </c:pt>
                <c:pt idx="61">
                  <c:v>0.30023751258895359</c:v>
                </c:pt>
                <c:pt idx="62">
                  <c:v>0.29093513210292876</c:v>
                </c:pt>
                <c:pt idx="63">
                  <c:v>0.28223443265220993</c:v>
                </c:pt>
                <c:pt idx="64">
                  <c:v>0.274096494065736</c:v>
                </c:pt>
                <c:pt idx="65">
                  <c:v>0.26648491451287803</c:v>
                </c:pt>
                <c:pt idx="66">
                  <c:v>0.25936564737491885</c:v>
                </c:pt>
                <c:pt idx="67">
                  <c:v>0.25270684872527838</c:v>
                </c:pt>
                <c:pt idx="68">
                  <c:v>0.24647873471875137</c:v>
                </c:pt>
                <c:pt idx="69">
                  <c:v>0.24065344823844725</c:v>
                </c:pt>
                <c:pt idx="70">
                  <c:v>0.23520493419372457</c:v>
                </c:pt>
                <c:pt idx="71">
                  <c:v>0.23010882290349244</c:v>
                </c:pt>
                <c:pt idx="72">
                  <c:v>0.22534232103726737</c:v>
                </c:pt>
                <c:pt idx="73">
                  <c:v>0.22088410962161653</c:v>
                </c:pt>
                <c:pt idx="74">
                  <c:v>0.21671424865225219</c:v>
                </c:pt>
                <c:pt idx="75">
                  <c:v>0.21281408788247269</c:v>
                </c:pt>
                <c:pt idx="76">
                  <c:v>0.20916618338686277</c:v>
                </c:pt>
                <c:pt idx="77">
                  <c:v>0.20575421952550066</c:v>
                </c:pt>
                <c:pt idx="78">
                  <c:v>0.20256293595843822</c:v>
                </c:pt>
                <c:pt idx="79">
                  <c:v>0.1995780593830947</c:v>
                </c:pt>
                <c:pt idx="80">
                  <c:v>0.19678623968854758</c:v>
                </c:pt>
                <c:pt idx="81">
                  <c:v>0.19417499024062046</c:v>
                </c:pt>
                <c:pt idx="82">
                  <c:v>0.19173263203028057</c:v>
                </c:pt>
                <c:pt idx="83">
                  <c:v>0.18944824143522077</c:v>
                </c:pt>
                <c:pt idx="84">
                  <c:v>0.18731160136074188</c:v>
                </c:pt>
                <c:pt idx="85">
                  <c:v>0.18531315554123573</c:v>
                </c:pt>
                <c:pt idx="86">
                  <c:v>0.18344396579772493</c:v>
                </c:pt>
                <c:pt idx="87">
                  <c:v>0.18169567206018478</c:v>
                </c:pt>
                <c:pt idx="88">
                  <c:v>0.18006045497577006</c:v>
                </c:pt>
                <c:pt idx="89">
                  <c:v>0.17853100093562624</c:v>
                </c:pt>
                <c:pt idx="90">
                  <c:v>0.17710046936384138</c:v>
                </c:pt>
                <c:pt idx="91">
                  <c:v>0.17576246212218294</c:v>
                </c:pt>
                <c:pt idx="92">
                  <c:v>0.17451099489374933</c:v>
                </c:pt>
                <c:pt idx="93">
                  <c:v>0.1733404704175463</c:v>
                </c:pt>
                <c:pt idx="94">
                  <c:v>0.17224565345423137</c:v>
                </c:pt>
                <c:pt idx="95">
                  <c:v>0.17122164737107681</c:v>
                </c:pt>
                <c:pt idx="96">
                  <c:v>0.17026387224139228</c:v>
                </c:pt>
                <c:pt idx="97">
                  <c:v>0.16936804436046415</c:v>
                </c:pt>
                <c:pt idx="98">
                  <c:v>0.16853015708638175</c:v>
                </c:pt>
                <c:pt idx="99">
                  <c:v>0.16774646292005002</c:v>
                </c:pt>
                <c:pt idx="100">
                  <c:v>0.16701345674425561</c:v>
                </c:pt>
                <c:pt idx="101">
                  <c:v>0.16632786014680434</c:v>
                </c:pt>
                <c:pt idx="102">
                  <c:v>0.1656866067576086</c:v>
                </c:pt>
                <c:pt idx="103">
                  <c:v>0.16508682853416268</c:v>
                </c:pt>
                <c:pt idx="104">
                  <c:v>0.16452584293404193</c:v>
                </c:pt>
                <c:pt idx="105">
                  <c:v>0.1640011409170743</c:v>
                </c:pt>
                <c:pt idx="106">
                  <c:v>0.1635103757235008</c:v>
                </c:pt>
                <c:pt idx="107">
                  <c:v>0.16305135237796087</c:v>
                </c:pt>
                <c:pt idx="108">
                  <c:v>0.16262201787233188</c:v>
                </c:pt>
                <c:pt idx="109">
                  <c:v>0.1622204519835293</c:v>
                </c:pt>
                <c:pt idx="110">
                  <c:v>0.16184485868519971</c:v>
                </c:pt>
                <c:pt idx="111">
                  <c:v>0.16149355811488597</c:v>
                </c:pt>
                <c:pt idx="112">
                  <c:v>0.16116497906074834</c:v>
                </c:pt>
                <c:pt idx="113">
                  <c:v>0.16085765193422574</c:v>
                </c:pt>
                <c:pt idx="114">
                  <c:v>0.16057020219721707</c:v>
                </c:pt>
                <c:pt idx="115">
                  <c:v>0.16030134421438014</c:v>
                </c:pt>
                <c:pt idx="116">
                  <c:v>0.16004987550305749</c:v>
                </c:pt>
                <c:pt idx="117">
                  <c:v>0.15981467135509853</c:v>
                </c:pt>
                <c:pt idx="118">
                  <c:v>0.15959467980654196</c:v>
                </c:pt>
                <c:pt idx="119">
                  <c:v>0.15938891693264523</c:v>
                </c:pt>
                <c:pt idx="120">
                  <c:v>0.1591964624472233</c:v>
                </c:pt>
                <c:pt idx="121">
                  <c:v>0.15901645558661848</c:v>
                </c:pt>
                <c:pt idx="122">
                  <c:v>0.15884809125988397</c:v>
                </c:pt>
                <c:pt idx="123">
                  <c:v>0.15869061644797178</c:v>
                </c:pt>
                <c:pt idx="124">
                  <c:v>0.15854332683580985</c:v>
                </c:pt>
                <c:pt idx="125">
                  <c:v>0.15840556366220859</c:v>
                </c:pt>
                <c:pt idx="126">
                  <c:v>0.15827671077352257</c:v>
                </c:pt>
                <c:pt idx="127">
                  <c:v>0.15815619186786201</c:v>
                </c:pt>
                <c:pt idx="128">
                  <c:v>0.15804346791755108</c:v>
                </c:pt>
                <c:pt idx="129">
                  <c:v>0.15793803475829726</c:v>
                </c:pt>
                <c:pt idx="130">
                  <c:v>0.15783942083428393</c:v>
                </c:pt>
                <c:pt idx="131">
                  <c:v>0.15774718508911612</c:v>
                </c:pt>
                <c:pt idx="132">
                  <c:v>0.15766091499316559</c:v>
                </c:pt>
                <c:pt idx="133">
                  <c:v>0.15758022469850985</c:v>
                </c:pt>
                <c:pt idx="134">
                  <c:v>0.15750475331320679</c:v>
                </c:pt>
                <c:pt idx="135">
                  <c:v>0.15743416328718496</c:v>
                </c:pt>
                <c:pt idx="136">
                  <c:v>0.15736813890252854</c:v>
                </c:pt>
                <c:pt idx="137">
                  <c:v>0.15730638486141224</c:v>
                </c:pt>
                <c:pt idx="138">
                  <c:v>0.15724862496536751</c:v>
                </c:pt>
                <c:pt idx="139">
                  <c:v>0.1571946008799685</c:v>
                </c:pt>
                <c:pt idx="140">
                  <c:v>0.15714407097941319</c:v>
                </c:pt>
                <c:pt idx="141">
                  <c:v>0.15709680926583935</c:v>
                </c:pt>
                <c:pt idx="142">
                  <c:v>0.15705260435854029</c:v>
                </c:pt>
                <c:pt idx="143">
                  <c:v>0.15701125854854858</c:v>
                </c:pt>
                <c:pt idx="144">
                  <c:v>0.15697258691437099</c:v>
                </c:pt>
                <c:pt idx="145">
                  <c:v>0.15693641649492029</c:v>
                </c:pt>
                <c:pt idx="146">
                  <c:v>0.15690258551593317</c:v>
                </c:pt>
                <c:pt idx="147">
                  <c:v>0.15687094266642809</c:v>
                </c:pt>
                <c:pt idx="148">
                  <c:v>0.15684134642195779</c:v>
                </c:pt>
                <c:pt idx="149">
                  <c:v>0.15681366441163114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0-4849-B187-6AFBE95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6112"/>
        <c:axId val="74828032"/>
      </c:scatterChart>
      <c:valAx>
        <c:axId val="74826112"/>
        <c:scaling>
          <c:orientation val="minMax"/>
          <c:max val="24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t, 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4828032"/>
        <c:crosses val="autoZero"/>
        <c:crossBetween val="midCat"/>
        <c:majorUnit val="2"/>
      </c:valAx>
      <c:valAx>
        <c:axId val="74828032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 (t), milligrams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482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Wa</c:v>
          </c:tx>
          <c:spPr>
            <a:ln w="28575" cap="flat" cmpd="sng" algn="ctr">
              <a:solidFill>
                <a:srgbClr val="7030A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'Wa, dma, ma_num vs t'!$B$25:$B$174</c:f>
              <c:numCache>
                <c:formatCode>0.00</c:formatCode>
                <c:ptCount val="15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1.1666666666666667</c:v>
                </c:pt>
                <c:pt idx="13">
                  <c:v>1.3333333333333333</c:v>
                </c:pt>
                <c:pt idx="14">
                  <c:v>1.5</c:v>
                </c:pt>
                <c:pt idx="15">
                  <c:v>1.6666666666666667</c:v>
                </c:pt>
                <c:pt idx="16">
                  <c:v>1.8333333333333333</c:v>
                </c:pt>
                <c:pt idx="17">
                  <c:v>2</c:v>
                </c:pt>
                <c:pt idx="18">
                  <c:v>2.1666666666666665</c:v>
                </c:pt>
                <c:pt idx="19">
                  <c:v>2.3333333333333335</c:v>
                </c:pt>
                <c:pt idx="20">
                  <c:v>2.5</c:v>
                </c:pt>
                <c:pt idx="21">
                  <c:v>2.6666666666666665</c:v>
                </c:pt>
                <c:pt idx="22">
                  <c:v>2.8333333333333335</c:v>
                </c:pt>
                <c:pt idx="23">
                  <c:v>3</c:v>
                </c:pt>
                <c:pt idx="24">
                  <c:v>3.1666666666666665</c:v>
                </c:pt>
                <c:pt idx="25">
                  <c:v>3.3333333333333335</c:v>
                </c:pt>
                <c:pt idx="26">
                  <c:v>3.5</c:v>
                </c:pt>
                <c:pt idx="27">
                  <c:v>3.6666666666666665</c:v>
                </c:pt>
                <c:pt idx="28">
                  <c:v>3.8333333333333335</c:v>
                </c:pt>
                <c:pt idx="29">
                  <c:v>4</c:v>
                </c:pt>
                <c:pt idx="30">
                  <c:v>4.166666666666667</c:v>
                </c:pt>
                <c:pt idx="31">
                  <c:v>4.333333333333333</c:v>
                </c:pt>
                <c:pt idx="32">
                  <c:v>4.5</c:v>
                </c:pt>
                <c:pt idx="33">
                  <c:v>4.666666666666667</c:v>
                </c:pt>
                <c:pt idx="34">
                  <c:v>4.833333333333333</c:v>
                </c:pt>
                <c:pt idx="35">
                  <c:v>5</c:v>
                </c:pt>
                <c:pt idx="36">
                  <c:v>5.166666666666667</c:v>
                </c:pt>
                <c:pt idx="37">
                  <c:v>5.333333333333333</c:v>
                </c:pt>
                <c:pt idx="38">
                  <c:v>5.5</c:v>
                </c:pt>
                <c:pt idx="39">
                  <c:v>5.666666666666667</c:v>
                </c:pt>
                <c:pt idx="40">
                  <c:v>5.833333333333333</c:v>
                </c:pt>
                <c:pt idx="41">
                  <c:v>6</c:v>
                </c:pt>
                <c:pt idx="42">
                  <c:v>6.166666666666667</c:v>
                </c:pt>
                <c:pt idx="43">
                  <c:v>6.333333333333333</c:v>
                </c:pt>
                <c:pt idx="44">
                  <c:v>6.5</c:v>
                </c:pt>
                <c:pt idx="45">
                  <c:v>6.666666666666667</c:v>
                </c:pt>
                <c:pt idx="46">
                  <c:v>6.833333333333333</c:v>
                </c:pt>
                <c:pt idx="47">
                  <c:v>7</c:v>
                </c:pt>
                <c:pt idx="48">
                  <c:v>7.166666666666667</c:v>
                </c:pt>
                <c:pt idx="49">
                  <c:v>7.333333333333333</c:v>
                </c:pt>
                <c:pt idx="50">
                  <c:v>7.5</c:v>
                </c:pt>
                <c:pt idx="51">
                  <c:v>7.666666666666667</c:v>
                </c:pt>
                <c:pt idx="52">
                  <c:v>7.833333333333333</c:v>
                </c:pt>
                <c:pt idx="53">
                  <c:v>8</c:v>
                </c:pt>
                <c:pt idx="54">
                  <c:v>8.1666666666666661</c:v>
                </c:pt>
                <c:pt idx="55">
                  <c:v>8.3333333333333339</c:v>
                </c:pt>
                <c:pt idx="56">
                  <c:v>8.5</c:v>
                </c:pt>
                <c:pt idx="57">
                  <c:v>8.6666666666666661</c:v>
                </c:pt>
                <c:pt idx="58">
                  <c:v>8.8333333333333339</c:v>
                </c:pt>
                <c:pt idx="59">
                  <c:v>9</c:v>
                </c:pt>
                <c:pt idx="60">
                  <c:v>9.1666666666666661</c:v>
                </c:pt>
                <c:pt idx="61">
                  <c:v>9.3333333333333339</c:v>
                </c:pt>
                <c:pt idx="62">
                  <c:v>9.5</c:v>
                </c:pt>
                <c:pt idx="63">
                  <c:v>9.6666666666666661</c:v>
                </c:pt>
                <c:pt idx="64">
                  <c:v>9.8333333333333339</c:v>
                </c:pt>
                <c:pt idx="65">
                  <c:v>10</c:v>
                </c:pt>
                <c:pt idx="66">
                  <c:v>10.166666666666666</c:v>
                </c:pt>
                <c:pt idx="67">
                  <c:v>10.333333333333334</c:v>
                </c:pt>
                <c:pt idx="68">
                  <c:v>10.5</c:v>
                </c:pt>
                <c:pt idx="69">
                  <c:v>10.666666666666666</c:v>
                </c:pt>
                <c:pt idx="70">
                  <c:v>10.833333333333334</c:v>
                </c:pt>
                <c:pt idx="71">
                  <c:v>11</c:v>
                </c:pt>
                <c:pt idx="72">
                  <c:v>11.166666666666666</c:v>
                </c:pt>
                <c:pt idx="73">
                  <c:v>11.333333333333334</c:v>
                </c:pt>
                <c:pt idx="74">
                  <c:v>11.5</c:v>
                </c:pt>
                <c:pt idx="75">
                  <c:v>11.666666666666666</c:v>
                </c:pt>
                <c:pt idx="76">
                  <c:v>11.833333333333334</c:v>
                </c:pt>
                <c:pt idx="77">
                  <c:v>12</c:v>
                </c:pt>
                <c:pt idx="78">
                  <c:v>12.166666666666666</c:v>
                </c:pt>
                <c:pt idx="79">
                  <c:v>12.333333333333334</c:v>
                </c:pt>
                <c:pt idx="80">
                  <c:v>12.5</c:v>
                </c:pt>
                <c:pt idx="81">
                  <c:v>12.666666666666666</c:v>
                </c:pt>
                <c:pt idx="82">
                  <c:v>12.833333333333334</c:v>
                </c:pt>
                <c:pt idx="83">
                  <c:v>13</c:v>
                </c:pt>
                <c:pt idx="84">
                  <c:v>13.166666666666666</c:v>
                </c:pt>
                <c:pt idx="85">
                  <c:v>13.333333333333334</c:v>
                </c:pt>
                <c:pt idx="86">
                  <c:v>13.5</c:v>
                </c:pt>
                <c:pt idx="87">
                  <c:v>13.666666666666666</c:v>
                </c:pt>
                <c:pt idx="88">
                  <c:v>13.833333333333334</c:v>
                </c:pt>
                <c:pt idx="89">
                  <c:v>14</c:v>
                </c:pt>
                <c:pt idx="90">
                  <c:v>14.166666666666666</c:v>
                </c:pt>
                <c:pt idx="91">
                  <c:v>14.333333333333334</c:v>
                </c:pt>
                <c:pt idx="92">
                  <c:v>14.5</c:v>
                </c:pt>
                <c:pt idx="93">
                  <c:v>14.666666666666666</c:v>
                </c:pt>
                <c:pt idx="94">
                  <c:v>14.833333333333334</c:v>
                </c:pt>
                <c:pt idx="95">
                  <c:v>15</c:v>
                </c:pt>
                <c:pt idx="96">
                  <c:v>15.166666666666666</c:v>
                </c:pt>
                <c:pt idx="97">
                  <c:v>15.333333333333334</c:v>
                </c:pt>
                <c:pt idx="98">
                  <c:v>15.5</c:v>
                </c:pt>
                <c:pt idx="99">
                  <c:v>15.666666666666666</c:v>
                </c:pt>
                <c:pt idx="100">
                  <c:v>15.833333333333334</c:v>
                </c:pt>
                <c:pt idx="101">
                  <c:v>16</c:v>
                </c:pt>
                <c:pt idx="102">
                  <c:v>16.166666666666668</c:v>
                </c:pt>
                <c:pt idx="103">
                  <c:v>16.333333333333332</c:v>
                </c:pt>
                <c:pt idx="104">
                  <c:v>16.5</c:v>
                </c:pt>
                <c:pt idx="105">
                  <c:v>16.666666666666668</c:v>
                </c:pt>
                <c:pt idx="106">
                  <c:v>16.833333333333332</c:v>
                </c:pt>
                <c:pt idx="107">
                  <c:v>17</c:v>
                </c:pt>
                <c:pt idx="108">
                  <c:v>17.166666666666668</c:v>
                </c:pt>
                <c:pt idx="109">
                  <c:v>17.333333333333332</c:v>
                </c:pt>
                <c:pt idx="110">
                  <c:v>17.5</c:v>
                </c:pt>
                <c:pt idx="111">
                  <c:v>17.666666666666668</c:v>
                </c:pt>
                <c:pt idx="112">
                  <c:v>17.833333333333332</c:v>
                </c:pt>
                <c:pt idx="113">
                  <c:v>18</c:v>
                </c:pt>
                <c:pt idx="114">
                  <c:v>18.166666666666668</c:v>
                </c:pt>
                <c:pt idx="115">
                  <c:v>18.333333333333332</c:v>
                </c:pt>
                <c:pt idx="116">
                  <c:v>18.5</c:v>
                </c:pt>
                <c:pt idx="117">
                  <c:v>18.666666666666668</c:v>
                </c:pt>
                <c:pt idx="118">
                  <c:v>18.833333333333332</c:v>
                </c:pt>
                <c:pt idx="119">
                  <c:v>19</c:v>
                </c:pt>
                <c:pt idx="120">
                  <c:v>19.166666666666668</c:v>
                </c:pt>
                <c:pt idx="121">
                  <c:v>19.333333333333332</c:v>
                </c:pt>
                <c:pt idx="122">
                  <c:v>19.5</c:v>
                </c:pt>
                <c:pt idx="123">
                  <c:v>19.666666666666668</c:v>
                </c:pt>
                <c:pt idx="124">
                  <c:v>19.833333333333332</c:v>
                </c:pt>
                <c:pt idx="125">
                  <c:v>20</c:v>
                </c:pt>
                <c:pt idx="126">
                  <c:v>20.166666666666668</c:v>
                </c:pt>
                <c:pt idx="127">
                  <c:v>20.333333333333332</c:v>
                </c:pt>
                <c:pt idx="128">
                  <c:v>20.5</c:v>
                </c:pt>
                <c:pt idx="129">
                  <c:v>20.666666666666668</c:v>
                </c:pt>
                <c:pt idx="130">
                  <c:v>20.833333333333332</c:v>
                </c:pt>
                <c:pt idx="131">
                  <c:v>21</c:v>
                </c:pt>
                <c:pt idx="132">
                  <c:v>21.166666666666668</c:v>
                </c:pt>
                <c:pt idx="133">
                  <c:v>21.333333333333332</c:v>
                </c:pt>
                <c:pt idx="134">
                  <c:v>21.5</c:v>
                </c:pt>
                <c:pt idx="135">
                  <c:v>21.666666666666668</c:v>
                </c:pt>
                <c:pt idx="136">
                  <c:v>21.833333333333332</c:v>
                </c:pt>
                <c:pt idx="137">
                  <c:v>22</c:v>
                </c:pt>
                <c:pt idx="138">
                  <c:v>22.166666666666668</c:v>
                </c:pt>
                <c:pt idx="139">
                  <c:v>22.333333333333332</c:v>
                </c:pt>
                <c:pt idx="140">
                  <c:v>22.5</c:v>
                </c:pt>
                <c:pt idx="141">
                  <c:v>22.666666666666668</c:v>
                </c:pt>
                <c:pt idx="142">
                  <c:v>22.833333333333332</c:v>
                </c:pt>
                <c:pt idx="143">
                  <c:v>23</c:v>
                </c:pt>
                <c:pt idx="144">
                  <c:v>23.166666666666668</c:v>
                </c:pt>
                <c:pt idx="145">
                  <c:v>23.333333333333332</c:v>
                </c:pt>
                <c:pt idx="146">
                  <c:v>23.5</c:v>
                </c:pt>
                <c:pt idx="147">
                  <c:v>23.666666666666668</c:v>
                </c:pt>
                <c:pt idx="148">
                  <c:v>23.833333333333332</c:v>
                </c:pt>
                <c:pt idx="149">
                  <c:v>24</c:v>
                </c:pt>
              </c:numCache>
            </c:numRef>
          </c:xVal>
          <c:yVal>
            <c:numRef>
              <c:f>'Wa, dma, ma_num vs t'!$W$25:$W$174</c:f>
              <c:numCache>
                <c:formatCode>0.000</c:formatCode>
                <c:ptCount val="150"/>
                <c:pt idx="0">
                  <c:v>48.778651812262403</c:v>
                </c:pt>
                <c:pt idx="1">
                  <c:v>24.745828087224563</c:v>
                </c:pt>
                <c:pt idx="2">
                  <c:v>17.456714617348275</c:v>
                </c:pt>
                <c:pt idx="3">
                  <c:v>14.041028778588514</c:v>
                </c:pt>
                <c:pt idx="4">
                  <c:v>11.996999784736369</c:v>
                </c:pt>
                <c:pt idx="5">
                  <c:v>10.601722910589569</c:v>
                </c:pt>
                <c:pt idx="6">
                  <c:v>7.139377642673935</c:v>
                </c:pt>
                <c:pt idx="7">
                  <c:v>4.6911289361197976</c:v>
                </c:pt>
                <c:pt idx="8">
                  <c:v>3.606514502400783</c:v>
                </c:pt>
                <c:pt idx="9">
                  <c:v>2.9599556736838908</c:v>
                </c:pt>
                <c:pt idx="10">
                  <c:v>2.5187223564220345</c:v>
                </c:pt>
                <c:pt idx="11">
                  <c:v>2.1930174527696376</c:v>
                </c:pt>
                <c:pt idx="12">
                  <c:v>1.9398797530728966</c:v>
                </c:pt>
                <c:pt idx="13">
                  <c:v>1.7358313777649406</c:v>
                </c:pt>
                <c:pt idx="14">
                  <c:v>1.5668154374582759</c:v>
                </c:pt>
                <c:pt idx="15">
                  <c:v>1.4238343043843575</c:v>
                </c:pt>
                <c:pt idx="16">
                  <c:v>1.3008274753535143</c:v>
                </c:pt>
                <c:pt idx="17">
                  <c:v>1.1935460600111034</c:v>
                </c:pt>
                <c:pt idx="18">
                  <c:v>1.098914229320533</c:v>
                </c:pt>
                <c:pt idx="19">
                  <c:v>1.014646540893573</c:v>
                </c:pt>
                <c:pt idx="20">
                  <c:v>0.93900781478928197</c:v>
                </c:pt>
                <c:pt idx="21">
                  <c:v>0.87065640621652107</c:v>
                </c:pt>
                <c:pt idx="22">
                  <c:v>0.8085383891912612</c:v>
                </c:pt>
                <c:pt idx="23">
                  <c:v>0.7518140252484955</c:v>
                </c:pt>
                <c:pt idx="24">
                  <c:v>0.69980542051398942</c:v>
                </c:pt>
                <c:pt idx="25">
                  <c:v>0.65195852086464956</c:v>
                </c:pt>
                <c:pt idx="26">
                  <c:v>0.60781507204299123</c:v>
                </c:pt>
                <c:pt idx="27">
                  <c:v>0.56699166371244214</c:v>
                </c:pt>
                <c:pt idx="28">
                  <c:v>0.5291639039658923</c:v>
                </c:pt>
                <c:pt idx="29">
                  <c:v>0.4940543654989365</c:v>
                </c:pt>
                <c:pt idx="30">
                  <c:v>0.46142333751295467</c:v>
                </c:pt>
                <c:pt idx="31">
                  <c:v>0.43106168423865887</c:v>
                </c:pt>
                <c:pt idx="32">
                  <c:v>0.40278529675084357</c:v>
                </c:pt>
                <c:pt idx="33">
                  <c:v>0.37643075687807048</c:v>
                </c:pt>
                <c:pt idx="34">
                  <c:v>0.35185192765498585</c:v>
                </c:pt>
                <c:pt idx="35">
                  <c:v>0.3289172549777537</c:v>
                </c:pt>
                <c:pt idx="36">
                  <c:v>0.30750761723618808</c:v>
                </c:pt>
                <c:pt idx="37">
                  <c:v>0.28751459870246715</c:v>
                </c:pt>
                <c:pt idx="38">
                  <c:v>0.26883909183894955</c:v>
                </c:pt>
                <c:pt idx="39">
                  <c:v>0.25139015592739616</c:v>
                </c:pt>
                <c:pt idx="40">
                  <c:v>0.23508407631622641</c:v>
                </c:pt>
                <c:pt idx="41">
                  <c:v>0.2198435814515054</c:v>
                </c:pt>
                <c:pt idx="42">
                  <c:v>0.20559718468128954</c:v>
                </c:pt>
                <c:pt idx="43">
                  <c:v>0.19227862533524664</c:v>
                </c:pt>
                <c:pt idx="44">
                  <c:v>0.17982638933449768</c:v>
                </c:pt>
                <c:pt idx="45">
                  <c:v>0.1681832939981944</c:v>
                </c:pt>
                <c:pt idx="46">
                  <c:v>0.15729612510052787</c:v>
                </c:pt>
                <c:pt idx="47">
                  <c:v>0.14711531683594889</c:v>
                </c:pt>
                <c:pt idx="48">
                  <c:v>0.13759466735518958</c:v>
                </c:pt>
                <c:pt idx="49">
                  <c:v>0.12869108408057917</c:v>
                </c:pt>
                <c:pt idx="50">
                  <c:v>0.12036435420333745</c:v>
                </c:pt>
                <c:pt idx="51">
                  <c:v>0.11257693668995643</c:v>
                </c:pt>
                <c:pt idx="52">
                  <c:v>0.10529377284217838</c:v>
                </c:pt>
                <c:pt idx="53">
                  <c:v>9.8482113013400874E-2</c:v>
                </c:pt>
                <c:pt idx="54">
                  <c:v>9.2111357520370224E-2</c:v>
                </c:pt>
                <c:pt idx="55">
                  <c:v>8.6152910130887481E-2</c:v>
                </c:pt>
                <c:pt idx="56">
                  <c:v>8.0580042777538163E-2</c:v>
                </c:pt>
                <c:pt idx="57">
                  <c:v>7.5367770360706354E-2</c:v>
                </c:pt>
                <c:pt idx="58">
                  <c:v>7.0492734674029084E-2</c:v>
                </c:pt>
                <c:pt idx="59">
                  <c:v>6.5933096621741433E-2</c:v>
                </c:pt>
                <c:pt idx="60">
                  <c:v>6.1668436007525688E-2</c:v>
                </c:pt>
                <c:pt idx="61">
                  <c:v>5.7679658264274437E-2</c:v>
                </c:pt>
                <c:pt idx="62">
                  <c:v>5.3948907568021384E-2</c:v>
                </c:pt>
                <c:pt idx="63">
                  <c:v>5.0459485840609331E-2</c:v>
                </c:pt>
                <c:pt idx="64">
                  <c:v>4.7195777197069098E-2</c:v>
                </c:pt>
                <c:pt idx="65">
                  <c:v>4.4143177437226171E-2</c:v>
                </c:pt>
                <c:pt idx="66">
                  <c:v>4.1288028218293374E-2</c:v>
                </c:pt>
                <c:pt idx="67">
                  <c:v>3.8617555577383833E-2</c:v>
                </c:pt>
                <c:pt idx="68">
                  <c:v>3.6119812500934025E-2</c:v>
                </c:pt>
                <c:pt idx="69">
                  <c:v>3.3783625262709463E-2</c:v>
                </c:pt>
                <c:pt idx="70">
                  <c:v>3.1598543273957849E-2</c:v>
                </c:pt>
                <c:pt idx="71">
                  <c:v>2.9554792208838571E-2</c:v>
                </c:pt>
                <c:pt idx="72">
                  <c:v>2.7643230185857091E-2</c:v>
                </c:pt>
                <c:pt idx="73">
                  <c:v>2.585530680195872E-2</c:v>
                </c:pt>
                <c:pt idx="74">
                  <c:v>2.4183024830423696E-2</c:v>
                </c:pt>
                <c:pt idx="75">
                  <c:v>2.2618904406941063E-2</c:v>
                </c:pt>
                <c:pt idx="76">
                  <c:v>2.115594954038141E-2</c:v>
                </c:pt>
                <c:pt idx="77">
                  <c:v>1.9787616795958893E-2</c:v>
                </c:pt>
                <c:pt idx="78">
                  <c:v>1.8507786008782768E-2</c:v>
                </c:pt>
                <c:pt idx="79">
                  <c:v>1.7310732895333487E-2</c:v>
                </c:pt>
                <c:pt idx="80">
                  <c:v>1.6191103439234113E-2</c:v>
                </c:pt>
                <c:pt idx="81">
                  <c:v>1.5143889935888985E-2</c:v>
                </c:pt>
                <c:pt idx="82">
                  <c:v>1.4164408588185065E-2</c:v>
                </c:pt>
                <c:pt idx="83">
                  <c:v>1.3248278552543298E-2</c:v>
                </c:pt>
                <c:pt idx="84">
                  <c:v>1.2391402341213961E-2</c:v>
                </c:pt>
                <c:pt idx="85">
                  <c:v>1.1589947492866874E-2</c:v>
                </c:pt>
                <c:pt idx="86">
                  <c:v>1.0840329429269468E-2</c:v>
                </c:pt>
                <c:pt idx="87">
                  <c:v>1.0139195421204153E-2</c:v>
                </c:pt>
                <c:pt idx="88">
                  <c:v>9.4834095917781421E-3</c:v>
                </c:pt>
                <c:pt idx="89">
                  <c:v>8.870038889950518E-3</c:v>
                </c:pt>
                <c:pt idx="90">
                  <c:v>8.2963399714639698E-3</c:v>
                </c:pt>
                <c:pt idx="91">
                  <c:v>7.7597469284457132E-3</c:v>
                </c:pt>
                <c:pt idx="92">
                  <c:v>7.2578598127520794E-3</c:v>
                </c:pt>
                <c:pt idx="93">
                  <c:v>6.7884339016913908E-3</c:v>
                </c:pt>
                <c:pt idx="94">
                  <c:v>6.3493696580889485E-3</c:v>
                </c:pt>
                <c:pt idx="95">
                  <c:v>5.9387033397693334E-3</c:v>
                </c:pt>
                <c:pt idx="96">
                  <c:v>5.5545982164407655E-3</c:v>
                </c:pt>
                <c:pt idx="97">
                  <c:v>5.1953363546865033E-3</c:v>
                </c:pt>
                <c:pt idx="98">
                  <c:v>4.8593109343119953E-3</c:v>
                </c:pt>
                <c:pt idx="99">
                  <c:v>4.5450190616751433E-3</c:v>
                </c:pt>
                <c:pt idx="100">
                  <c:v>4.2510550478516351E-3</c:v>
                </c:pt>
                <c:pt idx="101">
                  <c:v>3.9761041215672669E-3</c:v>
                </c:pt>
                <c:pt idx="102">
                  <c:v>3.7189365487749633E-3</c:v>
                </c:pt>
                <c:pt idx="103">
                  <c:v>3.4784021325735028E-3</c:v>
                </c:pt>
                <c:pt idx="104">
                  <c:v>3.2534250688666688E-3</c:v>
                </c:pt>
                <c:pt idx="105">
                  <c:v>3.0429991347530939E-3</c:v>
                </c:pt>
                <c:pt idx="106">
                  <c:v>2.8461831881254423E-3</c:v>
                </c:pt>
                <c:pt idx="107">
                  <c:v>2.6620969583499273E-3</c:v>
                </c:pt>
                <c:pt idx="108">
                  <c:v>2.4899171091989675E-3</c:v>
                </c:pt>
                <c:pt idx="109">
                  <c:v>2.3288735564278148E-3</c:v>
                </c:pt>
                <c:pt idx="110">
                  <c:v>2.1782460235249489E-3</c:v>
                </c:pt>
                <c:pt idx="111">
                  <c:v>2.0373608202312798E-3</c:v>
                </c:pt>
                <c:pt idx="112">
                  <c:v>1.9055878294197773E-3</c:v>
                </c:pt>
                <c:pt idx="113">
                  <c:v>1.7823376888589037E-3</c:v>
                </c:pt>
                <c:pt idx="114">
                  <c:v>1.6670591552551102E-3</c:v>
                </c:pt>
                <c:pt idx="115">
                  <c:v>1.5592366387847359E-3</c:v>
                </c:pt>
                <c:pt idx="116">
                  <c:v>1.4583878970883452E-3</c:v>
                </c:pt>
                <c:pt idx="117">
                  <c:v>1.3640618784136684E-3</c:v>
                </c:pt>
                <c:pt idx="118">
                  <c:v>1.2758367042604798E-3</c:v>
                </c:pt>
                <c:pt idx="119">
                  <c:v>1.1933177825045951E-3</c:v>
                </c:pt>
                <c:pt idx="120">
                  <c:v>1.1161360425618301E-3</c:v>
                </c:pt>
                <c:pt idx="121">
                  <c:v>1.043946284698566E-3</c:v>
                </c:pt>
                <c:pt idx="122">
                  <c:v>9.7642563610610806E-4</c:v>
                </c:pt>
                <c:pt idx="123">
                  <c:v>9.1327210683352317E-4</c:v>
                </c:pt>
                <c:pt idx="124">
                  <c:v>8.5420323912027208E-4</c:v>
                </c:pt>
                <c:pt idx="125">
                  <c:v>7.989548440877082E-4</c:v>
                </c:pt>
                <c:pt idx="126">
                  <c:v>7.4727982013920199E-4</c:v>
                </c:pt>
                <c:pt idx="127">
                  <c:v>6.9894704778412009E-4</c:v>
                </c:pt>
                <c:pt idx="128">
                  <c:v>6.5374035594270433E-4</c:v>
                </c:pt>
                <c:pt idx="129">
                  <c:v>6.1145755510856332E-4</c:v>
                </c:pt>
                <c:pt idx="130">
                  <c:v>5.7190953304456368E-4</c:v>
                </c:pt>
                <c:pt idx="131">
                  <c:v>5.349194089675596E-4</c:v>
                </c:pt>
                <c:pt idx="132">
                  <c:v>5.0032174243898981E-4</c:v>
                </c:pt>
                <c:pt idx="133">
                  <c:v>4.6796179342308106E-4</c:v>
                </c:pt>
                <c:pt idx="134">
                  <c:v>4.3769483020321268E-4</c:v>
                </c:pt>
                <c:pt idx="135">
                  <c:v>4.0938548206105439E-4</c:v>
                </c:pt>
                <c:pt idx="136">
                  <c:v>3.829071338233145E-4</c:v>
                </c:pt>
                <c:pt idx="137">
                  <c:v>3.5814135956814899E-4</c:v>
                </c:pt>
                <c:pt idx="138">
                  <c:v>3.3497739295848273E-4</c:v>
                </c:pt>
                <c:pt idx="139">
                  <c:v>3.1331163183324445E-4</c:v>
                </c:pt>
                <c:pt idx="140">
                  <c:v>2.9304717484079674E-4</c:v>
                </c:pt>
                <c:pt idx="141">
                  <c:v>2.7409338804211742E-4</c:v>
                </c:pt>
                <c:pt idx="142">
                  <c:v>2.5636549954533917E-4</c:v>
                </c:pt>
                <c:pt idx="143">
                  <c:v>2.3978422035862923E-4</c:v>
                </c:pt>
                <c:pt idx="144">
                  <c:v>2.2427538976565531E-4</c:v>
                </c:pt>
                <c:pt idx="145">
                  <c:v>2.0976964363755328E-4</c:v>
                </c:pt>
                <c:pt idx="146">
                  <c:v>1.9620210419790627E-4</c:v>
                </c:pt>
                <c:pt idx="147">
                  <c:v>1.8351208985319293E-4</c:v>
                </c:pt>
                <c:pt idx="148">
                  <c:v>1.7164284379089884E-4</c:v>
                </c:pt>
                <c:pt idx="149">
                  <c:v>1.605412801314396E-4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4-4590-B71A-95CAA04D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936"/>
        <c:axId val="146591744"/>
      </c:scatterChart>
      <c:valAx>
        <c:axId val="74839936"/>
        <c:scaling>
          <c:orientation val="minMax"/>
          <c:max val="6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t, 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91744"/>
        <c:crosses val="autoZero"/>
        <c:crossBetween val="midCat"/>
      </c:valAx>
      <c:valAx>
        <c:axId val="146591744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 (t), mg/h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483993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Y1</c:v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'Y vs t'!$B$25:$B$35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 vs t'!$W$25:$W$35</c:f>
              <c:numCache>
                <c:formatCode>0.000</c:formatCode>
                <c:ptCount val="11"/>
                <c:pt idx="0">
                  <c:v>0.81998477552341287</c:v>
                </c:pt>
                <c:pt idx="1">
                  <c:v>0.82292499118175422</c:v>
                </c:pt>
                <c:pt idx="2">
                  <c:v>0.83157416620788771</c:v>
                </c:pt>
                <c:pt idx="3">
                  <c:v>0.84542948460261536</c:v>
                </c:pt>
                <c:pt idx="4">
                  <c:v>0.86369082094363336</c:v>
                </c:pt>
                <c:pt idx="5">
                  <c:v>0.88531493920149584</c:v>
                </c:pt>
                <c:pt idx="6">
                  <c:v>0.90908616194708658</c:v>
                </c:pt>
                <c:pt idx="7">
                  <c:v>0.93369855892444686</c:v>
                </c:pt>
                <c:pt idx="8">
                  <c:v>0.95784372388488215</c:v>
                </c:pt>
                <c:pt idx="9">
                  <c:v>0.98029763100997114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C-4351-BF46-66906C7602F7}"/>
            </c:ext>
          </c:extLst>
        </c:ser>
        <c:ser>
          <c:idx val="1"/>
          <c:order val="1"/>
          <c:tx>
            <c:v>Y2</c:v>
          </c:tx>
          <c:spPr>
            <a:ln w="28575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'Y vs t'!$B$25:$B$35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 vs t'!$W$39:$W$49</c:f>
              <c:numCache>
                <c:formatCode>0.000</c:formatCode>
                <c:ptCount val="11"/>
                <c:pt idx="0">
                  <c:v>0.41594220816285155</c:v>
                </c:pt>
                <c:pt idx="1">
                  <c:v>0.42472604135790659</c:v>
                </c:pt>
                <c:pt idx="2">
                  <c:v>0.45073815660116312</c:v>
                </c:pt>
                <c:pt idx="3">
                  <c:v>0.49293645737772285</c:v>
                </c:pt>
                <c:pt idx="4">
                  <c:v>0.54951981455845145</c:v>
                </c:pt>
                <c:pt idx="5">
                  <c:v>0.61788071623399987</c:v>
                </c:pt>
                <c:pt idx="6">
                  <c:v>0.69461998920363444</c:v>
                </c:pt>
                <c:pt idx="7">
                  <c:v>0.77566956321534919</c:v>
                </c:pt>
                <c:pt idx="8">
                  <c:v>0.85654423342040698</c:v>
                </c:pt>
                <c:pt idx="9">
                  <c:v>0.93270741023468462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C-4351-BF46-66906C7602F7}"/>
            </c:ext>
          </c:extLst>
        </c:ser>
        <c:ser>
          <c:idx val="2"/>
          <c:order val="2"/>
          <c:tx>
            <c:v>Y3</c:v>
          </c:tx>
          <c:spPr>
            <a:ln w="28575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'Y vs t'!$B$25:$B$35</c:f>
              <c:numCache>
                <c:formatCode>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 vs t'!$W$53:$W$63</c:f>
              <c:numCache>
                <c:formatCode>0.000</c:formatCode>
                <c:ptCount val="11"/>
                <c:pt idx="0">
                  <c:v>0.94593496199051597</c:v>
                </c:pt>
                <c:pt idx="1">
                  <c:v>0.94681986640869065</c:v>
                </c:pt>
                <c:pt idx="2">
                  <c:v>0.94942254548570715</c:v>
                </c:pt>
                <c:pt idx="3">
                  <c:v>0.95359053451304776</c:v>
                </c:pt>
                <c:pt idx="4">
                  <c:v>0.95908157558383167</c:v>
                </c:pt>
                <c:pt idx="5">
                  <c:v>0.9655804478381913</c:v>
                </c:pt>
                <c:pt idx="6">
                  <c:v>0.97272071732502841</c:v>
                </c:pt>
                <c:pt idx="7">
                  <c:v>0.98010976715486253</c:v>
                </c:pt>
                <c:pt idx="8">
                  <c:v>0.98735523218953858</c:v>
                </c:pt>
                <c:pt idx="9">
                  <c:v>0.99409087422483711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C-4351-BF46-66906C76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920"/>
        <c:axId val="75272192"/>
      </c:scatterChart>
      <c:valAx>
        <c:axId val="7526592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r/R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5272192"/>
        <c:crosses val="autoZero"/>
        <c:crossBetween val="midCat"/>
      </c:valAx>
      <c:valAx>
        <c:axId val="7527219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 (t)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526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374649</xdr:colOff>
      <xdr:row>11</xdr:row>
      <xdr:rowOff>9525</xdr:rowOff>
    </xdr:from>
    <xdr:to>
      <xdr:col>4</xdr:col>
      <xdr:colOff>42333</xdr:colOff>
      <xdr:row>13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30000"/>
        </a:blip>
        <a:srcRect/>
        <a:stretch>
          <a:fillRect/>
        </a:stretch>
      </xdr:blipFill>
      <xdr:spPr bwMode="auto">
        <a:xfrm>
          <a:off x="374649" y="2295525"/>
          <a:ext cx="2197101" cy="552450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363007</xdr:colOff>
      <xdr:row>15</xdr:row>
      <xdr:rowOff>9527</xdr:rowOff>
    </xdr:from>
    <xdr:to>
      <xdr:col>4</xdr:col>
      <xdr:colOff>309718</xdr:colOff>
      <xdr:row>18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contrast="30000"/>
        </a:blip>
        <a:srcRect/>
        <a:stretch>
          <a:fillRect/>
        </a:stretch>
      </xdr:blipFill>
      <xdr:spPr bwMode="auto">
        <a:xfrm>
          <a:off x="363007" y="3057527"/>
          <a:ext cx="2476128" cy="581024"/>
        </a:xfrm>
        <a:prstGeom prst="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21</xdr:col>
      <xdr:colOff>13759</xdr:colOff>
      <xdr:row>20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582084</xdr:colOff>
      <xdr:row>17</xdr:row>
      <xdr:rowOff>33749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4E2AE4-3612-48A6-85A9-4DB14D151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6</xdr:col>
      <xdr:colOff>35704</xdr:colOff>
      <xdr:row>17</xdr:row>
      <xdr:rowOff>42333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47D54E1-7317-42D5-A6CD-8BD8EDD77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306916</xdr:colOff>
      <xdr:row>2</xdr:row>
      <xdr:rowOff>10583</xdr:rowOff>
    </xdr:from>
    <xdr:to>
      <xdr:col>22</xdr:col>
      <xdr:colOff>50806</xdr:colOff>
      <xdr:row>5</xdr:row>
      <xdr:rowOff>21166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6F431CF-8DAD-45FF-A972-050288C5A2A0}"/>
            </a:ext>
          </a:extLst>
        </xdr:cNvPr>
        <xdr:cNvPicPr/>
      </xdr:nvPicPr>
      <xdr:blipFill>
        <a:blip xmlns:r="http://schemas.openxmlformats.org/officeDocument/2006/relationships" r:embed="rId3" cstate="print">
          <a:lum contrast="30000"/>
        </a:blip>
        <a:srcRect/>
        <a:stretch>
          <a:fillRect/>
        </a:stretch>
      </xdr:blipFill>
      <xdr:spPr bwMode="auto">
        <a:xfrm>
          <a:off x="10805583" y="391583"/>
          <a:ext cx="2813056" cy="582083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317499</xdr:colOff>
      <xdr:row>6</xdr:row>
      <xdr:rowOff>31750</xdr:rowOff>
    </xdr:from>
    <xdr:to>
      <xdr:col>21</xdr:col>
      <xdr:colOff>170866</xdr:colOff>
      <xdr:row>10</xdr:row>
      <xdr:rowOff>21166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53FCA82-09C6-432D-B5C9-2CF0FE48E1C5}"/>
            </a:ext>
          </a:extLst>
        </xdr:cNvPr>
        <xdr:cNvPicPr/>
      </xdr:nvPicPr>
      <xdr:blipFill>
        <a:blip xmlns:r="http://schemas.openxmlformats.org/officeDocument/2006/relationships" r:embed="rId4" cstate="print">
          <a:lum contrast="30000"/>
        </a:blip>
        <a:srcRect/>
        <a:stretch>
          <a:fillRect/>
        </a:stretch>
      </xdr:blipFill>
      <xdr:spPr bwMode="auto">
        <a:xfrm>
          <a:off x="10816166" y="1174750"/>
          <a:ext cx="2308700" cy="751416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295275</xdr:colOff>
      <xdr:row>20</xdr:row>
      <xdr:rowOff>28576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0</xdr:rowOff>
    </xdr:from>
    <xdr:to>
      <xdr:col>20</xdr:col>
      <xdr:colOff>209884</xdr:colOff>
      <xdr:row>5</xdr:row>
      <xdr:rowOff>84667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contrast="30000"/>
        </a:blip>
        <a:srcRect/>
        <a:stretch>
          <a:fillRect/>
        </a:stretch>
      </xdr:blipFill>
      <xdr:spPr bwMode="auto">
        <a:xfrm>
          <a:off x="6201833" y="381000"/>
          <a:ext cx="6348218" cy="656167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9</xdr:col>
      <xdr:colOff>613832</xdr:colOff>
      <xdr:row>7</xdr:row>
      <xdr:rowOff>0</xdr:rowOff>
    </xdr:from>
    <xdr:to>
      <xdr:col>19</xdr:col>
      <xdr:colOff>601846</xdr:colOff>
      <xdr:row>10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lum contrast="30000"/>
        </a:blip>
        <a:srcRect/>
        <a:stretch>
          <a:fillRect/>
        </a:stretch>
      </xdr:blipFill>
      <xdr:spPr bwMode="auto">
        <a:xfrm>
          <a:off x="6201832" y="1333500"/>
          <a:ext cx="6126347" cy="66675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showGridLines="0" tabSelected="1" zoomScale="90" zoomScaleNormal="90" workbookViewId="0">
      <selection activeCell="G10" sqref="G10"/>
    </sheetView>
  </sheetViews>
  <sheetFormatPr defaultRowHeight="15" x14ac:dyDescent="0.25"/>
  <cols>
    <col min="1" max="1" width="10.28515625" customWidth="1"/>
    <col min="3" max="3" width="9.140625" customWidth="1"/>
  </cols>
  <sheetData>
    <row r="1" spans="1:8" ht="15.75" thickBot="1" x14ac:dyDescent="0.3">
      <c r="A1" s="32" t="s">
        <v>0</v>
      </c>
      <c r="B1" s="32"/>
    </row>
    <row r="2" spans="1:8" x14ac:dyDescent="0.25">
      <c r="A2" s="5" t="s">
        <v>1</v>
      </c>
      <c r="B2" s="27">
        <v>10</v>
      </c>
      <c r="C2" t="s">
        <v>2</v>
      </c>
      <c r="D2" s="25" t="s">
        <v>12</v>
      </c>
      <c r="E2" s="39" t="s">
        <v>34</v>
      </c>
      <c r="F2" s="39"/>
      <c r="G2" s="40"/>
    </row>
    <row r="3" spans="1:8" x14ac:dyDescent="0.25">
      <c r="A3" s="5" t="s">
        <v>11</v>
      </c>
      <c r="B3" s="27">
        <v>0.16300000000000001</v>
      </c>
      <c r="C3" t="s">
        <v>5</v>
      </c>
      <c r="D3" s="26" t="s">
        <v>33</v>
      </c>
      <c r="E3" s="33" t="s">
        <v>6</v>
      </c>
      <c r="F3" s="33"/>
      <c r="G3" s="34"/>
    </row>
    <row r="4" spans="1:8" ht="15.75" thickBot="1" x14ac:dyDescent="0.3">
      <c r="A4" s="5" t="s">
        <v>3</v>
      </c>
      <c r="B4" s="28">
        <v>2.9999999999999999E-7</v>
      </c>
      <c r="C4" t="s">
        <v>4</v>
      </c>
      <c r="D4" s="37" t="s">
        <v>13</v>
      </c>
      <c r="E4" s="38"/>
      <c r="F4" s="35" t="s">
        <v>14</v>
      </c>
      <c r="G4" s="36"/>
    </row>
    <row r="5" spans="1:8" x14ac:dyDescent="0.25">
      <c r="A5" s="4" t="s">
        <v>7</v>
      </c>
      <c r="B5" s="4">
        <f>4*PI()*R.^3/3</f>
        <v>1.8140590613008049E-2</v>
      </c>
      <c r="C5" t="s">
        <v>8</v>
      </c>
    </row>
    <row r="6" spans="1:8" x14ac:dyDescent="0.25">
      <c r="A6" s="4" t="s">
        <v>10</v>
      </c>
      <c r="B6" s="4">
        <f>mao/V</f>
        <v>551.24996827993641</v>
      </c>
      <c r="C6" t="s">
        <v>9</v>
      </c>
    </row>
    <row r="7" spans="1:8" x14ac:dyDescent="0.25">
      <c r="A7" s="5" t="s">
        <v>31</v>
      </c>
      <c r="B7" s="27">
        <v>100</v>
      </c>
      <c r="C7" t="s">
        <v>9</v>
      </c>
      <c r="E7" s="1" t="s">
        <v>32</v>
      </c>
      <c r="F7" s="24"/>
      <c r="G7" s="24"/>
      <c r="H7" s="24"/>
    </row>
    <row r="11" spans="1:8" x14ac:dyDescent="0.25">
      <c r="F11" s="24"/>
    </row>
    <row r="22" spans="1:24" ht="15" customHeight="1" thickBot="1" x14ac:dyDescent="0.3"/>
    <row r="23" spans="1:24" x14ac:dyDescent="0.25">
      <c r="A23" s="1"/>
      <c r="B23" s="1"/>
      <c r="C23" s="29" t="s">
        <v>15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</row>
    <row r="24" spans="1:24" ht="15.75" thickBot="1" x14ac:dyDescent="0.3">
      <c r="A24" s="11" t="s">
        <v>17</v>
      </c>
      <c r="B24" s="12" t="s">
        <v>16</v>
      </c>
      <c r="C24" s="6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7">
        <v>8</v>
      </c>
      <c r="K24" s="7">
        <v>9</v>
      </c>
      <c r="L24" s="7">
        <v>10</v>
      </c>
      <c r="M24" s="7">
        <v>11</v>
      </c>
      <c r="N24" s="7">
        <v>12</v>
      </c>
      <c r="O24" s="7">
        <v>13</v>
      </c>
      <c r="P24" s="7">
        <v>14</v>
      </c>
      <c r="Q24" s="7">
        <v>15</v>
      </c>
      <c r="R24" s="7">
        <v>16</v>
      </c>
      <c r="S24" s="7">
        <v>17</v>
      </c>
      <c r="T24" s="7">
        <v>18</v>
      </c>
      <c r="U24" s="7">
        <v>19</v>
      </c>
      <c r="V24" s="8">
        <v>20</v>
      </c>
      <c r="W24" s="13" t="s">
        <v>30</v>
      </c>
      <c r="X24" s="13" t="s">
        <v>18</v>
      </c>
    </row>
    <row r="25" spans="1:24" x14ac:dyDescent="0.25">
      <c r="A25" s="15">
        <v>0</v>
      </c>
      <c r="B25" s="14">
        <f>A25/60</f>
        <v>0</v>
      </c>
      <c r="C25" s="9">
        <f t="shared" ref="C25:L34" si="0">(1/C$24^2)*EXP(-Dab*C$24^2*PI()*PI()*$A25*60/(R.^2))</f>
        <v>1</v>
      </c>
      <c r="D25" s="9">
        <f t="shared" si="0"/>
        <v>0.25</v>
      </c>
      <c r="E25" s="9">
        <f t="shared" si="0"/>
        <v>0.1111111111111111</v>
      </c>
      <c r="F25" s="9">
        <f t="shared" si="0"/>
        <v>6.25E-2</v>
      </c>
      <c r="G25" s="9">
        <f t="shared" si="0"/>
        <v>0.04</v>
      </c>
      <c r="H25" s="9">
        <f t="shared" si="0"/>
        <v>2.7777777777777776E-2</v>
      </c>
      <c r="I25" s="9">
        <f t="shared" si="0"/>
        <v>2.0408163265306121E-2</v>
      </c>
      <c r="J25" s="9">
        <f t="shared" si="0"/>
        <v>1.5625E-2</v>
      </c>
      <c r="K25" s="9">
        <f t="shared" si="0"/>
        <v>1.2345679012345678E-2</v>
      </c>
      <c r="L25" s="9">
        <f t="shared" si="0"/>
        <v>0.01</v>
      </c>
      <c r="M25" s="9">
        <f t="shared" ref="M25:V34" si="1">(1/M$24^2)*EXP(-Dab*M$24^2*PI()*PI()*$A25*60/(R.^2))</f>
        <v>8.2644628099173556E-3</v>
      </c>
      <c r="N25" s="9">
        <f t="shared" si="1"/>
        <v>6.9444444444444441E-3</v>
      </c>
      <c r="O25" s="9">
        <f t="shared" si="1"/>
        <v>5.9171597633136093E-3</v>
      </c>
      <c r="P25" s="9">
        <f t="shared" si="1"/>
        <v>5.1020408163265302E-3</v>
      </c>
      <c r="Q25" s="9">
        <f t="shared" si="1"/>
        <v>4.4444444444444444E-3</v>
      </c>
      <c r="R25" s="9">
        <f t="shared" si="1"/>
        <v>3.90625E-3</v>
      </c>
      <c r="S25" s="9">
        <f t="shared" si="1"/>
        <v>3.4602076124567475E-3</v>
      </c>
      <c r="T25" s="9">
        <f t="shared" si="1"/>
        <v>3.0864197530864196E-3</v>
      </c>
      <c r="U25" s="9">
        <f t="shared" si="1"/>
        <v>2.7700831024930748E-3</v>
      </c>
      <c r="V25" s="9">
        <f t="shared" si="1"/>
        <v>2.5000000000000001E-3</v>
      </c>
      <c r="W25" s="10">
        <v>1</v>
      </c>
      <c r="X25" s="10">
        <f t="shared" ref="X25:X56" si="2">Dab*A25*60/R.^2</f>
        <v>0</v>
      </c>
    </row>
    <row r="26" spans="1:24" x14ac:dyDescent="0.25">
      <c r="A26" s="15">
        <v>1</v>
      </c>
      <c r="B26" s="14">
        <f t="shared" ref="B26:B89" si="3">A26/60</f>
        <v>1.6666666666666666E-2</v>
      </c>
      <c r="C26" s="9">
        <f t="shared" si="0"/>
        <v>0.99333583253902591</v>
      </c>
      <c r="D26" s="9">
        <f t="shared" si="0"/>
        <v>0.24340215376084107</v>
      </c>
      <c r="E26" s="9">
        <f t="shared" si="0"/>
        <v>0.10462185326846112</v>
      </c>
      <c r="F26" s="9">
        <f t="shared" si="0"/>
        <v>5.6158778096569002E-2</v>
      </c>
      <c r="G26" s="9">
        <f t="shared" si="0"/>
        <v>3.3842508144510591E-2</v>
      </c>
      <c r="H26" s="9">
        <f t="shared" si="0"/>
        <v>2.1835199906579398E-2</v>
      </c>
      <c r="I26" s="9">
        <f t="shared" si="0"/>
        <v>1.4706621643386942E-2</v>
      </c>
      <c r="J26" s="9">
        <f t="shared" si="0"/>
        <v>1.0185223326283056E-2</v>
      </c>
      <c r="K26" s="9">
        <f t="shared" si="0"/>
        <v>7.1828904962570918E-3</v>
      </c>
      <c r="L26" s="9">
        <f t="shared" si="0"/>
        <v>5.1240127662154624E-3</v>
      </c>
      <c r="M26" s="9">
        <f t="shared" si="1"/>
        <v>3.6799589609435219E-3</v>
      </c>
      <c r="N26" s="9">
        <f t="shared" si="1"/>
        <v>2.6514057901667934E-3</v>
      </c>
      <c r="O26" s="9">
        <f t="shared" si="1"/>
        <v>1.9114130140428407E-3</v>
      </c>
      <c r="P26" s="9">
        <f t="shared" si="1"/>
        <v>1.375878000890114E-3</v>
      </c>
      <c r="Q26" s="9">
        <f t="shared" si="1"/>
        <v>9.8728022630701923E-4</v>
      </c>
      <c r="R26" s="9">
        <f t="shared" si="1"/>
        <v>7.0528095183290348E-4</v>
      </c>
      <c r="S26" s="9">
        <f t="shared" si="1"/>
        <v>5.0104374430473293E-4</v>
      </c>
      <c r="T26" s="9">
        <f t="shared" si="1"/>
        <v>3.5366497172367891E-4</v>
      </c>
      <c r="U26" s="9">
        <f t="shared" si="1"/>
        <v>2.478481212947472E-4</v>
      </c>
      <c r="V26" s="9">
        <f t="shared" si="1"/>
        <v>1.7233790970323939E-4</v>
      </c>
      <c r="W26" s="10">
        <f>(6/(PI()*PI()))*(SUM(C26:V26))</f>
        <v>0.91370299632685237</v>
      </c>
      <c r="X26" s="10">
        <f t="shared" si="2"/>
        <v>6.7748127517031119E-4</v>
      </c>
    </row>
    <row r="27" spans="1:24" x14ac:dyDescent="0.25">
      <c r="A27" s="15">
        <v>2</v>
      </c>
      <c r="B27" s="14">
        <f t="shared" si="3"/>
        <v>3.3333333333333333E-2</v>
      </c>
      <c r="C27" s="9">
        <f t="shared" si="0"/>
        <v>0.98671607620599977</v>
      </c>
      <c r="D27" s="9">
        <f t="shared" si="0"/>
        <v>0.23697843382166447</v>
      </c>
      <c r="E27" s="9">
        <f t="shared" si="0"/>
        <v>9.8511589631946672E-2</v>
      </c>
      <c r="F27" s="9">
        <f t="shared" si="0"/>
        <v>5.0460933716794859E-2</v>
      </c>
      <c r="G27" s="9">
        <f t="shared" si="0"/>
        <v>2.8632883937781642E-2</v>
      </c>
      <c r="H27" s="9">
        <f t="shared" si="0"/>
        <v>1.7163934378570257E-2</v>
      </c>
      <c r="I27" s="9">
        <f t="shared" si="0"/>
        <v>1.0597951287925123E-2</v>
      </c>
      <c r="J27" s="9">
        <f t="shared" si="0"/>
        <v>6.6392815492006714E-3</v>
      </c>
      <c r="K27" s="9">
        <f t="shared" si="0"/>
        <v>4.1791071863788564E-3</v>
      </c>
      <c r="L27" s="9">
        <f t="shared" si="0"/>
        <v>2.6255506828339031E-3</v>
      </c>
      <c r="M27" s="9">
        <f t="shared" si="1"/>
        <v>1.6385938524616517E-3</v>
      </c>
      <c r="N27" s="9">
        <f t="shared" si="1"/>
        <v>1.0123131836347198E-3</v>
      </c>
      <c r="O27" s="9">
        <f t="shared" si="1"/>
        <v>6.1744145103264487E-4</v>
      </c>
      <c r="P27" s="9">
        <f t="shared" si="1"/>
        <v>3.7103589357334176E-4</v>
      </c>
      <c r="Q27" s="9">
        <f t="shared" si="1"/>
        <v>2.1931250518278877E-4</v>
      </c>
      <c r="R27" s="9">
        <f t="shared" si="1"/>
        <v>1.2733983258069156E-4</v>
      </c>
      <c r="S27" s="9">
        <f t="shared" si="1"/>
        <v>7.2551956941295997E-5</v>
      </c>
      <c r="T27" s="9">
        <f t="shared" si="1"/>
        <v>4.0525567560676641E-5</v>
      </c>
      <c r="U27" s="9">
        <f t="shared" si="1"/>
        <v>2.2175757533790186E-5</v>
      </c>
      <c r="V27" s="9">
        <f t="shared" si="1"/>
        <v>1.1880142048352757E-5</v>
      </c>
      <c r="W27" s="10">
        <f t="shared" ref="W27:W90" si="4">(6/(PI()*PI()))*(SUM(C27:V27))</f>
        <v>0.87945100153070377</v>
      </c>
      <c r="X27" s="10">
        <f t="shared" si="2"/>
        <v>1.3549625503406224E-3</v>
      </c>
    </row>
    <row r="28" spans="1:24" x14ac:dyDescent="0.25">
      <c r="A28" s="15">
        <v>3</v>
      </c>
      <c r="B28" s="14">
        <f t="shared" si="3"/>
        <v>0.05</v>
      </c>
      <c r="C28" s="9">
        <f t="shared" si="0"/>
        <v>0.98014043503772763</v>
      </c>
      <c r="D28" s="9">
        <f t="shared" si="0"/>
        <v>0.23072424474825629</v>
      </c>
      <c r="E28" s="9">
        <f t="shared" si="0"/>
        <v>9.2758185681447433E-2</v>
      </c>
      <c r="F28" s="9">
        <f t="shared" si="0"/>
        <v>4.534119006635455E-2</v>
      </c>
      <c r="G28" s="9">
        <f t="shared" si="0"/>
        <v>2.4225215196630043E-2</v>
      </c>
      <c r="H28" s="9">
        <f t="shared" si="0"/>
        <v>1.3492005780221717E-2</v>
      </c>
      <c r="I28" s="9">
        <f t="shared" si="0"/>
        <v>7.637142929541446E-3</v>
      </c>
      <c r="J28" s="9">
        <f t="shared" si="0"/>
        <v>4.3278441794994803E-3</v>
      </c>
      <c r="K28" s="9">
        <f t="shared" si="0"/>
        <v>2.4314636126423132E-3</v>
      </c>
      <c r="L28" s="9">
        <f t="shared" si="0"/>
        <v>1.345335521718665E-3</v>
      </c>
      <c r="M28" s="9">
        <f t="shared" si="1"/>
        <v>7.2962493381630012E-4</v>
      </c>
      <c r="N28" s="9">
        <f t="shared" si="1"/>
        <v>3.8650363726338378E-4</v>
      </c>
      <c r="O28" s="9">
        <f t="shared" si="1"/>
        <v>1.994513706103466E-4</v>
      </c>
      <c r="P28" s="9">
        <f t="shared" si="1"/>
        <v>1.0005802420760062E-4</v>
      </c>
      <c r="Q28" s="9">
        <f t="shared" si="1"/>
        <v>4.8717652443485145E-5</v>
      </c>
      <c r="R28" s="9">
        <f t="shared" si="1"/>
        <v>2.2991451732160691E-5</v>
      </c>
      <c r="S28" s="9">
        <f t="shared" si="1"/>
        <v>1.0505642502963276E-5</v>
      </c>
      <c r="T28" s="9">
        <f t="shared" si="1"/>
        <v>4.6437214805602133E-6</v>
      </c>
      <c r="U28" s="9">
        <f t="shared" si="1"/>
        <v>1.9841353633366239E-6</v>
      </c>
      <c r="V28" s="9">
        <f t="shared" si="1"/>
        <v>8.18959539036271E-7</v>
      </c>
      <c r="W28" s="10">
        <f t="shared" si="4"/>
        <v>0.85348610049337326</v>
      </c>
      <c r="X28" s="10">
        <f t="shared" si="2"/>
        <v>2.0324438255109336E-3</v>
      </c>
    </row>
    <row r="29" spans="1:24" x14ac:dyDescent="0.25">
      <c r="A29" s="15">
        <v>4</v>
      </c>
      <c r="B29" s="14">
        <f t="shared" si="3"/>
        <v>6.6666666666666666E-2</v>
      </c>
      <c r="C29" s="9">
        <f t="shared" si="0"/>
        <v>0.97360861504336427</v>
      </c>
      <c r="D29" s="9">
        <f t="shared" si="0"/>
        <v>0.22463511238627601</v>
      </c>
      <c r="E29" s="9">
        <f t="shared" si="0"/>
        <v>8.7340799626317592E-2</v>
      </c>
      <c r="F29" s="9">
        <f t="shared" si="0"/>
        <v>4.0740893305132225E-2</v>
      </c>
      <c r="G29" s="9">
        <f t="shared" si="0"/>
        <v>2.049605106486185E-2</v>
      </c>
      <c r="H29" s="9">
        <f t="shared" si="0"/>
        <v>1.0605623160667174E-2</v>
      </c>
      <c r="I29" s="9">
        <f t="shared" si="0"/>
        <v>5.5035120035604561E-3</v>
      </c>
      <c r="J29" s="9">
        <f t="shared" si="0"/>
        <v>2.8211238073316139E-3</v>
      </c>
      <c r="K29" s="9">
        <f t="shared" si="0"/>
        <v>1.4146598868947156E-3</v>
      </c>
      <c r="L29" s="9">
        <f t="shared" si="0"/>
        <v>6.8935163881295755E-4</v>
      </c>
      <c r="M29" s="9">
        <f t="shared" si="1"/>
        <v>3.2488376741233912E-4</v>
      </c>
      <c r="N29" s="9">
        <f t="shared" si="1"/>
        <v>1.4756802937353534E-4</v>
      </c>
      <c r="O29" s="9">
        <f t="shared" si="1"/>
        <v>6.4428536781607377E-5</v>
      </c>
      <c r="P29" s="9">
        <f t="shared" si="1"/>
        <v>2.6982856326674568E-5</v>
      </c>
      <c r="Q29" s="9">
        <f t="shared" si="1"/>
        <v>1.082204435914892E-5</v>
      </c>
      <c r="R29" s="9">
        <f t="shared" si="1"/>
        <v>4.1511508381897099E-6</v>
      </c>
      <c r="S29" s="9">
        <f t="shared" si="1"/>
        <v>1.5212342857873725E-6</v>
      </c>
      <c r="T29" s="9">
        <f t="shared" si="1"/>
        <v>5.3211220686124931E-7</v>
      </c>
      <c r="U29" s="9">
        <f t="shared" si="1"/>
        <v>1.7752688421328025E-7</v>
      </c>
      <c r="V29" s="9">
        <f t="shared" si="1"/>
        <v>5.6455110035615691E-8</v>
      </c>
      <c r="W29" s="10">
        <f t="shared" si="4"/>
        <v>0.83190985779678639</v>
      </c>
      <c r="X29" s="10">
        <f t="shared" si="2"/>
        <v>2.7099251006812448E-3</v>
      </c>
    </row>
    <row r="30" spans="1:24" x14ac:dyDescent="0.25">
      <c r="A30" s="15">
        <v>5</v>
      </c>
      <c r="B30" s="14">
        <f t="shared" si="3"/>
        <v>8.3333333333333329E-2</v>
      </c>
      <c r="C30" s="9">
        <f t="shared" si="0"/>
        <v>0.96712032419126825</v>
      </c>
      <c r="D30" s="9">
        <f t="shared" si="0"/>
        <v>0.21870668066051266</v>
      </c>
      <c r="E30" s="9">
        <f t="shared" si="0"/>
        <v>8.2239806905691965E-2</v>
      </c>
      <c r="F30" s="9">
        <f t="shared" si="0"/>
        <v>3.6607340585262632E-2</v>
      </c>
      <c r="G30" s="9">
        <f t="shared" si="0"/>
        <v>1.7340944377322302E-2</v>
      </c>
      <c r="H30" s="9">
        <f t="shared" si="0"/>
        <v>8.3367324664925836E-3</v>
      </c>
      <c r="I30" s="9">
        <f t="shared" si="0"/>
        <v>3.9659653685638991E-3</v>
      </c>
      <c r="J30" s="9">
        <f t="shared" si="0"/>
        <v>1.8389616645610504E-3</v>
      </c>
      <c r="K30" s="9">
        <f t="shared" si="0"/>
        <v>8.2306911161798694E-4</v>
      </c>
      <c r="L30" s="9">
        <f t="shared" si="0"/>
        <v>3.5322465976891449E-4</v>
      </c>
      <c r="M30" s="9">
        <f t="shared" si="1"/>
        <v>1.4466263066964955E-4</v>
      </c>
      <c r="N30" s="9">
        <f t="shared" si="1"/>
        <v>5.6341832763527307E-5</v>
      </c>
      <c r="O30" s="9">
        <f t="shared" si="1"/>
        <v>2.0812272881937268E-5</v>
      </c>
      <c r="P30" s="9">
        <f t="shared" si="1"/>
        <v>7.276523210525837E-6</v>
      </c>
      <c r="Q30" s="9">
        <f t="shared" si="1"/>
        <v>2.4039878409011568E-6</v>
      </c>
      <c r="R30" s="9">
        <f t="shared" si="1"/>
        <v>7.4949826927625964E-7</v>
      </c>
      <c r="S30" s="9">
        <f t="shared" si="1"/>
        <v>2.2027722260702028E-7</v>
      </c>
      <c r="T30" s="9">
        <f t="shared" si="1"/>
        <v>6.0973381344264185E-8</v>
      </c>
      <c r="U30" s="9">
        <f t="shared" si="1"/>
        <v>1.5883893408097355E-8</v>
      </c>
      <c r="V30" s="9">
        <f t="shared" si="1"/>
        <v>3.8917422622417535E-9</v>
      </c>
      <c r="W30" s="10">
        <f t="shared" si="4"/>
        <v>0.81314237738767148</v>
      </c>
      <c r="X30" s="10">
        <f t="shared" si="2"/>
        <v>3.3874063758515564E-3</v>
      </c>
    </row>
    <row r="31" spans="1:24" x14ac:dyDescent="0.25">
      <c r="A31" s="15">
        <v>6</v>
      </c>
      <c r="B31" s="14">
        <f t="shared" si="3"/>
        <v>0.1</v>
      </c>
      <c r="C31" s="9">
        <f t="shared" si="0"/>
        <v>0.96067527239594608</v>
      </c>
      <c r="D31" s="9">
        <f t="shared" si="0"/>
        <v>0.21293470845861309</v>
      </c>
      <c r="E31" s="9">
        <f t="shared" si="0"/>
        <v>7.7436729098224924E-2</v>
      </c>
      <c r="F31" s="9">
        <f t="shared" si="0"/>
        <v>3.2893176266132619E-2</v>
      </c>
      <c r="G31" s="9">
        <f t="shared" si="0"/>
        <v>1.4671526283075879E-2</v>
      </c>
      <c r="H31" s="9">
        <f t="shared" si="0"/>
        <v>6.553231919047304E-3</v>
      </c>
      <c r="I31" s="9">
        <f t="shared" si="0"/>
        <v>2.857971654186E-3</v>
      </c>
      <c r="J31" s="9">
        <f t="shared" si="0"/>
        <v>1.1987350554897621E-3</v>
      </c>
      <c r="K31" s="9">
        <f t="shared" si="0"/>
        <v>4.7887323926789239E-4</v>
      </c>
      <c r="L31" s="9">
        <f t="shared" si="0"/>
        <v>1.8099276659980321E-4</v>
      </c>
      <c r="M31" s="9">
        <f t="shared" si="1"/>
        <v>6.4414657829619279E-5</v>
      </c>
      <c r="N31" s="9">
        <f t="shared" si="1"/>
        <v>2.151144887296685E-5</v>
      </c>
      <c r="O31" s="9">
        <f t="shared" si="1"/>
        <v>6.7229635212804441E-6</v>
      </c>
      <c r="P31" s="9">
        <f t="shared" si="1"/>
        <v>1.9622752088324425E-6</v>
      </c>
      <c r="Q31" s="9">
        <f t="shared" si="1"/>
        <v>5.3401717341094812E-7</v>
      </c>
      <c r="R31" s="9">
        <f t="shared" si="1"/>
        <v>1.3532335430458237E-7</v>
      </c>
      <c r="S31" s="9">
        <f t="shared" si="1"/>
        <v>3.1896503551619792E-8</v>
      </c>
      <c r="T31" s="9">
        <f t="shared" si="1"/>
        <v>6.9867843372412948E-9</v>
      </c>
      <c r="U31" s="9">
        <f t="shared" si="1"/>
        <v>1.4211823235555071E-9</v>
      </c>
      <c r="V31" s="9">
        <f t="shared" si="1"/>
        <v>2.6827789063140055E-10</v>
      </c>
      <c r="W31" s="10">
        <f t="shared" si="4"/>
        <v>0.79637024048341998</v>
      </c>
      <c r="X31" s="10">
        <f t="shared" si="2"/>
        <v>4.0648876510218672E-3</v>
      </c>
    </row>
    <row r="32" spans="1:24" x14ac:dyDescent="0.25">
      <c r="A32" s="15">
        <v>20</v>
      </c>
      <c r="B32" s="14">
        <f t="shared" si="3"/>
        <v>0.33333333333333331</v>
      </c>
      <c r="C32" s="9">
        <f t="shared" si="0"/>
        <v>0.87482672264205064</v>
      </c>
      <c r="D32" s="9">
        <f t="shared" si="0"/>
        <v>0.14642936234105053</v>
      </c>
      <c r="E32" s="9">
        <f t="shared" si="0"/>
        <v>3.3346929865970334E-2</v>
      </c>
      <c r="F32" s="9">
        <f t="shared" si="0"/>
        <v>7.3558466582442014E-3</v>
      </c>
      <c r="G32" s="9">
        <f t="shared" si="0"/>
        <v>1.4128986390756579E-3</v>
      </c>
      <c r="H32" s="9">
        <f t="shared" si="0"/>
        <v>2.2536733105410923E-4</v>
      </c>
      <c r="I32" s="9">
        <f t="shared" si="0"/>
        <v>2.9106092842103348E-5</v>
      </c>
      <c r="J32" s="9">
        <f t="shared" si="0"/>
        <v>2.9979930771050386E-6</v>
      </c>
      <c r="K32" s="9">
        <f t="shared" si="0"/>
        <v>2.4389352537705674E-7</v>
      </c>
      <c r="L32" s="9">
        <f t="shared" si="0"/>
        <v>1.5566969048967014E-8</v>
      </c>
      <c r="M32" s="9">
        <f t="shared" si="1"/>
        <v>7.7585675311864229E-10</v>
      </c>
      <c r="N32" s="9">
        <f t="shared" si="1"/>
        <v>3.0089249609596267E-11</v>
      </c>
      <c r="O32" s="9">
        <f t="shared" si="1"/>
        <v>9.0560364122569486E-13</v>
      </c>
      <c r="P32" s="9">
        <f t="shared" si="1"/>
        <v>2.1108816765307613E-14</v>
      </c>
      <c r="Q32" s="9">
        <f t="shared" si="1"/>
        <v>3.8043163278208631E-16</v>
      </c>
      <c r="R32" s="9">
        <f t="shared" si="1"/>
        <v>5.2942254721134355E-18</v>
      </c>
      <c r="S32" s="9">
        <f t="shared" si="1"/>
        <v>5.6829246297755742E-20</v>
      </c>
      <c r="T32" s="9">
        <f t="shared" si="1"/>
        <v>4.7010638566493358E-22</v>
      </c>
      <c r="U32" s="9">
        <f t="shared" si="1"/>
        <v>2.9946733768346212E-24</v>
      </c>
      <c r="V32" s="9">
        <f t="shared" si="1"/>
        <v>1.4681020881706442E-26</v>
      </c>
      <c r="W32" s="10">
        <f t="shared" si="4"/>
        <v>0.6466091944151281</v>
      </c>
      <c r="X32" s="10">
        <f t="shared" si="2"/>
        <v>1.3549625503406226E-2</v>
      </c>
    </row>
    <row r="33" spans="1:24" x14ac:dyDescent="0.25">
      <c r="A33" s="15">
        <v>30</v>
      </c>
      <c r="B33" s="14">
        <f t="shared" si="3"/>
        <v>0.5</v>
      </c>
      <c r="C33" s="9">
        <f t="shared" si="0"/>
        <v>0.81824443620411791</v>
      </c>
      <c r="D33" s="9">
        <f t="shared" si="0"/>
        <v>0.11206558237610753</v>
      </c>
      <c r="E33" s="9">
        <f t="shared" si="0"/>
        <v>1.8268590413991845E-2</v>
      </c>
      <c r="F33" s="9">
        <f t="shared" si="0"/>
        <v>2.5235330225034892E-3</v>
      </c>
      <c r="G33" s="9">
        <f t="shared" si="0"/>
        <v>2.6554401322156305E-4</v>
      </c>
      <c r="H33" s="9">
        <f t="shared" si="0"/>
        <v>2.0299609926616415E-5</v>
      </c>
      <c r="I33" s="9">
        <f t="shared" si="0"/>
        <v>1.0991928772127883E-6</v>
      </c>
      <c r="J33" s="9">
        <f t="shared" si="0"/>
        <v>4.1527513249629292E-8</v>
      </c>
      <c r="K33" s="9">
        <f t="shared" si="0"/>
        <v>1.0840340314356542E-9</v>
      </c>
      <c r="L33" s="9">
        <f t="shared" si="0"/>
        <v>1.9422543057174631E-11</v>
      </c>
      <c r="M33" s="9">
        <f t="shared" si="1"/>
        <v>2.3771960616667008E-13</v>
      </c>
      <c r="N33" s="9">
        <f t="shared" si="1"/>
        <v>1.9806068724938712E-15</v>
      </c>
      <c r="O33" s="9">
        <f t="shared" si="1"/>
        <v>1.1203419355801345E-17</v>
      </c>
      <c r="P33" s="9">
        <f t="shared" si="1"/>
        <v>4.2936226244115163E-20</v>
      </c>
      <c r="Q33" s="9">
        <f t="shared" si="1"/>
        <v>1.1130282589886389E-22</v>
      </c>
      <c r="R33" s="9">
        <f t="shared" si="1"/>
        <v>1.9490529263172027E-25</v>
      </c>
      <c r="S33" s="9">
        <f t="shared" si="1"/>
        <v>2.3030680246436655E-28</v>
      </c>
      <c r="T33" s="9">
        <f t="shared" si="1"/>
        <v>1.8347070542087515E-31</v>
      </c>
      <c r="U33" s="9">
        <f t="shared" si="1"/>
        <v>9.8464072295671256E-35</v>
      </c>
      <c r="V33" s="9">
        <f t="shared" si="1"/>
        <v>3.5576595032538657E-38</v>
      </c>
      <c r="W33" s="10">
        <f t="shared" si="4"/>
        <v>0.57837523499459376</v>
      </c>
      <c r="X33" s="10">
        <f t="shared" si="2"/>
        <v>2.0324438255109337E-2</v>
      </c>
    </row>
    <row r="34" spans="1:24" x14ac:dyDescent="0.25">
      <c r="A34" s="15">
        <v>40</v>
      </c>
      <c r="B34" s="14">
        <f t="shared" si="3"/>
        <v>0.66666666666666663</v>
      </c>
      <c r="C34" s="9">
        <f t="shared" si="0"/>
        <v>0.76532179464863148</v>
      </c>
      <c r="D34" s="9">
        <f t="shared" si="0"/>
        <v>8.576623262242665E-2</v>
      </c>
      <c r="E34" s="9">
        <f t="shared" si="0"/>
        <v>1.0008159583373496E-2</v>
      </c>
      <c r="F34" s="9">
        <f t="shared" si="0"/>
        <v>8.6573568095363817E-4</v>
      </c>
      <c r="G34" s="9">
        <f t="shared" si="0"/>
        <v>4.9907064107546164E-5</v>
      </c>
      <c r="H34" s="9">
        <f t="shared" si="0"/>
        <v>1.8284556206322886E-6</v>
      </c>
      <c r="I34" s="9">
        <f t="shared" si="0"/>
        <v>4.1511067386123845E-8</v>
      </c>
      <c r="J34" s="9">
        <f t="shared" si="0"/>
        <v>5.7522959938366324E-10</v>
      </c>
      <c r="K34" s="9">
        <f t="shared" si="0"/>
        <v>4.8182081893887709E-12</v>
      </c>
      <c r="L34" s="9">
        <f t="shared" si="0"/>
        <v>2.4233052537149701E-14</v>
      </c>
      <c r="M34" s="9">
        <f t="shared" si="1"/>
        <v>7.2836397864536013E-17</v>
      </c>
      <c r="N34" s="9">
        <f t="shared" si="1"/>
        <v>1.3037226365787685E-19</v>
      </c>
      <c r="O34" s="9">
        <f t="shared" si="1"/>
        <v>1.3859993439520908E-22</v>
      </c>
      <c r="P34" s="9">
        <f t="shared" si="1"/>
        <v>8.7334100465341025E-26</v>
      </c>
      <c r="Q34" s="9">
        <f t="shared" si="1"/>
        <v>3.2563851124779933E-29</v>
      </c>
      <c r="R34" s="9">
        <f t="shared" si="1"/>
        <v>7.1753787774911293E-33</v>
      </c>
      <c r="S34" s="9">
        <f t="shared" si="1"/>
        <v>9.3334377484881447E-37</v>
      </c>
      <c r="T34" s="9">
        <f t="shared" si="1"/>
        <v>7.1604004485114919E-41</v>
      </c>
      <c r="U34" s="9">
        <f t="shared" si="1"/>
        <v>3.2374727768458689E-45</v>
      </c>
      <c r="V34" s="9">
        <f t="shared" si="1"/>
        <v>8.6212949651640215E-50</v>
      </c>
      <c r="W34" s="10">
        <f t="shared" si="4"/>
        <v>0.52404149048837756</v>
      </c>
      <c r="X34" s="10">
        <f t="shared" si="2"/>
        <v>2.7099251006812451E-2</v>
      </c>
    </row>
    <row r="35" spans="1:24" x14ac:dyDescent="0.25">
      <c r="A35" s="15">
        <v>50</v>
      </c>
      <c r="B35" s="14">
        <f t="shared" si="3"/>
        <v>0.83333333333333337</v>
      </c>
      <c r="C35" s="9">
        <f t="shared" ref="C35:L44" si="5">(1/C$24^2)*EXP(-Dab*C$24^2*PI()*PI()*$A35*60/(R.^2))</f>
        <v>0.71582209844454103</v>
      </c>
      <c r="D35" s="9">
        <f t="shared" si="5"/>
        <v>6.5638767070847578E-2</v>
      </c>
      <c r="E35" s="9">
        <f t="shared" si="5"/>
        <v>5.4828126295697168E-3</v>
      </c>
      <c r="F35" s="9">
        <f t="shared" si="5"/>
        <v>2.9700355120881893E-4</v>
      </c>
      <c r="G35" s="9">
        <f t="shared" si="5"/>
        <v>9.3796693723858748E-6</v>
      </c>
      <c r="H35" s="9">
        <f t="shared" si="5"/>
        <v>1.6469528078163757E-7</v>
      </c>
      <c r="I35" s="9">
        <f t="shared" si="5"/>
        <v>1.5676672868411707E-9</v>
      </c>
      <c r="J35" s="9">
        <f t="shared" si="5"/>
        <v>7.9679486228336885E-12</v>
      </c>
      <c r="K35" s="9">
        <f t="shared" si="5"/>
        <v>2.1415499405999131E-14</v>
      </c>
      <c r="L35" s="9">
        <f t="shared" si="5"/>
        <v>3.0235012662326661E-17</v>
      </c>
      <c r="M35" s="9">
        <f t="shared" ref="M35:V44" si="6">(1/M$24^2)*EXP(-Dab*M$24^2*PI()*PI()*$A35*60/(R.^2))</f>
        <v>2.2316799776966838E-20</v>
      </c>
      <c r="N35" s="9">
        <f t="shared" si="6"/>
        <v>8.5816763373527874E-24</v>
      </c>
      <c r="O35" s="9">
        <f t="shared" si="6"/>
        <v>1.7146498943118752E-27</v>
      </c>
      <c r="P35" s="9">
        <f t="shared" si="6"/>
        <v>1.7764125474663988E-31</v>
      </c>
      <c r="Q35" s="9">
        <f t="shared" si="6"/>
        <v>9.5272010527422083E-36</v>
      </c>
      <c r="R35" s="9">
        <f t="shared" si="6"/>
        <v>2.6415937661454758E-40</v>
      </c>
      <c r="S35" s="9">
        <f t="shared" si="6"/>
        <v>3.782478818374616E-45</v>
      </c>
      <c r="T35" s="9">
        <f t="shared" si="6"/>
        <v>2.7945243065060287E-50</v>
      </c>
      <c r="U35" s="9">
        <f t="shared" si="6"/>
        <v>1.0644725265216389E-55</v>
      </c>
      <c r="V35" s="9">
        <f t="shared" si="6"/>
        <v>2.0892029382908543E-61</v>
      </c>
      <c r="W35" s="10">
        <f t="shared" si="4"/>
        <v>0.47859074932096629</v>
      </c>
      <c r="X35" s="10">
        <f t="shared" si="2"/>
        <v>3.3874063758515559E-2</v>
      </c>
    </row>
    <row r="36" spans="1:24" x14ac:dyDescent="0.25">
      <c r="A36" s="15">
        <v>60</v>
      </c>
      <c r="B36" s="14">
        <f t="shared" si="3"/>
        <v>1</v>
      </c>
      <c r="C36" s="9">
        <f t="shared" si="5"/>
        <v>0.66952395737899484</v>
      </c>
      <c r="D36" s="9">
        <f t="shared" si="5"/>
        <v>5.0234779013184572E-2</v>
      </c>
      <c r="E36" s="9">
        <f t="shared" si="5"/>
        <v>3.0036725614277539E-3</v>
      </c>
      <c r="F36" s="9">
        <f t="shared" si="5"/>
        <v>1.0189150265064954E-4</v>
      </c>
      <c r="G36" s="9">
        <f t="shared" si="5"/>
        <v>1.7628405739453413E-6</v>
      </c>
      <c r="H36" s="9">
        <f t="shared" si="5"/>
        <v>1.4834669874220214E-8</v>
      </c>
      <c r="I36" s="9">
        <f t="shared" si="5"/>
        <v>5.920302408445107E-11</v>
      </c>
      <c r="J36" s="9">
        <f t="shared" si="5"/>
        <v>1.1037019882868073E-13</v>
      </c>
      <c r="K36" s="9">
        <f t="shared" si="5"/>
        <v>9.5185512286161583E-17</v>
      </c>
      <c r="L36" s="9">
        <f t="shared" si="5"/>
        <v>3.7723517880780231E-20</v>
      </c>
      <c r="M36" s="9">
        <f t="shared" si="6"/>
        <v>6.8377839498804436E-24</v>
      </c>
      <c r="N36" s="9">
        <f t="shared" si="6"/>
        <v>5.6488371600527336E-28</v>
      </c>
      <c r="O36" s="9">
        <f t="shared" si="6"/>
        <v>2.1212306289268572E-32</v>
      </c>
      <c r="P36" s="9">
        <f t="shared" si="6"/>
        <v>3.6132982672082533E-37</v>
      </c>
      <c r="Q36" s="9">
        <f t="shared" si="6"/>
        <v>2.7873717869413816E-42</v>
      </c>
      <c r="R36" s="9">
        <f t="shared" si="6"/>
        <v>9.7249467125392667E-48</v>
      </c>
      <c r="S36" s="9">
        <f t="shared" si="6"/>
        <v>1.5328913522533253E-53</v>
      </c>
      <c r="T36" s="9">
        <f t="shared" si="6"/>
        <v>1.090632591823327E-59</v>
      </c>
      <c r="U36" s="9">
        <f t="shared" si="6"/>
        <v>3.4999576454300311E-66</v>
      </c>
      <c r="V36" s="9">
        <f t="shared" si="6"/>
        <v>5.0627764564370163E-73</v>
      </c>
      <c r="W36" s="10">
        <f t="shared" si="4"/>
        <v>0.43944987994312834</v>
      </c>
      <c r="X36" s="10">
        <f t="shared" si="2"/>
        <v>4.0648876510218673E-2</v>
      </c>
    </row>
    <row r="37" spans="1:24" x14ac:dyDescent="0.25">
      <c r="A37" s="15">
        <v>70</v>
      </c>
      <c r="B37" s="14">
        <f t="shared" si="3"/>
        <v>1.1666666666666667</v>
      </c>
      <c r="C37" s="9">
        <f t="shared" si="5"/>
        <v>0.62622030037699328</v>
      </c>
      <c r="D37" s="9">
        <f t="shared" si="5"/>
        <v>3.8445771228147824E-2</v>
      </c>
      <c r="E37" s="9">
        <f t="shared" si="5"/>
        <v>1.6455147140386594E-3</v>
      </c>
      <c r="F37" s="9">
        <f t="shared" si="5"/>
        <v>3.4955401274336831E-5</v>
      </c>
      <c r="G37" s="9">
        <f t="shared" si="5"/>
        <v>3.3131305228059054E-7</v>
      </c>
      <c r="H37" s="9">
        <f t="shared" si="5"/>
        <v>1.3362096912107322E-9</v>
      </c>
      <c r="I37" s="9">
        <f t="shared" si="5"/>
        <v>2.2358048102200356E-12</v>
      </c>
      <c r="J37" s="9">
        <f t="shared" si="5"/>
        <v>1.5288227078389802E-15</v>
      </c>
      <c r="K37" s="9">
        <f t="shared" si="5"/>
        <v>4.2307123347499232E-19</v>
      </c>
      <c r="L37" s="9">
        <f t="shared" si="5"/>
        <v>4.7066750630956331E-23</v>
      </c>
      <c r="M37" s="9">
        <f t="shared" si="6"/>
        <v>2.0950714176097086E-27</v>
      </c>
      <c r="N37" s="9">
        <f t="shared" si="6"/>
        <v>3.7183132999205841E-32</v>
      </c>
      <c r="O37" s="9">
        <f t="shared" si="6"/>
        <v>2.6242204872401969E-37</v>
      </c>
      <c r="P37" s="9">
        <f t="shared" si="6"/>
        <v>7.3496015249559804E-43</v>
      </c>
      <c r="Q37" s="9">
        <f t="shared" si="6"/>
        <v>8.1550094677603416E-49</v>
      </c>
      <c r="R37" s="9">
        <f t="shared" si="6"/>
        <v>3.5802094089481061E-55</v>
      </c>
      <c r="S37" s="9">
        <f t="shared" si="6"/>
        <v>6.2122116491395208E-62</v>
      </c>
      <c r="T37" s="9">
        <f t="shared" si="6"/>
        <v>4.2564648572853686E-69</v>
      </c>
      <c r="U37" s="9">
        <f t="shared" si="6"/>
        <v>1.150776860332159E-76</v>
      </c>
      <c r="V37" s="9">
        <f t="shared" si="6"/>
        <v>1.226865278526802E-84</v>
      </c>
      <c r="W37" s="10">
        <f t="shared" si="4"/>
        <v>0.40509032416643082</v>
      </c>
      <c r="X37" s="10">
        <f t="shared" si="2"/>
        <v>4.7423689261921781E-2</v>
      </c>
    </row>
    <row r="38" spans="1:24" x14ac:dyDescent="0.25">
      <c r="A38" s="15">
        <v>80</v>
      </c>
      <c r="B38" s="14">
        <f t="shared" si="3"/>
        <v>1.3333333333333333</v>
      </c>
      <c r="C38" s="9">
        <f t="shared" si="5"/>
        <v>0.58571744936420211</v>
      </c>
      <c r="D38" s="9">
        <f t="shared" si="5"/>
        <v>2.9423386632976806E-2</v>
      </c>
      <c r="E38" s="9">
        <f t="shared" si="5"/>
        <v>9.0146932421643691E-4</v>
      </c>
      <c r="F38" s="9">
        <f t="shared" si="5"/>
        <v>1.1991972308420154E-5</v>
      </c>
      <c r="G38" s="9">
        <f t="shared" si="5"/>
        <v>6.2267876195868057E-8</v>
      </c>
      <c r="H38" s="9">
        <f t="shared" si="5"/>
        <v>1.2035699843838507E-10</v>
      </c>
      <c r="I38" s="9">
        <f t="shared" si="5"/>
        <v>8.4435267061230454E-14</v>
      </c>
      <c r="J38" s="9">
        <f t="shared" si="5"/>
        <v>2.1176901888453742E-17</v>
      </c>
      <c r="K38" s="9">
        <f t="shared" si="5"/>
        <v>1.8804255426597343E-21</v>
      </c>
      <c r="L38" s="9">
        <f t="shared" si="5"/>
        <v>5.8724083526825768E-26</v>
      </c>
      <c r="M38" s="9">
        <f t="shared" si="6"/>
        <v>6.4192204331959951E-31</v>
      </c>
      <c r="N38" s="9">
        <f t="shared" si="6"/>
        <v>2.4475575069041708E-36</v>
      </c>
      <c r="O38" s="9">
        <f t="shared" si="6"/>
        <v>3.2464801666262076E-42</v>
      </c>
      <c r="P38" s="9">
        <f t="shared" si="6"/>
        <v>1.494940040401695E-48</v>
      </c>
      <c r="Q38" s="9">
        <f t="shared" si="6"/>
        <v>2.3859099001728708E-55</v>
      </c>
      <c r="R38" s="9">
        <f t="shared" si="6"/>
        <v>1.3180431513720347E-62</v>
      </c>
      <c r="S38" s="9">
        <f t="shared" si="6"/>
        <v>2.5175674399217097E-70</v>
      </c>
      <c r="T38" s="9">
        <f t="shared" si="6"/>
        <v>1.661191240490612E-78</v>
      </c>
      <c r="U38" s="9">
        <f t="shared" si="6"/>
        <v>3.783724023075334E-87</v>
      </c>
      <c r="V38" s="9">
        <f t="shared" si="6"/>
        <v>2.9730690750545008E-96</v>
      </c>
      <c r="W38" s="10">
        <f t="shared" si="4"/>
        <v>0.37451614146602941</v>
      </c>
      <c r="X38" s="10">
        <f t="shared" si="2"/>
        <v>5.4198502013624902E-2</v>
      </c>
    </row>
    <row r="39" spans="1:24" x14ac:dyDescent="0.25">
      <c r="A39" s="15">
        <v>90</v>
      </c>
      <c r="B39" s="14">
        <f t="shared" si="3"/>
        <v>1.5</v>
      </c>
      <c r="C39" s="9">
        <f t="shared" si="5"/>
        <v>0.54783425303072553</v>
      </c>
      <c r="D39" s="9">
        <f t="shared" si="5"/>
        <v>2.2518359062590369E-2</v>
      </c>
      <c r="E39" s="9">
        <f t="shared" si="5"/>
        <v>4.9385577386222416E-4</v>
      </c>
      <c r="F39" s="9">
        <f t="shared" si="5"/>
        <v>4.1140251464226494E-6</v>
      </c>
      <c r="G39" s="9">
        <f t="shared" si="5"/>
        <v>1.1702794016881227E-8</v>
      </c>
      <c r="H39" s="9">
        <f t="shared" si="5"/>
        <v>1.0840968426124695E-11</v>
      </c>
      <c r="I39" s="9">
        <f t="shared" si="5"/>
        <v>3.1887015767712093E-15</v>
      </c>
      <c r="J39" s="9">
        <f t="shared" si="5"/>
        <v>2.9333759323022295E-19</v>
      </c>
      <c r="K39" s="9">
        <f t="shared" si="5"/>
        <v>8.3579311040447252E-24</v>
      </c>
      <c r="L39" s="9">
        <f t="shared" si="5"/>
        <v>7.3268665030754859E-29</v>
      </c>
      <c r="M39" s="9">
        <f t="shared" si="6"/>
        <v>1.9668251222182119E-34</v>
      </c>
      <c r="N39" s="9">
        <f t="shared" si="6"/>
        <v>1.6110901009150627E-40</v>
      </c>
      <c r="O39" s="9">
        <f t="shared" si="6"/>
        <v>4.0162911323741331E-47</v>
      </c>
      <c r="P39" s="9">
        <f t="shared" si="6"/>
        <v>3.0407712810111495E-54</v>
      </c>
      <c r="Q39" s="9">
        <f t="shared" si="6"/>
        <v>6.9804530261401394E-62</v>
      </c>
      <c r="R39" s="9">
        <f t="shared" si="6"/>
        <v>4.8523355771783975E-70</v>
      </c>
      <c r="S39" s="9">
        <f t="shared" si="6"/>
        <v>1.0202720339433469E-78</v>
      </c>
      <c r="T39" s="9">
        <f t="shared" si="6"/>
        <v>6.4832118436491635E-88</v>
      </c>
      <c r="U39" s="9">
        <f t="shared" si="6"/>
        <v>1.2440784982993719E-97</v>
      </c>
      <c r="V39" s="9">
        <f t="shared" si="6"/>
        <v>7.2046539092371303E-108</v>
      </c>
      <c r="W39" s="10">
        <f t="shared" si="4"/>
        <v>0.3470355469625237</v>
      </c>
      <c r="X39" s="10">
        <f t="shared" si="2"/>
        <v>6.0973314765328003E-2</v>
      </c>
    </row>
    <row r="40" spans="1:24" x14ac:dyDescent="0.25">
      <c r="A40" s="15">
        <v>100</v>
      </c>
      <c r="B40" s="14">
        <f t="shared" si="3"/>
        <v>1.6666666666666667</v>
      </c>
      <c r="C40" s="9">
        <f t="shared" si="5"/>
        <v>0.51240127662154622</v>
      </c>
      <c r="D40" s="9">
        <f t="shared" si="5"/>
        <v>1.7233790970323938E-2</v>
      </c>
      <c r="E40" s="9">
        <f t="shared" si="5"/>
        <v>2.7055110897872275E-4</v>
      </c>
      <c r="F40" s="9">
        <f t="shared" si="5"/>
        <v>1.4113777508903923E-6</v>
      </c>
      <c r="G40" s="9">
        <f t="shared" si="5"/>
        <v>2.1994549383818407E-9</v>
      </c>
      <c r="H40" s="9">
        <f t="shared" si="5"/>
        <v>9.7648327842272774E-13</v>
      </c>
      <c r="I40" s="9">
        <f t="shared" si="5"/>
        <v>1.2042145538936594E-16</v>
      </c>
      <c r="J40" s="9">
        <f t="shared" si="5"/>
        <v>4.0632451363915055E-21</v>
      </c>
      <c r="K40" s="9">
        <f t="shared" si="5"/>
        <v>3.7148512799476286E-26</v>
      </c>
      <c r="L40" s="9">
        <f t="shared" si="5"/>
        <v>9.141559906910536E-32</v>
      </c>
      <c r="M40" s="9">
        <f t="shared" si="6"/>
        <v>6.026278582651248E-38</v>
      </c>
      <c r="N40" s="9">
        <f t="shared" si="6"/>
        <v>1.0604904301307626E-44</v>
      </c>
      <c r="O40" s="9">
        <f t="shared" si="6"/>
        <v>4.968640999507697E-52</v>
      </c>
      <c r="P40" s="9">
        <f t="shared" si="6"/>
        <v>6.1850574160402777E-60</v>
      </c>
      <c r="Q40" s="9">
        <f t="shared" si="6"/>
        <v>2.042270097735876E-68</v>
      </c>
      <c r="R40" s="9">
        <f t="shared" si="6"/>
        <v>1.7863725120866916E-77</v>
      </c>
      <c r="S40" s="9">
        <f t="shared" si="6"/>
        <v>4.1347651973098099E-87</v>
      </c>
      <c r="T40" s="9">
        <f t="shared" si="6"/>
        <v>2.5302346162875724E-97</v>
      </c>
      <c r="U40" s="9">
        <f t="shared" si="6"/>
        <v>4.0904973525868935E-108</v>
      </c>
      <c r="V40" s="9">
        <f t="shared" si="6"/>
        <v>1.7459075669452558E-119</v>
      </c>
      <c r="W40" s="10">
        <f t="shared" si="4"/>
        <v>0.3221448463854597</v>
      </c>
      <c r="X40" s="10">
        <f t="shared" si="2"/>
        <v>6.7748127517031118E-2</v>
      </c>
    </row>
    <row r="41" spans="1:24" x14ac:dyDescent="0.25">
      <c r="A41" s="15">
        <v>110</v>
      </c>
      <c r="B41" s="14">
        <f t="shared" si="3"/>
        <v>1.8333333333333333</v>
      </c>
      <c r="C41" s="9">
        <f t="shared" si="5"/>
        <v>0.47926004412992551</v>
      </c>
      <c r="D41" s="9">
        <f t="shared" si="5"/>
        <v>1.3189395834007692E-2</v>
      </c>
      <c r="E41" s="9">
        <f t="shared" si="5"/>
        <v>1.4821716469399284E-4</v>
      </c>
      <c r="F41" s="9">
        <f t="shared" si="5"/>
        <v>4.8419421000393036E-7</v>
      </c>
      <c r="G41" s="9">
        <f t="shared" si="5"/>
        <v>4.1337154349585493E-10</v>
      </c>
      <c r="H41" s="9">
        <f t="shared" si="5"/>
        <v>8.7955204328553225E-14</v>
      </c>
      <c r="I41" s="9">
        <f t="shared" si="5"/>
        <v>4.5477215628239153E-18</v>
      </c>
      <c r="J41" s="9">
        <f t="shared" si="5"/>
        <v>5.6283140720567092E-23</v>
      </c>
      <c r="K41" s="9">
        <f t="shared" si="5"/>
        <v>1.6511406782774536E-28</v>
      </c>
      <c r="L41" s="9">
        <f t="shared" si="5"/>
        <v>1.1405710407928807E-34</v>
      </c>
      <c r="M41" s="9">
        <f t="shared" si="6"/>
        <v>1.8464292094644358E-41</v>
      </c>
      <c r="N41" s="9">
        <f t="shared" si="6"/>
        <v>6.9806148753575477E-49</v>
      </c>
      <c r="O41" s="9">
        <f t="shared" si="6"/>
        <v>6.1468137065539717E-57</v>
      </c>
      <c r="P41" s="9">
        <f t="shared" si="6"/>
        <v>1.2580668424030203E-65</v>
      </c>
      <c r="Q41" s="9">
        <f t="shared" si="6"/>
        <v>5.9750665701596688E-75</v>
      </c>
      <c r="R41" s="9">
        <f t="shared" si="6"/>
        <v>6.576475804656624E-85</v>
      </c>
      <c r="S41" s="9">
        <f t="shared" si="6"/>
        <v>1.6756593014518776E-95</v>
      </c>
      <c r="T41" s="9">
        <f t="shared" si="6"/>
        <v>9.8748696909101767E-107</v>
      </c>
      <c r="U41" s="9">
        <f t="shared" si="6"/>
        <v>1.3449447614754167E-118</v>
      </c>
      <c r="V41" s="9">
        <f t="shared" si="6"/>
        <v>4.2308669794789493E-131</v>
      </c>
      <c r="W41" s="10">
        <f t="shared" si="4"/>
        <v>0.29946376068442587</v>
      </c>
      <c r="X41" s="10">
        <f t="shared" si="2"/>
        <v>7.4522940268734211E-2</v>
      </c>
    </row>
    <row r="42" spans="1:24" x14ac:dyDescent="0.25">
      <c r="A42" s="15">
        <v>120</v>
      </c>
      <c r="B42" s="14">
        <f t="shared" si="3"/>
        <v>2</v>
      </c>
      <c r="C42" s="9">
        <f t="shared" si="5"/>
        <v>0.44826232950443012</v>
      </c>
      <c r="D42" s="9">
        <f t="shared" si="5"/>
        <v>1.0094132090013957E-2</v>
      </c>
      <c r="E42" s="9">
        <f t="shared" si="5"/>
        <v>8.119843970646566E-5</v>
      </c>
      <c r="F42" s="9">
        <f t="shared" si="5"/>
        <v>1.6611005299851717E-7</v>
      </c>
      <c r="G42" s="9">
        <f t="shared" si="5"/>
        <v>7.7690172228698522E-11</v>
      </c>
      <c r="H42" s="9">
        <f t="shared" si="5"/>
        <v>7.9224274899754847E-15</v>
      </c>
      <c r="I42" s="9">
        <f t="shared" si="5"/>
        <v>1.7174490497646065E-19</v>
      </c>
      <c r="J42" s="9">
        <f t="shared" si="5"/>
        <v>7.7962117052688109E-25</v>
      </c>
      <c r="K42" s="9">
        <f t="shared" si="5"/>
        <v>7.3388282168350061E-31</v>
      </c>
      <c r="L42" s="9">
        <f t="shared" si="5"/>
        <v>1.4230638013015463E-37</v>
      </c>
      <c r="M42" s="9">
        <f t="shared" si="6"/>
        <v>5.657390010774355E-45</v>
      </c>
      <c r="N42" s="9">
        <f t="shared" si="6"/>
        <v>4.5949480215541386E-53</v>
      </c>
      <c r="O42" s="9">
        <f t="shared" si="6"/>
        <v>7.6043567540546573E-62</v>
      </c>
      <c r="P42" s="9">
        <f t="shared" si="6"/>
        <v>2.5589611760907928E-71</v>
      </c>
      <c r="Q42" s="9">
        <f t="shared" si="6"/>
        <v>1.7481243326932779E-81</v>
      </c>
      <c r="R42" s="9">
        <f t="shared" si="6"/>
        <v>2.4211094671802444E-92</v>
      </c>
      <c r="S42" s="9">
        <f t="shared" si="6"/>
        <v>6.7907945446796507E-104</v>
      </c>
      <c r="T42" s="9">
        <f t="shared" si="6"/>
        <v>3.8539134191251475E-116</v>
      </c>
      <c r="U42" s="9">
        <f t="shared" si="6"/>
        <v>4.4221429706492892E-129</v>
      </c>
      <c r="V42" s="9">
        <f t="shared" si="6"/>
        <v>1.025268217914118E-142</v>
      </c>
      <c r="W42" s="10">
        <f t="shared" si="4"/>
        <v>0.27869677907534057</v>
      </c>
      <c r="X42" s="10">
        <f t="shared" si="2"/>
        <v>8.1297753020437347E-2</v>
      </c>
    </row>
    <row r="43" spans="1:24" x14ac:dyDescent="0.25">
      <c r="A43" s="15">
        <v>130</v>
      </c>
      <c r="B43" s="14">
        <f t="shared" si="3"/>
        <v>2.1666666666666665</v>
      </c>
      <c r="C43" s="9">
        <f t="shared" si="5"/>
        <v>0.41926949369946737</v>
      </c>
      <c r="D43" s="9">
        <f t="shared" si="5"/>
        <v>7.7252592865498211E-3</v>
      </c>
      <c r="E43" s="9">
        <f t="shared" si="5"/>
        <v>4.4483286563851974E-5</v>
      </c>
      <c r="F43" s="9">
        <f t="shared" si="5"/>
        <v>5.6986533785577709E-8</v>
      </c>
      <c r="G43" s="9">
        <f t="shared" si="5"/>
        <v>1.4601302280947503E-11</v>
      </c>
      <c r="H43" s="9">
        <f t="shared" si="5"/>
        <v>7.1360026746641558E-16</v>
      </c>
      <c r="I43" s="9">
        <f t="shared" si="5"/>
        <v>6.4859538953518293E-21</v>
      </c>
      <c r="J43" s="9">
        <f t="shared" si="5"/>
        <v>1.0799133839231343E-26</v>
      </c>
      <c r="K43" s="9">
        <f t="shared" si="5"/>
        <v>3.2618904194402664E-33</v>
      </c>
      <c r="L43" s="9">
        <f t="shared" si="5"/>
        <v>1.7755234090171182E-40</v>
      </c>
      <c r="M43" s="9">
        <f t="shared" si="6"/>
        <v>1.7334031312954018E-48</v>
      </c>
      <c r="N43" s="9">
        <f t="shared" si="6"/>
        <v>3.0245970731485541E-57</v>
      </c>
      <c r="O43" s="9">
        <f t="shared" si="6"/>
        <v>9.4075149180593751E-67</v>
      </c>
      <c r="P43" s="9">
        <f t="shared" si="6"/>
        <v>5.2050352811397374E-77</v>
      </c>
      <c r="Q43" s="9">
        <f t="shared" si="6"/>
        <v>5.114484745351809E-88</v>
      </c>
      <c r="R43" s="9">
        <f t="shared" si="6"/>
        <v>8.9132405047683941E-100</v>
      </c>
      <c r="S43" s="9">
        <f t="shared" si="6"/>
        <v>2.7520445539312963E-112</v>
      </c>
      <c r="T43" s="9">
        <f t="shared" si="6"/>
        <v>1.504085532975117E-125</v>
      </c>
      <c r="U43" s="9">
        <f t="shared" si="6"/>
        <v>1.4539889676518483E-139</v>
      </c>
      <c r="V43" s="9">
        <f t="shared" si="6"/>
        <v>2.4845378589382848E-154</v>
      </c>
      <c r="W43" s="10">
        <f t="shared" si="4"/>
        <v>0.25960875993768245</v>
      </c>
      <c r="X43" s="10">
        <f t="shared" si="2"/>
        <v>8.8072565772140454E-2</v>
      </c>
    </row>
    <row r="44" spans="1:24" x14ac:dyDescent="0.25">
      <c r="A44" s="15">
        <v>140</v>
      </c>
      <c r="B44" s="14">
        <f t="shared" si="3"/>
        <v>2.3333333333333335</v>
      </c>
      <c r="C44" s="9">
        <f t="shared" si="5"/>
        <v>0.39215186460425161</v>
      </c>
      <c r="D44" s="9">
        <f t="shared" si="5"/>
        <v>5.912309301308317E-3</v>
      </c>
      <c r="E44" s="9">
        <f t="shared" si="5"/>
        <v>2.4369468067059582E-5</v>
      </c>
      <c r="F44" s="9">
        <f t="shared" si="5"/>
        <v>1.9550081251998548E-8</v>
      </c>
      <c r="G44" s="9">
        <f t="shared" si="5"/>
        <v>2.7442084652870332E-12</v>
      </c>
      <c r="H44" s="9">
        <f t="shared" si="5"/>
        <v>6.4276428199877293E-17</v>
      </c>
      <c r="I44" s="9">
        <f t="shared" si="5"/>
        <v>2.4494233432074942E-22</v>
      </c>
      <c r="J44" s="9">
        <f t="shared" si="5"/>
        <v>1.4958712780826317E-28</v>
      </c>
      <c r="K44" s="9">
        <f t="shared" si="5"/>
        <v>1.4498130756118172E-35</v>
      </c>
      <c r="L44" s="9">
        <f t="shared" si="5"/>
        <v>2.2152790149566278E-43</v>
      </c>
      <c r="M44" s="9">
        <f t="shared" si="6"/>
        <v>5.3110823363110364E-52</v>
      </c>
      <c r="N44" s="9">
        <f t="shared" si="6"/>
        <v>1.9909229466767477E-61</v>
      </c>
      <c r="O44" s="9">
        <f t="shared" si="6"/>
        <v>1.163824104995049E-71</v>
      </c>
      <c r="P44" s="9">
        <f t="shared" si="6"/>
        <v>1.0587261944824514E-82</v>
      </c>
      <c r="Q44" s="9">
        <f t="shared" si="6"/>
        <v>1.4963440369333686E-94</v>
      </c>
      <c r="R44" s="9">
        <f t="shared" si="6"/>
        <v>3.2813822494516596E-107</v>
      </c>
      <c r="S44" s="9">
        <f t="shared" si="6"/>
        <v>1.1152964762800679E-120</v>
      </c>
      <c r="T44" s="9">
        <f t="shared" si="6"/>
        <v>5.8700677583429341E-135</v>
      </c>
      <c r="U44" s="9">
        <f t="shared" si="6"/>
        <v>4.7806774500161481E-150</v>
      </c>
      <c r="V44" s="9">
        <f t="shared" si="6"/>
        <v>6.0207936466185896E-166</v>
      </c>
      <c r="W44" s="10">
        <f t="shared" si="4"/>
        <v>0.24200882634111259</v>
      </c>
      <c r="X44" s="10">
        <f t="shared" si="2"/>
        <v>9.4847378523843562E-2</v>
      </c>
    </row>
    <row r="45" spans="1:24" x14ac:dyDescent="0.25">
      <c r="A45" s="15">
        <v>150</v>
      </c>
      <c r="B45" s="14">
        <f t="shared" si="3"/>
        <v>2.5</v>
      </c>
      <c r="C45" s="9">
        <f t="shared" ref="C45:L54" si="7">(1/C$24^2)*EXP(-Dab*C$24^2*PI()*PI()*$A45*60/(R.^2))</f>
        <v>0.36678815707689694</v>
      </c>
      <c r="D45" s="9">
        <f t="shared" si="7"/>
        <v>4.524819164995076E-3</v>
      </c>
      <c r="E45" s="9">
        <f t="shared" si="7"/>
        <v>1.3350429335273702E-5</v>
      </c>
      <c r="F45" s="9">
        <f t="shared" si="7"/>
        <v>6.7069472657849907E-9</v>
      </c>
      <c r="G45" s="9">
        <f t="shared" si="7"/>
        <v>5.1575400303707428E-13</v>
      </c>
      <c r="H45" s="9">
        <f t="shared" si="7"/>
        <v>5.7895987578625849E-18</v>
      </c>
      <c r="I45" s="9">
        <f t="shared" si="7"/>
        <v>9.2502580361379072E-24</v>
      </c>
      <c r="J45" s="9">
        <f t="shared" si="7"/>
        <v>2.0720466232797609E-30</v>
      </c>
      <c r="K45" s="9">
        <f t="shared" si="7"/>
        <v>6.4439870257065791E-38</v>
      </c>
      <c r="L45" s="9">
        <f t="shared" si="7"/>
        <v>2.7639517953885585E-46</v>
      </c>
      <c r="M45" s="9">
        <f t="shared" ref="M45:V54" si="8">(1/M$24^2)*EXP(-Dab*M$24^2*PI()*PI()*$A45*60/(R.^2))</f>
        <v>1.6272957556039419E-55</v>
      </c>
      <c r="N45" s="9">
        <f t="shared" si="8"/>
        <v>1.3105131307548832E-65</v>
      </c>
      <c r="O45" s="9">
        <f t="shared" si="8"/>
        <v>1.4397920802308701E-76</v>
      </c>
      <c r="P45" s="9">
        <f t="shared" si="8"/>
        <v>2.153493865728194E-88</v>
      </c>
      <c r="Q45" s="9">
        <f t="shared" si="8"/>
        <v>4.3778515106547762E-101</v>
      </c>
      <c r="R45" s="9">
        <f t="shared" si="8"/>
        <v>1.2080308459370934E-114</v>
      </c>
      <c r="S45" s="9">
        <f t="shared" si="8"/>
        <v>4.5198622537773949E-129</v>
      </c>
      <c r="T45" s="9">
        <f t="shared" si="8"/>
        <v>2.290939892186659E-144</v>
      </c>
      <c r="U45" s="9">
        <f t="shared" si="8"/>
        <v>1.5718741606413623E-160</v>
      </c>
      <c r="V45" s="9">
        <f t="shared" si="8"/>
        <v>1.4590220875384646E-177</v>
      </c>
      <c r="W45" s="10">
        <f t="shared" si="4"/>
        <v>0.22573934169298931</v>
      </c>
      <c r="X45" s="10">
        <f t="shared" si="2"/>
        <v>0.10162219127554667</v>
      </c>
    </row>
    <row r="46" spans="1:24" x14ac:dyDescent="0.25">
      <c r="A46" s="15">
        <v>160</v>
      </c>
      <c r="B46" s="14">
        <f t="shared" si="3"/>
        <v>2.6666666666666665</v>
      </c>
      <c r="C46" s="9">
        <f t="shared" si="7"/>
        <v>0.3430649304897066</v>
      </c>
      <c r="D46" s="9">
        <f t="shared" si="7"/>
        <v>3.4629427238145527E-3</v>
      </c>
      <c r="E46" s="9">
        <f t="shared" si="7"/>
        <v>7.3138224825291544E-6</v>
      </c>
      <c r="F46" s="9">
        <f t="shared" si="7"/>
        <v>2.300918397534653E-9</v>
      </c>
      <c r="G46" s="9">
        <f t="shared" si="7"/>
        <v>9.6932210148598805E-14</v>
      </c>
      <c r="H46" s="9">
        <f t="shared" si="7"/>
        <v>5.214890546315074E-19</v>
      </c>
      <c r="I46" s="9">
        <f t="shared" si="7"/>
        <v>3.493364018613641E-25</v>
      </c>
      <c r="J46" s="9">
        <f t="shared" si="7"/>
        <v>2.8701515109964517E-32</v>
      </c>
      <c r="K46" s="9">
        <f t="shared" si="7"/>
        <v>2.8641601794045967E-40</v>
      </c>
      <c r="L46" s="9">
        <f t="shared" si="7"/>
        <v>3.4485179860656086E-49</v>
      </c>
      <c r="M46" s="9">
        <f t="shared" si="8"/>
        <v>4.9859733073652778E-59</v>
      </c>
      <c r="N46" s="9">
        <f t="shared" si="8"/>
        <v>8.626374359428262E-70</v>
      </c>
      <c r="O46" s="9">
        <f t="shared" si="8"/>
        <v>1.781198056818249E-81</v>
      </c>
      <c r="P46" s="9">
        <f t="shared" si="8"/>
        <v>4.3802976198165938E-94</v>
      </c>
      <c r="Q46" s="9">
        <f t="shared" si="8"/>
        <v>1.2808273616421564E-107</v>
      </c>
      <c r="R46" s="9">
        <f t="shared" si="8"/>
        <v>4.4473286371295338E-122</v>
      </c>
      <c r="S46" s="9">
        <f t="shared" si="8"/>
        <v>1.8317241404060922E-137</v>
      </c>
      <c r="T46" s="9">
        <f t="shared" si="8"/>
        <v>8.9409625334440716E-154</v>
      </c>
      <c r="U46" s="9">
        <f t="shared" si="8"/>
        <v>5.1682808612898583E-171</v>
      </c>
      <c r="V46" s="9">
        <f t="shared" si="8"/>
        <v>3.5356558900181697E-189</v>
      </c>
      <c r="W46" s="10">
        <f t="shared" si="4"/>
        <v>0.21066813334409035</v>
      </c>
      <c r="X46" s="10">
        <f t="shared" si="2"/>
        <v>0.1083970040272498</v>
      </c>
    </row>
    <row r="47" spans="1:24" x14ac:dyDescent="0.25">
      <c r="A47" s="15">
        <v>170</v>
      </c>
      <c r="B47" s="14">
        <f t="shared" si="3"/>
        <v>2.8333333333333335</v>
      </c>
      <c r="C47" s="9">
        <f t="shared" si="7"/>
        <v>0.32087608135949941</v>
      </c>
      <c r="D47" s="9">
        <f t="shared" si="7"/>
        <v>2.6502655401551729E-3</v>
      </c>
      <c r="E47" s="9">
        <f t="shared" si="7"/>
        <v>4.0067624765156925E-6</v>
      </c>
      <c r="F47" s="9">
        <f t="shared" si="7"/>
        <v>7.8936441011271199E-10</v>
      </c>
      <c r="G47" s="9">
        <f t="shared" si="7"/>
        <v>1.8217703224722646E-14</v>
      </c>
      <c r="H47" s="9">
        <f t="shared" si="7"/>
        <v>4.6972311117612692E-20</v>
      </c>
      <c r="I47" s="9">
        <f t="shared" si="7"/>
        <v>1.3192704591448802E-26</v>
      </c>
      <c r="J47" s="9">
        <f t="shared" si="7"/>
        <v>3.9756681165001852E-34</v>
      </c>
      <c r="K47" s="9">
        <f t="shared" si="7"/>
        <v>1.273033837678696E-42</v>
      </c>
      <c r="L47" s="9">
        <f t="shared" si="7"/>
        <v>4.3026352051650656E-52</v>
      </c>
      <c r="M47" s="9">
        <f t="shared" si="8"/>
        <v>1.5276835655810508E-62</v>
      </c>
      <c r="N47" s="9">
        <f t="shared" si="8"/>
        <v>5.6782593659431125E-74</v>
      </c>
      <c r="O47" s="9">
        <f t="shared" si="8"/>
        <v>2.2035588062858007E-86</v>
      </c>
      <c r="P47" s="9">
        <f t="shared" si="8"/>
        <v>8.9097106537063797E-100</v>
      </c>
      <c r="Q47" s="9">
        <f t="shared" si="8"/>
        <v>3.7473146961208726E-114</v>
      </c>
      <c r="R47" s="9">
        <f t="shared" si="8"/>
        <v>1.6372704449686203E-129</v>
      </c>
      <c r="S47" s="9">
        <f t="shared" si="8"/>
        <v>7.4232645557783705E-146</v>
      </c>
      <c r="T47" s="9">
        <f t="shared" si="8"/>
        <v>3.4894329308722559E-163</v>
      </c>
      <c r="U47" s="9">
        <f t="shared" si="8"/>
        <v>1.6993171419191585E-181</v>
      </c>
      <c r="V47" s="9">
        <f t="shared" si="8"/>
        <v>8.5679734936093711E-201</v>
      </c>
      <c r="W47" s="10">
        <f t="shared" si="4"/>
        <v>0.19668287074351473</v>
      </c>
      <c r="X47" s="10">
        <f t="shared" si="2"/>
        <v>0.1151718167789529</v>
      </c>
    </row>
    <row r="48" spans="1:24" x14ac:dyDescent="0.25">
      <c r="A48" s="15">
        <v>180</v>
      </c>
      <c r="B48" s="14">
        <f t="shared" si="3"/>
        <v>3</v>
      </c>
      <c r="C48" s="9">
        <f t="shared" si="7"/>
        <v>0.300122368793733</v>
      </c>
      <c r="D48" s="9">
        <f t="shared" si="7"/>
        <v>2.0283059794869831E-3</v>
      </c>
      <c r="E48" s="9">
        <f t="shared" si="7"/>
        <v>2.1950417283935064E-6</v>
      </c>
      <c r="F48" s="9">
        <f t="shared" si="7"/>
        <v>2.7080324648636644E-10</v>
      </c>
      <c r="G48" s="9">
        <f t="shared" si="7"/>
        <v>3.4238846950387767E-15</v>
      </c>
      <c r="H48" s="9">
        <f t="shared" si="7"/>
        <v>4.2309574709843719E-21</v>
      </c>
      <c r="I48" s="9">
        <f t="shared" si="7"/>
        <v>4.9822306953945671E-28</v>
      </c>
      <c r="J48" s="9">
        <f t="shared" si="7"/>
        <v>5.5070043905343842E-36</v>
      </c>
      <c r="K48" s="9">
        <f t="shared" si="7"/>
        <v>5.6582559995366198E-45</v>
      </c>
      <c r="L48" s="9">
        <f t="shared" si="7"/>
        <v>5.368297275388959E-55</v>
      </c>
      <c r="M48" s="9">
        <f t="shared" si="8"/>
        <v>4.6807652842803075E-66</v>
      </c>
      <c r="N48" s="9">
        <f t="shared" si="8"/>
        <v>3.73768029110377E-78</v>
      </c>
      <c r="O48" s="9">
        <f t="shared" si="8"/>
        <v>2.7260704637378194E-91</v>
      </c>
      <c r="P48" s="9">
        <f t="shared" si="8"/>
        <v>1.8122728367507488E-105</v>
      </c>
      <c r="Q48" s="9">
        <f t="shared" si="8"/>
        <v>1.0963513001283532E-120</v>
      </c>
      <c r="R48" s="9">
        <f t="shared" si="8"/>
        <v>6.0275611017091099E-137</v>
      </c>
      <c r="S48" s="9">
        <f t="shared" si="8"/>
        <v>3.0083600171835231E-154</v>
      </c>
      <c r="T48" s="9">
        <f t="shared" si="8"/>
        <v>1.3618379602321023E-172</v>
      </c>
      <c r="U48" s="9">
        <f t="shared" si="8"/>
        <v>5.5873100288502622E-192</v>
      </c>
      <c r="V48" s="9">
        <f t="shared" si="8"/>
        <v>2.0762815180754342E-212</v>
      </c>
      <c r="W48" s="10">
        <f t="shared" si="4"/>
        <v>0.18368691862810932</v>
      </c>
      <c r="X48" s="10">
        <f t="shared" si="2"/>
        <v>0.12194662953065601</v>
      </c>
    </row>
    <row r="49" spans="1:24" x14ac:dyDescent="0.25">
      <c r="A49" s="15">
        <v>190</v>
      </c>
      <c r="B49" s="14">
        <f t="shared" si="3"/>
        <v>3.1666666666666665</v>
      </c>
      <c r="C49" s="9">
        <f t="shared" si="7"/>
        <v>0.28071097062995498</v>
      </c>
      <c r="D49" s="9">
        <f t="shared" si="7"/>
        <v>1.5523067723175292E-3</v>
      </c>
      <c r="E49" s="9">
        <f t="shared" si="7"/>
        <v>1.2025190456457293E-6</v>
      </c>
      <c r="F49" s="9">
        <f t="shared" si="7"/>
        <v>9.2903096932232422E-11</v>
      </c>
      <c r="G49" s="9">
        <f t="shared" si="7"/>
        <v>6.4349420233237185E-16</v>
      </c>
      <c r="H49" s="9">
        <f t="shared" si="7"/>
        <v>3.8109687804070142E-22</v>
      </c>
      <c r="I49" s="9">
        <f t="shared" si="7"/>
        <v>1.8815416149180597E-29</v>
      </c>
      <c r="J49" s="9">
        <f t="shared" si="7"/>
        <v>7.6281763136864113E-38</v>
      </c>
      <c r="K49" s="9">
        <f t="shared" si="7"/>
        <v>2.514926155825582E-47</v>
      </c>
      <c r="L49" s="9">
        <f t="shared" si="7"/>
        <v>6.6978989067800666E-58</v>
      </c>
      <c r="M49" s="9">
        <f t="shared" si="8"/>
        <v>1.434168969291169E-69</v>
      </c>
      <c r="N49" s="9">
        <f t="shared" si="8"/>
        <v>2.4603057131022782E-82</v>
      </c>
      <c r="O49" s="9">
        <f t="shared" si="8"/>
        <v>3.372480984880286E-96</v>
      </c>
      <c r="P49" s="9">
        <f t="shared" si="8"/>
        <v>3.6862396125716599E-111</v>
      </c>
      <c r="Q49" s="9">
        <f t="shared" si="8"/>
        <v>3.207593358885489E-127</v>
      </c>
      <c r="R49" s="9">
        <f t="shared" si="8"/>
        <v>2.2190281969899637E-144</v>
      </c>
      <c r="S49" s="9">
        <f t="shared" si="8"/>
        <v>1.2191711510460866E-162</v>
      </c>
      <c r="T49" s="9">
        <f t="shared" si="8"/>
        <v>5.3149112382149492E-182</v>
      </c>
      <c r="U49" s="9">
        <f t="shared" si="8"/>
        <v>1.8370928291370933E-202</v>
      </c>
      <c r="V49" s="9">
        <f t="shared" si="8"/>
        <v>5.0314639109435298E-224</v>
      </c>
      <c r="W49" s="10">
        <f t="shared" si="4"/>
        <v>0.17159622729137977</v>
      </c>
      <c r="X49" s="10">
        <f t="shared" si="2"/>
        <v>0.12872144228235913</v>
      </c>
    </row>
    <row r="50" spans="1:24" x14ac:dyDescent="0.25">
      <c r="A50" s="15">
        <v>200</v>
      </c>
      <c r="B50" s="14">
        <f t="shared" si="3"/>
        <v>3.3333333333333335</v>
      </c>
      <c r="C50" s="9">
        <f t="shared" si="7"/>
        <v>0.26255506828339031</v>
      </c>
      <c r="D50" s="9">
        <f t="shared" si="7"/>
        <v>1.1880142048352757E-3</v>
      </c>
      <c r="E50" s="9">
        <f t="shared" si="7"/>
        <v>6.5878112312655029E-7</v>
      </c>
      <c r="F50" s="9">
        <f t="shared" si="7"/>
        <v>3.1871794491334754E-11</v>
      </c>
      <c r="G50" s="9">
        <f t="shared" si="7"/>
        <v>1.2094005064930664E-16</v>
      </c>
      <c r="H50" s="9">
        <f t="shared" si="7"/>
        <v>3.432670534941115E-23</v>
      </c>
      <c r="I50" s="9">
        <f t="shared" si="7"/>
        <v>7.105650189865595E-31</v>
      </c>
      <c r="J50" s="9">
        <f t="shared" si="7"/>
        <v>1.0566375064581903E-39</v>
      </c>
      <c r="K50" s="9">
        <f t="shared" si="7"/>
        <v>1.1178097226024115E-49</v>
      </c>
      <c r="L50" s="9">
        <f t="shared" si="7"/>
        <v>8.3568117531634171E-61</v>
      </c>
      <c r="M50" s="9">
        <f t="shared" si="8"/>
        <v>4.3942400602422575E-73</v>
      </c>
      <c r="N50" s="9">
        <f t="shared" si="8"/>
        <v>1.6194815314544592E-86</v>
      </c>
      <c r="O50" s="9">
        <f t="shared" si="8"/>
        <v>4.1721694815561147E-101</v>
      </c>
      <c r="P50" s="9">
        <f t="shared" si="8"/>
        <v>7.4979673069841092E-117</v>
      </c>
      <c r="Q50" s="9">
        <f t="shared" si="8"/>
        <v>9.3844510922387324E-134</v>
      </c>
      <c r="R50" s="9">
        <f t="shared" si="8"/>
        <v>8.1692844849636279E-152</v>
      </c>
      <c r="S50" s="9">
        <f t="shared" si="8"/>
        <v>4.9408258554596016E-171</v>
      </c>
      <c r="T50" s="9">
        <f t="shared" si="8"/>
        <v>2.0742762571610137E-191</v>
      </c>
      <c r="U50" s="9">
        <f t="shared" si="8"/>
        <v>6.0403128615388596E-213</v>
      </c>
      <c r="V50" s="9">
        <f t="shared" si="8"/>
        <v>1.2192772929266813E-235</v>
      </c>
      <c r="W50" s="10">
        <f t="shared" si="4"/>
        <v>0.16033696828138921</v>
      </c>
      <c r="X50" s="10">
        <f t="shared" si="2"/>
        <v>0.13549625503406224</v>
      </c>
    </row>
    <row r="51" spans="1:24" x14ac:dyDescent="0.25">
      <c r="A51" s="15">
        <v>210</v>
      </c>
      <c r="B51" s="14">
        <f t="shared" si="3"/>
        <v>3.5</v>
      </c>
      <c r="C51" s="9">
        <f t="shared" si="7"/>
        <v>0.24557345844587236</v>
      </c>
      <c r="D51" s="9">
        <f t="shared" si="7"/>
        <v>9.0921316331259898E-4</v>
      </c>
      <c r="E51" s="9">
        <f t="shared" si="7"/>
        <v>3.6090286449877606E-7</v>
      </c>
      <c r="F51" s="9">
        <f t="shared" si="7"/>
        <v>1.093409496175192E-11</v>
      </c>
      <c r="G51" s="9">
        <f t="shared" si="7"/>
        <v>2.2729802068212047E-17</v>
      </c>
      <c r="H51" s="9">
        <f t="shared" si="7"/>
        <v>3.0919243059751269E-24</v>
      </c>
      <c r="I51" s="9">
        <f t="shared" si="7"/>
        <v>2.683451921574222E-32</v>
      </c>
      <c r="J51" s="9">
        <f t="shared" si="7"/>
        <v>1.4636300658795499E-41</v>
      </c>
      <c r="K51" s="9">
        <f t="shared" si="7"/>
        <v>4.9683310702788369E-52</v>
      </c>
      <c r="L51" s="9">
        <f t="shared" si="7"/>
        <v>1.0426598497495418E-63</v>
      </c>
      <c r="M51" s="9">
        <f t="shared" si="8"/>
        <v>1.3463787127246609E-76</v>
      </c>
      <c r="N51" s="9">
        <f t="shared" si="8"/>
        <v>1.0660140391313133E-90</v>
      </c>
      <c r="O51" s="9">
        <f t="shared" si="8"/>
        <v>5.1614814911835966E-106</v>
      </c>
      <c r="P51" s="9">
        <f t="shared" si="8"/>
        <v>1.5251182680819621E-122</v>
      </c>
      <c r="Q51" s="9">
        <f t="shared" si="8"/>
        <v>2.7456074523489734E-140</v>
      </c>
      <c r="R51" s="9">
        <f t="shared" si="8"/>
        <v>3.0074971145833296E-159</v>
      </c>
      <c r="S51" s="9">
        <f t="shared" si="8"/>
        <v>2.0023242932733987E-179</v>
      </c>
      <c r="T51" s="9">
        <f t="shared" si="8"/>
        <v>8.0953788279396739E-201</v>
      </c>
      <c r="U51" s="9">
        <f t="shared" si="8"/>
        <v>1.9860389680148801E-223</v>
      </c>
      <c r="V51" s="9">
        <f t="shared" si="8"/>
        <v>2.9546810696844461E-247</v>
      </c>
      <c r="W51" s="10">
        <f t="shared" si="4"/>
        <v>0.1498437156178892</v>
      </c>
      <c r="X51" s="10">
        <f t="shared" si="2"/>
        <v>0.14227106778576534</v>
      </c>
    </row>
    <row r="52" spans="1:24" x14ac:dyDescent="0.25">
      <c r="A52" s="15">
        <v>220</v>
      </c>
      <c r="B52" s="14">
        <f t="shared" si="3"/>
        <v>3.6666666666666665</v>
      </c>
      <c r="C52" s="9">
        <f t="shared" si="7"/>
        <v>0.22969018989941814</v>
      </c>
      <c r="D52" s="9">
        <f t="shared" si="7"/>
        <v>6.9584064986455798E-4</v>
      </c>
      <c r="E52" s="9">
        <f t="shared" si="7"/>
        <v>1.9771495118933577E-7</v>
      </c>
      <c r="F52" s="9">
        <f t="shared" si="7"/>
        <v>3.7511045280212831E-12</v>
      </c>
      <c r="G52" s="9">
        <f t="shared" si="7"/>
        <v>4.2719008243036364E-18</v>
      </c>
      <c r="H52" s="9">
        <f t="shared" si="7"/>
        <v>2.7850024686519176E-25</v>
      </c>
      <c r="I52" s="9">
        <f t="shared" si="7"/>
        <v>1.0134067992357064E-33</v>
      </c>
      <c r="J52" s="9">
        <f t="shared" si="7"/>
        <v>2.0273868347975407E-43</v>
      </c>
      <c r="K52" s="9">
        <f t="shared" si="7"/>
        <v>2.2082750869646492E-54</v>
      </c>
      <c r="L52" s="9">
        <f t="shared" si="7"/>
        <v>1.3009022990953547E-66</v>
      </c>
      <c r="M52" s="9">
        <f t="shared" si="8"/>
        <v>4.1252539989317885E-80</v>
      </c>
      <c r="N52" s="9">
        <f t="shared" si="8"/>
        <v>7.0169737014810828E-95</v>
      </c>
      <c r="O52" s="9">
        <f t="shared" si="8"/>
        <v>6.3853808675804822E-111</v>
      </c>
      <c r="P52" s="9">
        <f t="shared" si="8"/>
        <v>3.1021550727096558E-128</v>
      </c>
      <c r="Q52" s="9">
        <f t="shared" si="8"/>
        <v>8.0328196165139181E-147</v>
      </c>
      <c r="R52" s="9">
        <f t="shared" si="8"/>
        <v>1.10720087063639E-166</v>
      </c>
      <c r="S52" s="9">
        <f t="shared" si="8"/>
        <v>8.1146405332269404E-188</v>
      </c>
      <c r="T52" s="9">
        <f t="shared" si="8"/>
        <v>3.1594228657635889E-210</v>
      </c>
      <c r="U52" s="9">
        <f t="shared" si="8"/>
        <v>6.5300438452267977E-234</v>
      </c>
      <c r="V52" s="9">
        <f t="shared" si="8"/>
        <v>7.1600941592181315E-259</v>
      </c>
      <c r="W52" s="10">
        <f t="shared" si="4"/>
        <v>0.14005803205803635</v>
      </c>
      <c r="X52" s="10">
        <f t="shared" si="2"/>
        <v>0.14904588053746842</v>
      </c>
    </row>
    <row r="53" spans="1:24" x14ac:dyDescent="0.25">
      <c r="A53" s="15">
        <v>230</v>
      </c>
      <c r="B53" s="14">
        <f t="shared" si="3"/>
        <v>3.8333333333333335</v>
      </c>
      <c r="C53" s="9">
        <f t="shared" si="7"/>
        <v>0.21483422382007636</v>
      </c>
      <c r="D53" s="9">
        <f t="shared" si="7"/>
        <v>5.3254201494381333E-4</v>
      </c>
      <c r="E53" s="9">
        <f t="shared" si="7"/>
        <v>1.0831502259781632E-7</v>
      </c>
      <c r="F53" s="9">
        <f t="shared" si="7"/>
        <v>1.2868724141652437E-12</v>
      </c>
      <c r="G53" s="9">
        <f t="shared" si="7"/>
        <v>8.0287266021589766E-19</v>
      </c>
      <c r="H53" s="9">
        <f t="shared" si="7"/>
        <v>2.5085474231721959E-26</v>
      </c>
      <c r="I53" s="9">
        <f t="shared" si="7"/>
        <v>3.8271352375663133E-35</v>
      </c>
      <c r="J53" s="9">
        <f t="shared" si="7"/>
        <v>2.8082897951678112E-45</v>
      </c>
      <c r="K53" s="9">
        <f t="shared" si="7"/>
        <v>9.8151246177624702E-57</v>
      </c>
      <c r="L53" s="9">
        <f t="shared" si="7"/>
        <v>1.6231053609651772E-69</v>
      </c>
      <c r="M53" s="9">
        <f t="shared" si="8"/>
        <v>1.2639623899923387E-83</v>
      </c>
      <c r="N53" s="9">
        <f t="shared" si="8"/>
        <v>4.6188810015488659E-99</v>
      </c>
      <c r="O53" s="9">
        <f t="shared" si="8"/>
        <v>7.8994933709840566E-116</v>
      </c>
      <c r="P53" s="9">
        <f t="shared" si="8"/>
        <v>6.3099146450074688E-134</v>
      </c>
      <c r="Q53" s="9">
        <f t="shared" si="8"/>
        <v>2.3501608336706141E-153</v>
      </c>
      <c r="R53" s="9">
        <f t="shared" si="8"/>
        <v>4.0761261648217758E-174</v>
      </c>
      <c r="S53" s="9">
        <f t="shared" si="8"/>
        <v>3.2885477744387915E-196</v>
      </c>
      <c r="T53" s="9">
        <f t="shared" si="8"/>
        <v>1.2330433271707491E-219</v>
      </c>
      <c r="U53" s="9">
        <f t="shared" si="8"/>
        <v>2.1470612262561058E-244</v>
      </c>
      <c r="V53" s="9">
        <f t="shared" si="8"/>
        <v>1.735109379312828E-270</v>
      </c>
      <c r="W53" s="10">
        <f t="shared" si="4"/>
        <v>0.1309273596381787</v>
      </c>
      <c r="X53" s="10">
        <f t="shared" si="2"/>
        <v>0.15582069328917156</v>
      </c>
    </row>
    <row r="54" spans="1:24" x14ac:dyDescent="0.25">
      <c r="A54" s="15">
        <v>240</v>
      </c>
      <c r="B54" s="14">
        <f t="shared" si="3"/>
        <v>4</v>
      </c>
      <c r="C54" s="9">
        <f t="shared" si="7"/>
        <v>0.20093911605273829</v>
      </c>
      <c r="D54" s="9">
        <f t="shared" si="7"/>
        <v>4.0756601060259817E-4</v>
      </c>
      <c r="E54" s="9">
        <f t="shared" si="7"/>
        <v>5.9338679496880856E-8</v>
      </c>
      <c r="F54" s="9">
        <f t="shared" si="7"/>
        <v>4.414807953147229E-13</v>
      </c>
      <c r="G54" s="9">
        <f t="shared" si="7"/>
        <v>1.5089407152312093E-19</v>
      </c>
      <c r="H54" s="9">
        <f t="shared" si="7"/>
        <v>2.2595348640210934E-27</v>
      </c>
      <c r="I54" s="9">
        <f t="shared" si="7"/>
        <v>1.4453193068833013E-36</v>
      </c>
      <c r="J54" s="9">
        <f t="shared" si="7"/>
        <v>3.8899786850157067E-47</v>
      </c>
      <c r="K54" s="9">
        <f t="shared" si="7"/>
        <v>4.3625303672933082E-59</v>
      </c>
      <c r="L54" s="9">
        <f t="shared" si="7"/>
        <v>2.0251105825748065E-72</v>
      </c>
      <c r="M54" s="9">
        <f t="shared" si="8"/>
        <v>3.872733469815145E-87</v>
      </c>
      <c r="N54" s="9">
        <f t="shared" si="8"/>
        <v>3.0403508141929385E-103</v>
      </c>
      <c r="O54" s="9">
        <f t="shared" si="8"/>
        <v>9.7726348376562994E-121</v>
      </c>
      <c r="P54" s="9">
        <f t="shared" si="8"/>
        <v>1.2834633309450348E-139</v>
      </c>
      <c r="Q54" s="9">
        <f t="shared" si="8"/>
        <v>6.8758620357472164E-160</v>
      </c>
      <c r="R54" s="9">
        <f t="shared" si="8"/>
        <v>1.5006133893298704E-181</v>
      </c>
      <c r="S54" s="9">
        <f t="shared" si="8"/>
        <v>1.3327203368386712E-204</v>
      </c>
      <c r="T54" s="9">
        <f t="shared" si="8"/>
        <v>4.8122581600445745E-229</v>
      </c>
      <c r="U54" s="9">
        <f t="shared" si="8"/>
        <v>7.0594807914835121E-255</v>
      </c>
      <c r="V54" s="9">
        <f t="shared" si="8"/>
        <v>4.2046996746591652E-282</v>
      </c>
      <c r="W54" s="10">
        <f t="shared" si="4"/>
        <v>0.1224041409685508</v>
      </c>
      <c r="X54" s="10">
        <f t="shared" si="2"/>
        <v>0.16259550604087469</v>
      </c>
    </row>
    <row r="55" spans="1:24" x14ac:dyDescent="0.25">
      <c r="A55" s="15">
        <v>250</v>
      </c>
      <c r="B55" s="14">
        <f t="shared" si="3"/>
        <v>4.166666666666667</v>
      </c>
      <c r="C55" s="9">
        <f t="shared" ref="C55:L64" si="9">(1/C$24^2)*EXP(-Dab*C$24^2*PI()*PI()*$A55*60/(R.^2))</f>
        <v>0.18794271993586623</v>
      </c>
      <c r="D55" s="9">
        <f t="shared" si="9"/>
        <v>3.1191915067216351E-4</v>
      </c>
      <c r="E55" s="9">
        <f t="shared" si="9"/>
        <v>3.2507761158003351E-8</v>
      </c>
      <c r="F55" s="9">
        <f t="shared" si="9"/>
        <v>1.5145657835718563E-13</v>
      </c>
      <c r="G55" s="9">
        <f t="shared" si="9"/>
        <v>2.8359442224252401E-20</v>
      </c>
      <c r="H55" s="9">
        <f t="shared" si="9"/>
        <v>2.0352406952987313E-28</v>
      </c>
      <c r="I55" s="9">
        <f t="shared" si="9"/>
        <v>5.4582547236506727E-38</v>
      </c>
      <c r="J55" s="9">
        <f t="shared" si="9"/>
        <v>5.3883093532275136E-49</v>
      </c>
      <c r="K55" s="9">
        <f t="shared" si="9"/>
        <v>1.9390147294834272E-61</v>
      </c>
      <c r="L55" s="9">
        <f t="shared" si="9"/>
        <v>2.5266830917357439E-75</v>
      </c>
      <c r="M55" s="9">
        <f t="shared" ref="M55:V64" si="10">(1/M$24^2)*EXP(-Dab*M$24^2*PI()*PI()*$A55*60/(R.^2))</f>
        <v>1.1865910447158901E-90</v>
      </c>
      <c r="N55" s="9">
        <f t="shared" si="10"/>
        <v>2.0012927525658121E-107</v>
      </c>
      <c r="O55" s="9">
        <f t="shared" si="10"/>
        <v>1.2089938833416839E-125</v>
      </c>
      <c r="P55" s="9">
        <f t="shared" si="10"/>
        <v>2.6106187081054799E-145</v>
      </c>
      <c r="Q55" s="9">
        <f t="shared" si="10"/>
        <v>2.0116699273210684E-166</v>
      </c>
      <c r="R55" s="9">
        <f t="shared" si="10"/>
        <v>5.5244623281533897E-189</v>
      </c>
      <c r="S55" s="9">
        <f t="shared" si="10"/>
        <v>5.4009964824868327E-213</v>
      </c>
      <c r="T55" s="9">
        <f t="shared" si="10"/>
        <v>1.8781033957707301E-238</v>
      </c>
      <c r="U55" s="9">
        <f t="shared" si="10"/>
        <v>2.3211387004660008E-265</v>
      </c>
      <c r="V55" s="9">
        <f t="shared" si="10"/>
        <v>1.0189270811894675E-293</v>
      </c>
      <c r="W55" s="10">
        <f t="shared" si="4"/>
        <v>0.11444511691289615</v>
      </c>
      <c r="X55" s="10">
        <f t="shared" si="2"/>
        <v>0.1693703187925778</v>
      </c>
    </row>
    <row r="56" spans="1:24" x14ac:dyDescent="0.25">
      <c r="A56" s="15">
        <v>260</v>
      </c>
      <c r="B56" s="14">
        <f t="shared" si="3"/>
        <v>4.333333333333333</v>
      </c>
      <c r="C56" s="9">
        <f t="shared" si="9"/>
        <v>0.17578690834700769</v>
      </c>
      <c r="D56" s="9">
        <f t="shared" si="9"/>
        <v>2.38718524177697E-4</v>
      </c>
      <c r="E56" s="9">
        <f t="shared" si="9"/>
        <v>1.7808865051695967E-8</v>
      </c>
      <c r="F56" s="9">
        <f t="shared" si="9"/>
        <v>5.1959440526316636E-14</v>
      </c>
      <c r="G56" s="9">
        <f t="shared" si="9"/>
        <v>5.3299507074900699E-21</v>
      </c>
      <c r="H56" s="9">
        <f t="shared" si="9"/>
        <v>1.8332112302213035E-29</v>
      </c>
      <c r="I56" s="9">
        <f t="shared" si="9"/>
        <v>2.0613122986988488E-39</v>
      </c>
      <c r="J56" s="9">
        <f t="shared" si="9"/>
        <v>7.4637626673684136E-51</v>
      </c>
      <c r="K56" s="9">
        <f t="shared" si="9"/>
        <v>8.6183425778333201E-64</v>
      </c>
      <c r="L56" s="9">
        <f t="shared" si="9"/>
        <v>3.1524833759677686E-78</v>
      </c>
      <c r="M56" s="9">
        <f t="shared" si="10"/>
        <v>3.6356705628574919E-94</v>
      </c>
      <c r="N56" s="9">
        <f t="shared" si="10"/>
        <v>1.3173389935054271E-111</v>
      </c>
      <c r="O56" s="9">
        <f t="shared" si="10"/>
        <v>1.4956725941763138E-130</v>
      </c>
      <c r="P56" s="9">
        <f t="shared" si="10"/>
        <v>5.3101088864702493E-151</v>
      </c>
      <c r="Q56" s="9">
        <f t="shared" si="10"/>
        <v>5.8855396973481809E-173</v>
      </c>
      <c r="R56" s="9">
        <f t="shared" si="10"/>
        <v>2.0338139211736048E-196</v>
      </c>
      <c r="S56" s="9">
        <f t="shared" si="10"/>
        <v>2.1888135265518203E-221</v>
      </c>
      <c r="T56" s="9">
        <f t="shared" si="10"/>
        <v>7.3297654612363378E-248</v>
      </c>
      <c r="U56" s="9">
        <f t="shared" si="10"/>
        <v>7.6318429441723684E-276</v>
      </c>
      <c r="V56" s="9">
        <f t="shared" si="10"/>
        <v>2.4691713489990543E-305</v>
      </c>
      <c r="W56" s="10">
        <f t="shared" si="4"/>
        <v>0.10701076002236132</v>
      </c>
      <c r="X56" s="10">
        <f t="shared" si="2"/>
        <v>0.17614513154428091</v>
      </c>
    </row>
    <row r="57" spans="1:24" x14ac:dyDescent="0.25">
      <c r="A57" s="15">
        <v>270</v>
      </c>
      <c r="B57" s="14">
        <f t="shared" si="3"/>
        <v>4.5</v>
      </c>
      <c r="C57" s="9">
        <f t="shared" si="9"/>
        <v>0.16441731372592663</v>
      </c>
      <c r="D57" s="9">
        <f t="shared" si="9"/>
        <v>1.8269648933954774E-4</v>
      </c>
      <c r="E57" s="9">
        <f t="shared" si="9"/>
        <v>9.7563062829208527E-9</v>
      </c>
      <c r="F57" s="9">
        <f t="shared" si="9"/>
        <v>1.782546185244484E-14</v>
      </c>
      <c r="G57" s="9">
        <f t="shared" si="9"/>
        <v>1.001725433089775E-21</v>
      </c>
      <c r="H57" s="9">
        <f t="shared" si="9"/>
        <v>1.6512363487878531E-30</v>
      </c>
      <c r="I57" s="9">
        <f t="shared" si="9"/>
        <v>7.7845549683786957E-41</v>
      </c>
      <c r="J57" s="9">
        <f t="shared" si="9"/>
        <v>1.0338633048496813E-52</v>
      </c>
      <c r="K57" s="9">
        <f t="shared" si="9"/>
        <v>3.8305964188670499E-66</v>
      </c>
      <c r="L57" s="9">
        <f t="shared" si="9"/>
        <v>3.9332797485598755E-81</v>
      </c>
      <c r="M57" s="9">
        <f t="shared" si="10"/>
        <v>1.1139558570318233E-97</v>
      </c>
      <c r="N57" s="9">
        <f t="shared" si="10"/>
        <v>8.6713051930310893E-116</v>
      </c>
      <c r="O57" s="9">
        <f t="shared" si="10"/>
        <v>1.850329054425621E-135</v>
      </c>
      <c r="P57" s="9">
        <f t="shared" si="10"/>
        <v>1.0800986102881718E-156</v>
      </c>
      <c r="Q57" s="9">
        <f t="shared" si="10"/>
        <v>1.7219314689060692E-179</v>
      </c>
      <c r="R57" s="9">
        <f t="shared" si="10"/>
        <v>7.4874237894245704E-204</v>
      </c>
      <c r="S57" s="9">
        <f t="shared" si="10"/>
        <v>8.8704087654035398E-230</v>
      </c>
      <c r="T57" s="9">
        <f t="shared" si="10"/>
        <v>2.8606232137017975E-257</v>
      </c>
      <c r="U57" s="9">
        <f t="shared" si="10"/>
        <v>2.5093298695515302E-286</v>
      </c>
      <c r="V57" s="9">
        <f t="shared" si="10"/>
        <v>0</v>
      </c>
      <c r="W57" s="10">
        <f t="shared" si="4"/>
        <v>0.1000648131064438</v>
      </c>
      <c r="X57" s="10">
        <f t="shared" ref="X57:X88" si="11">Dab*A57*60/R.^2</f>
        <v>0.18291994429598402</v>
      </c>
    </row>
    <row r="58" spans="1:24" x14ac:dyDescent="0.25">
      <c r="A58" s="15">
        <v>280</v>
      </c>
      <c r="B58" s="14">
        <f t="shared" si="3"/>
        <v>4.666666666666667</v>
      </c>
      <c r="C58" s="9">
        <f t="shared" si="9"/>
        <v>0.15378308491259129</v>
      </c>
      <c r="D58" s="9">
        <f t="shared" si="9"/>
        <v>1.3982160509734732E-4</v>
      </c>
      <c r="E58" s="9">
        <f t="shared" si="9"/>
        <v>5.3448387648429288E-9</v>
      </c>
      <c r="F58" s="9">
        <f t="shared" si="9"/>
        <v>6.1152908313559208E-15</v>
      </c>
      <c r="G58" s="9">
        <f t="shared" si="9"/>
        <v>1.8826700252382532E-22</v>
      </c>
      <c r="H58" s="9">
        <f t="shared" si="9"/>
        <v>1.4873253199682337E-31</v>
      </c>
      <c r="I58" s="9">
        <f t="shared" si="9"/>
        <v>2.9398406099823922E-42</v>
      </c>
      <c r="J58" s="9">
        <f t="shared" si="9"/>
        <v>1.4320837635792424E-54</v>
      </c>
      <c r="K58" s="9">
        <f t="shared" si="9"/>
        <v>1.7025859429141474E-68</v>
      </c>
      <c r="L58" s="9">
        <f t="shared" si="9"/>
        <v>4.9074611141072081E-84</v>
      </c>
      <c r="M58" s="9">
        <f t="shared" si="10"/>
        <v>3.4131190655520866E-101</v>
      </c>
      <c r="N58" s="9">
        <f t="shared" si="10"/>
        <v>5.7078348186297951E-120</v>
      </c>
      <c r="O58" s="9">
        <f t="shared" si="10"/>
        <v>2.2890822650511205E-140</v>
      </c>
      <c r="P58" s="9">
        <f t="shared" si="10"/>
        <v>2.1969662635712552E-162</v>
      </c>
      <c r="Q58" s="9">
        <f t="shared" si="10"/>
        <v>5.0378523229486129E-186</v>
      </c>
      <c r="R58" s="9">
        <f t="shared" si="10"/>
        <v>2.7564721835562074E-211</v>
      </c>
      <c r="S58" s="9">
        <f t="shared" si="10"/>
        <v>3.5948312047079066E-238</v>
      </c>
      <c r="T58" s="9">
        <f t="shared" si="10"/>
        <v>1.1164293337962066E-266</v>
      </c>
      <c r="U58" s="9">
        <f t="shared" si="10"/>
        <v>8.2506105540745368E-297</v>
      </c>
      <c r="V58" s="9">
        <f t="shared" si="10"/>
        <v>0</v>
      </c>
      <c r="W58" s="10">
        <f t="shared" si="4"/>
        <v>9.3573909717522774E-2</v>
      </c>
      <c r="X58" s="10">
        <f t="shared" si="11"/>
        <v>0.18969475704768712</v>
      </c>
    </row>
    <row r="59" spans="1:24" x14ac:dyDescent="0.25">
      <c r="A59" s="15">
        <v>290</v>
      </c>
      <c r="B59" s="14">
        <f t="shared" si="3"/>
        <v>4.833333333333333</v>
      </c>
      <c r="C59" s="9">
        <f t="shared" si="9"/>
        <v>0.14383665971246226</v>
      </c>
      <c r="D59" s="9">
        <f t="shared" si="9"/>
        <v>1.0700852174375408E-4</v>
      </c>
      <c r="E59" s="9">
        <f t="shared" si="9"/>
        <v>2.9280857523073863E-9</v>
      </c>
      <c r="F59" s="9">
        <f t="shared" si="9"/>
        <v>2.0979418239834569E-15</v>
      </c>
      <c r="G59" s="9">
        <f t="shared" si="9"/>
        <v>3.5383412528500212E-23</v>
      </c>
      <c r="H59" s="9">
        <f t="shared" si="9"/>
        <v>1.3396850239170623E-32</v>
      </c>
      <c r="I59" s="9">
        <f t="shared" si="9"/>
        <v>1.1102321002560523E-43</v>
      </c>
      <c r="J59" s="9">
        <f t="shared" si="9"/>
        <v>1.9836896195918702E-56</v>
      </c>
      <c r="K59" s="9">
        <f t="shared" si="9"/>
        <v>7.5674870856432634E-71</v>
      </c>
      <c r="L59" s="9">
        <f t="shared" si="9"/>
        <v>6.1229244106758824E-87</v>
      </c>
      <c r="M59" s="9">
        <f t="shared" si="10"/>
        <v>1.0457669109686287E-104</v>
      </c>
      <c r="N59" s="9">
        <f t="shared" si="10"/>
        <v>3.757148156075052E-124</v>
      </c>
      <c r="O59" s="9">
        <f t="shared" si="10"/>
        <v>2.831873392269592E-145</v>
      </c>
      <c r="P59" s="9">
        <f t="shared" si="10"/>
        <v>4.4687223159955335E-168</v>
      </c>
      <c r="Q59" s="9">
        <f t="shared" si="10"/>
        <v>1.4739237005732613E-192</v>
      </c>
      <c r="R59" s="9">
        <f t="shared" si="10"/>
        <v>1.014786809509901E-218</v>
      </c>
      <c r="S59" s="9">
        <f t="shared" si="10"/>
        <v>1.4568450825787627E-246</v>
      </c>
      <c r="T59" s="9">
        <f t="shared" si="10"/>
        <v>4.3571430567662005E-276</v>
      </c>
      <c r="U59" s="9">
        <f t="shared" si="10"/>
        <v>2.7127790308090345E-307</v>
      </c>
      <c r="V59" s="9">
        <f t="shared" si="10"/>
        <v>0</v>
      </c>
      <c r="W59" s="10">
        <f t="shared" si="4"/>
        <v>8.7507258839922344E-2</v>
      </c>
      <c r="X59" s="10">
        <f t="shared" si="11"/>
        <v>0.19646956979939023</v>
      </c>
    </row>
    <row r="60" spans="1:24" x14ac:dyDescent="0.25">
      <c r="A60" s="15">
        <v>300</v>
      </c>
      <c r="B60" s="14">
        <f t="shared" si="3"/>
        <v>5</v>
      </c>
      <c r="C60" s="9">
        <f t="shared" si="9"/>
        <v>0.13453355217186641</v>
      </c>
      <c r="D60" s="9">
        <f t="shared" si="9"/>
        <v>8.1895953903626947E-5</v>
      </c>
      <c r="E60" s="9">
        <f t="shared" si="9"/>
        <v>1.6041056709252297E-9</v>
      </c>
      <c r="F60" s="9">
        <f t="shared" si="9"/>
        <v>7.1973026601633212E-16</v>
      </c>
      <c r="G60" s="9">
        <f t="shared" si="9"/>
        <v>6.6500547912191614E-24</v>
      </c>
      <c r="H60" s="9">
        <f t="shared" si="9"/>
        <v>1.2067003359735834E-33</v>
      </c>
      <c r="I60" s="9">
        <f t="shared" si="9"/>
        <v>4.192796413021563E-45</v>
      </c>
      <c r="J60" s="9">
        <f t="shared" si="9"/>
        <v>2.747761413788838E-58</v>
      </c>
      <c r="K60" s="9">
        <f t="shared" si="9"/>
        <v>3.3635224717854526E-73</v>
      </c>
      <c r="L60" s="9">
        <f t="shared" si="9"/>
        <v>7.6394295272316362E-90</v>
      </c>
      <c r="M60" s="9">
        <f t="shared" si="10"/>
        <v>3.2041906862099917E-108</v>
      </c>
      <c r="N60" s="9">
        <f t="shared" si="10"/>
        <v>2.4731203188685909E-128</v>
      </c>
      <c r="O60" s="9">
        <f t="shared" si="10"/>
        <v>3.503372085959457E-150</v>
      </c>
      <c r="P60" s="9">
        <f t="shared" si="10"/>
        <v>9.0895702262687671E-174</v>
      </c>
      <c r="Q60" s="9">
        <f t="shared" si="10"/>
        <v>4.3122563661020196E-199</v>
      </c>
      <c r="R60" s="9">
        <f t="shared" si="10"/>
        <v>3.735906623322853E-226</v>
      </c>
      <c r="S60" s="9">
        <f t="shared" si="10"/>
        <v>5.9040257352121622E-255</v>
      </c>
      <c r="T60" s="9">
        <f t="shared" si="10"/>
        <v>1.7004834110343593E-285</v>
      </c>
      <c r="U60" s="9">
        <f t="shared" si="10"/>
        <v>0</v>
      </c>
      <c r="V60" s="9">
        <f t="shared" si="10"/>
        <v>0</v>
      </c>
      <c r="W60" s="10">
        <f t="shared" si="4"/>
        <v>8.1836380219060201E-2</v>
      </c>
      <c r="X60" s="10">
        <f t="shared" si="11"/>
        <v>0.20324438255109334</v>
      </c>
    </row>
    <row r="61" spans="1:24" x14ac:dyDescent="0.25">
      <c r="A61" s="15">
        <v>310</v>
      </c>
      <c r="B61" s="14">
        <f t="shared" si="3"/>
        <v>5.166666666666667</v>
      </c>
      <c r="C61" s="9">
        <f t="shared" si="9"/>
        <v>0.12583215361203326</v>
      </c>
      <c r="D61" s="9">
        <f t="shared" si="9"/>
        <v>6.2676758415985417E-5</v>
      </c>
      <c r="E61" s="9">
        <f t="shared" si="9"/>
        <v>8.7878403201367556E-10</v>
      </c>
      <c r="F61" s="9">
        <f t="shared" si="9"/>
        <v>2.4691421368223165E-16</v>
      </c>
      <c r="G61" s="9">
        <f t="shared" si="9"/>
        <v>1.2498293851842645E-24</v>
      </c>
      <c r="H61" s="9">
        <f t="shared" si="9"/>
        <v>1.086916457856071E-34</v>
      </c>
      <c r="I61" s="9">
        <f t="shared" si="9"/>
        <v>1.5834114107304566E-46</v>
      </c>
      <c r="J61" s="9">
        <f t="shared" si="9"/>
        <v>3.8061361578634153E-60</v>
      </c>
      <c r="K61" s="9">
        <f t="shared" si="9"/>
        <v>1.4949854938859632E-75</v>
      </c>
      <c r="L61" s="9">
        <f t="shared" si="9"/>
        <v>9.5315374790156407E-93</v>
      </c>
      <c r="M61" s="9">
        <f t="shared" si="10"/>
        <v>9.8175203727625197E-112</v>
      </c>
      <c r="N61" s="9">
        <f t="shared" si="10"/>
        <v>1.6279166691127158E-132</v>
      </c>
      <c r="O61" s="9">
        <f t="shared" si="10"/>
        <v>4.3340977058447829E-155</v>
      </c>
      <c r="P61" s="9">
        <f t="shared" si="10"/>
        <v>1.8488570346504136E-179</v>
      </c>
      <c r="Q61" s="9">
        <f t="shared" si="10"/>
        <v>1.2616362000119086E-205</v>
      </c>
      <c r="R61" s="9">
        <f t="shared" si="10"/>
        <v>1.3753626049720723E-233</v>
      </c>
      <c r="S61" s="9">
        <f t="shared" si="10"/>
        <v>2.3926716916490681E-263</v>
      </c>
      <c r="T61" s="9">
        <f t="shared" si="10"/>
        <v>6.6365593085426692E-295</v>
      </c>
      <c r="U61" s="9">
        <f t="shared" si="10"/>
        <v>0</v>
      </c>
      <c r="V61" s="9">
        <f t="shared" si="10"/>
        <v>0</v>
      </c>
      <c r="W61" s="10">
        <f t="shared" si="4"/>
        <v>7.653487989974829E-2</v>
      </c>
      <c r="X61" s="10">
        <f t="shared" si="11"/>
        <v>0.21001919530279647</v>
      </c>
    </row>
    <row r="62" spans="1:24" x14ac:dyDescent="0.25">
      <c r="A62" s="15">
        <v>320</v>
      </c>
      <c r="B62" s="14">
        <f t="shared" si="3"/>
        <v>5.333333333333333</v>
      </c>
      <c r="C62" s="9">
        <f t="shared" si="9"/>
        <v>0.11769354653190722</v>
      </c>
      <c r="D62" s="9">
        <f t="shared" si="9"/>
        <v>4.7967889233680617E-5</v>
      </c>
      <c r="E62" s="9">
        <f t="shared" si="9"/>
        <v>4.8142799375354027E-10</v>
      </c>
      <c r="F62" s="9">
        <f t="shared" si="9"/>
        <v>8.4707607553814969E-17</v>
      </c>
      <c r="G62" s="9">
        <f t="shared" si="9"/>
        <v>2.3489633410730307E-25</v>
      </c>
      <c r="H62" s="9">
        <f t="shared" si="9"/>
        <v>9.790230027616683E-36</v>
      </c>
      <c r="I62" s="9">
        <f t="shared" si="9"/>
        <v>5.97976016160678E-48</v>
      </c>
      <c r="J62" s="9">
        <f t="shared" si="9"/>
        <v>5.2721726054881388E-62</v>
      </c>
      <c r="K62" s="9">
        <f t="shared" si="9"/>
        <v>6.6447649619624479E-78</v>
      </c>
      <c r="L62" s="9">
        <f t="shared" si="9"/>
        <v>1.1892276300218003E-95</v>
      </c>
      <c r="M62" s="9">
        <f t="shared" si="10"/>
        <v>3.0080515084328447E-115</v>
      </c>
      <c r="N62" s="9">
        <f t="shared" si="10"/>
        <v>1.0715664180816195E-136</v>
      </c>
      <c r="O62" s="9">
        <f t="shared" si="10"/>
        <v>5.3618064147661491E-160</v>
      </c>
      <c r="P62" s="9">
        <f t="shared" si="10"/>
        <v>3.7606534186815001E-185</v>
      </c>
      <c r="Q62" s="9">
        <f t="shared" si="10"/>
        <v>3.6911671432452165E-212</v>
      </c>
      <c r="R62" s="9">
        <f t="shared" si="10"/>
        <v>5.0633553936979043E-241</v>
      </c>
      <c r="S62" s="9">
        <f t="shared" si="10"/>
        <v>9.6965665137192015E-272</v>
      </c>
      <c r="T62" s="9">
        <f t="shared" si="10"/>
        <v>2.5900822771922002E-304</v>
      </c>
      <c r="U62" s="9">
        <f t="shared" si="10"/>
        <v>0</v>
      </c>
      <c r="V62" s="9">
        <f t="shared" si="10"/>
        <v>0</v>
      </c>
      <c r="W62" s="10">
        <f t="shared" si="4"/>
        <v>7.1578257922621458E-2</v>
      </c>
      <c r="X62" s="10">
        <f t="shared" si="11"/>
        <v>0.21679400805449961</v>
      </c>
    </row>
    <row r="63" spans="1:24" x14ac:dyDescent="0.25">
      <c r="A63" s="15">
        <v>330</v>
      </c>
      <c r="B63" s="14">
        <f t="shared" si="3"/>
        <v>5.5</v>
      </c>
      <c r="C63" s="9">
        <f t="shared" si="9"/>
        <v>0.11008133054740613</v>
      </c>
      <c r="D63" s="9">
        <f t="shared" si="9"/>
        <v>3.6710871073827244E-5</v>
      </c>
      <c r="E63" s="9">
        <f t="shared" si="9"/>
        <v>2.6374274534605203E-10</v>
      </c>
      <c r="F63" s="9">
        <f t="shared" si="9"/>
        <v>2.9060209497398946E-17</v>
      </c>
      <c r="G63" s="9">
        <f t="shared" si="9"/>
        <v>4.4147055935090387E-26</v>
      </c>
      <c r="H63" s="9">
        <f t="shared" si="9"/>
        <v>8.8183966026891198E-37</v>
      </c>
      <c r="I63" s="9">
        <f t="shared" si="9"/>
        <v>2.2582590568703127E-49</v>
      </c>
      <c r="J63" s="9">
        <f t="shared" si="9"/>
        <v>7.3028927051478958E-64</v>
      </c>
      <c r="K63" s="9">
        <f t="shared" si="9"/>
        <v>2.9533999881803722E-80</v>
      </c>
      <c r="L63" s="9">
        <f t="shared" si="9"/>
        <v>1.4837714892490608E-98</v>
      </c>
      <c r="M63" s="9">
        <f t="shared" si="10"/>
        <v>9.2165572709061557E-119</v>
      </c>
      <c r="N63" s="9">
        <f t="shared" si="10"/>
        <v>7.0535219040799262E-141</v>
      </c>
      <c r="O63" s="9">
        <f t="shared" si="10"/>
        <v>6.6332071818911164E-165</v>
      </c>
      <c r="P63" s="9">
        <f t="shared" si="10"/>
        <v>7.6493281364577477E-191</v>
      </c>
      <c r="Q63" s="9">
        <f t="shared" si="10"/>
        <v>1.0799242189819595E-218</v>
      </c>
      <c r="R63" s="9">
        <f t="shared" si="10"/>
        <v>1.8640588125786046E-248</v>
      </c>
      <c r="S63" s="9">
        <f t="shared" si="10"/>
        <v>3.9296407644702025E-280</v>
      </c>
      <c r="T63" s="9">
        <f t="shared" si="10"/>
        <v>0</v>
      </c>
      <c r="U63" s="9">
        <f t="shared" si="10"/>
        <v>0</v>
      </c>
      <c r="V63" s="9">
        <f t="shared" si="10"/>
        <v>0</v>
      </c>
      <c r="W63" s="10">
        <f t="shared" si="4"/>
        <v>6.6943741941714568E-2</v>
      </c>
      <c r="X63" s="10">
        <f t="shared" si="11"/>
        <v>0.22356882080620269</v>
      </c>
    </row>
    <row r="64" spans="1:24" x14ac:dyDescent="0.25">
      <c r="A64" s="15">
        <v>340</v>
      </c>
      <c r="B64" s="14">
        <f t="shared" si="3"/>
        <v>5.666666666666667</v>
      </c>
      <c r="C64" s="9">
        <f t="shared" si="9"/>
        <v>0.10296145958862808</v>
      </c>
      <c r="D64" s="9">
        <f t="shared" si="9"/>
        <v>2.8095629733335964E-5</v>
      </c>
      <c r="E64" s="9">
        <f t="shared" si="9"/>
        <v>1.4448730988892753E-10</v>
      </c>
      <c r="F64" s="9">
        <f t="shared" si="9"/>
        <v>9.9695387512414359E-18</v>
      </c>
      <c r="G64" s="9">
        <f t="shared" si="9"/>
        <v>8.2971177696017459E-27</v>
      </c>
      <c r="H64" s="9">
        <f t="shared" si="9"/>
        <v>7.9430328422272835E-38</v>
      </c>
      <c r="I64" s="9">
        <f t="shared" si="9"/>
        <v>8.5283252674244807E-51</v>
      </c>
      <c r="J64" s="9">
        <f t="shared" si="9"/>
        <v>1.0115799662435926E-65</v>
      </c>
      <c r="K64" s="9">
        <f t="shared" si="9"/>
        <v>1.3126982730187082E-82</v>
      </c>
      <c r="L64" s="9">
        <f t="shared" si="9"/>
        <v>1.8512669708725826E-101</v>
      </c>
      <c r="M64" s="9">
        <f t="shared" si="10"/>
        <v>2.8239186626211832E-122</v>
      </c>
      <c r="N64" s="9">
        <f t="shared" si="10"/>
        <v>4.6429386374765773E-145</v>
      </c>
      <c r="O64" s="9">
        <f t="shared" si="10"/>
        <v>8.2060846875638979E-170</v>
      </c>
      <c r="P64" s="9">
        <f t="shared" si="10"/>
        <v>1.5559057010822713E-196</v>
      </c>
      <c r="Q64" s="9">
        <f t="shared" si="10"/>
        <v>3.1595326721467797E-225</v>
      </c>
      <c r="R64" s="9">
        <f t="shared" si="10"/>
        <v>6.8624755455174255E-256</v>
      </c>
      <c r="S64" s="9">
        <f t="shared" si="10"/>
        <v>1.5925303576206803E-288</v>
      </c>
      <c r="T64" s="9">
        <f t="shared" si="10"/>
        <v>0</v>
      </c>
      <c r="U64" s="9">
        <f t="shared" si="10"/>
        <v>0</v>
      </c>
      <c r="V64" s="9">
        <f t="shared" si="10"/>
        <v>0</v>
      </c>
      <c r="W64" s="10">
        <f t="shared" si="4"/>
        <v>6.261014191297147E-2</v>
      </c>
      <c r="X64" s="10">
        <f t="shared" si="11"/>
        <v>0.2303436335579058</v>
      </c>
    </row>
    <row r="65" spans="1:24" x14ac:dyDescent="0.25">
      <c r="A65" s="15">
        <v>350</v>
      </c>
      <c r="B65" s="14">
        <f t="shared" si="3"/>
        <v>5.833333333333333</v>
      </c>
      <c r="C65" s="9">
        <f t="shared" ref="C65:L74" si="12">(1/C$24^2)*EXP(-Dab*C$24^2*PI()*PI()*$A65*60/(R.^2))</f>
        <v>9.6302089626863596E-2</v>
      </c>
      <c r="D65" s="9">
        <f t="shared" si="12"/>
        <v>2.1502197769300186E-5</v>
      </c>
      <c r="E65" s="9">
        <f t="shared" si="12"/>
        <v>7.9155097485419421E-11</v>
      </c>
      <c r="F65" s="9">
        <f t="shared" si="12"/>
        <v>3.420199118709112E-18</v>
      </c>
      <c r="G65" s="9">
        <f t="shared" si="12"/>
        <v>1.5593828812471553E-27</v>
      </c>
      <c r="H65" s="9">
        <f t="shared" si="12"/>
        <v>7.1545626234888174E-39</v>
      </c>
      <c r="I65" s="9">
        <f t="shared" si="12"/>
        <v>3.2207257907686869E-52</v>
      </c>
      <c r="J65" s="9">
        <f t="shared" si="12"/>
        <v>1.4012173934639814E-67</v>
      </c>
      <c r="K65" s="9">
        <f t="shared" si="12"/>
        <v>5.8345525932234739E-85</v>
      </c>
      <c r="L65" s="9">
        <f t="shared" si="12"/>
        <v>2.3097824848879909E-104</v>
      </c>
      <c r="M65" s="9">
        <f t="shared" ref="M65:V74" si="13">(1/M$24^2)*EXP(-Dab*M$24^2*PI()*PI()*$A65*60/(R.^2))</f>
        <v>8.6523811209559358E-126</v>
      </c>
      <c r="N65" s="9">
        <f t="shared" si="13"/>
        <v>3.0561866092600656E-149</v>
      </c>
      <c r="O65" s="9">
        <f t="shared" si="13"/>
        <v>1.0151925615003688E-174</v>
      </c>
      <c r="P65" s="9">
        <f t="shared" si="13"/>
        <v>3.1647780138001727E-202</v>
      </c>
      <c r="Q65" s="9">
        <f t="shared" si="13"/>
        <v>9.2438400129349569E-232</v>
      </c>
      <c r="R65" s="9">
        <f t="shared" si="13"/>
        <v>2.5263993976504177E-263</v>
      </c>
      <c r="S65" s="9">
        <f t="shared" si="13"/>
        <v>6.4539053108206715E-297</v>
      </c>
      <c r="T65" s="9">
        <f t="shared" si="13"/>
        <v>0</v>
      </c>
      <c r="U65" s="9">
        <f t="shared" si="13"/>
        <v>0</v>
      </c>
      <c r="V65" s="9">
        <f t="shared" si="13"/>
        <v>0</v>
      </c>
      <c r="W65" s="10">
        <f t="shared" si="4"/>
        <v>5.8557722066239819E-2</v>
      </c>
      <c r="X65" s="10">
        <f t="shared" si="11"/>
        <v>0.2371184463096089</v>
      </c>
    </row>
    <row r="66" spans="1:24" x14ac:dyDescent="0.25">
      <c r="A66" s="15">
        <v>360</v>
      </c>
      <c r="B66" s="14">
        <f t="shared" si="3"/>
        <v>6</v>
      </c>
      <c r="C66" s="9">
        <f t="shared" si="12"/>
        <v>9.0073436250361474E-2</v>
      </c>
      <c r="D66" s="9">
        <f t="shared" si="12"/>
        <v>1.6456100585690598E-5</v>
      </c>
      <c r="E66" s="9">
        <f t="shared" si="12"/>
        <v>4.336387370449878E-11</v>
      </c>
      <c r="F66" s="9">
        <f t="shared" si="12"/>
        <v>1.1733503729208918E-18</v>
      </c>
      <c r="G66" s="9">
        <f t="shared" si="12"/>
        <v>2.9307466012301944E-28</v>
      </c>
      <c r="H66" s="9">
        <f t="shared" si="12"/>
        <v>6.4443604036602507E-40</v>
      </c>
      <c r="I66" s="9">
        <f t="shared" si="12"/>
        <v>1.2163085124044598E-53</v>
      </c>
      <c r="J66" s="9">
        <f t="shared" si="12"/>
        <v>1.940934230871359E-69</v>
      </c>
      <c r="K66" s="9">
        <f t="shared" si="12"/>
        <v>2.5932847374596654E-87</v>
      </c>
      <c r="L66" s="9">
        <f t="shared" si="12"/>
        <v>2.8818615636948521E-107</v>
      </c>
      <c r="M66" s="9">
        <f t="shared" si="13"/>
        <v>2.6510572012293689E-129</v>
      </c>
      <c r="N66" s="9">
        <f t="shared" si="13"/>
        <v>2.0117165700248015E-153</v>
      </c>
      <c r="O66" s="9">
        <f t="shared" si="13"/>
        <v>1.2559167692815705E-179</v>
      </c>
      <c r="P66" s="9">
        <f t="shared" si="13"/>
        <v>6.4372923562562293E-208</v>
      </c>
      <c r="Q66" s="9">
        <f t="shared" si="13"/>
        <v>2.7044688899095435E-238</v>
      </c>
      <c r="R66" s="9">
        <f t="shared" si="13"/>
        <v>9.3008621657182045E-271</v>
      </c>
      <c r="S66" s="9">
        <f t="shared" si="13"/>
        <v>2.6155164679736614E-305</v>
      </c>
      <c r="T66" s="9">
        <f t="shared" si="13"/>
        <v>0</v>
      </c>
      <c r="U66" s="9">
        <f t="shared" si="13"/>
        <v>0</v>
      </c>
      <c r="V66" s="9">
        <f t="shared" si="13"/>
        <v>0</v>
      </c>
      <c r="W66" s="10">
        <f t="shared" si="4"/>
        <v>5.4768087189614623E-2</v>
      </c>
      <c r="X66" s="10">
        <f t="shared" si="11"/>
        <v>0.24389325906131201</v>
      </c>
    </row>
    <row r="67" spans="1:24" x14ac:dyDescent="0.25">
      <c r="A67" s="15">
        <v>370</v>
      </c>
      <c r="B67" s="14">
        <f t="shared" si="3"/>
        <v>6.166666666666667</v>
      </c>
      <c r="C67" s="9">
        <f t="shared" si="12"/>
        <v>8.4247641451850055E-2</v>
      </c>
      <c r="D67" s="9">
        <f t="shared" si="12"/>
        <v>1.259421243315911E-5</v>
      </c>
      <c r="E67" s="9">
        <f t="shared" si="12"/>
        <v>2.3756215359422852E-11</v>
      </c>
      <c r="F67" s="9">
        <f t="shared" si="12"/>
        <v>4.0253536412617521E-19</v>
      </c>
      <c r="G67" s="9">
        <f t="shared" si="12"/>
        <v>5.5081248767799657E-29</v>
      </c>
      <c r="H67" s="9">
        <f t="shared" si="12"/>
        <v>5.8046568599344942E-41</v>
      </c>
      <c r="I67" s="9">
        <f t="shared" si="12"/>
        <v>4.5933944503684081E-55</v>
      </c>
      <c r="J67" s="9">
        <f t="shared" si="12"/>
        <v>2.6885376288793769E-71</v>
      </c>
      <c r="K67" s="9">
        <f t="shared" si="12"/>
        <v>1.1526377767769091E-89</v>
      </c>
      <c r="L67" s="9">
        <f t="shared" si="12"/>
        <v>3.5956312452097605E-110</v>
      </c>
      <c r="M67" s="9">
        <f t="shared" si="13"/>
        <v>8.1227400711327104E-133</v>
      </c>
      <c r="N67" s="9">
        <f t="shared" si="13"/>
        <v>1.3242004090491824E-157</v>
      </c>
      <c r="O67" s="9">
        <f t="shared" si="13"/>
        <v>1.553721915605529E-184</v>
      </c>
      <c r="P67" s="9">
        <f t="shared" si="13"/>
        <v>1.309372496245135E-213</v>
      </c>
      <c r="Q67" s="9">
        <f t="shared" si="13"/>
        <v>7.9124605859186494E-245</v>
      </c>
      <c r="R67" s="9">
        <f t="shared" si="13"/>
        <v>3.4240839792053464E-278</v>
      </c>
      <c r="S67" s="9">
        <f t="shared" si="13"/>
        <v>0</v>
      </c>
      <c r="T67" s="9">
        <f t="shared" si="13"/>
        <v>0</v>
      </c>
      <c r="U67" s="9">
        <f t="shared" si="13"/>
        <v>0</v>
      </c>
      <c r="V67" s="9">
        <f t="shared" si="13"/>
        <v>0</v>
      </c>
      <c r="W67" s="10">
        <f t="shared" si="4"/>
        <v>5.1224080883367037E-2</v>
      </c>
      <c r="X67" s="10">
        <f t="shared" si="11"/>
        <v>0.25066807181301515</v>
      </c>
    </row>
    <row r="68" spans="1:24" x14ac:dyDescent="0.25">
      <c r="A68" s="15">
        <v>380</v>
      </c>
      <c r="B68" s="14">
        <f t="shared" si="3"/>
        <v>6.333333333333333</v>
      </c>
      <c r="C68" s="9">
        <f t="shared" si="12"/>
        <v>7.8798649032011434E-2</v>
      </c>
      <c r="D68" s="9">
        <f t="shared" si="12"/>
        <v>9.6386252615314611E-6</v>
      </c>
      <c r="E68" s="9">
        <f t="shared" si="12"/>
        <v>1.3014468496266443E-11</v>
      </c>
      <c r="F68" s="9">
        <f t="shared" si="12"/>
        <v>1.3809576671359635E-19</v>
      </c>
      <c r="G68" s="9">
        <f t="shared" si="12"/>
        <v>1.0352119710884389E-29</v>
      </c>
      <c r="H68" s="9">
        <f t="shared" si="12"/>
        <v>5.2284538962852934E-42</v>
      </c>
      <c r="I68" s="9">
        <f t="shared" si="12"/>
        <v>1.7346974358475456E-56</v>
      </c>
      <c r="J68" s="9">
        <f t="shared" si="12"/>
        <v>3.7241007278519297E-73</v>
      </c>
      <c r="K68" s="9">
        <f t="shared" si="12"/>
        <v>5.1231313910970689E-92</v>
      </c>
      <c r="L68" s="9">
        <f t="shared" si="12"/>
        <v>4.4861849765445599E-113</v>
      </c>
      <c r="M68" s="9">
        <f t="shared" si="13"/>
        <v>2.4887771652980093E-136</v>
      </c>
      <c r="N68" s="9">
        <f t="shared" si="13"/>
        <v>8.7164700507701436E-162</v>
      </c>
      <c r="O68" s="9">
        <f t="shared" si="13"/>
        <v>1.9221431308810684E-189</v>
      </c>
      <c r="P68" s="9">
        <f t="shared" si="13"/>
        <v>2.6633190463333234E-219</v>
      </c>
      <c r="Q68" s="9">
        <f t="shared" si="13"/>
        <v>2.3149474100924162E-251</v>
      </c>
      <c r="R68" s="9">
        <f t="shared" si="13"/>
        <v>1.2605660515933516E-285</v>
      </c>
      <c r="S68" s="9">
        <f t="shared" si="13"/>
        <v>0</v>
      </c>
      <c r="T68" s="9">
        <f t="shared" si="13"/>
        <v>0</v>
      </c>
      <c r="U68" s="9">
        <f t="shared" si="13"/>
        <v>0</v>
      </c>
      <c r="V68" s="9">
        <f t="shared" si="13"/>
        <v>0</v>
      </c>
      <c r="W68" s="10">
        <f t="shared" si="4"/>
        <v>4.7909693925476254E-2</v>
      </c>
      <c r="X68" s="10">
        <f t="shared" si="11"/>
        <v>0.25744288456471826</v>
      </c>
    </row>
    <row r="69" spans="1:24" x14ac:dyDescent="0.25">
      <c r="A69" s="15">
        <v>390</v>
      </c>
      <c r="B69" s="14">
        <f t="shared" si="3"/>
        <v>6.5</v>
      </c>
      <c r="C69" s="9">
        <f t="shared" si="12"/>
        <v>7.370208806164455E-2</v>
      </c>
      <c r="D69" s="9">
        <f t="shared" si="12"/>
        <v>7.376649983100871E-6</v>
      </c>
      <c r="E69" s="9">
        <f t="shared" si="12"/>
        <v>7.1297716272440493E-12</v>
      </c>
      <c r="F69" s="9">
        <f t="shared" si="12"/>
        <v>4.7375814608522117E-20</v>
      </c>
      <c r="G69" s="9">
        <f t="shared" si="12"/>
        <v>1.9456055355652987E-30</v>
      </c>
      <c r="H69" s="9">
        <f t="shared" si="12"/>
        <v>4.7094480871501085E-43</v>
      </c>
      <c r="I69" s="9">
        <f t="shared" si="12"/>
        <v>6.5510925013083927E-58</v>
      </c>
      <c r="J69" s="9">
        <f t="shared" si="12"/>
        <v>5.1585390073066851E-75</v>
      </c>
      <c r="K69" s="9">
        <f t="shared" si="12"/>
        <v>2.2770792159731473E-94</v>
      </c>
      <c r="L69" s="9">
        <f t="shared" si="12"/>
        <v>5.5973080305679264E-116</v>
      </c>
      <c r="M69" s="9">
        <f t="shared" si="13"/>
        <v>7.6255201129984444E-140</v>
      </c>
      <c r="N69" s="9">
        <f t="shared" si="13"/>
        <v>5.7375643163054874E-166</v>
      </c>
      <c r="O69" s="9">
        <f t="shared" si="13"/>
        <v>2.3779250189395468E-194</v>
      </c>
      <c r="P69" s="9">
        <f t="shared" si="13"/>
        <v>5.4173036037511747E-225</v>
      </c>
      <c r="Q69" s="9">
        <f t="shared" si="13"/>
        <v>6.7728381750560077E-258</v>
      </c>
      <c r="R69" s="9">
        <f t="shared" si="13"/>
        <v>4.6407353910691412E-293</v>
      </c>
      <c r="S69" s="9">
        <f t="shared" si="13"/>
        <v>0</v>
      </c>
      <c r="T69" s="9">
        <f t="shared" si="13"/>
        <v>0</v>
      </c>
      <c r="U69" s="9">
        <f t="shared" si="13"/>
        <v>0</v>
      </c>
      <c r="V69" s="9">
        <f t="shared" si="13"/>
        <v>0</v>
      </c>
      <c r="W69" s="10">
        <f t="shared" si="4"/>
        <v>4.4809981265685826E-2</v>
      </c>
      <c r="X69" s="10">
        <f t="shared" si="11"/>
        <v>0.26421769731642136</v>
      </c>
    </row>
    <row r="70" spans="1:24" x14ac:dyDescent="0.25">
      <c r="A70" s="15">
        <v>400</v>
      </c>
      <c r="B70" s="14">
        <f t="shared" si="3"/>
        <v>6.666666666666667</v>
      </c>
      <c r="C70" s="9">
        <f t="shared" si="12"/>
        <v>6.8935163881295752E-2</v>
      </c>
      <c r="D70" s="9">
        <f t="shared" si="12"/>
        <v>5.6455110035615691E-6</v>
      </c>
      <c r="E70" s="9">
        <f t="shared" si="12"/>
        <v>3.9059331136909109E-12</v>
      </c>
      <c r="F70" s="9">
        <f t="shared" si="12"/>
        <v>1.6252980545566022E-20</v>
      </c>
      <c r="G70" s="9">
        <f t="shared" si="12"/>
        <v>3.6566239627642144E-31</v>
      </c>
      <c r="H70" s="9">
        <f t="shared" si="12"/>
        <v>4.2419617205230503E-44</v>
      </c>
      <c r="I70" s="9">
        <f t="shared" si="12"/>
        <v>2.4740229664161111E-59</v>
      </c>
      <c r="J70" s="9">
        <f t="shared" si="12"/>
        <v>7.1454900483467663E-77</v>
      </c>
      <c r="K70" s="9">
        <f t="shared" si="12"/>
        <v>1.012093846515029E-96</v>
      </c>
      <c r="L70" s="9">
        <f t="shared" si="12"/>
        <v>6.9836302677810231E-119</v>
      </c>
      <c r="M70" s="9">
        <f t="shared" si="13"/>
        <v>2.3364308305515831E-143</v>
      </c>
      <c r="N70" s="9">
        <f t="shared" si="13"/>
        <v>3.7767174202397961E-170</v>
      </c>
      <c r="O70" s="9">
        <f t="shared" si="13"/>
        <v>2.9417826928979694E-199</v>
      </c>
      <c r="P70" s="9">
        <f t="shared" si="13"/>
        <v>1.10190246923741E-230</v>
      </c>
      <c r="Q70" s="9">
        <f t="shared" si="13"/>
        <v>1.9815282518089668E-264</v>
      </c>
      <c r="R70" s="9">
        <f t="shared" si="13"/>
        <v>1.7084725503044463E-300</v>
      </c>
      <c r="S70" s="9">
        <f t="shared" si="13"/>
        <v>0</v>
      </c>
      <c r="T70" s="9">
        <f t="shared" si="13"/>
        <v>0</v>
      </c>
      <c r="U70" s="9">
        <f t="shared" si="13"/>
        <v>0</v>
      </c>
      <c r="V70" s="9">
        <f t="shared" si="13"/>
        <v>0</v>
      </c>
      <c r="W70" s="10">
        <f t="shared" si="4"/>
        <v>4.1910986455705901E-2</v>
      </c>
      <c r="X70" s="10">
        <f t="shared" si="11"/>
        <v>0.27099251006812447</v>
      </c>
    </row>
    <row r="71" spans="1:24" x14ac:dyDescent="0.25">
      <c r="A71" s="15">
        <v>410</v>
      </c>
      <c r="B71" s="14">
        <f t="shared" si="3"/>
        <v>6.833333333333333</v>
      </c>
      <c r="C71" s="9">
        <f t="shared" si="12"/>
        <v>6.4476556150844355E-2</v>
      </c>
      <c r="D71" s="9">
        <f t="shared" si="12"/>
        <v>4.3206326129543392E-6</v>
      </c>
      <c r="E71" s="9">
        <f t="shared" si="12"/>
        <v>2.1398039497268322E-12</v>
      </c>
      <c r="F71" s="9">
        <f t="shared" si="12"/>
        <v>5.5758276411151748E-21</v>
      </c>
      <c r="G71" s="9">
        <f t="shared" si="12"/>
        <v>6.87235853344575E-32</v>
      </c>
      <c r="H71" s="9">
        <f t="shared" si="12"/>
        <v>3.8208806861000392E-45</v>
      </c>
      <c r="I71" s="9">
        <f t="shared" si="12"/>
        <v>9.343158621454242E-61</v>
      </c>
      <c r="J71" s="9">
        <f t="shared" si="12"/>
        <v>9.8977691084047894E-79</v>
      </c>
      <c r="K71" s="9">
        <f t="shared" si="12"/>
        <v>4.498455508126853E-99</v>
      </c>
      <c r="L71" s="9">
        <f t="shared" si="12"/>
        <v>8.7133120869388219E-122</v>
      </c>
      <c r="M71" s="9">
        <f t="shared" si="13"/>
        <v>7.1587366436116491E-147</v>
      </c>
      <c r="N71" s="9">
        <f t="shared" si="13"/>
        <v>2.4860016700477691E-174</v>
      </c>
      <c r="O71" s="9">
        <f t="shared" si="13"/>
        <v>3.6393432691554683E-204</v>
      </c>
      <c r="P71" s="9">
        <f t="shared" si="13"/>
        <v>2.2413162350191048E-236</v>
      </c>
      <c r="Q71" s="9">
        <f t="shared" si="13"/>
        <v>5.7973542423877321E-271</v>
      </c>
      <c r="R71" s="9">
        <f t="shared" si="13"/>
        <v>6.2896894762857637E-308</v>
      </c>
      <c r="S71" s="9">
        <f t="shared" si="13"/>
        <v>0</v>
      </c>
      <c r="T71" s="9">
        <f t="shared" si="13"/>
        <v>0</v>
      </c>
      <c r="U71" s="9">
        <f t="shared" si="13"/>
        <v>0</v>
      </c>
      <c r="V71" s="9">
        <f t="shared" si="13"/>
        <v>0</v>
      </c>
      <c r="W71" s="10">
        <f t="shared" si="4"/>
        <v>3.9199672549274638E-2</v>
      </c>
      <c r="X71" s="10">
        <f t="shared" si="11"/>
        <v>0.27776732281982752</v>
      </c>
    </row>
    <row r="72" spans="1:24" x14ac:dyDescent="0.25">
      <c r="A72" s="15">
        <v>420</v>
      </c>
      <c r="B72" s="14">
        <f t="shared" si="3"/>
        <v>7</v>
      </c>
      <c r="C72" s="9">
        <f t="shared" si="12"/>
        <v>6.0306323493066596E-2</v>
      </c>
      <c r="D72" s="9">
        <f t="shared" si="12"/>
        <v>3.3066743053636112E-6</v>
      </c>
      <c r="E72" s="9">
        <f t="shared" si="12"/>
        <v>1.1722578984307973E-12</v>
      </c>
      <c r="F72" s="9">
        <f t="shared" si="12"/>
        <v>1.9128709221217397E-21</v>
      </c>
      <c r="G72" s="9">
        <f t="shared" si="12"/>
        <v>1.2916097551502417E-32</v>
      </c>
      <c r="H72" s="9">
        <f t="shared" si="12"/>
        <v>3.4415985289967175E-46</v>
      </c>
      <c r="I72" s="9">
        <f t="shared" si="12"/>
        <v>3.5284479655461882E-62</v>
      </c>
      <c r="J72" s="9">
        <f t="shared" si="12"/>
        <v>1.3710163006378082E-80</v>
      </c>
      <c r="K72" s="9">
        <f t="shared" si="12"/>
        <v>1.9994294035357427E-101</v>
      </c>
      <c r="L72" s="9">
        <f t="shared" si="12"/>
        <v>1.0871395622797372E-124</v>
      </c>
      <c r="M72" s="9">
        <f t="shared" si="13"/>
        <v>2.193410122074519E-150</v>
      </c>
      <c r="N72" s="9">
        <f t="shared" si="13"/>
        <v>1.6363957415400824E-178</v>
      </c>
      <c r="O72" s="9">
        <f t="shared" si="13"/>
        <v>4.5023106100674114E-209</v>
      </c>
      <c r="P72" s="9">
        <f t="shared" si="13"/>
        <v>4.5589320340091552E-242</v>
      </c>
      <c r="Q72" s="9">
        <f t="shared" si="13"/>
        <v>1.6961310635386992E-277</v>
      </c>
      <c r="R72" s="9">
        <f t="shared" si="13"/>
        <v>0</v>
      </c>
      <c r="S72" s="9">
        <f t="shared" si="13"/>
        <v>0</v>
      </c>
      <c r="T72" s="9">
        <f t="shared" si="13"/>
        <v>0</v>
      </c>
      <c r="U72" s="9">
        <f t="shared" si="13"/>
        <v>0</v>
      </c>
      <c r="V72" s="9">
        <f t="shared" si="13"/>
        <v>0</v>
      </c>
      <c r="W72" s="10">
        <f t="shared" si="4"/>
        <v>3.6663858682251256E-2</v>
      </c>
      <c r="X72" s="10">
        <f t="shared" si="11"/>
        <v>0.28454213557153069</v>
      </c>
    </row>
    <row r="73" spans="1:24" x14ac:dyDescent="0.25">
      <c r="A73" s="15">
        <v>430</v>
      </c>
      <c r="B73" s="14">
        <f t="shared" si="3"/>
        <v>7.166666666666667</v>
      </c>
      <c r="C73" s="9">
        <f t="shared" si="12"/>
        <v>5.6405814304689321E-2</v>
      </c>
      <c r="D73" s="9">
        <f t="shared" si="12"/>
        <v>2.5306699136994017E-6</v>
      </c>
      <c r="E73" s="9">
        <f t="shared" si="12"/>
        <v>6.4220303014620508E-13</v>
      </c>
      <c r="F73" s="9">
        <f t="shared" si="12"/>
        <v>6.5623892993348182E-22</v>
      </c>
      <c r="G73" s="9">
        <f t="shared" si="12"/>
        <v>2.4274865047863557E-33</v>
      </c>
      <c r="H73" s="9">
        <f t="shared" si="12"/>
        <v>3.0999660570092587E-47</v>
      </c>
      <c r="I73" s="9">
        <f t="shared" si="12"/>
        <v>1.3325199271452836E-63</v>
      </c>
      <c r="J73" s="9">
        <f t="shared" si="12"/>
        <v>1.8991003690100098E-82</v>
      </c>
      <c r="K73" s="9">
        <f t="shared" si="12"/>
        <v>8.8868677982942268E-104</v>
      </c>
      <c r="L73" s="9">
        <f t="shared" si="12"/>
        <v>1.3563985957136346E-127</v>
      </c>
      <c r="M73" s="9">
        <f t="shared" si="13"/>
        <v>6.7205265441804792E-154</v>
      </c>
      <c r="N73" s="9">
        <f t="shared" si="13"/>
        <v>1.0771477168312046E-182</v>
      </c>
      <c r="O73" s="9">
        <f t="shared" si="13"/>
        <v>5.5699062524073347E-214</v>
      </c>
      <c r="P73" s="9">
        <f t="shared" si="13"/>
        <v>9.2730606087532706E-248</v>
      </c>
      <c r="Q73" s="9">
        <f t="shared" si="13"/>
        <v>4.9623681155572992E-284</v>
      </c>
      <c r="R73" s="9">
        <f t="shared" si="13"/>
        <v>0</v>
      </c>
      <c r="S73" s="9">
        <f t="shared" si="13"/>
        <v>0</v>
      </c>
      <c r="T73" s="9">
        <f t="shared" si="13"/>
        <v>0</v>
      </c>
      <c r="U73" s="9">
        <f t="shared" si="13"/>
        <v>0</v>
      </c>
      <c r="V73" s="9">
        <f t="shared" si="13"/>
        <v>0</v>
      </c>
      <c r="W73" s="10">
        <f t="shared" si="4"/>
        <v>3.4292161681182973E-2</v>
      </c>
      <c r="X73" s="10">
        <f t="shared" si="11"/>
        <v>0.29131694832323379</v>
      </c>
    </row>
    <row r="74" spans="1:24" x14ac:dyDescent="0.25">
      <c r="A74" s="15">
        <v>440</v>
      </c>
      <c r="B74" s="14">
        <f t="shared" si="3"/>
        <v>7.333333333333333</v>
      </c>
      <c r="C74" s="9">
        <f t="shared" si="12"/>
        <v>5.2757583336030769E-2</v>
      </c>
      <c r="D74" s="9">
        <f t="shared" si="12"/>
        <v>1.9367768400157214E-6</v>
      </c>
      <c r="E74" s="9">
        <f t="shared" si="12"/>
        <v>3.518208173142129E-13</v>
      </c>
      <c r="F74" s="9">
        <f t="shared" si="12"/>
        <v>2.2513256288226837E-22</v>
      </c>
      <c r="G74" s="9">
        <f t="shared" si="12"/>
        <v>4.5622841631715227E-34</v>
      </c>
      <c r="H74" s="9">
        <f t="shared" si="12"/>
        <v>2.7922459501430191E-48</v>
      </c>
      <c r="I74" s="9">
        <f t="shared" si="12"/>
        <v>5.0322673696120812E-65</v>
      </c>
      <c r="J74" s="9">
        <f t="shared" si="12"/>
        <v>2.6305903218626496E-84</v>
      </c>
      <c r="K74" s="9">
        <f t="shared" si="12"/>
        <v>3.9499478763640707E-106</v>
      </c>
      <c r="L74" s="9">
        <f t="shared" si="12"/>
        <v>1.6923467917915797E-130</v>
      </c>
      <c r="M74" s="9">
        <f t="shared" si="13"/>
        <v>2.0591441872400274E-157</v>
      </c>
      <c r="N74" s="9">
        <f t="shared" si="13"/>
        <v>7.0902604695279067E-187</v>
      </c>
      <c r="O74" s="9">
        <f t="shared" si="13"/>
        <v>6.8906520112666258E-219</v>
      </c>
      <c r="P74" s="9">
        <f t="shared" si="13"/>
        <v>1.8861797546470975E-253</v>
      </c>
      <c r="Q74" s="9">
        <f t="shared" si="13"/>
        <v>1.4518392973076431E-290</v>
      </c>
      <c r="R74" s="9">
        <f t="shared" si="13"/>
        <v>0</v>
      </c>
      <c r="S74" s="9">
        <f t="shared" si="13"/>
        <v>0</v>
      </c>
      <c r="T74" s="9">
        <f t="shared" si="13"/>
        <v>0</v>
      </c>
      <c r="U74" s="9">
        <f t="shared" si="13"/>
        <v>0</v>
      </c>
      <c r="V74" s="9">
        <f t="shared" si="13"/>
        <v>0</v>
      </c>
      <c r="W74" s="10">
        <f t="shared" si="4"/>
        <v>3.2073942157640652E-2</v>
      </c>
      <c r="X74" s="10">
        <f t="shared" si="11"/>
        <v>0.29809176107493685</v>
      </c>
    </row>
    <row r="75" spans="1:24" x14ac:dyDescent="0.25">
      <c r="A75" s="15">
        <v>450</v>
      </c>
      <c r="B75" s="14">
        <f t="shared" si="3"/>
        <v>7.5</v>
      </c>
      <c r="C75" s="9">
        <f t="shared" ref="C75:L84" si="14">(1/C$24^2)*EXP(-Dab*C$24^2*PI()*PI()*$A75*60/(R.^2))</f>
        <v>4.9345313666127474E-2</v>
      </c>
      <c r="D75" s="9">
        <f t="shared" si="14"/>
        <v>1.4822575270347408E-6</v>
      </c>
      <c r="E75" s="9">
        <f t="shared" si="14"/>
        <v>1.9273949465399151E-13</v>
      </c>
      <c r="F75" s="9">
        <f t="shared" si="14"/>
        <v>7.7235087036175626E-23</v>
      </c>
      <c r="G75" s="9">
        <f t="shared" si="14"/>
        <v>8.5744809474679884E-35</v>
      </c>
      <c r="H75" s="9">
        <f t="shared" si="14"/>
        <v>2.5150718758553903E-49</v>
      </c>
      <c r="I75" s="9">
        <f t="shared" si="14"/>
        <v>1.9004379869586887E-66</v>
      </c>
      <c r="J75" s="9">
        <f t="shared" si="14"/>
        <v>3.6438334457726368E-86</v>
      </c>
      <c r="K75" s="9">
        <f t="shared" si="14"/>
        <v>1.7556341086775467E-108</v>
      </c>
      <c r="L75" s="9">
        <f t="shared" si="14"/>
        <v>2.111501495753715E-133</v>
      </c>
      <c r="M75" s="9">
        <f t="shared" ref="M75:V84" si="15">(1/M$24^2)*EXP(-Dab*M$24^2*PI()*PI()*$A75*60/(R.^2))</f>
        <v>6.3091407436166635E-161</v>
      </c>
      <c r="N75" s="9">
        <f t="shared" si="15"/>
        <v>4.6671215786120159E-191</v>
      </c>
      <c r="O75" s="9">
        <f t="shared" si="15"/>
        <v>8.5245752780580981E-224</v>
      </c>
      <c r="P75" s="9">
        <f t="shared" si="15"/>
        <v>3.8365694099774744E-259</v>
      </c>
      <c r="Q75" s="9">
        <f t="shared" si="15"/>
        <v>4.2476440605012029E-297</v>
      </c>
      <c r="R75" s="9">
        <f t="shared" si="15"/>
        <v>0</v>
      </c>
      <c r="S75" s="9">
        <f t="shared" si="15"/>
        <v>0</v>
      </c>
      <c r="T75" s="9">
        <f t="shared" si="15"/>
        <v>0</v>
      </c>
      <c r="U75" s="9">
        <f t="shared" si="15"/>
        <v>0</v>
      </c>
      <c r="V75" s="9">
        <f t="shared" si="15"/>
        <v>0</v>
      </c>
      <c r="W75" s="10">
        <f t="shared" si="4"/>
        <v>2.9999254631766552E-2</v>
      </c>
      <c r="X75" s="10">
        <f t="shared" si="11"/>
        <v>0.30486657382664001</v>
      </c>
    </row>
    <row r="76" spans="1:24" x14ac:dyDescent="0.25">
      <c r="A76" s="15">
        <v>460</v>
      </c>
      <c r="B76" s="14">
        <f t="shared" si="3"/>
        <v>7.666666666666667</v>
      </c>
      <c r="C76" s="9">
        <f t="shared" si="14"/>
        <v>4.6153743724374661E-2</v>
      </c>
      <c r="D76" s="9">
        <f t="shared" si="14"/>
        <v>1.134403990721667E-6</v>
      </c>
      <c r="E76" s="9">
        <f t="shared" si="14"/>
        <v>1.0558929708328915E-13</v>
      </c>
      <c r="F76" s="9">
        <f t="shared" si="14"/>
        <v>2.6496649765431718E-23</v>
      </c>
      <c r="G76" s="9">
        <f t="shared" si="14"/>
        <v>1.6115112713053804E-35</v>
      </c>
      <c r="H76" s="9">
        <f t="shared" si="14"/>
        <v>2.2654116627493913E-50</v>
      </c>
      <c r="I76" s="9">
        <f t="shared" si="14"/>
        <v>7.1770124220446635E-68</v>
      </c>
      <c r="J76" s="9">
        <f t="shared" si="14"/>
        <v>5.0473546071319482E-88</v>
      </c>
      <c r="K76" s="9">
        <f t="shared" si="14"/>
        <v>7.8032703722387582E-111</v>
      </c>
      <c r="L76" s="9">
        <f t="shared" si="14"/>
        <v>2.6344710127938992E-136</v>
      </c>
      <c r="M76" s="9">
        <f t="shared" si="15"/>
        <v>1.9330971172113257E-164</v>
      </c>
      <c r="N76" s="9">
        <f t="shared" si="15"/>
        <v>3.072104885731544E-195</v>
      </c>
      <c r="O76" s="9">
        <f t="shared" si="15"/>
        <v>1.0545937242579356E-228</v>
      </c>
      <c r="P76" s="9">
        <f t="shared" si="15"/>
        <v>7.803744474146826E-265</v>
      </c>
      <c r="Q76" s="9">
        <f t="shared" si="15"/>
        <v>1.2427325874268551E-303</v>
      </c>
      <c r="R76" s="9">
        <f t="shared" si="15"/>
        <v>0</v>
      </c>
      <c r="S76" s="9">
        <f t="shared" si="15"/>
        <v>0</v>
      </c>
      <c r="T76" s="9">
        <f t="shared" si="15"/>
        <v>0</v>
      </c>
      <c r="U76" s="9">
        <f t="shared" si="15"/>
        <v>0</v>
      </c>
      <c r="V76" s="9">
        <f t="shared" si="15"/>
        <v>0</v>
      </c>
      <c r="W76" s="10">
        <f t="shared" si="4"/>
        <v>2.805880129706716E-2</v>
      </c>
      <c r="X76" s="10">
        <f t="shared" si="11"/>
        <v>0.31164138657834312</v>
      </c>
    </row>
    <row r="77" spans="1:24" x14ac:dyDescent="0.25">
      <c r="A77" s="15">
        <v>470</v>
      </c>
      <c r="B77" s="14">
        <f t="shared" si="3"/>
        <v>7.833333333333333</v>
      </c>
      <c r="C77" s="9">
        <f t="shared" si="14"/>
        <v>4.3168599032282269E-2</v>
      </c>
      <c r="D77" s="9">
        <f t="shared" si="14"/>
        <v>8.681840980356761E-7</v>
      </c>
      <c r="E77" s="9">
        <f t="shared" si="14"/>
        <v>5.7845433695662968E-14</v>
      </c>
      <c r="F77" s="9">
        <f t="shared" si="14"/>
        <v>9.0900713099879563E-24</v>
      </c>
      <c r="G77" s="9">
        <f t="shared" si="14"/>
        <v>3.028718115364444E-36</v>
      </c>
      <c r="H77" s="9">
        <f t="shared" si="14"/>
        <v>2.0405341298548122E-51</v>
      </c>
      <c r="I77" s="9">
        <f t="shared" si="14"/>
        <v>2.7104018999649213E-69</v>
      </c>
      <c r="J77" s="9">
        <f t="shared" si="14"/>
        <v>6.9914799645118438E-90</v>
      </c>
      <c r="K77" s="9">
        <f t="shared" si="14"/>
        <v>3.4683211155042104E-113</v>
      </c>
      <c r="L77" s="9">
        <f t="shared" si="14"/>
        <v>3.2869678431246689E-139</v>
      </c>
      <c r="M77" s="9">
        <f t="shared" si="15"/>
        <v>5.9229372372961568E-168</v>
      </c>
      <c r="N77" s="9">
        <f t="shared" si="15"/>
        <v>2.0221946803755353E-199</v>
      </c>
      <c r="O77" s="9">
        <f t="shared" si="15"/>
        <v>1.304660803579223E-233</v>
      </c>
      <c r="P77" s="9">
        <f t="shared" si="15"/>
        <v>1.5873146373789882E-270</v>
      </c>
      <c r="Q77" s="9">
        <f t="shared" si="15"/>
        <v>0</v>
      </c>
      <c r="R77" s="9">
        <f t="shared" si="15"/>
        <v>0</v>
      </c>
      <c r="S77" s="9">
        <f t="shared" si="15"/>
        <v>0</v>
      </c>
      <c r="T77" s="9">
        <f t="shared" si="15"/>
        <v>0</v>
      </c>
      <c r="U77" s="9">
        <f t="shared" si="15"/>
        <v>0</v>
      </c>
      <c r="V77" s="9">
        <f t="shared" si="15"/>
        <v>0</v>
      </c>
      <c r="W77" s="10">
        <f t="shared" si="4"/>
        <v>2.6243889093471657E-2</v>
      </c>
      <c r="X77" s="10">
        <f t="shared" si="11"/>
        <v>0.31841619933004622</v>
      </c>
    </row>
    <row r="78" spans="1:24" x14ac:dyDescent="0.25">
      <c r="A78" s="15">
        <v>480</v>
      </c>
      <c r="B78" s="14">
        <f t="shared" si="3"/>
        <v>8</v>
      </c>
      <c r="C78" s="9">
        <f t="shared" si="14"/>
        <v>4.0376528360055827E-2</v>
      </c>
      <c r="D78" s="9">
        <f t="shared" si="14"/>
        <v>6.6444021199406867E-7</v>
      </c>
      <c r="E78" s="9">
        <f t="shared" si="14"/>
        <v>3.1689709959901939E-14</v>
      </c>
      <c r="F78" s="9">
        <f t="shared" si="14"/>
        <v>3.1184846821075244E-24</v>
      </c>
      <c r="G78" s="9">
        <f t="shared" si="14"/>
        <v>5.6922552052061851E-37</v>
      </c>
      <c r="H78" s="9">
        <f t="shared" si="14"/>
        <v>1.8379792086216554E-52</v>
      </c>
      <c r="I78" s="9">
        <f t="shared" si="14"/>
        <v>1.0235844704363171E-70</v>
      </c>
      <c r="J78" s="9">
        <f t="shared" si="14"/>
        <v>9.6844378687209776E-92</v>
      </c>
      <c r="K78" s="9">
        <f t="shared" si="14"/>
        <v>1.541565367650059E-115</v>
      </c>
      <c r="L78" s="9">
        <f t="shared" si="14"/>
        <v>4.1010728716564721E-142</v>
      </c>
      <c r="M78" s="9">
        <f t="shared" si="15"/>
        <v>1.8147658079154006E-171</v>
      </c>
      <c r="N78" s="9">
        <f t="shared" si="15"/>
        <v>1.331097562564368E-203</v>
      </c>
      <c r="O78" s="9">
        <f t="shared" si="15"/>
        <v>1.6140242192259338E-238</v>
      </c>
      <c r="P78" s="9">
        <f t="shared" si="15"/>
        <v>3.2286651188858281E-276</v>
      </c>
      <c r="Q78" s="9">
        <f t="shared" si="15"/>
        <v>0</v>
      </c>
      <c r="R78" s="9">
        <f t="shared" si="15"/>
        <v>0</v>
      </c>
      <c r="S78" s="9">
        <f t="shared" si="15"/>
        <v>0</v>
      </c>
      <c r="T78" s="9">
        <f t="shared" si="15"/>
        <v>0</v>
      </c>
      <c r="U78" s="9">
        <f t="shared" si="15"/>
        <v>0</v>
      </c>
      <c r="V78" s="9">
        <f t="shared" si="15"/>
        <v>0</v>
      </c>
      <c r="W78" s="10">
        <f t="shared" si="4"/>
        <v>2.4546389800087352E-2</v>
      </c>
      <c r="X78" s="10">
        <f t="shared" si="11"/>
        <v>0.32519101208174939</v>
      </c>
    </row>
    <row r="79" spans="1:24" x14ac:dyDescent="0.25">
      <c r="A79" s="15">
        <v>490</v>
      </c>
      <c r="B79" s="14">
        <f t="shared" si="3"/>
        <v>8.1666666666666661</v>
      </c>
      <c r="C79" s="9">
        <f t="shared" si="14"/>
        <v>3.7765044012460308E-2</v>
      </c>
      <c r="D79" s="9">
        <f t="shared" si="14"/>
        <v>5.0851057548001718E-7</v>
      </c>
      <c r="E79" s="9">
        <f t="shared" si="14"/>
        <v>1.7360708584643251E-14</v>
      </c>
      <c r="F79" s="9">
        <f t="shared" si="14"/>
        <v>1.0698427307004277E-24</v>
      </c>
      <c r="G79" s="9">
        <f t="shared" si="14"/>
        <v>1.0698179258355319E-37</v>
      </c>
      <c r="H79" s="9">
        <f t="shared" si="14"/>
        <v>1.6555310307727369E-53</v>
      </c>
      <c r="I79" s="9">
        <f t="shared" si="14"/>
        <v>3.8655712576497447E-72</v>
      </c>
      <c r="J79" s="9">
        <f t="shared" si="14"/>
        <v>1.341466146068832E-93</v>
      </c>
      <c r="K79" s="9">
        <f t="shared" si="14"/>
        <v>6.8517986184003797E-118</v>
      </c>
      <c r="L79" s="9">
        <f t="shared" si="14"/>
        <v>5.1168126678867409E-145</v>
      </c>
      <c r="M79" s="9">
        <f t="shared" si="15"/>
        <v>5.5603745331633595E-175</v>
      </c>
      <c r="N79" s="9">
        <f t="shared" si="15"/>
        <v>8.761870151570978E-208</v>
      </c>
      <c r="O79" s="9">
        <f t="shared" si="15"/>
        <v>1.9967444205429418E-243</v>
      </c>
      <c r="P79" s="9">
        <f t="shared" si="15"/>
        <v>6.5672414305469207E-282</v>
      </c>
      <c r="Q79" s="9">
        <f t="shared" si="15"/>
        <v>0</v>
      </c>
      <c r="R79" s="9">
        <f t="shared" si="15"/>
        <v>0</v>
      </c>
      <c r="S79" s="9">
        <f t="shared" si="15"/>
        <v>0</v>
      </c>
      <c r="T79" s="9">
        <f t="shared" si="15"/>
        <v>0</v>
      </c>
      <c r="U79" s="9">
        <f t="shared" si="15"/>
        <v>0</v>
      </c>
      <c r="V79" s="9">
        <f t="shared" si="15"/>
        <v>0</v>
      </c>
      <c r="W79" s="10">
        <f t="shared" si="4"/>
        <v>2.2958702895255725E-2</v>
      </c>
      <c r="X79" s="10">
        <f t="shared" si="11"/>
        <v>0.33196582483345249</v>
      </c>
    </row>
    <row r="80" spans="1:24" x14ac:dyDescent="0.25">
      <c r="A80" s="15">
        <v>500</v>
      </c>
      <c r="B80" s="14">
        <f t="shared" si="3"/>
        <v>8.3333333333333339</v>
      </c>
      <c r="C80" s="9">
        <f t="shared" si="14"/>
        <v>3.5322465976891447E-2</v>
      </c>
      <c r="D80" s="9">
        <f t="shared" si="14"/>
        <v>3.8917422622417538E-7</v>
      </c>
      <c r="E80" s="9">
        <f t="shared" si="14"/>
        <v>9.5107908195521226E-15</v>
      </c>
      <c r="F80" s="9">
        <f t="shared" si="14"/>
        <v>3.6702552204266102E-25</v>
      </c>
      <c r="G80" s="9">
        <f t="shared" si="14"/>
        <v>2.0106449081767746E-38</v>
      </c>
      <c r="H80" s="9">
        <f t="shared" si="14"/>
        <v>1.491193687608023E-54</v>
      </c>
      <c r="I80" s="9">
        <f t="shared" si="14"/>
        <v>1.4598346867844889E-73</v>
      </c>
      <c r="J80" s="9">
        <f t="shared" si="14"/>
        <v>1.858168171909063E-95</v>
      </c>
      <c r="K80" s="9">
        <f t="shared" si="14"/>
        <v>3.0454202781344875E-120</v>
      </c>
      <c r="L80" s="9">
        <f t="shared" si="14"/>
        <v>6.3841274460632986E-148</v>
      </c>
      <c r="M80" s="9">
        <f t="shared" si="15"/>
        <v>1.7036779519539363E-178</v>
      </c>
      <c r="N80" s="9">
        <f t="shared" si="15"/>
        <v>5.7674486613203221E-212</v>
      </c>
      <c r="O80" s="9">
        <f t="shared" si="15"/>
        <v>2.4702158948283524E-248</v>
      </c>
      <c r="P80" s="9">
        <f t="shared" si="15"/>
        <v>1.3358046876656235E-287</v>
      </c>
      <c r="Q80" s="9">
        <f t="shared" si="15"/>
        <v>0</v>
      </c>
      <c r="R80" s="9">
        <f t="shared" si="15"/>
        <v>0</v>
      </c>
      <c r="S80" s="9">
        <f t="shared" si="15"/>
        <v>0</v>
      </c>
      <c r="T80" s="9">
        <f t="shared" si="15"/>
        <v>0</v>
      </c>
      <c r="U80" s="9">
        <f t="shared" si="15"/>
        <v>0</v>
      </c>
      <c r="V80" s="9">
        <f t="shared" si="15"/>
        <v>0</v>
      </c>
      <c r="W80" s="10">
        <f t="shared" si="4"/>
        <v>2.1473720961234326E-2</v>
      </c>
      <c r="X80" s="10">
        <f t="shared" si="11"/>
        <v>0.3387406375851556</v>
      </c>
    </row>
    <row r="81" spans="1:24" x14ac:dyDescent="0.25">
      <c r="A81" s="15">
        <v>510</v>
      </c>
      <c r="B81" s="14">
        <f t="shared" si="3"/>
        <v>8.5</v>
      </c>
      <c r="C81" s="9">
        <f t="shared" si="14"/>
        <v>3.3037869683853444E-2</v>
      </c>
      <c r="D81" s="9">
        <f t="shared" si="14"/>
        <v>2.9784351724487804E-7</v>
      </c>
      <c r="E81" s="9">
        <f t="shared" si="14"/>
        <v>5.2103369843607915E-15</v>
      </c>
      <c r="F81" s="9">
        <f t="shared" si="14"/>
        <v>1.2591358520751319E-25</v>
      </c>
      <c r="G81" s="9">
        <f t="shared" si="14"/>
        <v>3.7788607286794457E-39</v>
      </c>
      <c r="H81" s="9">
        <f t="shared" si="14"/>
        <v>1.3431693955769983E-55</v>
      </c>
      <c r="I81" s="9">
        <f t="shared" si="14"/>
        <v>5.5130721197332659E-75</v>
      </c>
      <c r="J81" s="9">
        <f t="shared" si="14"/>
        <v>2.5738919802144633E-97</v>
      </c>
      <c r="K81" s="9">
        <f t="shared" si="14"/>
        <v>1.353598549374391E-122</v>
      </c>
      <c r="L81" s="9">
        <f t="shared" si="14"/>
        <v>7.9653264430357782E-151</v>
      </c>
      <c r="M81" s="9">
        <f t="shared" si="15"/>
        <v>5.2200054990228935E-182</v>
      </c>
      <c r="N81" s="9">
        <f t="shared" si="15"/>
        <v>3.7963886117394283E-216</v>
      </c>
      <c r="O81" s="9">
        <f t="shared" si="15"/>
        <v>3.0559577401508613E-253</v>
      </c>
      <c r="P81" s="9">
        <f t="shared" si="15"/>
        <v>2.7170832418150471E-293</v>
      </c>
      <c r="Q81" s="9">
        <f t="shared" si="15"/>
        <v>0</v>
      </c>
      <c r="R81" s="9">
        <f t="shared" si="15"/>
        <v>0</v>
      </c>
      <c r="S81" s="9">
        <f t="shared" si="15"/>
        <v>0</v>
      </c>
      <c r="T81" s="9">
        <f t="shared" si="15"/>
        <v>0</v>
      </c>
      <c r="U81" s="9">
        <f t="shared" si="15"/>
        <v>0</v>
      </c>
      <c r="V81" s="9">
        <f t="shared" si="15"/>
        <v>0</v>
      </c>
      <c r="W81" s="10">
        <f t="shared" si="4"/>
        <v>2.0084797435485444E-2</v>
      </c>
      <c r="X81" s="10">
        <f t="shared" si="11"/>
        <v>0.34551545033685876</v>
      </c>
    </row>
    <row r="82" spans="1:24" x14ac:dyDescent="0.25">
      <c r="A82" s="15">
        <v>520</v>
      </c>
      <c r="B82" s="14">
        <f t="shared" si="3"/>
        <v>8.6666666666666661</v>
      </c>
      <c r="C82" s="9">
        <f t="shared" si="14"/>
        <v>3.0901037146199285E-2</v>
      </c>
      <c r="D82" s="9">
        <f t="shared" si="14"/>
        <v>2.2794613514231083E-7</v>
      </c>
      <c r="E82" s="9">
        <f t="shared" si="14"/>
        <v>2.8544010698656623E-15</v>
      </c>
      <c r="F82" s="9">
        <f t="shared" si="14"/>
        <v>4.319653535692537E-26</v>
      </c>
      <c r="G82" s="9">
        <f t="shared" si="14"/>
        <v>7.1020936360684727E-40</v>
      </c>
      <c r="H82" s="9">
        <f t="shared" si="14"/>
        <v>1.2098388292594216E-56</v>
      </c>
      <c r="I82" s="9">
        <f t="shared" si="14"/>
        <v>2.082014112455895E-76</v>
      </c>
      <c r="J82" s="9">
        <f t="shared" si="14"/>
        <v>3.5652962019073576E-99</v>
      </c>
      <c r="K82" s="9">
        <f t="shared" si="14"/>
        <v>6.016342131900468E-125</v>
      </c>
      <c r="L82" s="9">
        <f t="shared" si="14"/>
        <v>9.9381514357531392E-154</v>
      </c>
      <c r="M82" s="9">
        <f t="shared" si="15"/>
        <v>1.5993901534370495E-185</v>
      </c>
      <c r="N82" s="9">
        <f t="shared" si="15"/>
        <v>2.4989501142862446E-220</v>
      </c>
      <c r="O82" s="9">
        <f t="shared" si="15"/>
        <v>3.7805917001594765E-258</v>
      </c>
      <c r="P82" s="9">
        <f t="shared" si="15"/>
        <v>5.5266622516893809E-299</v>
      </c>
      <c r="Q82" s="9">
        <f t="shared" si="15"/>
        <v>0</v>
      </c>
      <c r="R82" s="9">
        <f t="shared" si="15"/>
        <v>0</v>
      </c>
      <c r="S82" s="9">
        <f t="shared" si="15"/>
        <v>0</v>
      </c>
      <c r="T82" s="9">
        <f t="shared" si="15"/>
        <v>0</v>
      </c>
      <c r="U82" s="9">
        <f t="shared" si="15"/>
        <v>0</v>
      </c>
      <c r="V82" s="9">
        <f t="shared" si="15"/>
        <v>0</v>
      </c>
      <c r="W82" s="10">
        <f t="shared" si="4"/>
        <v>1.8785716531207603E-2</v>
      </c>
      <c r="X82" s="10">
        <f t="shared" si="11"/>
        <v>0.35229026308856182</v>
      </c>
    </row>
    <row r="83" spans="1:24" x14ac:dyDescent="0.25">
      <c r="A83" s="15">
        <v>530</v>
      </c>
      <c r="B83" s="14">
        <f t="shared" si="3"/>
        <v>8.8333333333333339</v>
      </c>
      <c r="C83" s="9">
        <f t="shared" si="14"/>
        <v>2.8902411258600668E-2</v>
      </c>
      <c r="D83" s="9">
        <f t="shared" si="14"/>
        <v>1.7445214523033261E-7</v>
      </c>
      <c r="E83" s="9">
        <f t="shared" si="14"/>
        <v>1.5637386779599616E-15</v>
      </c>
      <c r="F83" s="9">
        <f t="shared" si="14"/>
        <v>1.4819216399619687E-26</v>
      </c>
      <c r="G83" s="9">
        <f t="shared" si="14"/>
        <v>1.3347867952019012E-40</v>
      </c>
      <c r="H83" s="9">
        <f t="shared" si="14"/>
        <v>1.0897434066051124E-57</v>
      </c>
      <c r="I83" s="9">
        <f t="shared" si="14"/>
        <v>7.8627354591460681E-78</v>
      </c>
      <c r="J83" s="9">
        <f t="shared" si="14"/>
        <v>4.938566616255406E-101</v>
      </c>
      <c r="K83" s="9">
        <f t="shared" si="14"/>
        <v>2.6740847694327125E-127</v>
      </c>
      <c r="L83" s="9">
        <f t="shared" si="14"/>
        <v>1.2399599020365342E-156</v>
      </c>
      <c r="M83" s="9">
        <f t="shared" si="15"/>
        <v>4.9004715864572782E-189</v>
      </c>
      <c r="N83" s="9">
        <f t="shared" si="15"/>
        <v>1.6449189775727447E-224</v>
      </c>
      <c r="O83" s="9">
        <f t="shared" si="15"/>
        <v>4.6770521121825164E-263</v>
      </c>
      <c r="P83" s="9">
        <f t="shared" si="15"/>
        <v>1.1241464808361199E-304</v>
      </c>
      <c r="Q83" s="9">
        <f t="shared" si="15"/>
        <v>0</v>
      </c>
      <c r="R83" s="9">
        <f t="shared" si="15"/>
        <v>0</v>
      </c>
      <c r="S83" s="9">
        <f t="shared" si="15"/>
        <v>0</v>
      </c>
      <c r="T83" s="9">
        <f t="shared" si="15"/>
        <v>0</v>
      </c>
      <c r="U83" s="9">
        <f t="shared" si="15"/>
        <v>0</v>
      </c>
      <c r="V83" s="9">
        <f t="shared" si="15"/>
        <v>0</v>
      </c>
      <c r="W83" s="10">
        <f t="shared" si="4"/>
        <v>1.7570665167222308E-2</v>
      </c>
      <c r="X83" s="10">
        <f t="shared" si="11"/>
        <v>0.35906507584026492</v>
      </c>
    </row>
    <row r="84" spans="1:24" x14ac:dyDescent="0.25">
      <c r="A84" s="15">
        <v>540</v>
      </c>
      <c r="B84" s="14">
        <f t="shared" si="3"/>
        <v>9</v>
      </c>
      <c r="C84" s="9">
        <f t="shared" si="14"/>
        <v>2.7033053052849785E-2</v>
      </c>
      <c r="D84" s="9">
        <f t="shared" si="14"/>
        <v>1.3351202886798193E-7</v>
      </c>
      <c r="E84" s="9">
        <f t="shared" si="14"/>
        <v>8.5666961057544814E-16</v>
      </c>
      <c r="F84" s="9">
        <f t="shared" si="14"/>
        <v>5.0839534440474602E-27</v>
      </c>
      <c r="G84" s="9">
        <f t="shared" si="14"/>
        <v>2.5086346082472437E-41</v>
      </c>
      <c r="H84" s="9">
        <f t="shared" si="14"/>
        <v>9.8156933264096641E-59</v>
      </c>
      <c r="I84" s="9">
        <f t="shared" si="14"/>
        <v>2.969365506729763E-79</v>
      </c>
      <c r="J84" s="9">
        <f t="shared" si="14"/>
        <v>6.8407893319341124E-103</v>
      </c>
      <c r="K84" s="9">
        <f t="shared" si="14"/>
        <v>1.1885509828632026E-129</v>
      </c>
      <c r="L84" s="9">
        <f t="shared" si="14"/>
        <v>1.5470689580431238E-159</v>
      </c>
      <c r="M84" s="9">
        <f t="shared" si="15"/>
        <v>1.5014861582127596E-192</v>
      </c>
      <c r="N84" s="9">
        <f t="shared" si="15"/>
        <v>1.0827580860099063E-228</v>
      </c>
      <c r="O84" s="9">
        <f t="shared" si="15"/>
        <v>5.786082760311225E-268</v>
      </c>
      <c r="P84" s="9">
        <f t="shared" si="15"/>
        <v>0</v>
      </c>
      <c r="Q84" s="9">
        <f t="shared" si="15"/>
        <v>0</v>
      </c>
      <c r="R84" s="9">
        <f t="shared" si="15"/>
        <v>0</v>
      </c>
      <c r="S84" s="9">
        <f t="shared" si="15"/>
        <v>0</v>
      </c>
      <c r="T84" s="9">
        <f t="shared" si="15"/>
        <v>0</v>
      </c>
      <c r="U84" s="9">
        <f t="shared" si="15"/>
        <v>0</v>
      </c>
      <c r="V84" s="9">
        <f t="shared" si="15"/>
        <v>0</v>
      </c>
      <c r="W84" s="10">
        <f t="shared" si="4"/>
        <v>1.643420676226641E-2</v>
      </c>
      <c r="X84" s="10">
        <f t="shared" si="11"/>
        <v>0.36583988859196803</v>
      </c>
    </row>
    <row r="85" spans="1:24" x14ac:dyDescent="0.25">
      <c r="A85" s="15">
        <v>550</v>
      </c>
      <c r="B85" s="14">
        <f t="shared" si="3"/>
        <v>9.1666666666666661</v>
      </c>
      <c r="C85" s="9">
        <f t="shared" ref="C85:L94" si="16">(1/C$24^2)*EXP(-Dab*C$24^2*PI()*PI()*$A85*60/(R.^2))</f>
        <v>2.5284601717814329E-2</v>
      </c>
      <c r="D85" s="9">
        <f t="shared" si="16"/>
        <v>1.021796655404237E-7</v>
      </c>
      <c r="E85" s="9">
        <f t="shared" si="16"/>
        <v>4.6931295620372403E-16</v>
      </c>
      <c r="F85" s="9">
        <f t="shared" si="16"/>
        <v>1.7441261348950385E-27</v>
      </c>
      <c r="G85" s="9">
        <f t="shared" si="16"/>
        <v>4.7147961159923509E-42</v>
      </c>
      <c r="H85" s="9">
        <f t="shared" si="16"/>
        <v>8.8413322708946564E-60</v>
      </c>
      <c r="I85" s="9">
        <f t="shared" si="16"/>
        <v>1.1213821905073465E-80</v>
      </c>
      <c r="J85" s="9">
        <f t="shared" si="16"/>
        <v>9.4757046568676046E-105</v>
      </c>
      <c r="K85" s="9">
        <f t="shared" si="16"/>
        <v>5.282754888749654E-132</v>
      </c>
      <c r="L85" s="9">
        <f t="shared" si="16"/>
        <v>1.9302417416963514E-162</v>
      </c>
      <c r="M85" s="9">
        <f t="shared" ref="M85:V94" si="17">(1/M$24^2)*EXP(-Dab*M$24^2*PI()*PI()*$A85*60/(R.^2))</f>
        <v>4.6004974083207948E-196</v>
      </c>
      <c r="N85" s="9">
        <f t="shared" si="17"/>
        <v>7.127190389339742E-233</v>
      </c>
      <c r="O85" s="9">
        <f t="shared" si="17"/>
        <v>7.1580886648611084E-273</v>
      </c>
      <c r="P85" s="9">
        <f t="shared" si="17"/>
        <v>0</v>
      </c>
      <c r="Q85" s="9">
        <f t="shared" si="17"/>
        <v>0</v>
      </c>
      <c r="R85" s="9">
        <f t="shared" si="17"/>
        <v>0</v>
      </c>
      <c r="S85" s="9">
        <f t="shared" si="17"/>
        <v>0</v>
      </c>
      <c r="T85" s="9">
        <f t="shared" si="17"/>
        <v>0</v>
      </c>
      <c r="U85" s="9">
        <f t="shared" si="17"/>
        <v>0</v>
      </c>
      <c r="V85" s="9">
        <f t="shared" si="17"/>
        <v>0</v>
      </c>
      <c r="W85" s="10">
        <f t="shared" si="4"/>
        <v>1.5371256761632434E-2</v>
      </c>
      <c r="X85" s="10">
        <f t="shared" si="11"/>
        <v>0.37261470134367114</v>
      </c>
    </row>
    <row r="86" spans="1:24" x14ac:dyDescent="0.25">
      <c r="A86" s="15">
        <v>560</v>
      </c>
      <c r="B86" s="14">
        <f t="shared" si="3"/>
        <v>9.3333333333333339</v>
      </c>
      <c r="C86" s="9">
        <f t="shared" si="16"/>
        <v>2.3649237205233268E-2</v>
      </c>
      <c r="D86" s="9">
        <f t="shared" si="16"/>
        <v>7.8200325007994191E-8</v>
      </c>
      <c r="E86" s="9">
        <f t="shared" si="16"/>
        <v>2.5710571279950917E-16</v>
      </c>
      <c r="F86" s="9">
        <f t="shared" si="16"/>
        <v>5.9834851123305267E-28</v>
      </c>
      <c r="G86" s="9">
        <f t="shared" si="16"/>
        <v>8.8611160598265111E-43</v>
      </c>
      <c r="H86" s="9">
        <f t="shared" si="16"/>
        <v>7.9636917867069907E-61</v>
      </c>
      <c r="I86" s="9">
        <f t="shared" si="16"/>
        <v>4.2349047779298054E-82</v>
      </c>
      <c r="J86" s="9">
        <f t="shared" si="16"/>
        <v>1.3125528997806638E-106</v>
      </c>
      <c r="K86" s="9">
        <f t="shared" si="16"/>
        <v>2.3480271033371737E-134</v>
      </c>
      <c r="L86" s="9">
        <f t="shared" si="16"/>
        <v>2.4083174586474358E-165</v>
      </c>
      <c r="M86" s="9">
        <f t="shared" si="17"/>
        <v>1.4095751924318531E-199</v>
      </c>
      <c r="N86" s="9">
        <f t="shared" si="17"/>
        <v>4.6914304776138187E-237</v>
      </c>
      <c r="O86" s="9">
        <f t="shared" si="17"/>
        <v>8.8554269713299494E-278</v>
      </c>
      <c r="P86" s="9">
        <f t="shared" si="17"/>
        <v>0</v>
      </c>
      <c r="Q86" s="9">
        <f t="shared" si="17"/>
        <v>0</v>
      </c>
      <c r="R86" s="9">
        <f t="shared" si="17"/>
        <v>0</v>
      </c>
      <c r="S86" s="9">
        <f t="shared" si="17"/>
        <v>0</v>
      </c>
      <c r="T86" s="9">
        <f t="shared" si="17"/>
        <v>0</v>
      </c>
      <c r="U86" s="9">
        <f t="shared" si="17"/>
        <v>0</v>
      </c>
      <c r="V86" s="9">
        <f t="shared" si="17"/>
        <v>0</v>
      </c>
      <c r="W86" s="10">
        <f t="shared" si="4"/>
        <v>1.4377059775332983E-2</v>
      </c>
      <c r="X86" s="10">
        <f t="shared" si="11"/>
        <v>0.37938951409537425</v>
      </c>
    </row>
    <row r="87" spans="1:24" x14ac:dyDescent="0.25">
      <c r="A87" s="15">
        <v>570</v>
      </c>
      <c r="B87" s="14">
        <f t="shared" si="3"/>
        <v>9.5</v>
      </c>
      <c r="C87" s="9">
        <f t="shared" si="16"/>
        <v>2.2119645254105071E-2</v>
      </c>
      <c r="D87" s="9">
        <f t="shared" si="16"/>
        <v>5.9848413077224189E-8</v>
      </c>
      <c r="E87" s="9">
        <f t="shared" si="16"/>
        <v>1.4085131612145062E-16</v>
      </c>
      <c r="F87" s="9">
        <f t="shared" si="16"/>
        <v>2.0527239041478423E-28</v>
      </c>
      <c r="G87" s="9">
        <f t="shared" si="16"/>
        <v>1.6653822539511873E-43</v>
      </c>
      <c r="H87" s="9">
        <f t="shared" si="16"/>
        <v>7.1731708446746408E-62</v>
      </c>
      <c r="I87" s="9">
        <f t="shared" si="16"/>
        <v>1.599313653270982E-83</v>
      </c>
      <c r="J87" s="9">
        <f t="shared" si="16"/>
        <v>1.8181182055667711E-108</v>
      </c>
      <c r="K87" s="9">
        <f t="shared" si="16"/>
        <v>1.0436280679512165E-136</v>
      </c>
      <c r="L87" s="9">
        <f t="shared" si="16"/>
        <v>3.0048013450010536E-168</v>
      </c>
      <c r="M87" s="9">
        <f t="shared" si="17"/>
        <v>4.3188856481602741E-203</v>
      </c>
      <c r="N87" s="9">
        <f t="shared" si="17"/>
        <v>3.0881060732152361E-241</v>
      </c>
      <c r="O87" s="9">
        <f t="shared" si="17"/>
        <v>1.0955241058902222E-282</v>
      </c>
      <c r="P87" s="9">
        <f t="shared" si="17"/>
        <v>0</v>
      </c>
      <c r="Q87" s="9">
        <f t="shared" si="17"/>
        <v>0</v>
      </c>
      <c r="R87" s="9">
        <f t="shared" si="17"/>
        <v>0</v>
      </c>
      <c r="S87" s="9">
        <f t="shared" si="17"/>
        <v>0</v>
      </c>
      <c r="T87" s="9">
        <f t="shared" si="17"/>
        <v>0</v>
      </c>
      <c r="U87" s="9">
        <f t="shared" si="17"/>
        <v>0</v>
      </c>
      <c r="V87" s="9">
        <f t="shared" si="17"/>
        <v>0</v>
      </c>
      <c r="W87" s="10">
        <f t="shared" si="4"/>
        <v>1.3447168216839668E-2</v>
      </c>
      <c r="X87" s="10">
        <f t="shared" si="11"/>
        <v>0.3861643268470773</v>
      </c>
    </row>
    <row r="88" spans="1:24" x14ac:dyDescent="0.25">
      <c r="A88" s="15">
        <v>580</v>
      </c>
      <c r="B88" s="14">
        <f t="shared" si="3"/>
        <v>9.6666666666666661</v>
      </c>
      <c r="C88" s="9">
        <f t="shared" si="16"/>
        <v>2.0688984677238665E-2</v>
      </c>
      <c r="D88" s="9">
        <f t="shared" si="16"/>
        <v>4.5803294903133955E-8</v>
      </c>
      <c r="E88" s="9">
        <f t="shared" si="16"/>
        <v>7.7163175555789622E-17</v>
      </c>
      <c r="F88" s="9">
        <f t="shared" si="16"/>
        <v>7.0421758349104545E-29</v>
      </c>
      <c r="G88" s="9">
        <f t="shared" si="16"/>
        <v>3.1299647054050649E-44</v>
      </c>
      <c r="H88" s="9">
        <f t="shared" si="16"/>
        <v>6.4611214679075743E-63</v>
      </c>
      <c r="I88" s="9">
        <f t="shared" si="16"/>
        <v>6.0398150505509275E-85</v>
      </c>
      <c r="J88" s="9">
        <f t="shared" si="16"/>
        <v>2.5184156844009848E-110</v>
      </c>
      <c r="K88" s="9">
        <f t="shared" si="16"/>
        <v>4.6386157241015847E-139</v>
      </c>
      <c r="L88" s="9">
        <f t="shared" si="16"/>
        <v>3.7490203338850605E-171</v>
      </c>
      <c r="M88" s="9">
        <f t="shared" si="17"/>
        <v>1.32329040281301E-206</v>
      </c>
      <c r="N88" s="9">
        <f t="shared" si="17"/>
        <v>2.0327273664045356E-245</v>
      </c>
      <c r="O88" s="9">
        <f t="shared" si="17"/>
        <v>1.3552966677637182E-287</v>
      </c>
      <c r="P88" s="9">
        <f t="shared" si="17"/>
        <v>0</v>
      </c>
      <c r="Q88" s="9">
        <f t="shared" si="17"/>
        <v>0</v>
      </c>
      <c r="R88" s="9">
        <f t="shared" si="17"/>
        <v>0</v>
      </c>
      <c r="S88" s="9">
        <f t="shared" si="17"/>
        <v>0</v>
      </c>
      <c r="T88" s="9">
        <f t="shared" si="17"/>
        <v>0</v>
      </c>
      <c r="U88" s="9">
        <f t="shared" si="17"/>
        <v>0</v>
      </c>
      <c r="V88" s="9">
        <f t="shared" si="17"/>
        <v>0</v>
      </c>
      <c r="W88" s="10">
        <f t="shared" si="4"/>
        <v>1.2577422340200439E-2</v>
      </c>
      <c r="X88" s="10">
        <f t="shared" si="11"/>
        <v>0.39293913959878046</v>
      </c>
    </row>
    <row r="89" spans="1:24" x14ac:dyDescent="0.25">
      <c r="A89" s="15">
        <v>590</v>
      </c>
      <c r="B89" s="14">
        <f t="shared" si="3"/>
        <v>9.8333333333333339</v>
      </c>
      <c r="C89" s="9">
        <f t="shared" si="16"/>
        <v>1.9350856763653543E-2</v>
      </c>
      <c r="D89" s="9">
        <f t="shared" si="16"/>
        <v>3.5054259856087012E-8</v>
      </c>
      <c r="E89" s="9">
        <f t="shared" si="16"/>
        <v>4.2272630642084825E-17</v>
      </c>
      <c r="F89" s="9">
        <f t="shared" si="16"/>
        <v>2.4159235632998526E-29</v>
      </c>
      <c r="G89" s="9">
        <f t="shared" si="16"/>
        <v>5.8825408003710087E-45</v>
      </c>
      <c r="H89" s="9">
        <f t="shared" si="16"/>
        <v>5.81975412645419E-64</v>
      </c>
      <c r="I89" s="9">
        <f t="shared" si="16"/>
        <v>2.2809388121117035E-86</v>
      </c>
      <c r="J89" s="9">
        <f t="shared" si="16"/>
        <v>3.4884517079347695E-112</v>
      </c>
      <c r="K89" s="9">
        <f t="shared" si="16"/>
        <v>2.0617264422680348E-141</v>
      </c>
      <c r="L89" s="9">
        <f t="shared" si="16"/>
        <v>4.677564953592736E-174</v>
      </c>
      <c r="M89" s="9">
        <f t="shared" si="17"/>
        <v>4.0545122812474512E-210</v>
      </c>
      <c r="N89" s="9">
        <f t="shared" si="17"/>
        <v>1.3380306401935972E-249</v>
      </c>
      <c r="O89" s="9">
        <f t="shared" si="17"/>
        <v>1.676666946692719E-292</v>
      </c>
      <c r="P89" s="9">
        <f t="shared" si="17"/>
        <v>0</v>
      </c>
      <c r="Q89" s="9">
        <f t="shared" si="17"/>
        <v>0</v>
      </c>
      <c r="R89" s="9">
        <f t="shared" si="17"/>
        <v>0</v>
      </c>
      <c r="S89" s="9">
        <f t="shared" si="17"/>
        <v>0</v>
      </c>
      <c r="T89" s="9">
        <f t="shared" si="17"/>
        <v>0</v>
      </c>
      <c r="U89" s="9">
        <f t="shared" si="17"/>
        <v>0</v>
      </c>
      <c r="V89" s="9">
        <f t="shared" si="17"/>
        <v>0</v>
      </c>
      <c r="W89" s="10">
        <f t="shared" si="4"/>
        <v>1.1763931581154916E-2</v>
      </c>
      <c r="X89" s="10">
        <f t="shared" ref="X89:X120" si="18">Dab*A89*60/R.^2</f>
        <v>0.39971395235048357</v>
      </c>
    </row>
    <row r="90" spans="1:24" x14ac:dyDescent="0.25">
      <c r="A90" s="15">
        <v>600</v>
      </c>
      <c r="B90" s="14">
        <f t="shared" ref="B90:B153" si="19">A90/60</f>
        <v>10</v>
      </c>
      <c r="C90" s="9">
        <f t="shared" si="16"/>
        <v>1.8099276659980304E-2</v>
      </c>
      <c r="D90" s="9">
        <f t="shared" si="16"/>
        <v>2.6827789063139963E-8</v>
      </c>
      <c r="E90" s="9">
        <f t="shared" si="16"/>
        <v>2.315839503145034E-17</v>
      </c>
      <c r="F90" s="9">
        <f t="shared" si="16"/>
        <v>8.2881864931190436E-30</v>
      </c>
      <c r="G90" s="9">
        <f t="shared" si="16"/>
        <v>1.1055807181554234E-45</v>
      </c>
      <c r="H90" s="9">
        <f t="shared" si="16"/>
        <v>5.242052523019533E-65</v>
      </c>
      <c r="I90" s="9">
        <f t="shared" si="16"/>
        <v>8.6139754629127762E-88</v>
      </c>
      <c r="J90" s="9">
        <f t="shared" si="16"/>
        <v>4.8321233837483736E-114</v>
      </c>
      <c r="K90" s="9">
        <f t="shared" si="16"/>
        <v>9.1637595687466358E-144</v>
      </c>
      <c r="L90" s="9">
        <f t="shared" si="16"/>
        <v>5.8360883501538584E-177</v>
      </c>
      <c r="M90" s="9">
        <f t="shared" si="17"/>
        <v>1.2422873923849777E-213</v>
      </c>
      <c r="N90" s="9">
        <f t="shared" si="17"/>
        <v>8.8075067207049793E-254</v>
      </c>
      <c r="O90" s="9">
        <f t="shared" si="17"/>
        <v>2.0742410993829063E-297</v>
      </c>
      <c r="P90" s="9">
        <f t="shared" si="17"/>
        <v>0</v>
      </c>
      <c r="Q90" s="9">
        <f t="shared" si="17"/>
        <v>0</v>
      </c>
      <c r="R90" s="9">
        <f t="shared" si="17"/>
        <v>0</v>
      </c>
      <c r="S90" s="9">
        <f t="shared" si="17"/>
        <v>0</v>
      </c>
      <c r="T90" s="9">
        <f t="shared" si="17"/>
        <v>0</v>
      </c>
      <c r="U90" s="9">
        <f t="shared" si="17"/>
        <v>0</v>
      </c>
      <c r="V90" s="9">
        <f t="shared" si="17"/>
        <v>0</v>
      </c>
      <c r="W90" s="10">
        <f t="shared" si="4"/>
        <v>1.1003057114896122E-2</v>
      </c>
      <c r="X90" s="10">
        <f t="shared" si="18"/>
        <v>0.40648876510218668</v>
      </c>
    </row>
    <row r="91" spans="1:24" x14ac:dyDescent="0.25">
      <c r="A91" s="15">
        <v>610</v>
      </c>
      <c r="B91" s="14">
        <f t="shared" si="19"/>
        <v>10.166666666666666</v>
      </c>
      <c r="C91" s="9">
        <f t="shared" si="16"/>
        <v>1.6928646602862779E-2</v>
      </c>
      <c r="D91" s="9">
        <f t="shared" si="16"/>
        <v>2.0531891672257178E-8</v>
      </c>
      <c r="E91" s="9">
        <f t="shared" si="16"/>
        <v>1.2686962043444993E-17</v>
      </c>
      <c r="F91" s="9">
        <f t="shared" si="16"/>
        <v>2.8433861231475966E-30</v>
      </c>
      <c r="G91" s="9">
        <f t="shared" si="16"/>
        <v>2.0778584727877944E-46</v>
      </c>
      <c r="H91" s="9">
        <f t="shared" si="16"/>
        <v>4.7216968375323632E-66</v>
      </c>
      <c r="I91" s="9">
        <f t="shared" si="16"/>
        <v>3.2530716247915544E-89</v>
      </c>
      <c r="J91" s="9">
        <f t="shared" si="16"/>
        <v>6.6933466049301099E-116</v>
      </c>
      <c r="K91" s="9">
        <f t="shared" si="16"/>
        <v>4.0730180159797566E-146</v>
      </c>
      <c r="L91" s="9">
        <f t="shared" si="16"/>
        <v>7.2815508857109137E-180</v>
      </c>
      <c r="M91" s="9">
        <f t="shared" si="17"/>
        <v>3.8063220881499838E-217</v>
      </c>
      <c r="N91" s="9">
        <f t="shared" si="17"/>
        <v>5.79748866020219E-258</v>
      </c>
      <c r="O91" s="9">
        <f t="shared" si="17"/>
        <v>2.5660887195605579E-302</v>
      </c>
      <c r="P91" s="9">
        <f t="shared" si="17"/>
        <v>0</v>
      </c>
      <c r="Q91" s="9">
        <f t="shared" si="17"/>
        <v>0</v>
      </c>
      <c r="R91" s="9">
        <f t="shared" si="17"/>
        <v>0</v>
      </c>
      <c r="S91" s="9">
        <f t="shared" si="17"/>
        <v>0</v>
      </c>
      <c r="T91" s="9">
        <f t="shared" si="17"/>
        <v>0</v>
      </c>
      <c r="U91" s="9">
        <f t="shared" si="17"/>
        <v>0</v>
      </c>
      <c r="V91" s="9">
        <f t="shared" si="17"/>
        <v>0</v>
      </c>
      <c r="W91" s="10">
        <f t="shared" ref="W91:W154" si="20">(6/(PI()*PI()))*(SUM(C91:V91))</f>
        <v>1.0291395549482791E-2</v>
      </c>
      <c r="X91" s="10">
        <f t="shared" si="18"/>
        <v>0.41326357785388984</v>
      </c>
    </row>
    <row r="92" spans="1:24" x14ac:dyDescent="0.25">
      <c r="A92" s="15">
        <v>620</v>
      </c>
      <c r="B92" s="14">
        <f t="shared" si="19"/>
        <v>10.333333333333334</v>
      </c>
      <c r="C92" s="9">
        <f t="shared" si="16"/>
        <v>1.5833730882642335E-2</v>
      </c>
      <c r="D92" s="9">
        <f t="shared" si="16"/>
        <v>1.5713504182143194E-8</v>
      </c>
      <c r="E92" s="9">
        <f t="shared" si="16"/>
        <v>6.9503523742999163E-18</v>
      </c>
      <c r="F92" s="9">
        <f t="shared" si="16"/>
        <v>9.7546606269303594E-31</v>
      </c>
      <c r="G92" s="9">
        <f t="shared" si="16"/>
        <v>3.9051837301751916E-47</v>
      </c>
      <c r="H92" s="9">
        <f t="shared" si="16"/>
        <v>4.2529945908901981E-67</v>
      </c>
      <c r="I92" s="9">
        <f t="shared" si="16"/>
        <v>1.2285239308593932E-90</v>
      </c>
      <c r="J92" s="9">
        <f t="shared" si="16"/>
        <v>9.2714703694049805E-118</v>
      </c>
      <c r="K92" s="9">
        <f t="shared" si="16"/>
        <v>1.8103351178128602E-148</v>
      </c>
      <c r="L92" s="9">
        <f t="shared" si="16"/>
        <v>9.0850206713879824E-183</v>
      </c>
      <c r="M92" s="9">
        <f t="shared" si="17"/>
        <v>1.1662428458622462E-220</v>
      </c>
      <c r="N92" s="9">
        <f t="shared" si="17"/>
        <v>3.8161622614680563E-262</v>
      </c>
      <c r="O92" s="9">
        <f t="shared" si="17"/>
        <v>3.1745640941237239E-307</v>
      </c>
      <c r="P92" s="9">
        <f t="shared" si="17"/>
        <v>0</v>
      </c>
      <c r="Q92" s="9">
        <f t="shared" si="17"/>
        <v>0</v>
      </c>
      <c r="R92" s="9">
        <f t="shared" si="17"/>
        <v>0</v>
      </c>
      <c r="S92" s="9">
        <f t="shared" si="17"/>
        <v>0</v>
      </c>
      <c r="T92" s="9">
        <f t="shared" si="17"/>
        <v>0</v>
      </c>
      <c r="U92" s="9">
        <f t="shared" si="17"/>
        <v>0</v>
      </c>
      <c r="V92" s="9">
        <f t="shared" si="17"/>
        <v>0</v>
      </c>
      <c r="W92" s="10">
        <f t="shared" si="20"/>
        <v>9.6257636796864155E-3</v>
      </c>
      <c r="X92" s="10">
        <f t="shared" si="18"/>
        <v>0.42003839060559295</v>
      </c>
    </row>
    <row r="93" spans="1:24" x14ac:dyDescent="0.25">
      <c r="A93" s="15">
        <v>630</v>
      </c>
      <c r="B93" s="14">
        <f t="shared" si="19"/>
        <v>10.5</v>
      </c>
      <c r="C93" s="9">
        <f t="shared" si="16"/>
        <v>1.4809632426347936E-2</v>
      </c>
      <c r="D93" s="9">
        <f t="shared" si="16"/>
        <v>1.2025887220896591E-8</v>
      </c>
      <c r="E93" s="9">
        <f t="shared" si="16"/>
        <v>3.8076411012749041E-18</v>
      </c>
      <c r="F93" s="9">
        <f t="shared" si="16"/>
        <v>3.3464819699285257E-31</v>
      </c>
      <c r="G93" s="9">
        <f t="shared" si="16"/>
        <v>7.3395085209843071E-48</v>
      </c>
      <c r="H93" s="9">
        <f t="shared" si="16"/>
        <v>3.830818371556723E-68</v>
      </c>
      <c r="I93" s="9">
        <f t="shared" si="16"/>
        <v>4.6395260319264597E-92</v>
      </c>
      <c r="J93" s="9">
        <f t="shared" si="16"/>
        <v>1.2842628341917039E-119</v>
      </c>
      <c r="K93" s="9">
        <f t="shared" si="16"/>
        <v>8.0464000550166143E-151</v>
      </c>
      <c r="L93" s="9">
        <f t="shared" si="16"/>
        <v>1.1335167726634379E-185</v>
      </c>
      <c r="M93" s="9">
        <f t="shared" si="17"/>
        <v>3.5733244429294776E-224</v>
      </c>
      <c r="N93" s="9">
        <f t="shared" si="17"/>
        <v>2.5119660010411791E-266</v>
      </c>
      <c r="O93" s="9">
        <f t="shared" si="17"/>
        <v>0</v>
      </c>
      <c r="P93" s="9">
        <f t="shared" si="17"/>
        <v>0</v>
      </c>
      <c r="Q93" s="9">
        <f t="shared" si="17"/>
        <v>0</v>
      </c>
      <c r="R93" s="9">
        <f t="shared" si="17"/>
        <v>0</v>
      </c>
      <c r="S93" s="9">
        <f t="shared" si="17"/>
        <v>0</v>
      </c>
      <c r="T93" s="9">
        <f t="shared" si="17"/>
        <v>0</v>
      </c>
      <c r="U93" s="9">
        <f t="shared" si="17"/>
        <v>0</v>
      </c>
      <c r="V93" s="9">
        <f t="shared" si="17"/>
        <v>0</v>
      </c>
      <c r="W93" s="10">
        <f t="shared" si="20"/>
        <v>9.0031842313358836E-3</v>
      </c>
      <c r="X93" s="10">
        <f t="shared" si="18"/>
        <v>0.42681320335729606</v>
      </c>
    </row>
    <row r="94" spans="1:24" x14ac:dyDescent="0.25">
      <c r="A94" s="15">
        <v>640</v>
      </c>
      <c r="B94" s="14">
        <f t="shared" si="19"/>
        <v>10.666666666666666</v>
      </c>
      <c r="C94" s="9">
        <f t="shared" si="16"/>
        <v>1.3851770895258211E-2</v>
      </c>
      <c r="D94" s="9">
        <f t="shared" si="16"/>
        <v>9.2036735901386119E-9</v>
      </c>
      <c r="E94" s="9">
        <f t="shared" si="16"/>
        <v>2.0859562185260296E-18</v>
      </c>
      <c r="F94" s="9">
        <f t="shared" si="16"/>
        <v>1.1480606043985807E-31</v>
      </c>
      <c r="G94" s="9">
        <f t="shared" si="16"/>
        <v>1.3794071944262434E-48</v>
      </c>
      <c r="H94" s="9">
        <f t="shared" si="16"/>
        <v>3.4505497437713048E-69</v>
      </c>
      <c r="I94" s="9">
        <f t="shared" si="16"/>
        <v>1.7521190479266375E-93</v>
      </c>
      <c r="J94" s="9">
        <f t="shared" si="16"/>
        <v>1.7789314548518135E-121</v>
      </c>
      <c r="K94" s="9">
        <f t="shared" si="16"/>
        <v>3.5763850133776286E-153</v>
      </c>
      <c r="L94" s="9">
        <f t="shared" si="16"/>
        <v>1.4142623560072679E-188</v>
      </c>
      <c r="M94" s="9">
        <f t="shared" si="17"/>
        <v>1.0948532391635986E-227</v>
      </c>
      <c r="N94" s="9">
        <f t="shared" si="17"/>
        <v>1.6534866072387918E-270</v>
      </c>
      <c r="O94" s="9">
        <f t="shared" si="17"/>
        <v>0</v>
      </c>
      <c r="P94" s="9">
        <f t="shared" si="17"/>
        <v>0</v>
      </c>
      <c r="Q94" s="9">
        <f t="shared" si="17"/>
        <v>0</v>
      </c>
      <c r="R94" s="9">
        <f t="shared" si="17"/>
        <v>0</v>
      </c>
      <c r="S94" s="9">
        <f t="shared" si="17"/>
        <v>0</v>
      </c>
      <c r="T94" s="9">
        <f t="shared" si="17"/>
        <v>0</v>
      </c>
      <c r="U94" s="9">
        <f t="shared" si="17"/>
        <v>0</v>
      </c>
      <c r="V94" s="9">
        <f t="shared" si="17"/>
        <v>0</v>
      </c>
      <c r="W94" s="10">
        <f t="shared" si="20"/>
        <v>8.4208725310628944E-3</v>
      </c>
      <c r="X94" s="10">
        <f t="shared" si="18"/>
        <v>0.43358801610899922</v>
      </c>
    </row>
    <row r="95" spans="1:24" x14ac:dyDescent="0.25">
      <c r="A95" s="15">
        <v>650</v>
      </c>
      <c r="B95" s="14">
        <f t="shared" si="19"/>
        <v>10.833333333333334</v>
      </c>
      <c r="C95" s="9">
        <f t="shared" ref="C95:L104" si="21">(1/C$24^2)*EXP(-Dab*C$24^2*PI()*PI()*$A95*60/(R.^2))</f>
        <v>1.2955862199075397E-2</v>
      </c>
      <c r="D95" s="9">
        <f t="shared" si="21"/>
        <v>7.0437719893650871E-9</v>
      </c>
      <c r="E95" s="9">
        <f t="shared" si="21"/>
        <v>1.1427582668309983E-18</v>
      </c>
      <c r="F95" s="9">
        <f t="shared" si="21"/>
        <v>3.9385933144596786E-32</v>
      </c>
      <c r="G95" s="9">
        <f t="shared" si="21"/>
        <v>2.5924954001956779E-49</v>
      </c>
      <c r="H95" s="9">
        <f t="shared" si="21"/>
        <v>3.1080287237427907E-70</v>
      </c>
      <c r="I95" s="9">
        <f t="shared" si="21"/>
        <v>6.6168852960019789E-95</v>
      </c>
      <c r="J95" s="9">
        <f t="shared" si="21"/>
        <v>2.4641350950975239E-123</v>
      </c>
      <c r="K95" s="9">
        <f t="shared" si="21"/>
        <v>1.5895965495698209E-155</v>
      </c>
      <c r="L95" s="9">
        <f t="shared" si="21"/>
        <v>1.7645420516535275E-191</v>
      </c>
      <c r="M95" s="9">
        <f t="shared" ref="M95:V104" si="22">(1/M$24^2)*EXP(-Dab*M$24^2*PI()*PI()*$A95*60/(R.^2))</f>
        <v>3.3545893591581424E-231</v>
      </c>
      <c r="N95" s="9">
        <f t="shared" si="22"/>
        <v>1.0883976770324609E-274</v>
      </c>
      <c r="O95" s="9">
        <f t="shared" si="22"/>
        <v>0</v>
      </c>
      <c r="P95" s="9">
        <f t="shared" si="22"/>
        <v>0</v>
      </c>
      <c r="Q95" s="9">
        <f t="shared" si="22"/>
        <v>0</v>
      </c>
      <c r="R95" s="9">
        <f t="shared" si="22"/>
        <v>0</v>
      </c>
      <c r="S95" s="9">
        <f t="shared" si="22"/>
        <v>0</v>
      </c>
      <c r="T95" s="9">
        <f t="shared" si="22"/>
        <v>0</v>
      </c>
      <c r="U95" s="9">
        <f t="shared" si="22"/>
        <v>0</v>
      </c>
      <c r="V95" s="9">
        <f t="shared" si="22"/>
        <v>0</v>
      </c>
      <c r="W95" s="10">
        <f t="shared" si="20"/>
        <v>7.876224040803936E-3</v>
      </c>
      <c r="X95" s="10">
        <f t="shared" si="18"/>
        <v>0.44036282886070227</v>
      </c>
    </row>
    <row r="96" spans="1:24" x14ac:dyDescent="0.25">
      <c r="A96" s="15">
        <v>660</v>
      </c>
      <c r="B96" s="14">
        <f t="shared" si="19"/>
        <v>11</v>
      </c>
      <c r="C96" s="9">
        <f t="shared" si="21"/>
        <v>1.2117899335087289E-2</v>
      </c>
      <c r="D96" s="9">
        <f t="shared" si="21"/>
        <v>5.3907522199966625E-9</v>
      </c>
      <c r="E96" s="9">
        <f t="shared" si="21"/>
        <v>6.2604212150405209E-19</v>
      </c>
      <c r="F96" s="9">
        <f t="shared" si="21"/>
        <v>1.3511932416523457E-32</v>
      </c>
      <c r="G96" s="9">
        <f t="shared" si="21"/>
        <v>4.8724063693399976E-50</v>
      </c>
      <c r="H96" s="9">
        <f t="shared" si="21"/>
        <v>2.7995082711234854E-71</v>
      </c>
      <c r="I96" s="9">
        <f t="shared" si="21"/>
        <v>2.4988696442890296E-96</v>
      </c>
      <c r="J96" s="9">
        <f t="shared" si="21"/>
        <v>3.4132634792257511E-125</v>
      </c>
      <c r="K96" s="9">
        <f t="shared" si="21"/>
        <v>7.0652829070488962E-158</v>
      </c>
      <c r="L96" s="9">
        <f t="shared" si="21"/>
        <v>2.2015778323083759E-194</v>
      </c>
      <c r="M96" s="9">
        <f t="shared" si="22"/>
        <v>1.0278336279275069E-234</v>
      </c>
      <c r="N96" s="9">
        <f t="shared" si="22"/>
        <v>7.1643126601922846E-279</v>
      </c>
      <c r="O96" s="9">
        <f t="shared" si="22"/>
        <v>0</v>
      </c>
      <c r="P96" s="9">
        <f t="shared" si="22"/>
        <v>0</v>
      </c>
      <c r="Q96" s="9">
        <f t="shared" si="22"/>
        <v>0</v>
      </c>
      <c r="R96" s="9">
        <f t="shared" si="22"/>
        <v>0</v>
      </c>
      <c r="S96" s="9">
        <f t="shared" si="22"/>
        <v>0</v>
      </c>
      <c r="T96" s="9">
        <f t="shared" si="22"/>
        <v>0</v>
      </c>
      <c r="U96" s="9">
        <f t="shared" si="22"/>
        <v>0</v>
      </c>
      <c r="V96" s="9">
        <f t="shared" si="22"/>
        <v>0</v>
      </c>
      <c r="W96" s="10">
        <f t="shared" si="20"/>
        <v>7.3668027005228259E-3</v>
      </c>
      <c r="X96" s="10">
        <f t="shared" si="18"/>
        <v>0.44713764161240538</v>
      </c>
    </row>
    <row r="97" spans="1:24" x14ac:dyDescent="0.25">
      <c r="A97" s="15">
        <v>670</v>
      </c>
      <c r="B97" s="14">
        <f t="shared" si="19"/>
        <v>11.166666666666666</v>
      </c>
      <c r="C97" s="9">
        <f t="shared" si="21"/>
        <v>1.1334134466619175E-2</v>
      </c>
      <c r="D97" s="9">
        <f t="shared" si="21"/>
        <v>4.12566016351395E-9</v>
      </c>
      <c r="E97" s="9">
        <f t="shared" si="21"/>
        <v>3.4296731799994121E-19</v>
      </c>
      <c r="F97" s="9">
        <f t="shared" si="21"/>
        <v>4.6354701552562773E-33</v>
      </c>
      <c r="G97" s="9">
        <f t="shared" si="21"/>
        <v>9.1573330568658854E-51</v>
      </c>
      <c r="H97" s="9">
        <f t="shared" si="21"/>
        <v>2.5216132979139558E-72</v>
      </c>
      <c r="I97" s="9">
        <f t="shared" si="21"/>
        <v>9.4369922097979289E-98</v>
      </c>
      <c r="J97" s="9">
        <f t="shared" si="21"/>
        <v>4.7279743719388845E-127</v>
      </c>
      <c r="K97" s="9">
        <f t="shared" si="21"/>
        <v>3.1403076818546356E-160</v>
      </c>
      <c r="L97" s="9">
        <f t="shared" si="21"/>
        <v>2.7468571503690538E-197</v>
      </c>
      <c r="M97" s="9">
        <f t="shared" si="22"/>
        <v>3.1492437779738909E-238</v>
      </c>
      <c r="N97" s="9">
        <f t="shared" si="22"/>
        <v>4.7158659905380312E-283</v>
      </c>
      <c r="O97" s="9">
        <f t="shared" si="22"/>
        <v>0</v>
      </c>
      <c r="P97" s="9">
        <f t="shared" si="22"/>
        <v>0</v>
      </c>
      <c r="Q97" s="9">
        <f t="shared" si="22"/>
        <v>0</v>
      </c>
      <c r="R97" s="9">
        <f t="shared" si="22"/>
        <v>0</v>
      </c>
      <c r="S97" s="9">
        <f t="shared" si="22"/>
        <v>0</v>
      </c>
      <c r="T97" s="9">
        <f t="shared" si="22"/>
        <v>0</v>
      </c>
      <c r="U97" s="9">
        <f t="shared" si="22"/>
        <v>0</v>
      </c>
      <c r="V97" s="9">
        <f t="shared" si="22"/>
        <v>0</v>
      </c>
      <c r="W97" s="10">
        <f t="shared" si="20"/>
        <v>6.8903300264162555E-3</v>
      </c>
      <c r="X97" s="10">
        <f t="shared" si="18"/>
        <v>0.45391245436410849</v>
      </c>
    </row>
    <row r="98" spans="1:24" x14ac:dyDescent="0.25">
      <c r="A98" s="15">
        <v>680</v>
      </c>
      <c r="B98" s="14">
        <f t="shared" si="19"/>
        <v>11.333333333333334</v>
      </c>
      <c r="C98" s="9">
        <f t="shared" si="21"/>
        <v>1.0601062160620692E-2</v>
      </c>
      <c r="D98" s="9">
        <f t="shared" si="21"/>
        <v>3.157457640450848E-9</v>
      </c>
      <c r="E98" s="9">
        <f t="shared" si="21"/>
        <v>1.8788924447045077E-19</v>
      </c>
      <c r="F98" s="9">
        <f t="shared" si="21"/>
        <v>1.5902672466000741E-33</v>
      </c>
      <c r="G98" s="9">
        <f t="shared" si="21"/>
        <v>1.7210540820660262E-51</v>
      </c>
      <c r="H98" s="9">
        <f t="shared" si="21"/>
        <v>2.271303746377245E-73</v>
      </c>
      <c r="I98" s="9">
        <f t="shared" si="21"/>
        <v>3.5638842614825519E-99</v>
      </c>
      <c r="J98" s="9">
        <f t="shared" si="21"/>
        <v>6.5490817798744813E-129</v>
      </c>
      <c r="K98" s="9">
        <f t="shared" si="21"/>
        <v>1.3957731723489024E-162</v>
      </c>
      <c r="L98" s="9">
        <f t="shared" si="21"/>
        <v>3.4271893974437484E-200</v>
      </c>
      <c r="M98" s="9">
        <f t="shared" si="22"/>
        <v>9.6491651018512562E-242</v>
      </c>
      <c r="N98" s="9">
        <f t="shared" si="22"/>
        <v>3.1041906035576916E-287</v>
      </c>
      <c r="O98" s="9">
        <f t="shared" si="22"/>
        <v>0</v>
      </c>
      <c r="P98" s="9">
        <f t="shared" si="22"/>
        <v>0</v>
      </c>
      <c r="Q98" s="9">
        <f t="shared" si="22"/>
        <v>0</v>
      </c>
      <c r="R98" s="9">
        <f t="shared" si="22"/>
        <v>0</v>
      </c>
      <c r="S98" s="9">
        <f t="shared" si="22"/>
        <v>0</v>
      </c>
      <c r="T98" s="9">
        <f t="shared" si="22"/>
        <v>0</v>
      </c>
      <c r="U98" s="9">
        <f t="shared" si="22"/>
        <v>0</v>
      </c>
      <c r="V98" s="9">
        <f t="shared" si="22"/>
        <v>0</v>
      </c>
      <c r="W98" s="10">
        <f t="shared" si="20"/>
        <v>6.4446749153845963E-3</v>
      </c>
      <c r="X98" s="10">
        <f t="shared" si="18"/>
        <v>0.46068726711581159</v>
      </c>
    </row>
    <row r="99" spans="1:24" x14ac:dyDescent="0.25">
      <c r="A99" s="15">
        <v>690</v>
      </c>
      <c r="B99" s="14">
        <f t="shared" si="19"/>
        <v>11.5</v>
      </c>
      <c r="C99" s="9">
        <f t="shared" si="21"/>
        <v>9.9154037094167542E-3</v>
      </c>
      <c r="D99" s="9">
        <f t="shared" si="21"/>
        <v>2.4164711479168821E-9</v>
      </c>
      <c r="E99" s="9">
        <f t="shared" si="21"/>
        <v>1.0293216389697622E-19</v>
      </c>
      <c r="F99" s="9">
        <f t="shared" si="21"/>
        <v>5.4556492241491677E-34</v>
      </c>
      <c r="G99" s="9">
        <f t="shared" si="21"/>
        <v>3.234595853402112E-52</v>
      </c>
      <c r="H99" s="9">
        <f t="shared" si="21"/>
        <v>2.0458413320451358E-74</v>
      </c>
      <c r="I99" s="9">
        <f t="shared" si="21"/>
        <v>1.3459024599020752E-100</v>
      </c>
      <c r="J99" s="9">
        <f t="shared" si="21"/>
        <v>9.0716380389134646E-131</v>
      </c>
      <c r="K99" s="9">
        <f t="shared" si="21"/>
        <v>6.2037957614989894E-165</v>
      </c>
      <c r="L99" s="9">
        <f t="shared" si="21"/>
        <v>4.2760240241730166E-203</v>
      </c>
      <c r="M99" s="9">
        <f t="shared" si="22"/>
        <v>2.9564680833528504E-245</v>
      </c>
      <c r="N99" s="9">
        <f t="shared" si="22"/>
        <v>2.043314912371865E-291</v>
      </c>
      <c r="O99" s="9">
        <f t="shared" si="22"/>
        <v>0</v>
      </c>
      <c r="P99" s="9">
        <f t="shared" si="22"/>
        <v>0</v>
      </c>
      <c r="Q99" s="9">
        <f t="shared" si="22"/>
        <v>0</v>
      </c>
      <c r="R99" s="9">
        <f t="shared" si="22"/>
        <v>0</v>
      </c>
      <c r="S99" s="9">
        <f t="shared" si="22"/>
        <v>0</v>
      </c>
      <c r="T99" s="9">
        <f t="shared" si="22"/>
        <v>0</v>
      </c>
      <c r="U99" s="9">
        <f t="shared" si="22"/>
        <v>0</v>
      </c>
      <c r="V99" s="9">
        <f t="shared" si="22"/>
        <v>0</v>
      </c>
      <c r="W99" s="10">
        <f t="shared" si="20"/>
        <v>6.0278441098166949E-3</v>
      </c>
      <c r="X99" s="10">
        <f t="shared" si="18"/>
        <v>0.4674620798675147</v>
      </c>
    </row>
    <row r="100" spans="1:24" x14ac:dyDescent="0.25">
      <c r="A100" s="15">
        <v>700</v>
      </c>
      <c r="B100" s="14">
        <f t="shared" si="19"/>
        <v>11.666666666666666</v>
      </c>
      <c r="C100" s="9">
        <f t="shared" si="21"/>
        <v>9.2740924665004679E-3</v>
      </c>
      <c r="D100" s="9">
        <f t="shared" si="21"/>
        <v>1.8493780356403911E-9</v>
      </c>
      <c r="E100" s="9">
        <f t="shared" si="21"/>
        <v>5.6389765121336273E-20</v>
      </c>
      <c r="F100" s="9">
        <f t="shared" si="21"/>
        <v>1.8716419218589738E-34</v>
      </c>
      <c r="G100" s="9">
        <f t="shared" si="21"/>
        <v>6.0791874258166984E-53</v>
      </c>
      <c r="H100" s="9">
        <f t="shared" si="21"/>
        <v>1.8427595880032344E-75</v>
      </c>
      <c r="I100" s="9">
        <f t="shared" si="21"/>
        <v>5.0828065634680664E-102</v>
      </c>
      <c r="J100" s="9">
        <f t="shared" si="21"/>
        <v>1.2565825175974362E-132</v>
      </c>
      <c r="K100" s="9">
        <f t="shared" si="21"/>
        <v>2.7574023210103526E-167</v>
      </c>
      <c r="L100" s="9">
        <f t="shared" si="21"/>
        <v>5.3350951274953422E-206</v>
      </c>
      <c r="M100" s="9">
        <f t="shared" si="22"/>
        <v>9.0585075865352385E-249</v>
      </c>
      <c r="N100" s="9">
        <f t="shared" si="22"/>
        <v>1.3449998290493574E-295</v>
      </c>
      <c r="O100" s="9">
        <f t="shared" si="22"/>
        <v>0</v>
      </c>
      <c r="P100" s="9">
        <f t="shared" si="22"/>
        <v>0</v>
      </c>
      <c r="Q100" s="9">
        <f t="shared" si="22"/>
        <v>0</v>
      </c>
      <c r="R100" s="9">
        <f t="shared" si="22"/>
        <v>0</v>
      </c>
      <c r="S100" s="9">
        <f t="shared" si="22"/>
        <v>0</v>
      </c>
      <c r="T100" s="9">
        <f t="shared" si="22"/>
        <v>0</v>
      </c>
      <c r="U100" s="9">
        <f t="shared" si="22"/>
        <v>0</v>
      </c>
      <c r="V100" s="9">
        <f t="shared" si="22"/>
        <v>0</v>
      </c>
      <c r="W100" s="10">
        <f t="shared" si="20"/>
        <v>5.6379732797729211E-3</v>
      </c>
      <c r="X100" s="10">
        <f t="shared" si="18"/>
        <v>0.47423689261921781</v>
      </c>
    </row>
    <row r="101" spans="1:24" x14ac:dyDescent="0.25">
      <c r="A101" s="15">
        <v>710</v>
      </c>
      <c r="B101" s="14">
        <f t="shared" si="19"/>
        <v>11.833333333333334</v>
      </c>
      <c r="C101" s="9">
        <f t="shared" si="21"/>
        <v>8.6742601307818936E-3</v>
      </c>
      <c r="D101" s="9">
        <f t="shared" si="21"/>
        <v>1.4153693172200632E-9</v>
      </c>
      <c r="E101" s="9">
        <f t="shared" si="21"/>
        <v>3.0892244853825152E-20</v>
      </c>
      <c r="F101" s="9">
        <f t="shared" si="21"/>
        <v>6.420947058241668E-35</v>
      </c>
      <c r="G101" s="9">
        <f t="shared" si="21"/>
        <v>1.1425390198078955E-53</v>
      </c>
      <c r="H101" s="9">
        <f t="shared" si="21"/>
        <v>1.6598368827474817E-76</v>
      </c>
      <c r="I101" s="9">
        <f t="shared" si="21"/>
        <v>1.9195241357618898E-103</v>
      </c>
      <c r="J101" s="9">
        <f t="shared" si="21"/>
        <v>1.740589314474613E-134</v>
      </c>
      <c r="K101" s="9">
        <f t="shared" si="21"/>
        <v>1.2255831513829538E-169</v>
      </c>
      <c r="L101" s="9">
        <f t="shared" si="21"/>
        <v>6.6564733636939078E-209</v>
      </c>
      <c r="M101" s="9">
        <f t="shared" si="22"/>
        <v>2.7754928306974442E-252</v>
      </c>
      <c r="N101" s="9">
        <f t="shared" si="22"/>
        <v>8.8533809898283997E-300</v>
      </c>
      <c r="O101" s="9">
        <f t="shared" si="22"/>
        <v>0</v>
      </c>
      <c r="P101" s="9">
        <f t="shared" si="22"/>
        <v>0</v>
      </c>
      <c r="Q101" s="9">
        <f t="shared" si="22"/>
        <v>0</v>
      </c>
      <c r="R101" s="9">
        <f t="shared" si="22"/>
        <v>0</v>
      </c>
      <c r="S101" s="9">
        <f t="shared" si="22"/>
        <v>0</v>
      </c>
      <c r="T101" s="9">
        <f t="shared" si="22"/>
        <v>0</v>
      </c>
      <c r="U101" s="9">
        <f t="shared" si="22"/>
        <v>0</v>
      </c>
      <c r="V101" s="9">
        <f t="shared" si="22"/>
        <v>0</v>
      </c>
      <c r="W101" s="10">
        <f t="shared" si="20"/>
        <v>5.2733186824755335E-3</v>
      </c>
      <c r="X101" s="10">
        <f t="shared" si="18"/>
        <v>0.48101170537092092</v>
      </c>
    </row>
    <row r="102" spans="1:24" x14ac:dyDescent="0.25">
      <c r="A102" s="15">
        <v>720</v>
      </c>
      <c r="B102" s="14">
        <f t="shared" si="19"/>
        <v>12</v>
      </c>
      <c r="C102" s="9">
        <f t="shared" si="21"/>
        <v>8.1132239179479322E-3</v>
      </c>
      <c r="D102" s="9">
        <f t="shared" si="21"/>
        <v>1.0832129859454658E-9</v>
      </c>
      <c r="E102" s="9">
        <f t="shared" si="21"/>
        <v>1.6923829883937488E-20</v>
      </c>
      <c r="F102" s="9">
        <f t="shared" si="21"/>
        <v>2.2028017562137537E-35</v>
      </c>
      <c r="G102" s="9">
        <f t="shared" si="21"/>
        <v>2.1473189101555836E-54</v>
      </c>
      <c r="H102" s="9">
        <f t="shared" si="21"/>
        <v>1.495072116441508E-77</v>
      </c>
      <c r="I102" s="9">
        <f t="shared" si="21"/>
        <v>7.2490913470029951E-105</v>
      </c>
      <c r="J102" s="9">
        <f t="shared" si="21"/>
        <v>2.411024440683644E-136</v>
      </c>
      <c r="K102" s="9">
        <f t="shared" si="21"/>
        <v>5.4473518409284094E-172</v>
      </c>
      <c r="L102" s="9">
        <f t="shared" si="21"/>
        <v>8.305126072301737E-212</v>
      </c>
      <c r="M102" s="9">
        <f t="shared" si="22"/>
        <v>8.5040061838700139E-256</v>
      </c>
      <c r="N102" s="9">
        <f t="shared" si="22"/>
        <v>5.8276851236817881E-304</v>
      </c>
      <c r="O102" s="9">
        <f t="shared" si="22"/>
        <v>0</v>
      </c>
      <c r="P102" s="9">
        <f t="shared" si="22"/>
        <v>0</v>
      </c>
      <c r="Q102" s="9">
        <f t="shared" si="22"/>
        <v>0</v>
      </c>
      <c r="R102" s="9">
        <f t="shared" si="22"/>
        <v>0</v>
      </c>
      <c r="S102" s="9">
        <f t="shared" si="22"/>
        <v>0</v>
      </c>
      <c r="T102" s="9">
        <f t="shared" si="22"/>
        <v>0</v>
      </c>
      <c r="U102" s="9">
        <f t="shared" si="22"/>
        <v>0</v>
      </c>
      <c r="V102" s="9">
        <f t="shared" si="22"/>
        <v>0</v>
      </c>
      <c r="W102" s="10">
        <f t="shared" si="20"/>
        <v>4.9322493616453895E-3</v>
      </c>
      <c r="X102" s="10">
        <f t="shared" si="18"/>
        <v>0.48778651812262402</v>
      </c>
    </row>
    <row r="103" spans="1:24" x14ac:dyDescent="0.25">
      <c r="A103" s="15">
        <v>730</v>
      </c>
      <c r="B103" s="14">
        <f t="shared" si="19"/>
        <v>12.166666666666666</v>
      </c>
      <c r="C103" s="9">
        <f t="shared" si="21"/>
        <v>7.5884745615565265E-3</v>
      </c>
      <c r="D103" s="9">
        <f t="shared" si="21"/>
        <v>8.2900650639048571E-10</v>
      </c>
      <c r="E103" s="9">
        <f t="shared" si="21"/>
        <v>9.2714537028859799E-21</v>
      </c>
      <c r="F103" s="9">
        <f t="shared" si="21"/>
        <v>7.5570403137807156E-36</v>
      </c>
      <c r="G103" s="9">
        <f t="shared" si="21"/>
        <v>4.0357295654436194E-55</v>
      </c>
      <c r="H103" s="9">
        <f t="shared" si="21"/>
        <v>1.3466628296998813E-78</v>
      </c>
      <c r="I103" s="9">
        <f t="shared" si="21"/>
        <v>2.7376225376990664E-106</v>
      </c>
      <c r="J103" s="9">
        <f t="shared" si="21"/>
        <v>3.3396958175217282E-138</v>
      </c>
      <c r="K103" s="9">
        <f t="shared" si="21"/>
        <v>2.4211855430111429E-174</v>
      </c>
      <c r="L103" s="9">
        <f t="shared" si="21"/>
        <v>1.0362111482790562E-214</v>
      </c>
      <c r="M103" s="9">
        <f t="shared" si="22"/>
        <v>2.6055956756738816E-259</v>
      </c>
      <c r="N103" s="9">
        <f t="shared" si="22"/>
        <v>3.8360389030817192E-308</v>
      </c>
      <c r="O103" s="9">
        <f t="shared" si="22"/>
        <v>0</v>
      </c>
      <c r="P103" s="9">
        <f t="shared" si="22"/>
        <v>0</v>
      </c>
      <c r="Q103" s="9">
        <f t="shared" si="22"/>
        <v>0</v>
      </c>
      <c r="R103" s="9">
        <f t="shared" si="22"/>
        <v>0</v>
      </c>
      <c r="S103" s="9">
        <f t="shared" si="22"/>
        <v>0</v>
      </c>
      <c r="T103" s="9">
        <f t="shared" si="22"/>
        <v>0</v>
      </c>
      <c r="U103" s="9">
        <f t="shared" si="22"/>
        <v>0</v>
      </c>
      <c r="V103" s="9">
        <f t="shared" si="22"/>
        <v>0</v>
      </c>
      <c r="W103" s="10">
        <f t="shared" si="20"/>
        <v>4.6132398516755876E-3</v>
      </c>
      <c r="X103" s="10">
        <f t="shared" si="18"/>
        <v>0.49456133087432713</v>
      </c>
    </row>
    <row r="104" spans="1:24" x14ac:dyDescent="0.25">
      <c r="A104" s="15">
        <v>740</v>
      </c>
      <c r="B104" s="14">
        <f t="shared" si="19"/>
        <v>12.333333333333334</v>
      </c>
      <c r="C104" s="9">
        <f t="shared" si="21"/>
        <v>7.0976650901994828E-3</v>
      </c>
      <c r="D104" s="9">
        <f t="shared" si="21"/>
        <v>6.3445674724615795E-10</v>
      </c>
      <c r="E104" s="9">
        <f t="shared" si="21"/>
        <v>5.0792199138295042E-21</v>
      </c>
      <c r="F104" s="9">
        <f t="shared" si="21"/>
        <v>2.5925555099550794E-36</v>
      </c>
      <c r="G104" s="9">
        <f t="shared" si="21"/>
        <v>7.5848599145505759E-56</v>
      </c>
      <c r="H104" s="9">
        <f t="shared" si="21"/>
        <v>1.2129854854170453E-79</v>
      </c>
      <c r="I104" s="9">
        <f t="shared" si="21"/>
        <v>1.0338643562570893E-107</v>
      </c>
      <c r="J104" s="9">
        <f t="shared" si="21"/>
        <v>4.6260701324162195E-140</v>
      </c>
      <c r="K104" s="9">
        <f t="shared" si="21"/>
        <v>1.0761448140071046E-176</v>
      </c>
      <c r="L104" s="9">
        <f t="shared" si="21"/>
        <v>1.292856405152869E-217</v>
      </c>
      <c r="M104" s="9">
        <f t="shared" si="22"/>
        <v>7.9834476578453882E-263</v>
      </c>
      <c r="N104" s="9">
        <f t="shared" si="22"/>
        <v>0</v>
      </c>
      <c r="O104" s="9">
        <f t="shared" si="22"/>
        <v>0</v>
      </c>
      <c r="P104" s="9">
        <f t="shared" si="22"/>
        <v>0</v>
      </c>
      <c r="Q104" s="9">
        <f t="shared" si="22"/>
        <v>0</v>
      </c>
      <c r="R104" s="9">
        <f t="shared" si="22"/>
        <v>0</v>
      </c>
      <c r="S104" s="9">
        <f t="shared" si="22"/>
        <v>0</v>
      </c>
      <c r="T104" s="9">
        <f t="shared" si="22"/>
        <v>0</v>
      </c>
      <c r="U104" s="9">
        <f t="shared" si="22"/>
        <v>0</v>
      </c>
      <c r="V104" s="9">
        <f t="shared" si="22"/>
        <v>0</v>
      </c>
      <c r="W104" s="10">
        <f t="shared" si="20"/>
        <v>4.3148633539189223E-3</v>
      </c>
      <c r="X104" s="10">
        <f t="shared" si="18"/>
        <v>0.5013361436260303</v>
      </c>
    </row>
    <row r="105" spans="1:24" x14ac:dyDescent="0.25">
      <c r="A105" s="15">
        <v>750</v>
      </c>
      <c r="B105" s="14">
        <f t="shared" si="19"/>
        <v>12.5</v>
      </c>
      <c r="C105" s="9">
        <f t="shared" ref="C105:L114" si="23">(1/C$24^2)*EXP(-Dab*C$24^2*PI()*PI()*$A105*60/(R.^2))</f>
        <v>6.6386003305390767E-3</v>
      </c>
      <c r="D105" s="9">
        <f t="shared" si="23"/>
        <v>4.8556357642936575E-10</v>
      </c>
      <c r="E105" s="9">
        <f t="shared" si="23"/>
        <v>2.7825706474715774E-21</v>
      </c>
      <c r="F105" s="9">
        <f t="shared" si="23"/>
        <v>8.8941487581346636E-37</v>
      </c>
      <c r="G105" s="9">
        <f t="shared" si="23"/>
        <v>1.4255192026731829E-56</v>
      </c>
      <c r="H105" s="9">
        <f t="shared" si="23"/>
        <v>1.0925777079332676E-80</v>
      </c>
      <c r="I105" s="9">
        <f t="shared" si="23"/>
        <v>3.9043932916964182E-109</v>
      </c>
      <c r="J105" s="9">
        <f t="shared" si="23"/>
        <v>6.4079263619632378E-142</v>
      </c>
      <c r="K105" s="9">
        <f t="shared" si="23"/>
        <v>4.7831429691835246E-179</v>
      </c>
      <c r="L105" s="9">
        <f t="shared" si="23"/>
        <v>1.6130666873455155E-220</v>
      </c>
      <c r="M105" s="9">
        <f t="shared" ref="M105:V114" si="24">(1/M$24^2)*EXP(-Dab*M$24^2*PI()*PI()*$A105*60/(R.^2))</f>
        <v>2.4460984910507543E-266</v>
      </c>
      <c r="N105" s="9">
        <f t="shared" si="24"/>
        <v>0</v>
      </c>
      <c r="O105" s="9">
        <f t="shared" si="24"/>
        <v>0</v>
      </c>
      <c r="P105" s="9">
        <f t="shared" si="24"/>
        <v>0</v>
      </c>
      <c r="Q105" s="9">
        <f t="shared" si="24"/>
        <v>0</v>
      </c>
      <c r="R105" s="9">
        <f t="shared" si="24"/>
        <v>0</v>
      </c>
      <c r="S105" s="9">
        <f t="shared" si="24"/>
        <v>0</v>
      </c>
      <c r="T105" s="9">
        <f t="shared" si="24"/>
        <v>0</v>
      </c>
      <c r="U105" s="9">
        <f t="shared" si="24"/>
        <v>0</v>
      </c>
      <c r="V105" s="9">
        <f t="shared" si="24"/>
        <v>0</v>
      </c>
      <c r="W105" s="10">
        <f t="shared" si="20"/>
        <v>4.0357853544990621E-3</v>
      </c>
      <c r="X105" s="10">
        <f t="shared" si="18"/>
        <v>0.5081109563777334</v>
      </c>
    </row>
    <row r="106" spans="1:24" x14ac:dyDescent="0.25">
      <c r="A106" s="15">
        <v>760</v>
      </c>
      <c r="B106" s="14">
        <f t="shared" si="19"/>
        <v>12.666666666666666</v>
      </c>
      <c r="C106" s="9">
        <f t="shared" si="23"/>
        <v>6.2092270892701168E-3</v>
      </c>
      <c r="D106" s="9">
        <f t="shared" si="23"/>
        <v>3.7161238772892969E-10</v>
      </c>
      <c r="E106" s="9">
        <f t="shared" si="23"/>
        <v>1.5243875121628057E-21</v>
      </c>
      <c r="F106" s="9">
        <f t="shared" si="23"/>
        <v>3.0512705254745645E-37</v>
      </c>
      <c r="G106" s="9">
        <f t="shared" si="23"/>
        <v>2.6791595627120267E-57</v>
      </c>
      <c r="H106" s="9">
        <f t="shared" si="23"/>
        <v>9.8412228524091129E-82</v>
      </c>
      <c r="I106" s="9">
        <f t="shared" si="23"/>
        <v>1.474495845028664E-110</v>
      </c>
      <c r="J106" s="9">
        <f t="shared" si="23"/>
        <v>8.876112787959855E-144</v>
      </c>
      <c r="K106" s="9">
        <f t="shared" si="23"/>
        <v>2.1259644952859797E-181</v>
      </c>
      <c r="L106" s="9">
        <f t="shared" si="23"/>
        <v>2.0125855643774119E-223</v>
      </c>
      <c r="M106" s="9">
        <f t="shared" si="24"/>
        <v>7.494754251995641E-270</v>
      </c>
      <c r="N106" s="9">
        <f t="shared" si="24"/>
        <v>0</v>
      </c>
      <c r="O106" s="9">
        <f t="shared" si="24"/>
        <v>0</v>
      </c>
      <c r="P106" s="9">
        <f t="shared" si="24"/>
        <v>0</v>
      </c>
      <c r="Q106" s="9">
        <f t="shared" si="24"/>
        <v>0</v>
      </c>
      <c r="R106" s="9">
        <f t="shared" si="24"/>
        <v>0</v>
      </c>
      <c r="S106" s="9">
        <f t="shared" si="24"/>
        <v>0</v>
      </c>
      <c r="T106" s="9">
        <f t="shared" si="24"/>
        <v>0</v>
      </c>
      <c r="U106" s="9">
        <f t="shared" si="24"/>
        <v>0</v>
      </c>
      <c r="V106" s="9">
        <f t="shared" si="24"/>
        <v>0</v>
      </c>
      <c r="W106" s="10">
        <f t="shared" si="20"/>
        <v>3.7747576550467375E-3</v>
      </c>
      <c r="X106" s="10">
        <f t="shared" si="18"/>
        <v>0.51488576912943651</v>
      </c>
    </row>
    <row r="107" spans="1:24" x14ac:dyDescent="0.25">
      <c r="A107" s="15">
        <v>770</v>
      </c>
      <c r="B107" s="14">
        <f t="shared" si="19"/>
        <v>12.833333333333334</v>
      </c>
      <c r="C107" s="9">
        <f t="shared" si="23"/>
        <v>5.8076249700959263E-3</v>
      </c>
      <c r="D107" s="9">
        <f t="shared" si="23"/>
        <v>2.8440305949036617E-10</v>
      </c>
      <c r="E107" s="9">
        <f t="shared" si="23"/>
        <v>8.3511169405508408E-22</v>
      </c>
      <c r="F107" s="9">
        <f t="shared" si="23"/>
        <v>1.0467839107272023E-37</v>
      </c>
      <c r="G107" s="9">
        <f t="shared" si="23"/>
        <v>5.035285353582862E-58</v>
      </c>
      <c r="H107" s="9">
        <f t="shared" si="23"/>
        <v>8.8643275922210426E-83</v>
      </c>
      <c r="I107" s="9">
        <f t="shared" si="23"/>
        <v>5.5684400483694409E-112</v>
      </c>
      <c r="J107" s="9">
        <f t="shared" si="23"/>
        <v>1.2294988077928227E-145</v>
      </c>
      <c r="K107" s="9">
        <f t="shared" si="23"/>
        <v>9.4492785692067857E-184</v>
      </c>
      <c r="L107" s="9">
        <f t="shared" si="23"/>
        <v>2.5110559195826766E-226</v>
      </c>
      <c r="M107" s="9">
        <f t="shared" si="24"/>
        <v>2.2963646600208979E-273</v>
      </c>
      <c r="N107" s="9">
        <f t="shared" si="24"/>
        <v>0</v>
      </c>
      <c r="O107" s="9">
        <f t="shared" si="24"/>
        <v>0</v>
      </c>
      <c r="P107" s="9">
        <f t="shared" si="24"/>
        <v>0</v>
      </c>
      <c r="Q107" s="9">
        <f t="shared" si="24"/>
        <v>0</v>
      </c>
      <c r="R107" s="9">
        <f t="shared" si="24"/>
        <v>0</v>
      </c>
      <c r="S107" s="9">
        <f t="shared" si="24"/>
        <v>0</v>
      </c>
      <c r="T107" s="9">
        <f t="shared" si="24"/>
        <v>0</v>
      </c>
      <c r="U107" s="9">
        <f t="shared" si="24"/>
        <v>0</v>
      </c>
      <c r="V107" s="9">
        <f t="shared" si="24"/>
        <v>0</v>
      </c>
      <c r="W107" s="10">
        <f t="shared" si="20"/>
        <v>3.5306127896218222E-3</v>
      </c>
      <c r="X107" s="10">
        <f t="shared" si="18"/>
        <v>0.52166058188113962</v>
      </c>
    </row>
    <row r="108" spans="1:24" x14ac:dyDescent="0.25">
      <c r="A108" s="15">
        <v>780</v>
      </c>
      <c r="B108" s="14">
        <f t="shared" si="19"/>
        <v>13</v>
      </c>
      <c r="C108" s="9">
        <f t="shared" si="23"/>
        <v>5.4319977846464078E-3</v>
      </c>
      <c r="D108" s="9">
        <f t="shared" si="23"/>
        <v>2.176598598927283E-10</v>
      </c>
      <c r="E108" s="9">
        <f t="shared" si="23"/>
        <v>4.5750279110988832E-22</v>
      </c>
      <c r="F108" s="9">
        <f t="shared" si="23"/>
        <v>3.591148495713692E-38</v>
      </c>
      <c r="G108" s="9">
        <f t="shared" si="23"/>
        <v>9.4634522500558339E-59</v>
      </c>
      <c r="H108" s="9">
        <f t="shared" si="23"/>
        <v>7.9844044628022526E-84</v>
      </c>
      <c r="I108" s="9">
        <f t="shared" si="23"/>
        <v>2.1029238350742536E-113</v>
      </c>
      <c r="J108" s="9">
        <f t="shared" si="23"/>
        <v>1.7030735801538972E-147</v>
      </c>
      <c r="K108" s="9">
        <f t="shared" si="23"/>
        <v>4.1999227022116746E-186</v>
      </c>
      <c r="L108" s="9">
        <f t="shared" si="23"/>
        <v>3.1329857189060202E-229</v>
      </c>
      <c r="M108" s="9">
        <f t="shared" si="24"/>
        <v>7.035975396243002E-277</v>
      </c>
      <c r="N108" s="9">
        <f t="shared" si="24"/>
        <v>0</v>
      </c>
      <c r="O108" s="9">
        <f t="shared" si="24"/>
        <v>0</v>
      </c>
      <c r="P108" s="9">
        <f t="shared" si="24"/>
        <v>0</v>
      </c>
      <c r="Q108" s="9">
        <f t="shared" si="24"/>
        <v>0</v>
      </c>
      <c r="R108" s="9">
        <f t="shared" si="24"/>
        <v>0</v>
      </c>
      <c r="S108" s="9">
        <f t="shared" si="24"/>
        <v>0</v>
      </c>
      <c r="T108" s="9">
        <f t="shared" si="24"/>
        <v>0</v>
      </c>
      <c r="U108" s="9">
        <f t="shared" si="24"/>
        <v>0</v>
      </c>
      <c r="V108" s="9">
        <f t="shared" si="24"/>
        <v>0</v>
      </c>
      <c r="W108" s="10">
        <f t="shared" si="20"/>
        <v>3.3022588028189118E-3</v>
      </c>
      <c r="X108" s="10">
        <f t="shared" si="18"/>
        <v>0.52843539463284273</v>
      </c>
    </row>
    <row r="109" spans="1:24" x14ac:dyDescent="0.25">
      <c r="A109" s="15">
        <v>790</v>
      </c>
      <c r="B109" s="14">
        <f t="shared" si="19"/>
        <v>13.166666666666666</v>
      </c>
      <c r="C109" s="9">
        <f t="shared" si="23"/>
        <v>5.0806655189231586E-3</v>
      </c>
      <c r="D109" s="9">
        <f t="shared" si="23"/>
        <v>1.6657983459607292E-10</v>
      </c>
      <c r="E109" s="9">
        <f t="shared" si="23"/>
        <v>2.5063569982715818E-22</v>
      </c>
      <c r="F109" s="9">
        <f t="shared" si="23"/>
        <v>1.2319971090602439E-38</v>
      </c>
      <c r="G109" s="9">
        <f t="shared" si="23"/>
        <v>1.7785869558587191E-59</v>
      </c>
      <c r="H109" s="9">
        <f t="shared" si="23"/>
        <v>7.191827463773255E-85</v>
      </c>
      <c r="I109" s="9">
        <f t="shared" si="23"/>
        <v>7.9417011186431325E-115</v>
      </c>
      <c r="J109" s="9">
        <f t="shared" si="23"/>
        <v>2.3590585050059856E-149</v>
      </c>
      <c r="K109" s="9">
        <f t="shared" si="23"/>
        <v>1.8667404686361944E-188</v>
      </c>
      <c r="L109" s="9">
        <f t="shared" si="23"/>
        <v>3.9089529780370186E-232</v>
      </c>
      <c r="M109" s="9">
        <f t="shared" si="24"/>
        <v>2.155796535211337E-280</v>
      </c>
      <c r="N109" s="9">
        <f t="shared" si="24"/>
        <v>0</v>
      </c>
      <c r="O109" s="9">
        <f t="shared" si="24"/>
        <v>0</v>
      </c>
      <c r="P109" s="9">
        <f t="shared" si="24"/>
        <v>0</v>
      </c>
      <c r="Q109" s="9">
        <f t="shared" si="24"/>
        <v>0</v>
      </c>
      <c r="R109" s="9">
        <f t="shared" si="24"/>
        <v>0</v>
      </c>
      <c r="S109" s="9">
        <f t="shared" si="24"/>
        <v>0</v>
      </c>
      <c r="T109" s="9">
        <f t="shared" si="24"/>
        <v>0</v>
      </c>
      <c r="U109" s="9">
        <f t="shared" si="24"/>
        <v>0</v>
      </c>
      <c r="V109" s="9">
        <f t="shared" si="24"/>
        <v>0</v>
      </c>
      <c r="W109" s="10">
        <f t="shared" si="20"/>
        <v>3.0886743656770364E-3</v>
      </c>
      <c r="X109" s="10">
        <f t="shared" si="18"/>
        <v>0.53521020738454583</v>
      </c>
    </row>
    <row r="110" spans="1:24" x14ac:dyDescent="0.25">
      <c r="A110" s="15">
        <v>800</v>
      </c>
      <c r="B110" s="14">
        <f t="shared" si="19"/>
        <v>13.333333333333334</v>
      </c>
      <c r="C110" s="9">
        <f t="shared" si="23"/>
        <v>4.7520568193411029E-3</v>
      </c>
      <c r="D110" s="9">
        <f t="shared" si="23"/>
        <v>1.2748717796533902E-10</v>
      </c>
      <c r="E110" s="9">
        <f t="shared" si="23"/>
        <v>1.373068213976446E-22</v>
      </c>
      <c r="F110" s="9">
        <f t="shared" si="23"/>
        <v>4.2265500258327613E-39</v>
      </c>
      <c r="G110" s="9">
        <f t="shared" si="23"/>
        <v>3.3427247012653669E-60</v>
      </c>
      <c r="H110" s="9">
        <f t="shared" si="23"/>
        <v>6.4779261258178367E-86</v>
      </c>
      <c r="I110" s="9">
        <f t="shared" si="23"/>
        <v>2.9991869227936437E-116</v>
      </c>
      <c r="J110" s="9">
        <f t="shared" si="23"/>
        <v>3.2677137939854511E-151</v>
      </c>
      <c r="K110" s="9">
        <f t="shared" si="23"/>
        <v>8.2971050286440548E-191</v>
      </c>
      <c r="L110" s="9">
        <f t="shared" si="23"/>
        <v>4.877109171706725E-235</v>
      </c>
      <c r="M110" s="9">
        <f t="shared" si="24"/>
        <v>6.6052799214018733E-284</v>
      </c>
      <c r="N110" s="9">
        <f t="shared" si="24"/>
        <v>0</v>
      </c>
      <c r="O110" s="9">
        <f t="shared" si="24"/>
        <v>0</v>
      </c>
      <c r="P110" s="9">
        <f t="shared" si="24"/>
        <v>0</v>
      </c>
      <c r="Q110" s="9">
        <f t="shared" si="24"/>
        <v>0</v>
      </c>
      <c r="R110" s="9">
        <f t="shared" si="24"/>
        <v>0</v>
      </c>
      <c r="S110" s="9">
        <f t="shared" si="24"/>
        <v>0</v>
      </c>
      <c r="T110" s="9">
        <f t="shared" si="24"/>
        <v>0</v>
      </c>
      <c r="U110" s="9">
        <f t="shared" si="24"/>
        <v>0</v>
      </c>
      <c r="V110" s="9">
        <f t="shared" si="24"/>
        <v>0</v>
      </c>
      <c r="W110" s="10">
        <f t="shared" si="20"/>
        <v>2.888904207530611E-3</v>
      </c>
      <c r="X110" s="10">
        <f t="shared" si="18"/>
        <v>0.54198502013624894</v>
      </c>
    </row>
    <row r="111" spans="1:24" x14ac:dyDescent="0.25">
      <c r="A111" s="15">
        <v>810</v>
      </c>
      <c r="B111" s="14">
        <f t="shared" si="19"/>
        <v>13.5</v>
      </c>
      <c r="C111" s="9">
        <f t="shared" si="23"/>
        <v>4.4447019647600216E-3</v>
      </c>
      <c r="D111" s="9">
        <f t="shared" si="23"/>
        <v>9.7568715835122613E-11</v>
      </c>
      <c r="E111" s="9">
        <f t="shared" si="23"/>
        <v>7.5221379936401988E-23</v>
      </c>
      <c r="F111" s="9">
        <f t="shared" si="23"/>
        <v>1.4499810908235772E-39</v>
      </c>
      <c r="G111" s="9">
        <f t="shared" si="23"/>
        <v>6.2824077235261254E-61</v>
      </c>
      <c r="H111" s="9">
        <f t="shared" si="23"/>
        <v>5.8348906592840819E-87</v>
      </c>
      <c r="I111" s="9">
        <f t="shared" si="23"/>
        <v>1.132644261408978E-117</v>
      </c>
      <c r="J111" s="9">
        <f t="shared" si="23"/>
        <v>4.5263622825560614E-153</v>
      </c>
      <c r="K111" s="9">
        <f t="shared" si="23"/>
        <v>3.6878159022635343E-193</v>
      </c>
      <c r="L111" s="9">
        <f t="shared" si="23"/>
        <v>6.0850550022964729E-238</v>
      </c>
      <c r="M111" s="9">
        <f t="shared" si="24"/>
        <v>2.0238330532339678E-287</v>
      </c>
      <c r="N111" s="9">
        <f t="shared" si="24"/>
        <v>0</v>
      </c>
      <c r="O111" s="9">
        <f t="shared" si="24"/>
        <v>0</v>
      </c>
      <c r="P111" s="9">
        <f t="shared" si="24"/>
        <v>0</v>
      </c>
      <c r="Q111" s="9">
        <f t="shared" si="24"/>
        <v>0</v>
      </c>
      <c r="R111" s="9">
        <f t="shared" si="24"/>
        <v>0</v>
      </c>
      <c r="S111" s="9">
        <f t="shared" si="24"/>
        <v>0</v>
      </c>
      <c r="T111" s="9">
        <f t="shared" si="24"/>
        <v>0</v>
      </c>
      <c r="U111" s="9">
        <f t="shared" si="24"/>
        <v>0</v>
      </c>
      <c r="V111" s="9">
        <f t="shared" si="24"/>
        <v>0</v>
      </c>
      <c r="W111" s="10">
        <f t="shared" si="20"/>
        <v>2.7020548433561247E-3</v>
      </c>
      <c r="X111" s="10">
        <f t="shared" si="18"/>
        <v>0.54875983288795205</v>
      </c>
    </row>
    <row r="112" spans="1:24" x14ac:dyDescent="0.25">
      <c r="A112" s="15">
        <v>820</v>
      </c>
      <c r="B112" s="14">
        <f t="shared" si="19"/>
        <v>13.666666666666666</v>
      </c>
      <c r="C112" s="9">
        <f t="shared" si="23"/>
        <v>4.157226293072986E-3</v>
      </c>
      <c r="D112" s="9">
        <f t="shared" si="23"/>
        <v>7.4671464704498565E-11</v>
      </c>
      <c r="E112" s="9">
        <f t="shared" si="23"/>
        <v>4.1208848489398973E-23</v>
      </c>
      <c r="F112" s="9">
        <f t="shared" si="23"/>
        <v>4.9743766213478419E-40</v>
      </c>
      <c r="G112" s="9">
        <f t="shared" si="23"/>
        <v>1.1807327953056151E-61</v>
      </c>
      <c r="H112" s="9">
        <f t="shared" si="23"/>
        <v>5.2556865182684306E-88</v>
      </c>
      <c r="I112" s="9">
        <f t="shared" si="23"/>
        <v>4.2774360382570828E-119</v>
      </c>
      <c r="J112" s="9">
        <f t="shared" si="23"/>
        <v>6.2698133326906971E-155</v>
      </c>
      <c r="K112" s="9">
        <f t="shared" si="23"/>
        <v>1.639124258646343E-195</v>
      </c>
      <c r="L112" s="9">
        <f t="shared" si="23"/>
        <v>7.5921807524394177E-241</v>
      </c>
      <c r="M112" s="9">
        <f t="shared" si="24"/>
        <v>6.2009487502431694E-291</v>
      </c>
      <c r="N112" s="9">
        <f t="shared" si="24"/>
        <v>0</v>
      </c>
      <c r="O112" s="9">
        <f t="shared" si="24"/>
        <v>0</v>
      </c>
      <c r="P112" s="9">
        <f t="shared" si="24"/>
        <v>0</v>
      </c>
      <c r="Q112" s="9">
        <f t="shared" si="24"/>
        <v>0</v>
      </c>
      <c r="R112" s="9">
        <f t="shared" si="24"/>
        <v>0</v>
      </c>
      <c r="S112" s="9">
        <f t="shared" si="24"/>
        <v>0</v>
      </c>
      <c r="T112" s="9">
        <f t="shared" si="24"/>
        <v>0</v>
      </c>
      <c r="U112" s="9">
        <f t="shared" si="24"/>
        <v>0</v>
      </c>
      <c r="V112" s="9">
        <f t="shared" si="24"/>
        <v>0</v>
      </c>
      <c r="W112" s="10">
        <f t="shared" si="20"/>
        <v>2.5272905774940259E-3</v>
      </c>
      <c r="X112" s="10">
        <f t="shared" si="18"/>
        <v>0.55553464563965504</v>
      </c>
    </row>
    <row r="113" spans="1:24" x14ac:dyDescent="0.25">
      <c r="A113" s="15">
        <v>830</v>
      </c>
      <c r="B113" s="14">
        <f t="shared" si="19"/>
        <v>13.833333333333334</v>
      </c>
      <c r="C113" s="9">
        <f t="shared" si="23"/>
        <v>3.8883440529516944E-3</v>
      </c>
      <c r="D113" s="9">
        <f t="shared" si="23"/>
        <v>5.7147699376688714E-11</v>
      </c>
      <c r="E113" s="9">
        <f t="shared" si="23"/>
        <v>2.2575618730446427E-23</v>
      </c>
      <c r="F113" s="9">
        <f t="shared" si="23"/>
        <v>1.706534169832311E-40</v>
      </c>
      <c r="G113" s="9">
        <f t="shared" si="23"/>
        <v>2.2191013306721344E-62</v>
      </c>
      <c r="H113" s="9">
        <f t="shared" si="23"/>
        <v>4.7339774455515257E-89</v>
      </c>
      <c r="I113" s="9">
        <f t="shared" si="23"/>
        <v>1.615375602452632E-120</v>
      </c>
      <c r="J113" s="9">
        <f t="shared" si="23"/>
        <v>8.6848017840465266E-157</v>
      </c>
      <c r="K113" s="9">
        <f t="shared" si="23"/>
        <v>7.285418812891382E-198</v>
      </c>
      <c r="L113" s="9">
        <f t="shared" si="23"/>
        <v>9.4725862882014142E-244</v>
      </c>
      <c r="M113" s="9">
        <f t="shared" si="24"/>
        <v>1.8999474952589907E-294</v>
      </c>
      <c r="N113" s="9">
        <f t="shared" si="24"/>
        <v>0</v>
      </c>
      <c r="O113" s="9">
        <f t="shared" si="24"/>
        <v>0</v>
      </c>
      <c r="P113" s="9">
        <f t="shared" si="24"/>
        <v>0</v>
      </c>
      <c r="Q113" s="9">
        <f t="shared" si="24"/>
        <v>0</v>
      </c>
      <c r="R113" s="9">
        <f t="shared" si="24"/>
        <v>0</v>
      </c>
      <c r="S113" s="9">
        <f t="shared" si="24"/>
        <v>0</v>
      </c>
      <c r="T113" s="9">
        <f t="shared" si="24"/>
        <v>0</v>
      </c>
      <c r="U113" s="9">
        <f t="shared" si="24"/>
        <v>0</v>
      </c>
      <c r="V113" s="9">
        <f t="shared" si="24"/>
        <v>0</v>
      </c>
      <c r="W113" s="10">
        <f t="shared" si="20"/>
        <v>2.3638297658638988E-3</v>
      </c>
      <c r="X113" s="10">
        <f t="shared" si="18"/>
        <v>0.56230945839135826</v>
      </c>
    </row>
    <row r="114" spans="1:24" x14ac:dyDescent="0.25">
      <c r="A114" s="15">
        <v>840</v>
      </c>
      <c r="B114" s="14">
        <f t="shared" si="19"/>
        <v>14</v>
      </c>
      <c r="C114" s="9">
        <f t="shared" si="23"/>
        <v>3.6368526532503959E-3</v>
      </c>
      <c r="D114" s="9">
        <f t="shared" si="23"/>
        <v>4.3736379847007679E-11</v>
      </c>
      <c r="E114" s="9">
        <f t="shared" si="23"/>
        <v>1.2367697223900507E-23</v>
      </c>
      <c r="F114" s="9">
        <f t="shared" si="23"/>
        <v>5.8545202635181997E-41</v>
      </c>
      <c r="G114" s="9">
        <f t="shared" si="23"/>
        <v>4.1706393989981672E-63</v>
      </c>
      <c r="H114" s="9">
        <f t="shared" si="23"/>
        <v>4.2640561565252532E-90</v>
      </c>
      <c r="I114" s="9">
        <f t="shared" si="23"/>
        <v>6.1004730723278485E-122</v>
      </c>
      <c r="J114" s="9">
        <f t="shared" si="23"/>
        <v>1.2029988458333318E-158</v>
      </c>
      <c r="K114" s="9">
        <f t="shared" si="23"/>
        <v>3.2381515311758696E-200</v>
      </c>
      <c r="L114" s="9">
        <f t="shared" si="23"/>
        <v>1.1818724278737784E-246</v>
      </c>
      <c r="M114" s="9">
        <f t="shared" si="24"/>
        <v>5.8213680359789377E-298</v>
      </c>
      <c r="N114" s="9">
        <f t="shared" si="24"/>
        <v>0</v>
      </c>
      <c r="O114" s="9">
        <f t="shared" si="24"/>
        <v>0</v>
      </c>
      <c r="P114" s="9">
        <f t="shared" si="24"/>
        <v>0</v>
      </c>
      <c r="Q114" s="9">
        <f t="shared" si="24"/>
        <v>0</v>
      </c>
      <c r="R114" s="9">
        <f t="shared" si="24"/>
        <v>0</v>
      </c>
      <c r="S114" s="9">
        <f t="shared" si="24"/>
        <v>0</v>
      </c>
      <c r="T114" s="9">
        <f t="shared" si="24"/>
        <v>0</v>
      </c>
      <c r="U114" s="9">
        <f t="shared" si="24"/>
        <v>0</v>
      </c>
      <c r="V114" s="9">
        <f t="shared" si="24"/>
        <v>0</v>
      </c>
      <c r="W114" s="10">
        <f t="shared" si="20"/>
        <v>2.2109413199491714E-3</v>
      </c>
      <c r="X114" s="10">
        <f t="shared" si="18"/>
        <v>0.56908427114306137</v>
      </c>
    </row>
    <row r="115" spans="1:24" x14ac:dyDescent="0.25">
      <c r="A115" s="15">
        <v>850</v>
      </c>
      <c r="B115" s="14">
        <f t="shared" si="19"/>
        <v>14.166666666666666</v>
      </c>
      <c r="C115" s="9">
        <f t="shared" ref="C115:L124" si="25">(1/C$24^2)*EXP(-Dab*C$24^2*PI()*PI()*$A115*60/(R.^2))</f>
        <v>3.4016272843484401E-3</v>
      </c>
      <c r="D115" s="9">
        <f t="shared" si="25"/>
        <v>3.3472404715946359E-11</v>
      </c>
      <c r="E115" s="9">
        <f t="shared" si="25"/>
        <v>6.7754481703657241E-24</v>
      </c>
      <c r="F115" s="9">
        <f t="shared" si="25"/>
        <v>2.0084805872544977E-41</v>
      </c>
      <c r="G115" s="9">
        <f t="shared" si="25"/>
        <v>7.8384131251939397E-64</v>
      </c>
      <c r="H115" s="9">
        <f t="shared" si="25"/>
        <v>3.8407819038274152E-91</v>
      </c>
      <c r="I115" s="9">
        <f t="shared" si="25"/>
        <v>2.3038463407329107E-123</v>
      </c>
      <c r="J115" s="9">
        <f t="shared" si="25"/>
        <v>1.6663664399744949E-160</v>
      </c>
      <c r="K115" s="9">
        <f t="shared" si="25"/>
        <v>1.4392618472808394E-202</v>
      </c>
      <c r="L115" s="9">
        <f t="shared" si="25"/>
        <v>1.474594575620887E-249</v>
      </c>
      <c r="M115" s="9">
        <f t="shared" ref="M115:V124" si="26">(1/M$24^2)*EXP(-Dab*M$24^2*PI()*PI()*$A115*60/(R.^2))</f>
        <v>1.78364538466879E-301</v>
      </c>
      <c r="N115" s="9">
        <f t="shared" si="26"/>
        <v>0</v>
      </c>
      <c r="O115" s="9">
        <f t="shared" si="26"/>
        <v>0</v>
      </c>
      <c r="P115" s="9">
        <f t="shared" si="26"/>
        <v>0</v>
      </c>
      <c r="Q115" s="9">
        <f t="shared" si="26"/>
        <v>0</v>
      </c>
      <c r="R115" s="9">
        <f t="shared" si="26"/>
        <v>0</v>
      </c>
      <c r="S115" s="9">
        <f t="shared" si="26"/>
        <v>0</v>
      </c>
      <c r="T115" s="9">
        <f t="shared" si="26"/>
        <v>0</v>
      </c>
      <c r="U115" s="9">
        <f t="shared" si="26"/>
        <v>0</v>
      </c>
      <c r="V115" s="9">
        <f t="shared" si="26"/>
        <v>0</v>
      </c>
      <c r="W115" s="10">
        <f t="shared" si="20"/>
        <v>2.067941436910312E-3</v>
      </c>
      <c r="X115" s="10">
        <f t="shared" si="18"/>
        <v>0.57585908389476448</v>
      </c>
    </row>
    <row r="116" spans="1:24" x14ac:dyDescent="0.25">
      <c r="A116" s="15">
        <v>860</v>
      </c>
      <c r="B116" s="14">
        <f t="shared" si="19"/>
        <v>14.333333333333334</v>
      </c>
      <c r="C116" s="9">
        <f t="shared" si="25"/>
        <v>3.181615887375094E-3</v>
      </c>
      <c r="D116" s="9">
        <f t="shared" si="25"/>
        <v>2.561716084841335E-11</v>
      </c>
      <c r="E116" s="9">
        <f t="shared" si="25"/>
        <v>3.7118225873607092E-24</v>
      </c>
      <c r="F116" s="9">
        <f t="shared" si="25"/>
        <v>6.8903925305638606E-42</v>
      </c>
      <c r="G116" s="9">
        <f t="shared" si="25"/>
        <v>1.4731726827299696E-64</v>
      </c>
      <c r="H116" s="9">
        <f t="shared" si="25"/>
        <v>3.459524239659431E-92</v>
      </c>
      <c r="I116" s="9">
        <f t="shared" si="25"/>
        <v>8.7004858455724347E-125</v>
      </c>
      <c r="J116" s="9">
        <f t="shared" si="25"/>
        <v>2.3082126154073317E-162</v>
      </c>
      <c r="K116" s="9">
        <f t="shared" si="25"/>
        <v>6.397089960413068E-205</v>
      </c>
      <c r="L116" s="9">
        <f t="shared" si="25"/>
        <v>1.83981715045392E-252</v>
      </c>
      <c r="M116" s="9">
        <f t="shared" si="26"/>
        <v>5.4650227207551651E-305</v>
      </c>
      <c r="N116" s="9">
        <f t="shared" si="26"/>
        <v>0</v>
      </c>
      <c r="O116" s="9">
        <f t="shared" si="26"/>
        <v>0</v>
      </c>
      <c r="P116" s="9">
        <f t="shared" si="26"/>
        <v>0</v>
      </c>
      <c r="Q116" s="9">
        <f t="shared" si="26"/>
        <v>0</v>
      </c>
      <c r="R116" s="9">
        <f t="shared" si="26"/>
        <v>0</v>
      </c>
      <c r="S116" s="9">
        <f t="shared" si="26"/>
        <v>0</v>
      </c>
      <c r="T116" s="9">
        <f t="shared" si="26"/>
        <v>0</v>
      </c>
      <c r="U116" s="9">
        <f t="shared" si="26"/>
        <v>0</v>
      </c>
      <c r="V116" s="9">
        <f t="shared" si="26"/>
        <v>0</v>
      </c>
      <c r="W116" s="10">
        <f t="shared" si="20"/>
        <v>1.9341905411980344E-3</v>
      </c>
      <c r="X116" s="10">
        <f t="shared" si="18"/>
        <v>0.58263389664646759</v>
      </c>
    </row>
    <row r="117" spans="1:24" x14ac:dyDescent="0.25">
      <c r="A117" s="15">
        <v>870</v>
      </c>
      <c r="B117" s="14">
        <f t="shared" si="19"/>
        <v>14.5</v>
      </c>
      <c r="C117" s="9">
        <f t="shared" si="25"/>
        <v>2.9758344488163232E-3</v>
      </c>
      <c r="D117" s="9">
        <f t="shared" si="25"/>
        <v>1.9605371514310342E-11</v>
      </c>
      <c r="E117" s="9">
        <f t="shared" si="25"/>
        <v>2.0334635545293036E-24</v>
      </c>
      <c r="F117" s="9">
        <f t="shared" si="25"/>
        <v>2.3638520345446735E-42</v>
      </c>
      <c r="G117" s="9">
        <f t="shared" si="25"/>
        <v>2.768720809274924E-65</v>
      </c>
      <c r="H117" s="9">
        <f t="shared" si="25"/>
        <v>3.1161123605752845E-93</v>
      </c>
      <c r="I117" s="9">
        <f t="shared" si="25"/>
        <v>3.2857423088783225E-126</v>
      </c>
      <c r="J117" s="9">
        <f t="shared" si="25"/>
        <v>3.1972832326166517E-164</v>
      </c>
      <c r="K117" s="9">
        <f t="shared" si="25"/>
        <v>2.8433158315793614E-207</v>
      </c>
      <c r="L117" s="9">
        <f t="shared" si="25"/>
        <v>2.2954968118468344E-255</v>
      </c>
      <c r="M117" s="9">
        <f t="shared" si="26"/>
        <v>0</v>
      </c>
      <c r="N117" s="9">
        <f t="shared" si="26"/>
        <v>0</v>
      </c>
      <c r="O117" s="9">
        <f t="shared" si="26"/>
        <v>0</v>
      </c>
      <c r="P117" s="9">
        <f t="shared" si="26"/>
        <v>0</v>
      </c>
      <c r="Q117" s="9">
        <f t="shared" si="26"/>
        <v>0</v>
      </c>
      <c r="R117" s="9">
        <f t="shared" si="26"/>
        <v>0</v>
      </c>
      <c r="S117" s="9">
        <f t="shared" si="26"/>
        <v>0</v>
      </c>
      <c r="T117" s="9">
        <f t="shared" si="26"/>
        <v>0</v>
      </c>
      <c r="U117" s="9">
        <f t="shared" si="26"/>
        <v>0</v>
      </c>
      <c r="V117" s="9">
        <f t="shared" si="26"/>
        <v>0</v>
      </c>
      <c r="W117" s="10">
        <f t="shared" si="20"/>
        <v>1.809090423984919E-3</v>
      </c>
      <c r="X117" s="10">
        <f t="shared" si="18"/>
        <v>0.5894087093981708</v>
      </c>
    </row>
    <row r="118" spans="1:24" x14ac:dyDescent="0.25">
      <c r="A118" s="15">
        <v>880</v>
      </c>
      <c r="B118" s="14">
        <f t="shared" si="19"/>
        <v>14.666666666666666</v>
      </c>
      <c r="C118" s="9">
        <f t="shared" si="25"/>
        <v>2.7833625994582319E-3</v>
      </c>
      <c r="D118" s="9">
        <f t="shared" si="25"/>
        <v>1.5004418112085132E-11</v>
      </c>
      <c r="E118" s="9">
        <f t="shared" si="25"/>
        <v>1.114000987460767E-24</v>
      </c>
      <c r="F118" s="9">
        <f t="shared" si="25"/>
        <v>8.1095473391901627E-43</v>
      </c>
      <c r="G118" s="9">
        <f t="shared" si="25"/>
        <v>5.203609196381419E-66</v>
      </c>
      <c r="H118" s="9">
        <f t="shared" si="25"/>
        <v>2.8067894805924331E-94</v>
      </c>
      <c r="I118" s="9">
        <f t="shared" si="25"/>
        <v>1.2408620290838623E-127</v>
      </c>
      <c r="J118" s="9">
        <f t="shared" si="25"/>
        <v>4.4288034825455601E-166</v>
      </c>
      <c r="K118" s="9">
        <f t="shared" si="25"/>
        <v>1.2637691463054356E-209</v>
      </c>
      <c r="L118" s="9">
        <f t="shared" si="25"/>
        <v>2.8640376636872526E-258</v>
      </c>
      <c r="M118" s="9">
        <f t="shared" si="26"/>
        <v>0</v>
      </c>
      <c r="N118" s="9">
        <f t="shared" si="26"/>
        <v>0</v>
      </c>
      <c r="O118" s="9">
        <f t="shared" si="26"/>
        <v>0</v>
      </c>
      <c r="P118" s="9">
        <f t="shared" si="26"/>
        <v>0</v>
      </c>
      <c r="Q118" s="9">
        <f t="shared" si="26"/>
        <v>0</v>
      </c>
      <c r="R118" s="9">
        <f t="shared" si="26"/>
        <v>0</v>
      </c>
      <c r="S118" s="9">
        <f t="shared" si="26"/>
        <v>0</v>
      </c>
      <c r="T118" s="9">
        <f t="shared" si="26"/>
        <v>0</v>
      </c>
      <c r="U118" s="9">
        <f t="shared" si="26"/>
        <v>0</v>
      </c>
      <c r="V118" s="9">
        <f t="shared" si="26"/>
        <v>0</v>
      </c>
      <c r="W118" s="10">
        <f t="shared" si="20"/>
        <v>1.6920815676191255E-3</v>
      </c>
      <c r="X118" s="10">
        <f t="shared" si="18"/>
        <v>0.59618352214987369</v>
      </c>
    </row>
    <row r="119" spans="1:24" x14ac:dyDescent="0.25">
      <c r="A119" s="15">
        <v>890</v>
      </c>
      <c r="B119" s="14">
        <f t="shared" si="19"/>
        <v>14.833333333333334</v>
      </c>
      <c r="C119" s="9">
        <f t="shared" si="25"/>
        <v>2.6033394979832983E-3</v>
      </c>
      <c r="D119" s="9">
        <f t="shared" si="25"/>
        <v>1.1483208197199452E-11</v>
      </c>
      <c r="E119" s="9">
        <f t="shared" si="25"/>
        <v>6.1028789884106102E-25</v>
      </c>
      <c r="F119" s="9">
        <f t="shared" si="25"/>
        <v>2.7821012942222845E-43</v>
      </c>
      <c r="G119" s="9">
        <f t="shared" si="25"/>
        <v>9.7798046585122872E-67</v>
      </c>
      <c r="H119" s="9">
        <f t="shared" si="25"/>
        <v>2.5281717334832951E-95</v>
      </c>
      <c r="I119" s="9">
        <f t="shared" si="25"/>
        <v>4.686120914174306E-129</v>
      </c>
      <c r="J119" s="9">
        <f t="shared" si="25"/>
        <v>6.1346771180345146E-168</v>
      </c>
      <c r="K119" s="9">
        <f t="shared" si="25"/>
        <v>5.6170772075869942E-212</v>
      </c>
      <c r="L119" s="9">
        <f t="shared" si="25"/>
        <v>3.573392782201921E-261</v>
      </c>
      <c r="M119" s="9">
        <f t="shared" si="26"/>
        <v>0</v>
      </c>
      <c r="N119" s="9">
        <f t="shared" si="26"/>
        <v>0</v>
      </c>
      <c r="O119" s="9">
        <f t="shared" si="26"/>
        <v>0</v>
      </c>
      <c r="P119" s="9">
        <f t="shared" si="26"/>
        <v>0</v>
      </c>
      <c r="Q119" s="9">
        <f t="shared" si="26"/>
        <v>0</v>
      </c>
      <c r="R119" s="9">
        <f t="shared" si="26"/>
        <v>0</v>
      </c>
      <c r="S119" s="9">
        <f t="shared" si="26"/>
        <v>0</v>
      </c>
      <c r="T119" s="9">
        <f t="shared" si="26"/>
        <v>0</v>
      </c>
      <c r="U119" s="9">
        <f t="shared" si="26"/>
        <v>0</v>
      </c>
      <c r="V119" s="9">
        <f t="shared" si="26"/>
        <v>0</v>
      </c>
      <c r="W119" s="10">
        <f t="shared" si="20"/>
        <v>1.5826406431320567E-3</v>
      </c>
      <c r="X119" s="10">
        <f t="shared" si="18"/>
        <v>0.60295833490157691</v>
      </c>
    </row>
    <row r="120" spans="1:24" x14ac:dyDescent="0.25">
      <c r="A120" s="15">
        <v>900</v>
      </c>
      <c r="B120" s="14">
        <f t="shared" si="19"/>
        <v>15</v>
      </c>
      <c r="C120" s="9">
        <f t="shared" si="25"/>
        <v>2.4349599808085069E-3</v>
      </c>
      <c r="D120" s="9">
        <f t="shared" si="25"/>
        <v>8.7883495058045815E-12</v>
      </c>
      <c r="E120" s="9">
        <f t="shared" si="25"/>
        <v>3.3433661519528421E-25</v>
      </c>
      <c r="F120" s="9">
        <f t="shared" si="25"/>
        <v>9.5444138711769993E-44</v>
      </c>
      <c r="G120" s="9">
        <f t="shared" si="25"/>
        <v>1.8380430879622883E-67</v>
      </c>
      <c r="H120" s="9">
        <f t="shared" si="25"/>
        <v>2.2772111546587503E-96</v>
      </c>
      <c r="I120" s="9">
        <f t="shared" si="25"/>
        <v>1.7697156257150407E-130</v>
      </c>
      <c r="J120" s="9">
        <f t="shared" si="25"/>
        <v>8.4976141955400253E-170</v>
      </c>
      <c r="K120" s="9">
        <f t="shared" si="25"/>
        <v>2.4966234100771224E-214</v>
      </c>
      <c r="L120" s="9">
        <f t="shared" si="25"/>
        <v>4.4584385665701752E-264</v>
      </c>
      <c r="M120" s="9">
        <f t="shared" si="26"/>
        <v>0</v>
      </c>
      <c r="N120" s="9">
        <f t="shared" si="26"/>
        <v>0</v>
      </c>
      <c r="O120" s="9">
        <f t="shared" si="26"/>
        <v>0</v>
      </c>
      <c r="P120" s="9">
        <f t="shared" si="26"/>
        <v>0</v>
      </c>
      <c r="Q120" s="9">
        <f t="shared" si="26"/>
        <v>0</v>
      </c>
      <c r="R120" s="9">
        <f t="shared" si="26"/>
        <v>0</v>
      </c>
      <c r="S120" s="9">
        <f t="shared" si="26"/>
        <v>0</v>
      </c>
      <c r="T120" s="9">
        <f t="shared" si="26"/>
        <v>0</v>
      </c>
      <c r="U120" s="9">
        <f t="shared" si="26"/>
        <v>0</v>
      </c>
      <c r="V120" s="9">
        <f t="shared" si="26"/>
        <v>0</v>
      </c>
      <c r="W120" s="10">
        <f t="shared" si="20"/>
        <v>1.4802781696061278E-3</v>
      </c>
      <c r="X120" s="10">
        <f t="shared" si="18"/>
        <v>0.60973314765328002</v>
      </c>
    </row>
    <row r="121" spans="1:24" x14ac:dyDescent="0.25">
      <c r="A121" s="15">
        <v>910</v>
      </c>
      <c r="B121" s="14">
        <f t="shared" si="19"/>
        <v>15.166666666666666</v>
      </c>
      <c r="C121" s="9">
        <f t="shared" si="25"/>
        <v>2.2774709609453309E-3</v>
      </c>
      <c r="D121" s="9">
        <f t="shared" si="25"/>
        <v>6.7259154157817683E-12</v>
      </c>
      <c r="E121" s="9">
        <f t="shared" si="25"/>
        <v>1.8316104984632998E-25</v>
      </c>
      <c r="F121" s="9">
        <f t="shared" si="25"/>
        <v>3.2743536812803139E-44</v>
      </c>
      <c r="G121" s="9">
        <f t="shared" si="25"/>
        <v>3.4544681731094753E-68</v>
      </c>
      <c r="H121" s="9">
        <f t="shared" si="25"/>
        <v>2.0511623376776845E-97</v>
      </c>
      <c r="I121" s="9">
        <f t="shared" si="25"/>
        <v>6.6833388494667515E-132</v>
      </c>
      <c r="J121" s="9">
        <f t="shared" si="25"/>
        <v>1.1770700499291215E-171</v>
      </c>
      <c r="K121" s="9">
        <f t="shared" si="25"/>
        <v>1.1096746976034646E-216</v>
      </c>
      <c r="L121" s="9">
        <f t="shared" si="25"/>
        <v>5.5626894840341216E-267</v>
      </c>
      <c r="M121" s="9">
        <f t="shared" si="26"/>
        <v>0</v>
      </c>
      <c r="N121" s="9">
        <f t="shared" si="26"/>
        <v>0</v>
      </c>
      <c r="O121" s="9">
        <f t="shared" si="26"/>
        <v>0</v>
      </c>
      <c r="P121" s="9">
        <f t="shared" si="26"/>
        <v>0</v>
      </c>
      <c r="Q121" s="9">
        <f t="shared" si="26"/>
        <v>0</v>
      </c>
      <c r="R121" s="9">
        <f t="shared" si="26"/>
        <v>0</v>
      </c>
      <c r="S121" s="9">
        <f t="shared" si="26"/>
        <v>0</v>
      </c>
      <c r="T121" s="9">
        <f t="shared" si="26"/>
        <v>0</v>
      </c>
      <c r="U121" s="9">
        <f t="shared" si="26"/>
        <v>0</v>
      </c>
      <c r="V121" s="9">
        <f t="shared" si="26"/>
        <v>0</v>
      </c>
      <c r="W121" s="10">
        <f t="shared" si="20"/>
        <v>1.3845363249330664E-3</v>
      </c>
      <c r="X121" s="10">
        <f t="shared" ref="X121:X152" si="27">Dab*A121*60/R.^2</f>
        <v>0.61650796040498312</v>
      </c>
    </row>
    <row r="122" spans="1:24" x14ac:dyDescent="0.25">
      <c r="A122" s="15">
        <v>920</v>
      </c>
      <c r="B122" s="14">
        <f t="shared" si="19"/>
        <v>15.333333333333334</v>
      </c>
      <c r="C122" s="9">
        <f t="shared" si="25"/>
        <v>2.1301680597752533E-3</v>
      </c>
      <c r="D122" s="9">
        <f t="shared" si="25"/>
        <v>5.147489656660975E-12</v>
      </c>
      <c r="E122" s="9">
        <f t="shared" si="25"/>
        <v>1.0034189692688784E-25</v>
      </c>
      <c r="F122" s="9">
        <f t="shared" si="25"/>
        <v>1.1233159180671245E-44</v>
      </c>
      <c r="G122" s="9">
        <f t="shared" si="25"/>
        <v>6.492421443860709E-69</v>
      </c>
      <c r="H122" s="9">
        <f t="shared" si="25"/>
        <v>1.8475524006195464E-98</v>
      </c>
      <c r="I122" s="9">
        <f t="shared" si="25"/>
        <v>2.5239658580029875E-133</v>
      </c>
      <c r="J122" s="9">
        <f t="shared" si="25"/>
        <v>1.6304504659287103E-173</v>
      </c>
      <c r="K122" s="9">
        <f t="shared" si="25"/>
        <v>4.9321733086829963E-219</v>
      </c>
      <c r="L122" s="9">
        <f t="shared" si="25"/>
        <v>6.9404375172513121E-270</v>
      </c>
      <c r="M122" s="9">
        <f t="shared" si="26"/>
        <v>0</v>
      </c>
      <c r="N122" s="9">
        <f t="shared" si="26"/>
        <v>0</v>
      </c>
      <c r="O122" s="9">
        <f t="shared" si="26"/>
        <v>0</v>
      </c>
      <c r="P122" s="9">
        <f t="shared" si="26"/>
        <v>0</v>
      </c>
      <c r="Q122" s="9">
        <f t="shared" si="26"/>
        <v>0</v>
      </c>
      <c r="R122" s="9">
        <f t="shared" si="26"/>
        <v>0</v>
      </c>
      <c r="S122" s="9">
        <f t="shared" si="26"/>
        <v>0</v>
      </c>
      <c r="T122" s="9">
        <f t="shared" si="26"/>
        <v>0</v>
      </c>
      <c r="U122" s="9">
        <f t="shared" si="26"/>
        <v>0</v>
      </c>
      <c r="V122" s="9">
        <f t="shared" si="26"/>
        <v>0</v>
      </c>
      <c r="W122" s="10">
        <f t="shared" si="20"/>
        <v>1.2949868981704832E-3</v>
      </c>
      <c r="X122" s="10">
        <f t="shared" si="27"/>
        <v>0.62328277315668623</v>
      </c>
    </row>
    <row r="123" spans="1:24" x14ac:dyDescent="0.25">
      <c r="A123" s="15">
        <v>930</v>
      </c>
      <c r="B123" s="14">
        <f t="shared" si="19"/>
        <v>15.5</v>
      </c>
      <c r="C123" s="9">
        <f t="shared" si="25"/>
        <v>1.9923924566762445E-3</v>
      </c>
      <c r="D123" s="9">
        <f t="shared" si="25"/>
        <v>3.9394860219710548E-12</v>
      </c>
      <c r="E123" s="9">
        <f t="shared" si="25"/>
        <v>5.4970728150627363E-26</v>
      </c>
      <c r="F123" s="9">
        <f t="shared" si="25"/>
        <v>3.8537029734968272E-45</v>
      </c>
      <c r="G123" s="9">
        <f t="shared" si="25"/>
        <v>1.2202033451291478E-69</v>
      </c>
      <c r="H123" s="9">
        <f t="shared" si="25"/>
        <v>1.6641539337640347E-99</v>
      </c>
      <c r="I123" s="9">
        <f t="shared" si="25"/>
        <v>9.5317681713430344E-135</v>
      </c>
      <c r="J123" s="9">
        <f t="shared" si="25"/>
        <v>2.2584626310112361E-175</v>
      </c>
      <c r="K123" s="9">
        <f t="shared" si="25"/>
        <v>2.192204039563951E-221</v>
      </c>
      <c r="L123" s="9">
        <f t="shared" si="25"/>
        <v>8.6594215026976234E-273</v>
      </c>
      <c r="M123" s="9">
        <f t="shared" si="26"/>
        <v>0</v>
      </c>
      <c r="N123" s="9">
        <f t="shared" si="26"/>
        <v>0</v>
      </c>
      <c r="O123" s="9">
        <f t="shared" si="26"/>
        <v>0</v>
      </c>
      <c r="P123" s="9">
        <f t="shared" si="26"/>
        <v>0</v>
      </c>
      <c r="Q123" s="9">
        <f t="shared" si="26"/>
        <v>0</v>
      </c>
      <c r="R123" s="9">
        <f t="shared" si="26"/>
        <v>0</v>
      </c>
      <c r="S123" s="9">
        <f t="shared" si="26"/>
        <v>0</v>
      </c>
      <c r="T123" s="9">
        <f t="shared" si="26"/>
        <v>0</v>
      </c>
      <c r="U123" s="9">
        <f t="shared" si="26"/>
        <v>0</v>
      </c>
      <c r="V123" s="9">
        <f t="shared" si="26"/>
        <v>0</v>
      </c>
      <c r="W123" s="10">
        <f t="shared" si="20"/>
        <v>1.211229374337934E-3</v>
      </c>
      <c r="X123" s="10">
        <f t="shared" si="27"/>
        <v>0.63005758590838945</v>
      </c>
    </row>
    <row r="124" spans="1:24" x14ac:dyDescent="0.25">
      <c r="A124" s="15">
        <v>940</v>
      </c>
      <c r="B124" s="14">
        <f t="shared" si="19"/>
        <v>15.666666666666666</v>
      </c>
      <c r="C124" s="9">
        <f t="shared" si="25"/>
        <v>1.8635279424099615E-3</v>
      </c>
      <c r="D124" s="9">
        <f t="shared" si="25"/>
        <v>3.0149745123280819E-12</v>
      </c>
      <c r="E124" s="9">
        <f t="shared" si="25"/>
        <v>3.011484779495407E-26</v>
      </c>
      <c r="F124" s="9">
        <f t="shared" si="25"/>
        <v>1.3220703427306586E-45</v>
      </c>
      <c r="G124" s="9">
        <f t="shared" si="25"/>
        <v>2.2932833555841875E-70</v>
      </c>
      <c r="H124" s="9">
        <f t="shared" si="25"/>
        <v>1.4989606326368411E-100</v>
      </c>
      <c r="I124" s="9">
        <f t="shared" si="25"/>
        <v>3.599676445073394E-136</v>
      </c>
      <c r="J124" s="9">
        <f t="shared" si="25"/>
        <v>3.1283706940269142E-177</v>
      </c>
      <c r="K124" s="9">
        <f t="shared" si="25"/>
        <v>9.7436936018044218E-224</v>
      </c>
      <c r="L124" s="9">
        <f t="shared" si="25"/>
        <v>1.0804157601735638E-275</v>
      </c>
      <c r="M124" s="9">
        <f t="shared" si="26"/>
        <v>0</v>
      </c>
      <c r="N124" s="9">
        <f t="shared" si="26"/>
        <v>0</v>
      </c>
      <c r="O124" s="9">
        <f t="shared" si="26"/>
        <v>0</v>
      </c>
      <c r="P124" s="9">
        <f t="shared" si="26"/>
        <v>0</v>
      </c>
      <c r="Q124" s="9">
        <f t="shared" si="26"/>
        <v>0</v>
      </c>
      <c r="R124" s="9">
        <f t="shared" si="26"/>
        <v>0</v>
      </c>
      <c r="S124" s="9">
        <f t="shared" si="26"/>
        <v>0</v>
      </c>
      <c r="T124" s="9">
        <f t="shared" si="26"/>
        <v>0</v>
      </c>
      <c r="U124" s="9">
        <f t="shared" si="26"/>
        <v>0</v>
      </c>
      <c r="V124" s="9">
        <f t="shared" si="26"/>
        <v>0</v>
      </c>
      <c r="W124" s="10">
        <f t="shared" si="20"/>
        <v>1.1328891430861701E-3</v>
      </c>
      <c r="X124" s="10">
        <f t="shared" si="27"/>
        <v>0.63683239866009245</v>
      </c>
    </row>
    <row r="125" spans="1:24" x14ac:dyDescent="0.25">
      <c r="A125" s="15">
        <v>950</v>
      </c>
      <c r="B125" s="14">
        <f t="shared" si="19"/>
        <v>15.833333333333334</v>
      </c>
      <c r="C125" s="9">
        <f t="shared" ref="C125:L134" si="28">(1/C$24^2)*EXP(-Dab*C$24^2*PI()*PI()*$A125*60/(R.^2))</f>
        <v>1.7429981630908236E-3</v>
      </c>
      <c r="D125" s="9">
        <f t="shared" si="28"/>
        <v>2.3074257045948158E-12</v>
      </c>
      <c r="E125" s="9">
        <f t="shared" si="28"/>
        <v>1.6497945146882682E-26</v>
      </c>
      <c r="F125" s="9">
        <f t="shared" si="28"/>
        <v>4.5355597023140032E-46</v>
      </c>
      <c r="G125" s="9">
        <f t="shared" si="28"/>
        <v>4.3100591143212584E-71</v>
      </c>
      <c r="H125" s="9">
        <f t="shared" si="28"/>
        <v>1.3501653498561697E-101</v>
      </c>
      <c r="I125" s="9">
        <f t="shared" si="28"/>
        <v>1.3594193937880621E-137</v>
      </c>
      <c r="J125" s="9">
        <f t="shared" si="28"/>
        <v>4.3333474129102401E-179</v>
      </c>
      <c r="K125" s="9">
        <f t="shared" si="28"/>
        <v>4.330781409596322E-226</v>
      </c>
      <c r="L125" s="9">
        <f t="shared" si="28"/>
        <v>1.3480094651444234E-278</v>
      </c>
      <c r="M125" s="9">
        <f t="shared" ref="M125:V134" si="29">(1/M$24^2)*EXP(-Dab*M$24^2*PI()*PI()*$A125*60/(R.^2))</f>
        <v>0</v>
      </c>
      <c r="N125" s="9">
        <f t="shared" si="29"/>
        <v>0</v>
      </c>
      <c r="O125" s="9">
        <f t="shared" si="29"/>
        <v>0</v>
      </c>
      <c r="P125" s="9">
        <f t="shared" si="29"/>
        <v>0</v>
      </c>
      <c r="Q125" s="9">
        <f t="shared" si="29"/>
        <v>0</v>
      </c>
      <c r="R125" s="9">
        <f t="shared" si="29"/>
        <v>0</v>
      </c>
      <c r="S125" s="9">
        <f t="shared" si="29"/>
        <v>0</v>
      </c>
      <c r="T125" s="9">
        <f t="shared" si="29"/>
        <v>0</v>
      </c>
      <c r="U125" s="9">
        <f t="shared" si="29"/>
        <v>0</v>
      </c>
      <c r="V125" s="9">
        <f t="shared" si="29"/>
        <v>0</v>
      </c>
      <c r="W125" s="10">
        <f t="shared" si="20"/>
        <v>1.0596158232274431E-3</v>
      </c>
      <c r="X125" s="10">
        <f t="shared" si="27"/>
        <v>0.64360721141179567</v>
      </c>
    </row>
    <row r="126" spans="1:24" x14ac:dyDescent="0.25">
      <c r="A126" s="15">
        <v>960</v>
      </c>
      <c r="B126" s="14">
        <f t="shared" si="19"/>
        <v>16</v>
      </c>
      <c r="C126" s="9">
        <f t="shared" si="28"/>
        <v>1.6302640424103927E-3</v>
      </c>
      <c r="D126" s="9">
        <f t="shared" si="28"/>
        <v>1.7659231812588916E-12</v>
      </c>
      <c r="E126" s="9">
        <f t="shared" si="28"/>
        <v>9.0381394560843738E-27</v>
      </c>
      <c r="F126" s="9">
        <f t="shared" si="28"/>
        <v>1.5559914740062827E-46</v>
      </c>
      <c r="G126" s="9">
        <f t="shared" si="28"/>
        <v>8.100442330299226E-72</v>
      </c>
      <c r="H126" s="9">
        <f t="shared" si="28"/>
        <v>1.2161403256771754E-102</v>
      </c>
      <c r="I126" s="9">
        <f t="shared" si="28"/>
        <v>5.1338533237801392E-139</v>
      </c>
      <c r="J126" s="9">
        <f t="shared" si="28"/>
        <v>6.0024535573194818E-181</v>
      </c>
      <c r="K126" s="9">
        <f t="shared" si="28"/>
        <v>1.9249032640178298E-228</v>
      </c>
      <c r="L126" s="9">
        <f t="shared" si="28"/>
        <v>1.6818798698636661E-281</v>
      </c>
      <c r="M126" s="9">
        <f t="shared" si="29"/>
        <v>0</v>
      </c>
      <c r="N126" s="9">
        <f t="shared" si="29"/>
        <v>0</v>
      </c>
      <c r="O126" s="9">
        <f t="shared" si="29"/>
        <v>0</v>
      </c>
      <c r="P126" s="9">
        <f t="shared" si="29"/>
        <v>0</v>
      </c>
      <c r="Q126" s="9">
        <f t="shared" si="29"/>
        <v>0</v>
      </c>
      <c r="R126" s="9">
        <f t="shared" si="29"/>
        <v>0</v>
      </c>
      <c r="S126" s="9">
        <f t="shared" si="29"/>
        <v>0</v>
      </c>
      <c r="T126" s="9">
        <f t="shared" si="29"/>
        <v>0</v>
      </c>
      <c r="U126" s="9">
        <f t="shared" si="29"/>
        <v>0</v>
      </c>
      <c r="V126" s="9">
        <f t="shared" si="29"/>
        <v>0</v>
      </c>
      <c r="W126" s="10">
        <f t="shared" si="20"/>
        <v>9.9108169563293254E-4</v>
      </c>
      <c r="X126" s="10">
        <f t="shared" si="27"/>
        <v>0.65038202416349877</v>
      </c>
    </row>
    <row r="127" spans="1:24" x14ac:dyDescent="0.25">
      <c r="A127" s="15">
        <v>970</v>
      </c>
      <c r="B127" s="14">
        <f t="shared" si="19"/>
        <v>16.166666666666668</v>
      </c>
      <c r="C127" s="9">
        <f t="shared" si="28"/>
        <v>1.5248213705878603E-3</v>
      </c>
      <c r="D127" s="9">
        <f t="shared" si="28"/>
        <v>1.3514994982926739E-12</v>
      </c>
      <c r="E127" s="9">
        <f t="shared" si="28"/>
        <v>4.9514023777115195E-27</v>
      </c>
      <c r="F127" s="9">
        <f t="shared" si="28"/>
        <v>5.3380610687253904E-47</v>
      </c>
      <c r="G127" s="9">
        <f t="shared" si="28"/>
        <v>1.5224191642400909E-72</v>
      </c>
      <c r="H127" s="9">
        <f t="shared" si="28"/>
        <v>1.095419380963777E-103</v>
      </c>
      <c r="I127" s="9">
        <f t="shared" si="28"/>
        <v>1.9388019672607341E-140</v>
      </c>
      <c r="J127" s="9">
        <f t="shared" si="28"/>
        <v>8.3144611485415571E-183</v>
      </c>
      <c r="K127" s="9">
        <f t="shared" si="28"/>
        <v>8.5556213195527393E-231</v>
      </c>
      <c r="L127" s="9">
        <f t="shared" si="28"/>
        <v>2.0984421621620876E-284</v>
      </c>
      <c r="M127" s="9">
        <f t="shared" si="29"/>
        <v>0</v>
      </c>
      <c r="N127" s="9">
        <f t="shared" si="29"/>
        <v>0</v>
      </c>
      <c r="O127" s="9">
        <f t="shared" si="29"/>
        <v>0</v>
      </c>
      <c r="P127" s="9">
        <f t="shared" si="29"/>
        <v>0</v>
      </c>
      <c r="Q127" s="9">
        <f t="shared" si="29"/>
        <v>0</v>
      </c>
      <c r="R127" s="9">
        <f t="shared" si="29"/>
        <v>0</v>
      </c>
      <c r="S127" s="9">
        <f t="shared" si="29"/>
        <v>0</v>
      </c>
      <c r="T127" s="9">
        <f t="shared" si="29"/>
        <v>0</v>
      </c>
      <c r="U127" s="9">
        <f t="shared" si="29"/>
        <v>0</v>
      </c>
      <c r="V127" s="9">
        <f t="shared" si="29"/>
        <v>0</v>
      </c>
      <c r="W127" s="10">
        <f t="shared" si="20"/>
        <v>9.2698023748817582E-4</v>
      </c>
      <c r="X127" s="10">
        <f t="shared" si="27"/>
        <v>0.65715683691520188</v>
      </c>
    </row>
    <row r="128" spans="1:24" x14ac:dyDescent="0.25">
      <c r="A128" s="15">
        <v>980</v>
      </c>
      <c r="B128" s="14">
        <f t="shared" si="19"/>
        <v>16.333333333333332</v>
      </c>
      <c r="C128" s="9">
        <f t="shared" si="28"/>
        <v>1.4261985492630641E-3</v>
      </c>
      <c r="D128" s="9">
        <f t="shared" si="28"/>
        <v>1.0343320215000731E-12</v>
      </c>
      <c r="E128" s="9">
        <f t="shared" si="28"/>
        <v>2.712547823048153E-27</v>
      </c>
      <c r="F128" s="9">
        <f t="shared" si="28"/>
        <v>1.8313015494920765E-47</v>
      </c>
      <c r="G128" s="9">
        <f t="shared" si="28"/>
        <v>2.8612759860975989E-73</v>
      </c>
      <c r="H128" s="9">
        <f t="shared" si="28"/>
        <v>9.8668187778651887E-105</v>
      </c>
      <c r="I128" s="9">
        <f t="shared" si="28"/>
        <v>7.3218941625042375E-142</v>
      </c>
      <c r="J128" s="9">
        <f t="shared" si="28"/>
        <v>1.1517001094712095E-184</v>
      </c>
      <c r="K128" s="9">
        <f t="shared" si="28"/>
        <v>3.8027186888761826E-233</v>
      </c>
      <c r="L128" s="9">
        <f t="shared" si="28"/>
        <v>2.6181771878246224E-287</v>
      </c>
      <c r="M128" s="9">
        <f t="shared" si="29"/>
        <v>0</v>
      </c>
      <c r="N128" s="9">
        <f t="shared" si="29"/>
        <v>0</v>
      </c>
      <c r="O128" s="9">
        <f t="shared" si="29"/>
        <v>0</v>
      </c>
      <c r="P128" s="9">
        <f t="shared" si="29"/>
        <v>0</v>
      </c>
      <c r="Q128" s="9">
        <f t="shared" si="29"/>
        <v>0</v>
      </c>
      <c r="R128" s="9">
        <f t="shared" si="29"/>
        <v>0</v>
      </c>
      <c r="S128" s="9">
        <f t="shared" si="29"/>
        <v>0</v>
      </c>
      <c r="T128" s="9">
        <f t="shared" si="29"/>
        <v>0</v>
      </c>
      <c r="U128" s="9">
        <f t="shared" si="29"/>
        <v>0</v>
      </c>
      <c r="V128" s="9">
        <f t="shared" si="29"/>
        <v>0</v>
      </c>
      <c r="W128" s="10">
        <f t="shared" si="20"/>
        <v>8.6702475135071037E-4</v>
      </c>
      <c r="X128" s="10">
        <f t="shared" si="27"/>
        <v>0.66393164966690499</v>
      </c>
    </row>
    <row r="129" spans="1:24" x14ac:dyDescent="0.25">
      <c r="A129" s="15">
        <v>990</v>
      </c>
      <c r="B129" s="14">
        <f t="shared" si="19"/>
        <v>16.5</v>
      </c>
      <c r="C129" s="9">
        <f t="shared" si="28"/>
        <v>1.3339544822459357E-3</v>
      </c>
      <c r="D129" s="9">
        <f t="shared" si="28"/>
        <v>7.9159683895697906E-13</v>
      </c>
      <c r="E129" s="9">
        <f t="shared" si="28"/>
        <v>1.4860266104496978E-27</v>
      </c>
      <c r="F129" s="9">
        <f t="shared" si="28"/>
        <v>6.2825533878217937E-48</v>
      </c>
      <c r="G129" s="9">
        <f t="shared" si="28"/>
        <v>5.377559913143702E-74</v>
      </c>
      <c r="H129" s="9">
        <f t="shared" si="28"/>
        <v>8.8873827218189068E-106</v>
      </c>
      <c r="I129" s="9">
        <f t="shared" si="28"/>
        <v>2.7651165530154982E-143</v>
      </c>
      <c r="J129" s="9">
        <f t="shared" si="28"/>
        <v>1.595308605643779E-186</v>
      </c>
      <c r="K129" s="9">
        <f t="shared" si="28"/>
        <v>1.6901951227877052E-235</v>
      </c>
      <c r="L129" s="9">
        <f t="shared" si="28"/>
        <v>3.2666384189421968E-290</v>
      </c>
      <c r="M129" s="9">
        <f t="shared" si="29"/>
        <v>0</v>
      </c>
      <c r="N129" s="9">
        <f t="shared" si="29"/>
        <v>0</v>
      </c>
      <c r="O129" s="9">
        <f t="shared" si="29"/>
        <v>0</v>
      </c>
      <c r="P129" s="9">
        <f t="shared" si="29"/>
        <v>0</v>
      </c>
      <c r="Q129" s="9">
        <f t="shared" si="29"/>
        <v>0</v>
      </c>
      <c r="R129" s="9">
        <f t="shared" si="29"/>
        <v>0</v>
      </c>
      <c r="S129" s="9">
        <f t="shared" si="29"/>
        <v>0</v>
      </c>
      <c r="T129" s="9">
        <f t="shared" si="29"/>
        <v>0</v>
      </c>
      <c r="U129" s="9">
        <f t="shared" si="29"/>
        <v>0</v>
      </c>
      <c r="V129" s="9">
        <f t="shared" si="29"/>
        <v>0</v>
      </c>
      <c r="W129" s="10">
        <f t="shared" si="20"/>
        <v>8.1094708287819347E-4</v>
      </c>
      <c r="X129" s="10">
        <f t="shared" si="27"/>
        <v>0.6707064624186081</v>
      </c>
    </row>
    <row r="130" spans="1:24" x14ac:dyDescent="0.25">
      <c r="A130" s="15">
        <v>1000</v>
      </c>
      <c r="B130" s="14">
        <f t="shared" si="19"/>
        <v>16.666666666666668</v>
      </c>
      <c r="C130" s="9">
        <f t="shared" si="28"/>
        <v>1.2476766026886541E-3</v>
      </c>
      <c r="D130" s="9">
        <f t="shared" si="28"/>
        <v>6.0582631342874253E-13</v>
      </c>
      <c r="E130" s="9">
        <f t="shared" si="28"/>
        <v>8.1409627811949254E-28</v>
      </c>
      <c r="F130" s="9">
        <f t="shared" si="28"/>
        <v>2.1553237412910054E-48</v>
      </c>
      <c r="G130" s="9">
        <f t="shared" si="28"/>
        <v>1.0106732366942976E-74</v>
      </c>
      <c r="H130" s="9">
        <f t="shared" si="28"/>
        <v>8.0051710102632484E-107</v>
      </c>
      <c r="I130" s="9">
        <f t="shared" si="28"/>
        <v>1.0442474832421919E-144</v>
      </c>
      <c r="J130" s="9">
        <f t="shared" si="28"/>
        <v>2.2097849312613559E-188</v>
      </c>
      <c r="K130" s="9">
        <f t="shared" si="28"/>
        <v>7.5124135830829203E-238</v>
      </c>
      <c r="L130" s="9">
        <f t="shared" si="28"/>
        <v>4.0757083247578699E-293</v>
      </c>
      <c r="M130" s="9">
        <f t="shared" si="29"/>
        <v>0</v>
      </c>
      <c r="N130" s="9">
        <f t="shared" si="29"/>
        <v>0</v>
      </c>
      <c r="O130" s="9">
        <f t="shared" si="29"/>
        <v>0</v>
      </c>
      <c r="P130" s="9">
        <f t="shared" si="29"/>
        <v>0</v>
      </c>
      <c r="Q130" s="9">
        <f t="shared" si="29"/>
        <v>0</v>
      </c>
      <c r="R130" s="9">
        <f t="shared" si="29"/>
        <v>0</v>
      </c>
      <c r="S130" s="9">
        <f t="shared" si="29"/>
        <v>0</v>
      </c>
      <c r="T130" s="9">
        <f t="shared" si="29"/>
        <v>0</v>
      </c>
      <c r="U130" s="9">
        <f t="shared" si="29"/>
        <v>0</v>
      </c>
      <c r="V130" s="9">
        <f t="shared" si="29"/>
        <v>0</v>
      </c>
      <c r="W130" s="10">
        <f t="shared" si="20"/>
        <v>7.5849642149188956E-4</v>
      </c>
      <c r="X130" s="10">
        <f t="shared" si="27"/>
        <v>0.6774812751703112</v>
      </c>
    </row>
    <row r="131" spans="1:24" x14ac:dyDescent="0.25">
      <c r="A131" s="15">
        <v>1010</v>
      </c>
      <c r="B131" s="14">
        <f t="shared" si="19"/>
        <v>16.833333333333332</v>
      </c>
      <c r="C131" s="9">
        <f t="shared" si="28"/>
        <v>1.1669790278568868E-3</v>
      </c>
      <c r="D131" s="9">
        <f t="shared" si="28"/>
        <v>4.6365208143864902E-13</v>
      </c>
      <c r="E131" s="9">
        <f t="shared" si="28"/>
        <v>4.4598982641868681E-28</v>
      </c>
      <c r="F131" s="9">
        <f t="shared" si="28"/>
        <v>7.3941598948880979E-49</v>
      </c>
      <c r="G131" s="9">
        <f t="shared" si="28"/>
        <v>1.899486770707153E-75</v>
      </c>
      <c r="H131" s="9">
        <f t="shared" si="28"/>
        <v>7.2105326066619365E-108</v>
      </c>
      <c r="I131" s="9">
        <f t="shared" si="28"/>
        <v>3.9436052164540203E-146</v>
      </c>
      <c r="J131" s="9">
        <f t="shared" si="28"/>
        <v>3.0609434595625648E-190</v>
      </c>
      <c r="K131" s="9">
        <f t="shared" si="28"/>
        <v>3.3390439412813606E-240</v>
      </c>
      <c r="L131" s="9">
        <f t="shared" si="28"/>
        <v>5.0851659161841351E-296</v>
      </c>
      <c r="M131" s="9">
        <f t="shared" si="29"/>
        <v>0</v>
      </c>
      <c r="N131" s="9">
        <f t="shared" si="29"/>
        <v>0</v>
      </c>
      <c r="O131" s="9">
        <f t="shared" si="29"/>
        <v>0</v>
      </c>
      <c r="P131" s="9">
        <f t="shared" si="29"/>
        <v>0</v>
      </c>
      <c r="Q131" s="9">
        <f t="shared" si="29"/>
        <v>0</v>
      </c>
      <c r="R131" s="9">
        <f t="shared" si="29"/>
        <v>0</v>
      </c>
      <c r="S131" s="9">
        <f t="shared" si="29"/>
        <v>0</v>
      </c>
      <c r="T131" s="9">
        <f t="shared" si="29"/>
        <v>0</v>
      </c>
      <c r="U131" s="9">
        <f t="shared" si="29"/>
        <v>0</v>
      </c>
      <c r="V131" s="9">
        <f t="shared" si="29"/>
        <v>0</v>
      </c>
      <c r="W131" s="10">
        <f t="shared" si="20"/>
        <v>7.0943817861133336E-4</v>
      </c>
      <c r="X131" s="10">
        <f t="shared" si="27"/>
        <v>0.6842560879220142</v>
      </c>
    </row>
    <row r="132" spans="1:24" x14ac:dyDescent="0.25">
      <c r="A132" s="15">
        <v>1020</v>
      </c>
      <c r="B132" s="14">
        <f t="shared" si="19"/>
        <v>17</v>
      </c>
      <c r="C132" s="9">
        <f t="shared" si="28"/>
        <v>1.0915008332472826E-3</v>
      </c>
      <c r="D132" s="9">
        <f t="shared" si="28"/>
        <v>3.548430430591999E-13</v>
      </c>
      <c r="E132" s="9">
        <f t="shared" si="28"/>
        <v>2.4432850341538114E-28</v>
      </c>
      <c r="F132" s="9">
        <f t="shared" si="28"/>
        <v>2.5366769503695495E-49</v>
      </c>
      <c r="G132" s="9">
        <f t="shared" si="28"/>
        <v>3.5699471016889375E-76</v>
      </c>
      <c r="H132" s="9">
        <f t="shared" si="28"/>
        <v>6.4947744907728436E-109</v>
      </c>
      <c r="I132" s="9">
        <f t="shared" si="28"/>
        <v>1.4893042456716318E-147</v>
      </c>
      <c r="J132" s="9">
        <f t="shared" si="28"/>
        <v>4.2399487525198923E-192</v>
      </c>
      <c r="K132" s="9">
        <f t="shared" si="28"/>
        <v>1.4841055166234495E-242</v>
      </c>
      <c r="L132" s="9">
        <f t="shared" si="28"/>
        <v>6.3446425344125004E-299</v>
      </c>
      <c r="M132" s="9">
        <f t="shared" si="29"/>
        <v>0</v>
      </c>
      <c r="N132" s="9">
        <f t="shared" si="29"/>
        <v>0</v>
      </c>
      <c r="O132" s="9">
        <f t="shared" si="29"/>
        <v>0</v>
      </c>
      <c r="P132" s="9">
        <f t="shared" si="29"/>
        <v>0</v>
      </c>
      <c r="Q132" s="9">
        <f t="shared" si="29"/>
        <v>0</v>
      </c>
      <c r="R132" s="9">
        <f t="shared" si="29"/>
        <v>0</v>
      </c>
      <c r="S132" s="9">
        <f t="shared" si="29"/>
        <v>0</v>
      </c>
      <c r="T132" s="9">
        <f t="shared" si="29"/>
        <v>0</v>
      </c>
      <c r="U132" s="9">
        <f t="shared" si="29"/>
        <v>0</v>
      </c>
      <c r="V132" s="9">
        <f t="shared" si="29"/>
        <v>0</v>
      </c>
      <c r="W132" s="10">
        <f t="shared" si="20"/>
        <v>6.6355293844299452E-4</v>
      </c>
      <c r="X132" s="10">
        <f t="shared" si="27"/>
        <v>0.69103090067371753</v>
      </c>
    </row>
    <row r="133" spans="1:24" x14ac:dyDescent="0.25">
      <c r="A133" s="15">
        <v>1030</v>
      </c>
      <c r="B133" s="14">
        <f t="shared" si="19"/>
        <v>17.166666666666668</v>
      </c>
      <c r="C133" s="9">
        <f t="shared" si="28"/>
        <v>1.0209044383320471E-3</v>
      </c>
      <c r="D133" s="9">
        <f t="shared" si="28"/>
        <v>2.7156911453264915E-13</v>
      </c>
      <c r="E133" s="9">
        <f t="shared" si="28"/>
        <v>1.3385152316268159E-28</v>
      </c>
      <c r="F133" s="9">
        <f t="shared" si="28"/>
        <v>8.7024490165337887E-50</v>
      </c>
      <c r="G133" s="9">
        <f t="shared" si="28"/>
        <v>6.7094556831857451E-77</v>
      </c>
      <c r="H133" s="9">
        <f t="shared" si="28"/>
        <v>5.8500665605512235E-110</v>
      </c>
      <c r="I133" s="9">
        <f t="shared" si="28"/>
        <v>5.6243640385730204E-149</v>
      </c>
      <c r="J133" s="9">
        <f t="shared" si="28"/>
        <v>5.8730798727543641E-194</v>
      </c>
      <c r="K133" s="9">
        <f t="shared" si="28"/>
        <v>6.5964067056472101E-245</v>
      </c>
      <c r="L133" s="9">
        <f t="shared" si="28"/>
        <v>7.9160620426093966E-302</v>
      </c>
      <c r="M133" s="9">
        <f t="shared" si="29"/>
        <v>0</v>
      </c>
      <c r="N133" s="9">
        <f t="shared" si="29"/>
        <v>0</v>
      </c>
      <c r="O133" s="9">
        <f t="shared" si="29"/>
        <v>0</v>
      </c>
      <c r="P133" s="9">
        <f t="shared" si="29"/>
        <v>0</v>
      </c>
      <c r="Q133" s="9">
        <f t="shared" si="29"/>
        <v>0</v>
      </c>
      <c r="R133" s="9">
        <f t="shared" si="29"/>
        <v>0</v>
      </c>
      <c r="S133" s="9">
        <f t="shared" si="29"/>
        <v>0</v>
      </c>
      <c r="T133" s="9">
        <f t="shared" si="29"/>
        <v>0</v>
      </c>
      <c r="U133" s="9">
        <f t="shared" si="29"/>
        <v>0</v>
      </c>
      <c r="V133" s="9">
        <f t="shared" si="29"/>
        <v>0</v>
      </c>
      <c r="W133" s="10">
        <f t="shared" si="20"/>
        <v>6.2063547663020842E-4</v>
      </c>
      <c r="X133" s="10">
        <f t="shared" si="27"/>
        <v>0.69780571342542042</v>
      </c>
    </row>
    <row r="134" spans="1:24" x14ac:dyDescent="0.25">
      <c r="A134" s="15">
        <v>1040</v>
      </c>
      <c r="B134" s="14">
        <f t="shared" si="19"/>
        <v>17.333333333333332</v>
      </c>
      <c r="C134" s="9">
        <f t="shared" si="28"/>
        <v>9.5487409671078801E-4</v>
      </c>
      <c r="D134" s="9">
        <f t="shared" si="28"/>
        <v>2.0783776210526655E-13</v>
      </c>
      <c r="E134" s="9">
        <f t="shared" si="28"/>
        <v>7.3328449208852139E-29</v>
      </c>
      <c r="F134" s="9">
        <f t="shared" si="28"/>
        <v>2.9855050669473654E-50</v>
      </c>
      <c r="G134" s="9">
        <f t="shared" si="28"/>
        <v>1.2609933503871074E-77</v>
      </c>
      <c r="H134" s="9">
        <f t="shared" si="28"/>
        <v>5.2693559740217084E-111</v>
      </c>
      <c r="I134" s="9">
        <f t="shared" si="28"/>
        <v>2.1240435545880997E-150</v>
      </c>
      <c r="J134" s="9">
        <f t="shared" si="28"/>
        <v>8.1352556846944193E-196</v>
      </c>
      <c r="K134" s="9">
        <f t="shared" si="28"/>
        <v>2.9319061844945351E-247</v>
      </c>
      <c r="L134" s="9">
        <f t="shared" si="28"/>
        <v>9.8766853959962174E-305</v>
      </c>
      <c r="M134" s="9">
        <f t="shared" si="29"/>
        <v>0</v>
      </c>
      <c r="N134" s="9">
        <f t="shared" si="29"/>
        <v>0</v>
      </c>
      <c r="O134" s="9">
        <f t="shared" si="29"/>
        <v>0</v>
      </c>
      <c r="P134" s="9">
        <f t="shared" si="29"/>
        <v>0</v>
      </c>
      <c r="Q134" s="9">
        <f t="shared" si="29"/>
        <v>0</v>
      </c>
      <c r="R134" s="9">
        <f t="shared" si="29"/>
        <v>0</v>
      </c>
      <c r="S134" s="9">
        <f t="shared" si="29"/>
        <v>0</v>
      </c>
      <c r="T134" s="9">
        <f t="shared" si="29"/>
        <v>0</v>
      </c>
      <c r="U134" s="9">
        <f t="shared" si="29"/>
        <v>0</v>
      </c>
      <c r="V134" s="9">
        <f t="shared" si="29"/>
        <v>0</v>
      </c>
      <c r="W134" s="10">
        <f t="shared" si="20"/>
        <v>5.8049384237522108E-4</v>
      </c>
      <c r="X134" s="10">
        <f t="shared" si="27"/>
        <v>0.70458052617712363</v>
      </c>
    </row>
    <row r="135" spans="1:24" x14ac:dyDescent="0.25">
      <c r="A135" s="15">
        <v>1050</v>
      </c>
      <c r="B135" s="14">
        <f t="shared" si="19"/>
        <v>17.5</v>
      </c>
      <c r="C135" s="9">
        <f t="shared" ref="C135:L144" si="30">(1/C$24^2)*EXP(-Dab*C$24^2*PI()*PI()*$A135*60/(R.^2))</f>
        <v>8.9311448391674855E-4</v>
      </c>
      <c r="D135" s="9">
        <f t="shared" si="30"/>
        <v>1.590627690901583E-13</v>
      </c>
      <c r="E135" s="9">
        <f t="shared" si="30"/>
        <v>4.0171836198233078E-29</v>
      </c>
      <c r="F135" s="9">
        <f t="shared" si="30"/>
        <v>1.0242220882689747E-50</v>
      </c>
      <c r="G135" s="9">
        <f t="shared" si="30"/>
        <v>2.3699452009278463E-78</v>
      </c>
      <c r="H135" s="9">
        <f t="shared" si="30"/>
        <v>4.7462899940650912E-112</v>
      </c>
      <c r="I135" s="9">
        <f t="shared" si="30"/>
        <v>8.0214598323402552E-152</v>
      </c>
      <c r="J135" s="9">
        <f t="shared" si="30"/>
        <v>1.1268769791873838E-197</v>
      </c>
      <c r="K135" s="9">
        <f t="shared" si="30"/>
        <v>1.3031449178715958E-249</v>
      </c>
      <c r="L135" s="9">
        <f t="shared" si="30"/>
        <v>1.2322909280699301E-307</v>
      </c>
      <c r="M135" s="9">
        <f t="shared" ref="M135:V144" si="31">(1/M$24^2)*EXP(-Dab*M$24^2*PI()*PI()*$A135*60/(R.^2))</f>
        <v>0</v>
      </c>
      <c r="N135" s="9">
        <f t="shared" si="31"/>
        <v>0</v>
      </c>
      <c r="O135" s="9">
        <f t="shared" si="31"/>
        <v>0</v>
      </c>
      <c r="P135" s="9">
        <f t="shared" si="31"/>
        <v>0</v>
      </c>
      <c r="Q135" s="9">
        <f t="shared" si="31"/>
        <v>0</v>
      </c>
      <c r="R135" s="9">
        <f t="shared" si="31"/>
        <v>0</v>
      </c>
      <c r="S135" s="9">
        <f t="shared" si="31"/>
        <v>0</v>
      </c>
      <c r="T135" s="9">
        <f t="shared" si="31"/>
        <v>0</v>
      </c>
      <c r="U135" s="9">
        <f t="shared" si="31"/>
        <v>0</v>
      </c>
      <c r="V135" s="9">
        <f t="shared" si="31"/>
        <v>0</v>
      </c>
      <c r="W135" s="10">
        <f t="shared" si="20"/>
        <v>5.4294849992806218E-4</v>
      </c>
      <c r="X135" s="10">
        <f t="shared" si="27"/>
        <v>0.71135533892882663</v>
      </c>
    </row>
    <row r="136" spans="1:24" x14ac:dyDescent="0.25">
      <c r="A136" s="15">
        <v>1060</v>
      </c>
      <c r="B136" s="14">
        <f t="shared" si="19"/>
        <v>17.666666666666668</v>
      </c>
      <c r="C136" s="9">
        <f t="shared" si="30"/>
        <v>8.353493765612867E-4</v>
      </c>
      <c r="D136" s="9">
        <f t="shared" si="30"/>
        <v>1.2173420390186025E-13</v>
      </c>
      <c r="E136" s="9">
        <f t="shared" si="30"/>
        <v>2.2007507876531714E-29</v>
      </c>
      <c r="F136" s="9">
        <f t="shared" si="30"/>
        <v>3.513746795180113E-51</v>
      </c>
      <c r="G136" s="9">
        <f t="shared" si="30"/>
        <v>4.4541394716134051E-79</v>
      </c>
      <c r="H136" s="9">
        <f t="shared" si="30"/>
        <v>4.2751464920615357E-113</v>
      </c>
      <c r="I136" s="9">
        <f t="shared" si="30"/>
        <v>3.0293078361251342E-153</v>
      </c>
      <c r="J136" s="9">
        <f t="shared" si="30"/>
        <v>1.5609241742843118E-199</v>
      </c>
      <c r="K136" s="9">
        <f t="shared" si="30"/>
        <v>5.792090776830723E-252</v>
      </c>
      <c r="L136" s="9">
        <f t="shared" si="30"/>
        <v>0</v>
      </c>
      <c r="M136" s="9">
        <f t="shared" si="31"/>
        <v>0</v>
      </c>
      <c r="N136" s="9">
        <f t="shared" si="31"/>
        <v>0</v>
      </c>
      <c r="O136" s="9">
        <f t="shared" si="31"/>
        <v>0</v>
      </c>
      <c r="P136" s="9">
        <f t="shared" si="31"/>
        <v>0</v>
      </c>
      <c r="Q136" s="9">
        <f t="shared" si="31"/>
        <v>0</v>
      </c>
      <c r="R136" s="9">
        <f t="shared" si="31"/>
        <v>0</v>
      </c>
      <c r="S136" s="9">
        <f t="shared" si="31"/>
        <v>0</v>
      </c>
      <c r="T136" s="9">
        <f t="shared" si="31"/>
        <v>0</v>
      </c>
      <c r="U136" s="9">
        <f t="shared" si="31"/>
        <v>0</v>
      </c>
      <c r="V136" s="9">
        <f t="shared" si="31"/>
        <v>0</v>
      </c>
      <c r="W136" s="10">
        <f t="shared" si="20"/>
        <v>5.0783152560247651E-4</v>
      </c>
      <c r="X136" s="10">
        <f t="shared" si="27"/>
        <v>0.71813015168052985</v>
      </c>
    </row>
    <row r="137" spans="1:24" x14ac:dyDescent="0.25">
      <c r="A137" s="15">
        <v>1070</v>
      </c>
      <c r="B137" s="14">
        <f t="shared" si="19"/>
        <v>17.833333333333332</v>
      </c>
      <c r="C137" s="9">
        <f t="shared" si="30"/>
        <v>7.8132041690903513E-4</v>
      </c>
      <c r="D137" s="9">
        <f t="shared" si="30"/>
        <v>9.3165839400294346E-14</v>
      </c>
      <c r="E137" s="9">
        <f t="shared" si="30"/>
        <v>1.2056466638607581E-29</v>
      </c>
      <c r="F137" s="9">
        <f t="shared" si="30"/>
        <v>1.2054433000469063E-51</v>
      </c>
      <c r="G137" s="9">
        <f t="shared" si="30"/>
        <v>8.3712308726874067E-80</v>
      </c>
      <c r="H137" s="9">
        <f t="shared" si="30"/>
        <v>3.850771350136639E-114</v>
      </c>
      <c r="I137" s="9">
        <f t="shared" si="30"/>
        <v>1.1440194375856354E-154</v>
      </c>
      <c r="J137" s="9">
        <f t="shared" si="30"/>
        <v>2.1621564047057209E-201</v>
      </c>
      <c r="K137" s="9">
        <f t="shared" si="30"/>
        <v>2.5744117255849976E-254</v>
      </c>
      <c r="L137" s="9">
        <f t="shared" si="30"/>
        <v>0</v>
      </c>
      <c r="M137" s="9">
        <f t="shared" si="31"/>
        <v>0</v>
      </c>
      <c r="N137" s="9">
        <f t="shared" si="31"/>
        <v>0</v>
      </c>
      <c r="O137" s="9">
        <f t="shared" si="31"/>
        <v>0</v>
      </c>
      <c r="P137" s="9">
        <f t="shared" si="31"/>
        <v>0</v>
      </c>
      <c r="Q137" s="9">
        <f t="shared" si="31"/>
        <v>0</v>
      </c>
      <c r="R137" s="9">
        <f t="shared" si="31"/>
        <v>0</v>
      </c>
      <c r="S137" s="9">
        <f t="shared" si="31"/>
        <v>0</v>
      </c>
      <c r="T137" s="9">
        <f t="shared" si="31"/>
        <v>0</v>
      </c>
      <c r="U137" s="9">
        <f t="shared" si="31"/>
        <v>0</v>
      </c>
      <c r="V137" s="9">
        <f t="shared" si="31"/>
        <v>0</v>
      </c>
      <c r="W137" s="10">
        <f t="shared" si="20"/>
        <v>4.749858567275276E-4</v>
      </c>
      <c r="X137" s="10">
        <f t="shared" si="27"/>
        <v>0.72490496443223296</v>
      </c>
    </row>
    <row r="138" spans="1:24" x14ac:dyDescent="0.25">
      <c r="A138" s="15">
        <v>1080</v>
      </c>
      <c r="B138" s="14">
        <f t="shared" si="19"/>
        <v>18</v>
      </c>
      <c r="C138" s="9">
        <f t="shared" si="30"/>
        <v>7.3078595735819095E-4</v>
      </c>
      <c r="D138" s="9">
        <f t="shared" si="30"/>
        <v>7.1301847409779362E-14</v>
      </c>
      <c r="E138" s="9">
        <f t="shared" si="30"/>
        <v>6.6049453951514125E-30</v>
      </c>
      <c r="F138" s="9">
        <f t="shared" si="30"/>
        <v>4.135453219398725E-52</v>
      </c>
      <c r="G138" s="9">
        <f t="shared" si="30"/>
        <v>1.5733118994239502E-80</v>
      </c>
      <c r="H138" s="9">
        <f t="shared" si="30"/>
        <v>3.4685220772124357E-115</v>
      </c>
      <c r="I138" s="9">
        <f t="shared" si="30"/>
        <v>4.3203944411526872E-156</v>
      </c>
      <c r="J138" s="9">
        <f t="shared" si="30"/>
        <v>2.9949695157698281E-203</v>
      </c>
      <c r="K138" s="9">
        <f t="shared" si="30"/>
        <v>1.144249285480719E-256</v>
      </c>
      <c r="L138" s="9">
        <f t="shared" si="30"/>
        <v>0</v>
      </c>
      <c r="M138" s="9">
        <f t="shared" si="31"/>
        <v>0</v>
      </c>
      <c r="N138" s="9">
        <f t="shared" si="31"/>
        <v>0</v>
      </c>
      <c r="O138" s="9">
        <f t="shared" si="31"/>
        <v>0</v>
      </c>
      <c r="P138" s="9">
        <f t="shared" si="31"/>
        <v>0</v>
      </c>
      <c r="Q138" s="9">
        <f t="shared" si="31"/>
        <v>0</v>
      </c>
      <c r="R138" s="9">
        <f t="shared" si="31"/>
        <v>0</v>
      </c>
      <c r="S138" s="9">
        <f t="shared" si="31"/>
        <v>0</v>
      </c>
      <c r="T138" s="9">
        <f t="shared" si="31"/>
        <v>0</v>
      </c>
      <c r="U138" s="9">
        <f t="shared" si="31"/>
        <v>0</v>
      </c>
      <c r="V138" s="9">
        <f t="shared" si="31"/>
        <v>0</v>
      </c>
      <c r="W138" s="10">
        <f t="shared" si="20"/>
        <v>4.4426458917573163E-4</v>
      </c>
      <c r="X138" s="10">
        <f t="shared" si="27"/>
        <v>0.73167977718393606</v>
      </c>
    </row>
    <row r="139" spans="1:24" x14ac:dyDescent="0.25">
      <c r="A139" s="15">
        <v>1090</v>
      </c>
      <c r="B139" s="14">
        <f t="shared" si="19"/>
        <v>18.166666666666668</v>
      </c>
      <c r="C139" s="9">
        <f t="shared" si="30"/>
        <v>6.8351997965785153E-4</v>
      </c>
      <c r="D139" s="9">
        <f t="shared" si="30"/>
        <v>5.4568857821415155E-14</v>
      </c>
      <c r="E139" s="9">
        <f t="shared" si="30"/>
        <v>3.6184153268615361E-30</v>
      </c>
      <c r="F139" s="9">
        <f t="shared" si="30"/>
        <v>1.4187289712564506E-52</v>
      </c>
      <c r="G139" s="9">
        <f t="shared" si="30"/>
        <v>2.9569251768519821E-81</v>
      </c>
      <c r="H139" s="9">
        <f t="shared" si="30"/>
        <v>3.1242170220477675E-116</v>
      </c>
      <c r="I139" s="9">
        <f t="shared" si="30"/>
        <v>1.6315988622133001E-157</v>
      </c>
      <c r="J139" s="9">
        <f t="shared" si="30"/>
        <v>4.1485631570725314E-205</v>
      </c>
      <c r="K139" s="9">
        <f t="shared" si="30"/>
        <v>5.0858470473512307E-259</v>
      </c>
      <c r="L139" s="9">
        <f t="shared" si="30"/>
        <v>0</v>
      </c>
      <c r="M139" s="9">
        <f t="shared" si="31"/>
        <v>0</v>
      </c>
      <c r="N139" s="9">
        <f t="shared" si="31"/>
        <v>0</v>
      </c>
      <c r="O139" s="9">
        <f t="shared" si="31"/>
        <v>0</v>
      </c>
      <c r="P139" s="9">
        <f t="shared" si="31"/>
        <v>0</v>
      </c>
      <c r="Q139" s="9">
        <f t="shared" si="31"/>
        <v>0</v>
      </c>
      <c r="R139" s="9">
        <f t="shared" si="31"/>
        <v>0</v>
      </c>
      <c r="S139" s="9">
        <f t="shared" si="31"/>
        <v>0</v>
      </c>
      <c r="T139" s="9">
        <f t="shared" si="31"/>
        <v>0</v>
      </c>
      <c r="U139" s="9">
        <f t="shared" si="31"/>
        <v>0</v>
      </c>
      <c r="V139" s="9">
        <f t="shared" si="31"/>
        <v>0</v>
      </c>
      <c r="W139" s="10">
        <f t="shared" si="20"/>
        <v>4.1553032032589482E-4</v>
      </c>
      <c r="X139" s="10">
        <f t="shared" si="27"/>
        <v>0.73845458993563917</v>
      </c>
    </row>
    <row r="140" spans="1:24" x14ac:dyDescent="0.25">
      <c r="A140" s="15">
        <v>1100</v>
      </c>
      <c r="B140" s="14">
        <f t="shared" si="19"/>
        <v>18.333333333333332</v>
      </c>
      <c r="C140" s="9">
        <f t="shared" si="30"/>
        <v>6.3931108402849927E-4</v>
      </c>
      <c r="D140" s="9">
        <f t="shared" si="30"/>
        <v>4.1762736199811408E-14</v>
      </c>
      <c r="E140" s="9">
        <f t="shared" si="30"/>
        <v>1.9822918577461073E-30</v>
      </c>
      <c r="F140" s="9">
        <f t="shared" si="30"/>
        <v>4.867161559078249E-53</v>
      </c>
      <c r="G140" s="9">
        <f t="shared" si="30"/>
        <v>5.5573256038441394E-82</v>
      </c>
      <c r="H140" s="9">
        <f t="shared" si="30"/>
        <v>2.8140896276770777E-117</v>
      </c>
      <c r="I140" s="9">
        <f t="shared" si="30"/>
        <v>6.161740284216569E-159</v>
      </c>
      <c r="J140" s="9">
        <f t="shared" si="30"/>
        <v>5.7464946396276735E-207</v>
      </c>
      <c r="K140" s="9">
        <f t="shared" si="30"/>
        <v>2.2605074363832777E-261</v>
      </c>
      <c r="L140" s="9">
        <f t="shared" si="30"/>
        <v>0</v>
      </c>
      <c r="M140" s="9">
        <f t="shared" si="31"/>
        <v>0</v>
      </c>
      <c r="N140" s="9">
        <f t="shared" si="31"/>
        <v>0</v>
      </c>
      <c r="O140" s="9">
        <f t="shared" si="31"/>
        <v>0</v>
      </c>
      <c r="P140" s="9">
        <f t="shared" si="31"/>
        <v>0</v>
      </c>
      <c r="Q140" s="9">
        <f t="shared" si="31"/>
        <v>0</v>
      </c>
      <c r="R140" s="9">
        <f t="shared" si="31"/>
        <v>0</v>
      </c>
      <c r="S140" s="9">
        <f t="shared" si="31"/>
        <v>0</v>
      </c>
      <c r="T140" s="9">
        <f t="shared" si="31"/>
        <v>0</v>
      </c>
      <c r="U140" s="9">
        <f t="shared" si="31"/>
        <v>0</v>
      </c>
      <c r="V140" s="9">
        <f t="shared" si="31"/>
        <v>0</v>
      </c>
      <c r="W140" s="10">
        <f t="shared" si="20"/>
        <v>3.8865453452199036E-4</v>
      </c>
      <c r="X140" s="10">
        <f t="shared" si="27"/>
        <v>0.74522940268734228</v>
      </c>
    </row>
    <row r="141" spans="1:24" x14ac:dyDescent="0.25">
      <c r="A141" s="15">
        <v>1110</v>
      </c>
      <c r="B141" s="14">
        <f t="shared" si="19"/>
        <v>18.5</v>
      </c>
      <c r="C141" s="9">
        <f t="shared" si="30"/>
        <v>5.9796154366444012E-4</v>
      </c>
      <c r="D141" s="9">
        <f t="shared" si="30"/>
        <v>3.1961932217877225E-14</v>
      </c>
      <c r="E141" s="9">
        <f t="shared" si="30"/>
        <v>1.0859673791772221E-30</v>
      </c>
      <c r="F141" s="9">
        <f t="shared" si="30"/>
        <v>1.6697524419473912E-53</v>
      </c>
      <c r="G141" s="9">
        <f t="shared" si="30"/>
        <v>1.0444588895556871E-82</v>
      </c>
      <c r="H141" s="9">
        <f t="shared" si="30"/>
        <v>2.5347472268136933E-118</v>
      </c>
      <c r="I141" s="9">
        <f t="shared" si="30"/>
        <v>2.3269839302678935E-160</v>
      </c>
      <c r="J141" s="9">
        <f t="shared" si="30"/>
        <v>7.9599127198959501E-209</v>
      </c>
      <c r="K141" s="9">
        <f t="shared" si="30"/>
        <v>1.0047281843847055E-263</v>
      </c>
      <c r="L141" s="9">
        <f t="shared" si="30"/>
        <v>0</v>
      </c>
      <c r="M141" s="9">
        <f t="shared" si="31"/>
        <v>0</v>
      </c>
      <c r="N141" s="9">
        <f t="shared" si="31"/>
        <v>0</v>
      </c>
      <c r="O141" s="9">
        <f t="shared" si="31"/>
        <v>0</v>
      </c>
      <c r="P141" s="9">
        <f t="shared" si="31"/>
        <v>0</v>
      </c>
      <c r="Q141" s="9">
        <f t="shared" si="31"/>
        <v>0</v>
      </c>
      <c r="R141" s="9">
        <f t="shared" si="31"/>
        <v>0</v>
      </c>
      <c r="S141" s="9">
        <f t="shared" si="31"/>
        <v>0</v>
      </c>
      <c r="T141" s="9">
        <f t="shared" si="31"/>
        <v>0</v>
      </c>
      <c r="U141" s="9">
        <f t="shared" si="31"/>
        <v>0</v>
      </c>
      <c r="V141" s="9">
        <f t="shared" si="31"/>
        <v>0</v>
      </c>
      <c r="W141" s="10">
        <f t="shared" si="20"/>
        <v>3.6351702827951366E-4</v>
      </c>
      <c r="X141" s="10">
        <f t="shared" si="27"/>
        <v>0.75200421543904539</v>
      </c>
    </row>
    <row r="142" spans="1:24" x14ac:dyDescent="0.25">
      <c r="A142" s="15">
        <v>1120</v>
      </c>
      <c r="B142" s="14">
        <f t="shared" si="19"/>
        <v>18.666666666666668</v>
      </c>
      <c r="C142" s="9">
        <f t="shared" si="30"/>
        <v>5.592864203893893E-4</v>
      </c>
      <c r="D142" s="9">
        <f t="shared" si="30"/>
        <v>2.4461163325423683E-14</v>
      </c>
      <c r="E142" s="9">
        <f t="shared" si="30"/>
        <v>5.9493012798729346E-31</v>
      </c>
      <c r="F142" s="9">
        <f t="shared" si="30"/>
        <v>5.7283350543169698E-54</v>
      </c>
      <c r="G142" s="9">
        <f t="shared" si="30"/>
        <v>1.9629844456428832E-83</v>
      </c>
      <c r="H142" s="9">
        <f t="shared" si="30"/>
        <v>2.283133927451918E-119</v>
      </c>
      <c r="I142" s="9">
        <f t="shared" si="30"/>
        <v>8.7878650542850209E-162</v>
      </c>
      <c r="J142" s="9">
        <f t="shared" si="30"/>
        <v>1.102588873422483E-210</v>
      </c>
      <c r="K142" s="9">
        <f t="shared" si="30"/>
        <v>4.4657173351848265E-266</v>
      </c>
      <c r="L142" s="9">
        <f t="shared" si="30"/>
        <v>0</v>
      </c>
      <c r="M142" s="9">
        <f t="shared" si="31"/>
        <v>0</v>
      </c>
      <c r="N142" s="9">
        <f t="shared" si="31"/>
        <v>0</v>
      </c>
      <c r="O142" s="9">
        <f t="shared" si="31"/>
        <v>0</v>
      </c>
      <c r="P142" s="9">
        <f t="shared" si="31"/>
        <v>0</v>
      </c>
      <c r="Q142" s="9">
        <f t="shared" si="31"/>
        <v>0</v>
      </c>
      <c r="R142" s="9">
        <f t="shared" si="31"/>
        <v>0</v>
      </c>
      <c r="S142" s="9">
        <f t="shared" si="31"/>
        <v>0</v>
      </c>
      <c r="T142" s="9">
        <f t="shared" si="31"/>
        <v>0</v>
      </c>
      <c r="U142" s="9">
        <f t="shared" si="31"/>
        <v>0</v>
      </c>
      <c r="V142" s="9">
        <f t="shared" si="31"/>
        <v>0</v>
      </c>
      <c r="W142" s="10">
        <f t="shared" si="20"/>
        <v>3.4000537266850483E-4</v>
      </c>
      <c r="X142" s="10">
        <f t="shared" si="27"/>
        <v>0.75877902819074849</v>
      </c>
    </row>
    <row r="143" spans="1:24" x14ac:dyDescent="0.25">
      <c r="A143" s="15">
        <v>1130</v>
      </c>
      <c r="B143" s="14">
        <f t="shared" si="19"/>
        <v>18.833333333333332</v>
      </c>
      <c r="C143" s="9">
        <f t="shared" si="30"/>
        <v>5.2311273750994282E-4</v>
      </c>
      <c r="D143" s="9">
        <f t="shared" si="30"/>
        <v>1.8720661415406452E-14</v>
      </c>
      <c r="E143" s="9">
        <f t="shared" si="30"/>
        <v>3.2592310227139107E-31</v>
      </c>
      <c r="F143" s="9">
        <f t="shared" si="30"/>
        <v>1.9651908672309638E-54</v>
      </c>
      <c r="G143" s="9">
        <f t="shared" si="30"/>
        <v>3.6892863590591829E-84</v>
      </c>
      <c r="H143" s="9">
        <f t="shared" si="30"/>
        <v>2.0564971826537337E-120</v>
      </c>
      <c r="I143" s="9">
        <f t="shared" si="30"/>
        <v>3.3187411055065593E-163</v>
      </c>
      <c r="J143" s="9">
        <f t="shared" si="30"/>
        <v>1.5272808466307935E-212</v>
      </c>
      <c r="K143" s="9">
        <f t="shared" si="30"/>
        <v>1.9848782613758215E-268</v>
      </c>
      <c r="L143" s="9">
        <f t="shared" si="30"/>
        <v>0</v>
      </c>
      <c r="M143" s="9">
        <f t="shared" si="31"/>
        <v>0</v>
      </c>
      <c r="N143" s="9">
        <f t="shared" si="31"/>
        <v>0</v>
      </c>
      <c r="O143" s="9">
        <f t="shared" si="31"/>
        <v>0</v>
      </c>
      <c r="P143" s="9">
        <f t="shared" si="31"/>
        <v>0</v>
      </c>
      <c r="Q143" s="9">
        <f t="shared" si="31"/>
        <v>0</v>
      </c>
      <c r="R143" s="9">
        <f t="shared" si="31"/>
        <v>0</v>
      </c>
      <c r="S143" s="9">
        <f t="shared" si="31"/>
        <v>0</v>
      </c>
      <c r="T143" s="9">
        <f t="shared" si="31"/>
        <v>0</v>
      </c>
      <c r="U143" s="9">
        <f t="shared" si="31"/>
        <v>0</v>
      </c>
      <c r="V143" s="9">
        <f t="shared" si="31"/>
        <v>0</v>
      </c>
      <c r="W143" s="10">
        <f t="shared" si="20"/>
        <v>3.1801441046872653E-4</v>
      </c>
      <c r="X143" s="10">
        <f t="shared" si="27"/>
        <v>0.76555384094245171</v>
      </c>
    </row>
    <row r="144" spans="1:24" x14ac:dyDescent="0.25">
      <c r="A144" s="15">
        <v>1140</v>
      </c>
      <c r="B144" s="14">
        <f t="shared" si="19"/>
        <v>19</v>
      </c>
      <c r="C144" s="9">
        <f t="shared" si="30"/>
        <v>4.8927870616745296E-4</v>
      </c>
      <c r="D144" s="9">
        <f t="shared" si="30"/>
        <v>1.4327330191448238E-14</v>
      </c>
      <c r="E144" s="9">
        <f t="shared" si="30"/>
        <v>1.7855183927830333E-31</v>
      </c>
      <c r="F144" s="9">
        <f t="shared" si="30"/>
        <v>6.7418806826559362E-55</v>
      </c>
      <c r="G144" s="9">
        <f t="shared" si="30"/>
        <v>6.9337451294388415E-85</v>
      </c>
      <c r="H144" s="9">
        <f t="shared" si="30"/>
        <v>1.8523576788080512E-121</v>
      </c>
      <c r="I144" s="9">
        <f t="shared" si="30"/>
        <v>1.2533240391540976E-164</v>
      </c>
      <c r="J144" s="9">
        <f t="shared" si="30"/>
        <v>2.1155544380245352E-214</v>
      </c>
      <c r="K144" s="9">
        <f t="shared" si="30"/>
        <v>8.8221923081462721E-271</v>
      </c>
      <c r="L144" s="9">
        <f t="shared" si="30"/>
        <v>0</v>
      </c>
      <c r="M144" s="9">
        <f t="shared" si="31"/>
        <v>0</v>
      </c>
      <c r="N144" s="9">
        <f t="shared" si="31"/>
        <v>0</v>
      </c>
      <c r="O144" s="9">
        <f t="shared" si="31"/>
        <v>0</v>
      </c>
      <c r="P144" s="9">
        <f t="shared" si="31"/>
        <v>0</v>
      </c>
      <c r="Q144" s="9">
        <f t="shared" si="31"/>
        <v>0</v>
      </c>
      <c r="R144" s="9">
        <f t="shared" si="31"/>
        <v>0</v>
      </c>
      <c r="S144" s="9">
        <f t="shared" si="31"/>
        <v>0</v>
      </c>
      <c r="T144" s="9">
        <f t="shared" si="31"/>
        <v>0</v>
      </c>
      <c r="U144" s="9">
        <f t="shared" si="31"/>
        <v>0</v>
      </c>
      <c r="V144" s="9">
        <f t="shared" si="31"/>
        <v>0</v>
      </c>
      <c r="W144" s="10">
        <f t="shared" si="20"/>
        <v>2.9744578584797753E-4</v>
      </c>
      <c r="X144" s="10">
        <f t="shared" si="27"/>
        <v>0.7723286536941546</v>
      </c>
    </row>
    <row r="145" spans="1:24" x14ac:dyDescent="0.25">
      <c r="A145" s="15">
        <v>1150</v>
      </c>
      <c r="B145" s="14">
        <f t="shared" si="19"/>
        <v>19.166666666666668</v>
      </c>
      <c r="C145" s="9">
        <f t="shared" ref="C145:L154" si="32">(1/C$24^2)*EXP(-Dab*C$24^2*PI()*PI()*$A145*60/(R.^2))</f>
        <v>4.5763300172813477E-4</v>
      </c>
      <c r="D145" s="9">
        <f t="shared" si="32"/>
        <v>1.0965018054642713E-14</v>
      </c>
      <c r="E145" s="9">
        <f t="shared" si="32"/>
        <v>9.7816813498292342E-32</v>
      </c>
      <c r="F145" s="9">
        <f t="shared" si="32"/>
        <v>2.3129028277652766E-55</v>
      </c>
      <c r="G145" s="9">
        <f t="shared" si="32"/>
        <v>1.3031469189688246E-85</v>
      </c>
      <c r="H145" s="9">
        <f t="shared" si="32"/>
        <v>1.6684822129499048E-122</v>
      </c>
      <c r="I145" s="9">
        <f t="shared" si="32"/>
        <v>4.7331837500531896E-166</v>
      </c>
      <c r="J145" s="9">
        <f t="shared" si="32"/>
        <v>2.9304175391963717E-216</v>
      </c>
      <c r="K145" s="9">
        <f t="shared" si="32"/>
        <v>3.9212015485511623E-273</v>
      </c>
      <c r="L145" s="9">
        <f t="shared" si="32"/>
        <v>0</v>
      </c>
      <c r="M145" s="9">
        <f t="shared" ref="M145:V154" si="33">(1/M$24^2)*EXP(-Dab*M$24^2*PI()*PI()*$A145*60/(R.^2))</f>
        <v>0</v>
      </c>
      <c r="N145" s="9">
        <f t="shared" si="33"/>
        <v>0</v>
      </c>
      <c r="O145" s="9">
        <f t="shared" si="33"/>
        <v>0</v>
      </c>
      <c r="P145" s="9">
        <f t="shared" si="33"/>
        <v>0</v>
      </c>
      <c r="Q145" s="9">
        <f t="shared" si="33"/>
        <v>0</v>
      </c>
      <c r="R145" s="9">
        <f t="shared" si="33"/>
        <v>0</v>
      </c>
      <c r="S145" s="9">
        <f t="shared" si="33"/>
        <v>0</v>
      </c>
      <c r="T145" s="9">
        <f t="shared" si="33"/>
        <v>0</v>
      </c>
      <c r="U145" s="9">
        <f t="shared" si="33"/>
        <v>0</v>
      </c>
      <c r="V145" s="9">
        <f t="shared" si="33"/>
        <v>0</v>
      </c>
      <c r="W145" s="10">
        <f t="shared" si="20"/>
        <v>2.7820750446000967E-4</v>
      </c>
      <c r="X145" s="10">
        <f t="shared" si="27"/>
        <v>0.77910346644585793</v>
      </c>
    </row>
    <row r="146" spans="1:24" x14ac:dyDescent="0.25">
      <c r="A146" s="15">
        <v>1160</v>
      </c>
      <c r="B146" s="14">
        <f t="shared" si="19"/>
        <v>19.333333333333332</v>
      </c>
      <c r="C146" s="9">
        <f t="shared" si="32"/>
        <v>4.2803408697501632E-4</v>
      </c>
      <c r="D146" s="9">
        <f t="shared" si="32"/>
        <v>8.3917672959338275E-15</v>
      </c>
      <c r="E146" s="9">
        <f t="shared" si="32"/>
        <v>5.3587400956682492E-32</v>
      </c>
      <c r="F146" s="9">
        <f t="shared" si="32"/>
        <v>7.9347584783674807E-56</v>
      </c>
      <c r="G146" s="9">
        <f t="shared" si="32"/>
        <v>2.449169764270353E-86</v>
      </c>
      <c r="H146" s="9">
        <f t="shared" si="32"/>
        <v>1.5028592624300208E-123</v>
      </c>
      <c r="I146" s="9">
        <f t="shared" si="32"/>
        <v>1.7874889263982134E-167</v>
      </c>
      <c r="J146" s="9">
        <f t="shared" si="32"/>
        <v>4.0591472380396039E-218</v>
      </c>
      <c r="K146" s="9">
        <f t="shared" si="32"/>
        <v>1.7428572227064802E-275</v>
      </c>
      <c r="L146" s="9">
        <f t="shared" si="32"/>
        <v>0</v>
      </c>
      <c r="M146" s="9">
        <f t="shared" si="33"/>
        <v>0</v>
      </c>
      <c r="N146" s="9">
        <f t="shared" si="33"/>
        <v>0</v>
      </c>
      <c r="O146" s="9">
        <f t="shared" si="33"/>
        <v>0</v>
      </c>
      <c r="P146" s="9">
        <f t="shared" si="33"/>
        <v>0</v>
      </c>
      <c r="Q146" s="9">
        <f t="shared" si="33"/>
        <v>0</v>
      </c>
      <c r="R146" s="9">
        <f t="shared" si="33"/>
        <v>0</v>
      </c>
      <c r="S146" s="9">
        <f t="shared" si="33"/>
        <v>0</v>
      </c>
      <c r="T146" s="9">
        <f t="shared" si="33"/>
        <v>0</v>
      </c>
      <c r="U146" s="9">
        <f t="shared" si="33"/>
        <v>0</v>
      </c>
      <c r="V146" s="9">
        <f t="shared" si="33"/>
        <v>0</v>
      </c>
      <c r="W146" s="10">
        <f t="shared" si="20"/>
        <v>2.6021352199455763E-4</v>
      </c>
      <c r="X146" s="10">
        <f t="shared" si="27"/>
        <v>0.78587827919756092</v>
      </c>
    </row>
    <row r="147" spans="1:24" x14ac:dyDescent="0.25">
      <c r="A147" s="15">
        <v>1170</v>
      </c>
      <c r="B147" s="14">
        <f t="shared" si="19"/>
        <v>19.5</v>
      </c>
      <c r="C147" s="9">
        <f t="shared" si="32"/>
        <v>4.0034957907466819E-4</v>
      </c>
      <c r="D147" s="9">
        <f t="shared" si="32"/>
        <v>6.4224024071977625E-15</v>
      </c>
      <c r="E147" s="9">
        <f t="shared" si="32"/>
        <v>2.9357013774961982E-32</v>
      </c>
      <c r="F147" s="9">
        <f t="shared" si="32"/>
        <v>2.7221373658337372E-56</v>
      </c>
      <c r="G147" s="9">
        <f t="shared" si="32"/>
        <v>4.6030362708166281E-87</v>
      </c>
      <c r="H147" s="9">
        <f t="shared" si="32"/>
        <v>1.3536769796775284E-124</v>
      </c>
      <c r="I147" s="9">
        <f t="shared" si="32"/>
        <v>6.7504597977210394E-169</v>
      </c>
      <c r="J147" s="9">
        <f t="shared" si="32"/>
        <v>5.6226377571443694E-220</v>
      </c>
      <c r="K147" s="9">
        <f t="shared" si="32"/>
        <v>7.7464809220594252E-278</v>
      </c>
      <c r="L147" s="9">
        <f t="shared" si="32"/>
        <v>0</v>
      </c>
      <c r="M147" s="9">
        <f t="shared" si="33"/>
        <v>0</v>
      </c>
      <c r="N147" s="9">
        <f t="shared" si="33"/>
        <v>0</v>
      </c>
      <c r="O147" s="9">
        <f t="shared" si="33"/>
        <v>0</v>
      </c>
      <c r="P147" s="9">
        <f t="shared" si="33"/>
        <v>0</v>
      </c>
      <c r="Q147" s="9">
        <f t="shared" si="33"/>
        <v>0</v>
      </c>
      <c r="R147" s="9">
        <f t="shared" si="33"/>
        <v>0</v>
      </c>
      <c r="S147" s="9">
        <f t="shared" si="33"/>
        <v>0</v>
      </c>
      <c r="T147" s="9">
        <f t="shared" si="33"/>
        <v>0</v>
      </c>
      <c r="U147" s="9">
        <f t="shared" si="33"/>
        <v>0</v>
      </c>
      <c r="V147" s="9">
        <f t="shared" si="33"/>
        <v>0</v>
      </c>
      <c r="W147" s="10">
        <f t="shared" si="20"/>
        <v>2.4338335933924685E-4</v>
      </c>
      <c r="X147" s="10">
        <f t="shared" si="27"/>
        <v>0.79265309194926403</v>
      </c>
    </row>
    <row r="148" spans="1:24" x14ac:dyDescent="0.25">
      <c r="A148" s="15">
        <v>1180</v>
      </c>
      <c r="B148" s="14">
        <f t="shared" si="19"/>
        <v>19.666666666666668</v>
      </c>
      <c r="C148" s="9">
        <f t="shared" si="32"/>
        <v>3.7445565748743612E-4</v>
      </c>
      <c r="D148" s="9">
        <f t="shared" si="32"/>
        <v>4.9152045362322945E-15</v>
      </c>
      <c r="E148" s="9">
        <f t="shared" si="32"/>
        <v>1.608277771261916E-32</v>
      </c>
      <c r="F148" s="9">
        <f t="shared" si="32"/>
        <v>9.3386986619319301E-57</v>
      </c>
      <c r="G148" s="9">
        <f t="shared" si="32"/>
        <v>8.6510715670073947E-88</v>
      </c>
      <c r="H148" s="9">
        <f t="shared" si="32"/>
        <v>1.2193033713257005E-125</v>
      </c>
      <c r="I148" s="9">
        <f t="shared" si="32"/>
        <v>2.5493141136527997E-170</v>
      </c>
      <c r="J148" s="9">
        <f t="shared" si="32"/>
        <v>7.7883490038995259E-222</v>
      </c>
      <c r="K148" s="9">
        <f t="shared" si="32"/>
        <v>3.4430798974252388E-280</v>
      </c>
      <c r="L148" s="9">
        <f t="shared" si="32"/>
        <v>0</v>
      </c>
      <c r="M148" s="9">
        <f t="shared" si="33"/>
        <v>0</v>
      </c>
      <c r="N148" s="9">
        <f t="shared" si="33"/>
        <v>0</v>
      </c>
      <c r="O148" s="9">
        <f t="shared" si="33"/>
        <v>0</v>
      </c>
      <c r="P148" s="9">
        <f t="shared" si="33"/>
        <v>0</v>
      </c>
      <c r="Q148" s="9">
        <f t="shared" si="33"/>
        <v>0</v>
      </c>
      <c r="R148" s="9">
        <f t="shared" si="33"/>
        <v>0</v>
      </c>
      <c r="S148" s="9">
        <f t="shared" si="33"/>
        <v>0</v>
      </c>
      <c r="T148" s="9">
        <f t="shared" si="33"/>
        <v>0</v>
      </c>
      <c r="U148" s="9">
        <f t="shared" si="33"/>
        <v>0</v>
      </c>
      <c r="V148" s="9">
        <f t="shared" si="33"/>
        <v>0</v>
      </c>
      <c r="W148" s="10">
        <f t="shared" si="20"/>
        <v>2.2764174263216919E-4</v>
      </c>
      <c r="X148" s="10">
        <f t="shared" si="27"/>
        <v>0.79942790470096714</v>
      </c>
    </row>
    <row r="149" spans="1:24" x14ac:dyDescent="0.25">
      <c r="A149" s="15">
        <v>1190</v>
      </c>
      <c r="B149" s="14">
        <f t="shared" si="19"/>
        <v>19.833333333333332</v>
      </c>
      <c r="C149" s="9">
        <f t="shared" si="32"/>
        <v>3.502365101730166E-4</v>
      </c>
      <c r="D149" s="9">
        <f t="shared" si="32"/>
        <v>3.7617131567343899E-15</v>
      </c>
      <c r="E149" s="9">
        <f t="shared" si="32"/>
        <v>8.8106965148519959E-33</v>
      </c>
      <c r="F149" s="9">
        <f t="shared" si="32"/>
        <v>3.2037800073199793E-57</v>
      </c>
      <c r="G149" s="9">
        <f t="shared" si="32"/>
        <v>1.6259059206631894E-88</v>
      </c>
      <c r="H149" s="9">
        <f t="shared" si="32"/>
        <v>1.098268444869602E-126</v>
      </c>
      <c r="I149" s="9">
        <f t="shared" si="32"/>
        <v>9.6274959703684605E-172</v>
      </c>
      <c r="J149" s="9">
        <f t="shared" si="32"/>
        <v>1.0788242605432672E-223</v>
      </c>
      <c r="K149" s="9">
        <f t="shared" si="32"/>
        <v>1.5303463984912916E-282</v>
      </c>
      <c r="L149" s="9">
        <f t="shared" si="32"/>
        <v>0</v>
      </c>
      <c r="M149" s="9">
        <f t="shared" si="33"/>
        <v>0</v>
      </c>
      <c r="N149" s="9">
        <f t="shared" si="33"/>
        <v>0</v>
      </c>
      <c r="O149" s="9">
        <f t="shared" si="33"/>
        <v>0</v>
      </c>
      <c r="P149" s="9">
        <f t="shared" si="33"/>
        <v>0</v>
      </c>
      <c r="Q149" s="9">
        <f t="shared" si="33"/>
        <v>0</v>
      </c>
      <c r="R149" s="9">
        <f t="shared" si="33"/>
        <v>0</v>
      </c>
      <c r="S149" s="9">
        <f t="shared" si="33"/>
        <v>0</v>
      </c>
      <c r="T149" s="9">
        <f t="shared" si="33"/>
        <v>0</v>
      </c>
      <c r="U149" s="9">
        <f t="shared" si="33"/>
        <v>0</v>
      </c>
      <c r="V149" s="9">
        <f t="shared" si="33"/>
        <v>0</v>
      </c>
      <c r="W149" s="10">
        <f t="shared" si="20"/>
        <v>2.1291826659523713E-4</v>
      </c>
      <c r="X149" s="10">
        <f t="shared" si="27"/>
        <v>0.80620271745267036</v>
      </c>
    </row>
    <row r="150" spans="1:24" x14ac:dyDescent="0.25">
      <c r="A150" s="15">
        <v>1200</v>
      </c>
      <c r="B150" s="14">
        <f t="shared" si="19"/>
        <v>20</v>
      </c>
      <c r="C150" s="9">
        <f t="shared" si="32"/>
        <v>3.2758381561450779E-4</v>
      </c>
      <c r="D150" s="9">
        <f t="shared" si="32"/>
        <v>2.8789210640653285E-15</v>
      </c>
      <c r="E150" s="9">
        <f t="shared" si="32"/>
        <v>4.8268013438943335E-33</v>
      </c>
      <c r="F150" s="9">
        <f t="shared" si="32"/>
        <v>1.0991045655155352E-57</v>
      </c>
      <c r="G150" s="9">
        <f t="shared" si="32"/>
        <v>3.0557718108926545E-89</v>
      </c>
      <c r="H150" s="9">
        <f t="shared" si="32"/>
        <v>9.8924812754743635E-128</v>
      </c>
      <c r="I150" s="9">
        <f t="shared" si="32"/>
        <v>3.6358280905075069E-173</v>
      </c>
      <c r="J150" s="9">
        <f t="shared" si="32"/>
        <v>1.4943626493291412E-225</v>
      </c>
      <c r="K150" s="9">
        <f t="shared" si="32"/>
        <v>6.801933644137437E-285</v>
      </c>
      <c r="L150" s="9">
        <f t="shared" si="32"/>
        <v>0</v>
      </c>
      <c r="M150" s="9">
        <f t="shared" si="33"/>
        <v>0</v>
      </c>
      <c r="N150" s="9">
        <f t="shared" si="33"/>
        <v>0</v>
      </c>
      <c r="O150" s="9">
        <f t="shared" si="33"/>
        <v>0</v>
      </c>
      <c r="P150" s="9">
        <f t="shared" si="33"/>
        <v>0</v>
      </c>
      <c r="Q150" s="9">
        <f t="shared" si="33"/>
        <v>0</v>
      </c>
      <c r="R150" s="9">
        <f t="shared" si="33"/>
        <v>0</v>
      </c>
      <c r="S150" s="9">
        <f t="shared" si="33"/>
        <v>0</v>
      </c>
      <c r="T150" s="9">
        <f t="shared" si="33"/>
        <v>0</v>
      </c>
      <c r="U150" s="9">
        <f t="shared" si="33"/>
        <v>0</v>
      </c>
      <c r="V150" s="9">
        <f t="shared" si="33"/>
        <v>0</v>
      </c>
      <c r="W150" s="10">
        <f t="shared" si="20"/>
        <v>1.9914707964256175E-4</v>
      </c>
      <c r="X150" s="10">
        <f t="shared" si="27"/>
        <v>0.81297753020437336</v>
      </c>
    </row>
    <row r="151" spans="1:24" x14ac:dyDescent="0.25">
      <c r="A151" s="15">
        <v>1210</v>
      </c>
      <c r="B151" s="14">
        <f t="shared" si="19"/>
        <v>20.166666666666668</v>
      </c>
      <c r="C151" s="9">
        <f t="shared" si="32"/>
        <v>3.0639625834424943E-4</v>
      </c>
      <c r="D151" s="9">
        <f t="shared" si="32"/>
        <v>2.2033010354022303E-15</v>
      </c>
      <c r="E151" s="9">
        <f t="shared" si="32"/>
        <v>2.6442871087600401E-33</v>
      </c>
      <c r="F151" s="9">
        <f t="shared" si="32"/>
        <v>3.7706423136950988E-58</v>
      </c>
      <c r="G151" s="9">
        <f t="shared" si="32"/>
        <v>5.7431006564250703E-90</v>
      </c>
      <c r="H151" s="9">
        <f t="shared" si="32"/>
        <v>8.9104978152431553E-129</v>
      </c>
      <c r="I151" s="9">
        <f t="shared" si="32"/>
        <v>1.3730720785974825E-174</v>
      </c>
      <c r="J151" s="9">
        <f t="shared" si="32"/>
        <v>2.0699569052939142E-227</v>
      </c>
      <c r="K151" s="9">
        <f t="shared" si="32"/>
        <v>3.0232567832263944E-287</v>
      </c>
      <c r="L151" s="9">
        <f t="shared" si="32"/>
        <v>0</v>
      </c>
      <c r="M151" s="9">
        <f t="shared" si="33"/>
        <v>0</v>
      </c>
      <c r="N151" s="9">
        <f t="shared" si="33"/>
        <v>0</v>
      </c>
      <c r="O151" s="9">
        <f t="shared" si="33"/>
        <v>0</v>
      </c>
      <c r="P151" s="9">
        <f t="shared" si="33"/>
        <v>0</v>
      </c>
      <c r="Q151" s="9">
        <f t="shared" si="33"/>
        <v>0</v>
      </c>
      <c r="R151" s="9">
        <f t="shared" si="33"/>
        <v>0</v>
      </c>
      <c r="S151" s="9">
        <f t="shared" si="33"/>
        <v>0</v>
      </c>
      <c r="T151" s="9">
        <f t="shared" si="33"/>
        <v>0</v>
      </c>
      <c r="U151" s="9">
        <f t="shared" si="33"/>
        <v>0</v>
      </c>
      <c r="V151" s="9">
        <f t="shared" si="33"/>
        <v>0</v>
      </c>
      <c r="W151" s="10">
        <f t="shared" si="20"/>
        <v>1.8626658935547665E-4</v>
      </c>
      <c r="X151" s="10">
        <f t="shared" si="27"/>
        <v>0.81975234295607657</v>
      </c>
    </row>
    <row r="152" spans="1:24" x14ac:dyDescent="0.25">
      <c r="A152" s="15">
        <v>1220</v>
      </c>
      <c r="B152" s="14">
        <f t="shared" si="19"/>
        <v>20.333333333333332</v>
      </c>
      <c r="C152" s="9">
        <f t="shared" si="32"/>
        <v>2.8657907580461754E-4</v>
      </c>
      <c r="D152" s="9">
        <f t="shared" si="32"/>
        <v>1.6862343025652149E-15</v>
      </c>
      <c r="E152" s="9">
        <f t="shared" si="32"/>
        <v>1.4486310530263258E-33</v>
      </c>
      <c r="F152" s="9">
        <f t="shared" si="32"/>
        <v>1.2935751432493311E-58</v>
      </c>
      <c r="G152" s="9">
        <f t="shared" si="32"/>
        <v>1.0793739582340062E-90</v>
      </c>
      <c r="H152" s="9">
        <f t="shared" si="32"/>
        <v>8.0259915692027242E-130</v>
      </c>
      <c r="I152" s="9">
        <f t="shared" si="32"/>
        <v>5.1854127480517439E-176</v>
      </c>
      <c r="J152" s="9">
        <f t="shared" si="32"/>
        <v>2.8672568815186832E-229</v>
      </c>
      <c r="K152" s="9">
        <f t="shared" si="32"/>
        <v>1.3437475364381491E-289</v>
      </c>
      <c r="L152" s="9">
        <f t="shared" si="32"/>
        <v>0</v>
      </c>
      <c r="M152" s="9">
        <f t="shared" si="33"/>
        <v>0</v>
      </c>
      <c r="N152" s="9">
        <f t="shared" si="33"/>
        <v>0</v>
      </c>
      <c r="O152" s="9">
        <f t="shared" si="33"/>
        <v>0</v>
      </c>
      <c r="P152" s="9">
        <f t="shared" si="33"/>
        <v>0</v>
      </c>
      <c r="Q152" s="9">
        <f t="shared" si="33"/>
        <v>0</v>
      </c>
      <c r="R152" s="9">
        <f t="shared" si="33"/>
        <v>0</v>
      </c>
      <c r="S152" s="9">
        <f t="shared" si="33"/>
        <v>0</v>
      </c>
      <c r="T152" s="9">
        <f t="shared" si="33"/>
        <v>0</v>
      </c>
      <c r="U152" s="9">
        <f t="shared" si="33"/>
        <v>0</v>
      </c>
      <c r="V152" s="9">
        <f t="shared" si="33"/>
        <v>0</v>
      </c>
      <c r="W152" s="10">
        <f t="shared" si="20"/>
        <v>1.7421918700693168E-4</v>
      </c>
      <c r="X152" s="10">
        <f t="shared" si="27"/>
        <v>0.82652715570777968</v>
      </c>
    </row>
    <row r="153" spans="1:24" x14ac:dyDescent="0.25">
      <c r="A153" s="15">
        <v>1230</v>
      </c>
      <c r="B153" s="14">
        <f t="shared" si="19"/>
        <v>20.5</v>
      </c>
      <c r="C153" s="9">
        <f t="shared" si="32"/>
        <v>2.6804363451708664E-4</v>
      </c>
      <c r="D153" s="9">
        <f t="shared" si="32"/>
        <v>1.2905118626372967E-15</v>
      </c>
      <c r="E153" s="9">
        <f t="shared" si="32"/>
        <v>7.9360971085179751E-34</v>
      </c>
      <c r="F153" s="9">
        <f t="shared" si="32"/>
        <v>4.4378026660204825E-59</v>
      </c>
      <c r="G153" s="9">
        <f t="shared" si="32"/>
        <v>2.0286047753843915E-91</v>
      </c>
      <c r="H153" s="9">
        <f t="shared" si="32"/>
        <v>7.2292863995454592E-131</v>
      </c>
      <c r="I153" s="9">
        <f t="shared" si="32"/>
        <v>1.9582734065293652E-177</v>
      </c>
      <c r="J153" s="9">
        <f t="shared" si="32"/>
        <v>3.9716585420650836E-231</v>
      </c>
      <c r="K153" s="9">
        <f t="shared" si="32"/>
        <v>5.9725573153478787E-292</v>
      </c>
      <c r="L153" s="9">
        <f t="shared" si="32"/>
        <v>0</v>
      </c>
      <c r="M153" s="9">
        <f t="shared" si="33"/>
        <v>0</v>
      </c>
      <c r="N153" s="9">
        <f t="shared" si="33"/>
        <v>0</v>
      </c>
      <c r="O153" s="9">
        <f t="shared" si="33"/>
        <v>0</v>
      </c>
      <c r="P153" s="9">
        <f t="shared" si="33"/>
        <v>0</v>
      </c>
      <c r="Q153" s="9">
        <f t="shared" si="33"/>
        <v>0</v>
      </c>
      <c r="R153" s="9">
        <f t="shared" si="33"/>
        <v>0</v>
      </c>
      <c r="S153" s="9">
        <f t="shared" si="33"/>
        <v>0</v>
      </c>
      <c r="T153" s="9">
        <f t="shared" si="33"/>
        <v>0</v>
      </c>
      <c r="U153" s="9">
        <f t="shared" si="33"/>
        <v>0</v>
      </c>
      <c r="V153" s="9">
        <f t="shared" si="33"/>
        <v>0</v>
      </c>
      <c r="W153" s="10">
        <f t="shared" si="20"/>
        <v>1.6295098990317698E-4</v>
      </c>
      <c r="X153" s="10">
        <f t="shared" ref="X153:X174" si="34">Dab*A153*60/R.^2</f>
        <v>0.83330196845948279</v>
      </c>
    </row>
    <row r="154" spans="1:24" x14ac:dyDescent="0.25">
      <c r="A154" s="15">
        <v>1240</v>
      </c>
      <c r="B154" s="14">
        <f t="shared" ref="B154:B174" si="35">A154/60</f>
        <v>20.666666666666668</v>
      </c>
      <c r="C154" s="9">
        <f t="shared" si="32"/>
        <v>2.5070703366394167E-4</v>
      </c>
      <c r="D154" s="9">
        <f t="shared" si="32"/>
        <v>9.8765685472892662E-16</v>
      </c>
      <c r="E154" s="9">
        <f t="shared" si="32"/>
        <v>4.3476658314242841E-34</v>
      </c>
      <c r="F154" s="9">
        <f t="shared" si="32"/>
        <v>1.5224544631453661E-59</v>
      </c>
      <c r="G154" s="9">
        <f t="shared" si="32"/>
        <v>3.8126149916062563E-92</v>
      </c>
      <c r="H154" s="9">
        <f t="shared" si="32"/>
        <v>6.5116666764508632E-132</v>
      </c>
      <c r="I154" s="9">
        <f t="shared" si="32"/>
        <v>7.3954281386016544E-179</v>
      </c>
      <c r="J154" s="9">
        <f t="shared" si="32"/>
        <v>5.5014504198882892E-233</v>
      </c>
      <c r="K154" s="9">
        <f t="shared" si="32"/>
        <v>2.6546237234170677E-294</v>
      </c>
      <c r="L154" s="9">
        <f t="shared" si="32"/>
        <v>0</v>
      </c>
      <c r="M154" s="9">
        <f t="shared" si="33"/>
        <v>0</v>
      </c>
      <c r="N154" s="9">
        <f t="shared" si="33"/>
        <v>0</v>
      </c>
      <c r="O154" s="9">
        <f t="shared" si="33"/>
        <v>0</v>
      </c>
      <c r="P154" s="9">
        <f t="shared" si="33"/>
        <v>0</v>
      </c>
      <c r="Q154" s="9">
        <f t="shared" si="33"/>
        <v>0</v>
      </c>
      <c r="R154" s="9">
        <f t="shared" si="33"/>
        <v>0</v>
      </c>
      <c r="S154" s="9">
        <f t="shared" si="33"/>
        <v>0</v>
      </c>
      <c r="T154" s="9">
        <f t="shared" si="33"/>
        <v>0</v>
      </c>
      <c r="U154" s="9">
        <f t="shared" si="33"/>
        <v>0</v>
      </c>
      <c r="V154" s="9">
        <f t="shared" si="33"/>
        <v>0</v>
      </c>
      <c r="W154" s="10">
        <f t="shared" si="20"/>
        <v>1.5241160039034036E-4</v>
      </c>
      <c r="X154" s="10">
        <f t="shared" si="34"/>
        <v>0.8400767812111859</v>
      </c>
    </row>
    <row r="155" spans="1:24" x14ac:dyDescent="0.25">
      <c r="A155" s="15">
        <v>1250</v>
      </c>
      <c r="B155" s="14">
        <f t="shared" si="35"/>
        <v>20.833333333333332</v>
      </c>
      <c r="C155" s="9">
        <f t="shared" ref="C155:L164" si="36">(1/C$24^2)*EXP(-Dab*C$24^2*PI()*PI()*$A155*60/(R.^2))</f>
        <v>2.3449173430964646E-4</v>
      </c>
      <c r="D155" s="9">
        <f t="shared" si="36"/>
        <v>7.5587531655816124E-16</v>
      </c>
      <c r="E155" s="9">
        <f t="shared" si="36"/>
        <v>2.3818002631854842E-34</v>
      </c>
      <c r="F155" s="9">
        <f t="shared" si="36"/>
        <v>5.2230073457269875E-60</v>
      </c>
      <c r="G155" s="9">
        <f t="shared" si="36"/>
        <v>7.1655323159075261E-93</v>
      </c>
      <c r="H155" s="9">
        <f t="shared" si="36"/>
        <v>5.8652819326485408E-133</v>
      </c>
      <c r="I155" s="9">
        <f t="shared" si="36"/>
        <v>2.7928866914528001E-180</v>
      </c>
      <c r="J155" s="9">
        <f t="shared" si="36"/>
        <v>7.6204830807908913E-235</v>
      </c>
      <c r="K155" s="9">
        <f t="shared" si="36"/>
        <v>1.1799011279170008E-296</v>
      </c>
      <c r="L155" s="9">
        <f t="shared" si="36"/>
        <v>0</v>
      </c>
      <c r="M155" s="9">
        <f t="shared" ref="M155:V164" si="37">(1/M$24^2)*EXP(-Dab*M$24^2*PI()*PI()*$A155*60/(R.^2))</f>
        <v>0</v>
      </c>
      <c r="N155" s="9">
        <f t="shared" si="37"/>
        <v>0</v>
      </c>
      <c r="O155" s="9">
        <f t="shared" si="37"/>
        <v>0</v>
      </c>
      <c r="P155" s="9">
        <f t="shared" si="37"/>
        <v>0</v>
      </c>
      <c r="Q155" s="9">
        <f t="shared" si="37"/>
        <v>0</v>
      </c>
      <c r="R155" s="9">
        <f t="shared" si="37"/>
        <v>0</v>
      </c>
      <c r="S155" s="9">
        <f t="shared" si="37"/>
        <v>0</v>
      </c>
      <c r="T155" s="9">
        <f t="shared" si="37"/>
        <v>0</v>
      </c>
      <c r="U155" s="9">
        <f t="shared" si="37"/>
        <v>0</v>
      </c>
      <c r="V155" s="9">
        <f t="shared" si="37"/>
        <v>0</v>
      </c>
      <c r="W155" s="10">
        <f t="shared" ref="W155:W174" si="38">(6/(PI()*PI()))*(SUM(C155:V155))</f>
        <v>1.4255388044804733E-4</v>
      </c>
      <c r="X155" s="10">
        <f t="shared" si="34"/>
        <v>0.846851593962889</v>
      </c>
    </row>
    <row r="156" spans="1:24" x14ac:dyDescent="0.25">
      <c r="A156" s="15">
        <v>1260</v>
      </c>
      <c r="B156" s="14">
        <f t="shared" si="35"/>
        <v>21</v>
      </c>
      <c r="C156" s="9">
        <f t="shared" si="36"/>
        <v>2.1932521260353623E-4</v>
      </c>
      <c r="D156" s="9">
        <f t="shared" si="36"/>
        <v>5.7848785379889572E-16</v>
      </c>
      <c r="E156" s="9">
        <f t="shared" si="36"/>
        <v>1.3048317680506168E-34</v>
      </c>
      <c r="F156" s="9">
        <f t="shared" si="36"/>
        <v>1.7918306520090731E-60</v>
      </c>
      <c r="G156" s="9">
        <f t="shared" si="36"/>
        <v>1.3467096332400316E-93</v>
      </c>
      <c r="H156" s="9">
        <f t="shared" si="36"/>
        <v>5.2830609825083409E-134</v>
      </c>
      <c r="I156" s="9">
        <f t="shared" si="36"/>
        <v>1.0547348882452408E-181</v>
      </c>
      <c r="J156" s="9">
        <f t="shared" si="36"/>
        <v>1.0555718574631092E-236</v>
      </c>
      <c r="K156" s="9">
        <f t="shared" si="36"/>
        <v>5.2443088614750808E-299</v>
      </c>
      <c r="L156" s="9">
        <f t="shared" si="36"/>
        <v>0</v>
      </c>
      <c r="M156" s="9">
        <f t="shared" si="37"/>
        <v>0</v>
      </c>
      <c r="N156" s="9">
        <f t="shared" si="37"/>
        <v>0</v>
      </c>
      <c r="O156" s="9">
        <f t="shared" si="37"/>
        <v>0</v>
      </c>
      <c r="P156" s="9">
        <f t="shared" si="37"/>
        <v>0</v>
      </c>
      <c r="Q156" s="9">
        <f t="shared" si="37"/>
        <v>0</v>
      </c>
      <c r="R156" s="9">
        <f t="shared" si="37"/>
        <v>0</v>
      </c>
      <c r="S156" s="9">
        <f t="shared" si="37"/>
        <v>0</v>
      </c>
      <c r="T156" s="9">
        <f t="shared" si="37"/>
        <v>0</v>
      </c>
      <c r="U156" s="9">
        <f t="shared" si="37"/>
        <v>0</v>
      </c>
      <c r="V156" s="9">
        <f t="shared" si="37"/>
        <v>0</v>
      </c>
      <c r="W156" s="10">
        <f t="shared" si="38"/>
        <v>1.3333374086193768E-4</v>
      </c>
      <c r="X156" s="10">
        <f t="shared" si="34"/>
        <v>0.85362640671459211</v>
      </c>
    </row>
    <row r="157" spans="1:24" x14ac:dyDescent="0.25">
      <c r="A157" s="15">
        <v>1270</v>
      </c>
      <c r="B157" s="14">
        <f t="shared" si="35"/>
        <v>21.166666666666668</v>
      </c>
      <c r="C157" s="9">
        <f t="shared" si="36"/>
        <v>2.0513963541275875E-4</v>
      </c>
      <c r="D157" s="9">
        <f t="shared" si="36"/>
        <v>4.4272936245180712E-16</v>
      </c>
      <c r="E157" s="9">
        <f t="shared" si="36"/>
        <v>7.1483153698077696E-35</v>
      </c>
      <c r="F157" s="9">
        <f t="shared" si="36"/>
        <v>6.1471425808082422E-61</v>
      </c>
      <c r="G157" s="9">
        <f t="shared" si="36"/>
        <v>2.5310427143495466E-94</v>
      </c>
      <c r="H157" s="9">
        <f t="shared" si="36"/>
        <v>4.7586345661475396E-135</v>
      </c>
      <c r="I157" s="9">
        <f t="shared" si="36"/>
        <v>3.9832109476059081E-183</v>
      </c>
      <c r="J157" s="9">
        <f t="shared" si="36"/>
        <v>1.4621539533061704E-238</v>
      </c>
      <c r="K157" s="9">
        <f t="shared" si="36"/>
        <v>2.3309389900405899E-301</v>
      </c>
      <c r="L157" s="9">
        <f t="shared" si="36"/>
        <v>0</v>
      </c>
      <c r="M157" s="9">
        <f t="shared" si="37"/>
        <v>0</v>
      </c>
      <c r="N157" s="9">
        <f t="shared" si="37"/>
        <v>0</v>
      </c>
      <c r="O157" s="9">
        <f t="shared" si="37"/>
        <v>0</v>
      </c>
      <c r="P157" s="9">
        <f t="shared" si="37"/>
        <v>0</v>
      </c>
      <c r="Q157" s="9">
        <f t="shared" si="37"/>
        <v>0</v>
      </c>
      <c r="R157" s="9">
        <f t="shared" si="37"/>
        <v>0</v>
      </c>
      <c r="S157" s="9">
        <f t="shared" si="37"/>
        <v>0</v>
      </c>
      <c r="T157" s="9">
        <f t="shared" si="37"/>
        <v>0</v>
      </c>
      <c r="U157" s="9">
        <f t="shared" si="37"/>
        <v>0</v>
      </c>
      <c r="V157" s="9">
        <f t="shared" si="37"/>
        <v>0</v>
      </c>
      <c r="W157" s="10">
        <f t="shared" si="38"/>
        <v>1.2470994403213922E-4</v>
      </c>
      <c r="X157" s="10">
        <f t="shared" si="34"/>
        <v>0.86040121946629522</v>
      </c>
    </row>
    <row r="158" spans="1:24" x14ac:dyDescent="0.25">
      <c r="A158" s="15">
        <v>1280</v>
      </c>
      <c r="B158" s="14">
        <f t="shared" si="35"/>
        <v>21.333333333333332</v>
      </c>
      <c r="C158" s="9">
        <f t="shared" si="36"/>
        <v>1.9187155693472247E-4</v>
      </c>
      <c r="D158" s="9">
        <f t="shared" si="36"/>
        <v>3.3883043021525987E-16</v>
      </c>
      <c r="E158" s="9">
        <f t="shared" si="36"/>
        <v>3.9160920110466732E-35</v>
      </c>
      <c r="F158" s="9">
        <f t="shared" si="36"/>
        <v>2.1088690421952555E-61</v>
      </c>
      <c r="G158" s="9">
        <f t="shared" si="36"/>
        <v>4.7569105200872013E-95</v>
      </c>
      <c r="H158" s="9">
        <f t="shared" si="36"/>
        <v>4.286265672326478E-136</v>
      </c>
      <c r="I158" s="9">
        <f t="shared" si="36"/>
        <v>1.5042613674726E-184</v>
      </c>
      <c r="J158" s="9">
        <f t="shared" si="36"/>
        <v>2.0253421574791617E-240</v>
      </c>
      <c r="K158" s="9">
        <f t="shared" si="36"/>
        <v>1.0360329108768801E-303</v>
      </c>
      <c r="L158" s="9">
        <f t="shared" si="36"/>
        <v>0</v>
      </c>
      <c r="M158" s="9">
        <f t="shared" si="37"/>
        <v>0</v>
      </c>
      <c r="N158" s="9">
        <f t="shared" si="37"/>
        <v>0</v>
      </c>
      <c r="O158" s="9">
        <f t="shared" si="37"/>
        <v>0</v>
      </c>
      <c r="P158" s="9">
        <f t="shared" si="37"/>
        <v>0</v>
      </c>
      <c r="Q158" s="9">
        <f t="shared" si="37"/>
        <v>0</v>
      </c>
      <c r="R158" s="9">
        <f t="shared" si="37"/>
        <v>0</v>
      </c>
      <c r="S158" s="9">
        <f t="shared" si="37"/>
        <v>0</v>
      </c>
      <c r="T158" s="9">
        <f t="shared" si="37"/>
        <v>0</v>
      </c>
      <c r="U158" s="9">
        <f t="shared" si="37"/>
        <v>0</v>
      </c>
      <c r="V158" s="9">
        <f t="shared" si="37"/>
        <v>0</v>
      </c>
      <c r="W158" s="10">
        <f t="shared" si="38"/>
        <v>1.1664391953575169E-4</v>
      </c>
      <c r="X158" s="10">
        <f t="shared" si="34"/>
        <v>0.86717603221799844</v>
      </c>
    </row>
    <row r="159" spans="1:24" x14ac:dyDescent="0.25">
      <c r="A159" s="15">
        <v>1290</v>
      </c>
      <c r="B159" s="14">
        <f t="shared" si="35"/>
        <v>21.5</v>
      </c>
      <c r="C159" s="9">
        <f t="shared" si="36"/>
        <v>1.794616349321288E-4</v>
      </c>
      <c r="D159" s="9">
        <f t="shared" si="36"/>
        <v>2.593143129339112E-16</v>
      </c>
      <c r="E159" s="9">
        <f t="shared" si="36"/>
        <v>2.1453693416713342E-35</v>
      </c>
      <c r="F159" s="9">
        <f t="shared" si="36"/>
        <v>7.2347901137261634E-62</v>
      </c>
      <c r="G159" s="9">
        <f t="shared" si="36"/>
        <v>8.9402670163671545E-96</v>
      </c>
      <c r="H159" s="9">
        <f t="shared" si="36"/>
        <v>3.8607867778840349E-137</v>
      </c>
      <c r="I159" s="9">
        <f t="shared" si="36"/>
        <v>5.6808496748843467E-186</v>
      </c>
      <c r="J159" s="9">
        <f t="shared" si="36"/>
        <v>2.8054575549910398E-242</v>
      </c>
      <c r="K159" s="9">
        <f t="shared" si="36"/>
        <v>4.6048575145308811E-306</v>
      </c>
      <c r="L159" s="9">
        <f t="shared" si="36"/>
        <v>0</v>
      </c>
      <c r="M159" s="9">
        <f t="shared" si="37"/>
        <v>0</v>
      </c>
      <c r="N159" s="9">
        <f t="shared" si="37"/>
        <v>0</v>
      </c>
      <c r="O159" s="9">
        <f t="shared" si="37"/>
        <v>0</v>
      </c>
      <c r="P159" s="9">
        <f t="shared" si="37"/>
        <v>0</v>
      </c>
      <c r="Q159" s="9">
        <f t="shared" si="37"/>
        <v>0</v>
      </c>
      <c r="R159" s="9">
        <f t="shared" si="37"/>
        <v>0</v>
      </c>
      <c r="S159" s="9">
        <f t="shared" si="37"/>
        <v>0</v>
      </c>
      <c r="T159" s="9">
        <f t="shared" si="37"/>
        <v>0</v>
      </c>
      <c r="U159" s="9">
        <f t="shared" si="37"/>
        <v>0</v>
      </c>
      <c r="V159" s="9">
        <f t="shared" si="37"/>
        <v>0</v>
      </c>
      <c r="W159" s="10">
        <f t="shared" si="38"/>
        <v>1.0909959161843205E-4</v>
      </c>
      <c r="X159" s="10">
        <f t="shared" si="34"/>
        <v>0.87395084496970132</v>
      </c>
    </row>
    <row r="160" spans="1:24" x14ac:dyDescent="0.25">
      <c r="A160" s="15">
        <v>1300</v>
      </c>
      <c r="B160" s="14">
        <f t="shared" si="35"/>
        <v>21.666666666666668</v>
      </c>
      <c r="C160" s="9">
        <f t="shared" si="36"/>
        <v>1.6785436532143079E-4</v>
      </c>
      <c r="D160" s="9">
        <f t="shared" si="36"/>
        <v>1.9845889535265679E-16</v>
      </c>
      <c r="E160" s="9">
        <f t="shared" si="36"/>
        <v>1.1753068107695286E-35</v>
      </c>
      <c r="F160" s="9">
        <f t="shared" si="36"/>
        <v>2.4820027674730361E-62</v>
      </c>
      <c r="G160" s="9">
        <f t="shared" si="36"/>
        <v>1.6802581000089376E-96</v>
      </c>
      <c r="H160" s="9">
        <f t="shared" si="36"/>
        <v>3.4775433171396874E-138</v>
      </c>
      <c r="I160" s="9">
        <f t="shared" si="36"/>
        <v>2.1453753800019121E-187</v>
      </c>
      <c r="J160" s="9">
        <f t="shared" si="36"/>
        <v>3.8860555308104211E-244</v>
      </c>
      <c r="K160" s="9">
        <f t="shared" si="36"/>
        <v>0</v>
      </c>
      <c r="L160" s="9">
        <f t="shared" si="36"/>
        <v>0</v>
      </c>
      <c r="M160" s="9">
        <f t="shared" si="37"/>
        <v>0</v>
      </c>
      <c r="N160" s="9">
        <f t="shared" si="37"/>
        <v>0</v>
      </c>
      <c r="O160" s="9">
        <f t="shared" si="37"/>
        <v>0</v>
      </c>
      <c r="P160" s="9">
        <f t="shared" si="37"/>
        <v>0</v>
      </c>
      <c r="Q160" s="9">
        <f t="shared" si="37"/>
        <v>0</v>
      </c>
      <c r="R160" s="9">
        <f t="shared" si="37"/>
        <v>0</v>
      </c>
      <c r="S160" s="9">
        <f t="shared" si="37"/>
        <v>0</v>
      </c>
      <c r="T160" s="9">
        <f t="shared" si="37"/>
        <v>0</v>
      </c>
      <c r="U160" s="9">
        <f t="shared" si="37"/>
        <v>0</v>
      </c>
      <c r="V160" s="9">
        <f t="shared" si="37"/>
        <v>0</v>
      </c>
      <c r="W160" s="10">
        <f t="shared" si="38"/>
        <v>1.020432178435251E-4</v>
      </c>
      <c r="X160" s="10">
        <f t="shared" si="34"/>
        <v>0.88072565772140454</v>
      </c>
    </row>
    <row r="161" spans="1:24" x14ac:dyDescent="0.25">
      <c r="A161" s="15">
        <v>1310</v>
      </c>
      <c r="B161" s="14">
        <f t="shared" si="35"/>
        <v>21.833333333333332</v>
      </c>
      <c r="C161" s="9">
        <f t="shared" si="36"/>
        <v>1.5699783392765859E-4</v>
      </c>
      <c r="D161" s="9">
        <f t="shared" si="36"/>
        <v>1.518849179552817E-16</v>
      </c>
      <c r="E161" s="9">
        <f t="shared" si="36"/>
        <v>6.4387332875985469E-36</v>
      </c>
      <c r="F161" s="9">
        <f t="shared" si="36"/>
        <v>8.5148810689842891E-63</v>
      </c>
      <c r="G161" s="9">
        <f t="shared" si="36"/>
        <v>3.1579227750995617E-97</v>
      </c>
      <c r="H161" s="9">
        <f t="shared" si="36"/>
        <v>3.1323427628426331E-139</v>
      </c>
      <c r="I161" s="9">
        <f t="shared" si="36"/>
        <v>8.1020195649016701E-189</v>
      </c>
      <c r="J161" s="9">
        <f t="shared" si="36"/>
        <v>5.382875089904517E-246</v>
      </c>
      <c r="K161" s="9">
        <f t="shared" si="36"/>
        <v>0</v>
      </c>
      <c r="L161" s="9">
        <f t="shared" si="36"/>
        <v>0</v>
      </c>
      <c r="M161" s="9">
        <f t="shared" si="37"/>
        <v>0</v>
      </c>
      <c r="N161" s="9">
        <f t="shared" si="37"/>
        <v>0</v>
      </c>
      <c r="O161" s="9">
        <f t="shared" si="37"/>
        <v>0</v>
      </c>
      <c r="P161" s="9">
        <f t="shared" si="37"/>
        <v>0</v>
      </c>
      <c r="Q161" s="9">
        <f t="shared" si="37"/>
        <v>0</v>
      </c>
      <c r="R161" s="9">
        <f t="shared" si="37"/>
        <v>0</v>
      </c>
      <c r="S161" s="9">
        <f t="shared" si="37"/>
        <v>0</v>
      </c>
      <c r="T161" s="9">
        <f t="shared" si="37"/>
        <v>0</v>
      </c>
      <c r="U161" s="9">
        <f t="shared" si="37"/>
        <v>0</v>
      </c>
      <c r="V161" s="9">
        <f t="shared" si="37"/>
        <v>0</v>
      </c>
      <c r="W161" s="10">
        <f t="shared" si="38"/>
        <v>9.5443238177093608E-5</v>
      </c>
      <c r="X161" s="10">
        <f t="shared" si="34"/>
        <v>0.88750047047310754</v>
      </c>
    </row>
    <row r="162" spans="1:24" x14ac:dyDescent="0.25">
      <c r="A162" s="15">
        <v>1320</v>
      </c>
      <c r="B162" s="14">
        <f t="shared" si="35"/>
        <v>22</v>
      </c>
      <c r="C162" s="9">
        <f t="shared" si="36"/>
        <v>1.4684348429530898E-4</v>
      </c>
      <c r="D162" s="9">
        <f t="shared" si="36"/>
        <v>1.1624083798959579E-16</v>
      </c>
      <c r="E162" s="9">
        <f t="shared" si="36"/>
        <v>3.5273586410756479E-36</v>
      </c>
      <c r="F162" s="9">
        <f t="shared" si="36"/>
        <v>2.9211570820591583E-63</v>
      </c>
      <c r="G162" s="9">
        <f t="shared" si="36"/>
        <v>5.9350859569962434E-98</v>
      </c>
      <c r="H162" s="9">
        <f t="shared" si="36"/>
        <v>2.8214087616319705E-140</v>
      </c>
      <c r="I162" s="9">
        <f t="shared" si="36"/>
        <v>3.0597312545830991E-190</v>
      </c>
      <c r="J162" s="9">
        <f t="shared" si="36"/>
        <v>7.4562352503144186E-248</v>
      </c>
      <c r="K162" s="9">
        <f t="shared" si="36"/>
        <v>0</v>
      </c>
      <c r="L162" s="9">
        <f t="shared" si="36"/>
        <v>0</v>
      </c>
      <c r="M162" s="9">
        <f t="shared" si="37"/>
        <v>0</v>
      </c>
      <c r="N162" s="9">
        <f t="shared" si="37"/>
        <v>0</v>
      </c>
      <c r="O162" s="9">
        <f t="shared" si="37"/>
        <v>0</v>
      </c>
      <c r="P162" s="9">
        <f t="shared" si="37"/>
        <v>0</v>
      </c>
      <c r="Q162" s="9">
        <f t="shared" si="37"/>
        <v>0</v>
      </c>
      <c r="R162" s="9">
        <f t="shared" si="37"/>
        <v>0</v>
      </c>
      <c r="S162" s="9">
        <f t="shared" si="37"/>
        <v>0</v>
      </c>
      <c r="T162" s="9">
        <f t="shared" si="37"/>
        <v>0</v>
      </c>
      <c r="U162" s="9">
        <f t="shared" si="37"/>
        <v>0</v>
      </c>
      <c r="V162" s="9">
        <f t="shared" si="37"/>
        <v>0</v>
      </c>
      <c r="W162" s="10">
        <f t="shared" si="38"/>
        <v>8.9270133833865137E-5</v>
      </c>
      <c r="X162" s="10">
        <f t="shared" si="34"/>
        <v>0.89427528322481076</v>
      </c>
    </row>
    <row r="163" spans="1:24" x14ac:dyDescent="0.25">
      <c r="A163" s="15">
        <v>1330</v>
      </c>
      <c r="B163" s="14">
        <f t="shared" si="35"/>
        <v>22.166666666666668</v>
      </c>
      <c r="C163" s="9">
        <f t="shared" si="36"/>
        <v>1.3734590051683442E-4</v>
      </c>
      <c r="D163" s="9">
        <f t="shared" si="36"/>
        <v>8.896164674165849E-17</v>
      </c>
      <c r="E163" s="9">
        <f t="shared" si="36"/>
        <v>1.9324078863051426E-36</v>
      </c>
      <c r="F163" s="9">
        <f t="shared" si="36"/>
        <v>1.002146551306149E-63</v>
      </c>
      <c r="G163" s="9">
        <f t="shared" si="36"/>
        <v>1.115456197811058E-98</v>
      </c>
      <c r="H163" s="9">
        <f t="shared" si="36"/>
        <v>2.541339822270632E-141</v>
      </c>
      <c r="I163" s="9">
        <f t="shared" si="36"/>
        <v>1.1555088549563815E-191</v>
      </c>
      <c r="J163" s="9">
        <f t="shared" si="36"/>
        <v>1.0328206242850753E-249</v>
      </c>
      <c r="K163" s="9">
        <f t="shared" si="36"/>
        <v>0</v>
      </c>
      <c r="L163" s="9">
        <f t="shared" si="36"/>
        <v>0</v>
      </c>
      <c r="M163" s="9">
        <f t="shared" si="37"/>
        <v>0</v>
      </c>
      <c r="N163" s="9">
        <f t="shared" si="37"/>
        <v>0</v>
      </c>
      <c r="O163" s="9">
        <f t="shared" si="37"/>
        <v>0</v>
      </c>
      <c r="P163" s="9">
        <f t="shared" si="37"/>
        <v>0</v>
      </c>
      <c r="Q163" s="9">
        <f t="shared" si="37"/>
        <v>0</v>
      </c>
      <c r="R163" s="9">
        <f t="shared" si="37"/>
        <v>0</v>
      </c>
      <c r="S163" s="9">
        <f t="shared" si="37"/>
        <v>0</v>
      </c>
      <c r="T163" s="9">
        <f t="shared" si="37"/>
        <v>0</v>
      </c>
      <c r="U163" s="9">
        <f t="shared" si="37"/>
        <v>0</v>
      </c>
      <c r="V163" s="9">
        <f t="shared" si="37"/>
        <v>0</v>
      </c>
      <c r="W163" s="10">
        <f t="shared" si="38"/>
        <v>8.3496295252784693E-5</v>
      </c>
      <c r="X163" s="10">
        <f t="shared" si="34"/>
        <v>0.90105009597651387</v>
      </c>
    </row>
    <row r="164" spans="1:24" x14ac:dyDescent="0.25">
      <c r="A164" s="15">
        <v>1340</v>
      </c>
      <c r="B164" s="14">
        <f t="shared" si="35"/>
        <v>22.333333333333332</v>
      </c>
      <c r="C164" s="9">
        <f t="shared" si="36"/>
        <v>1.2846260410740473E-4</v>
      </c>
      <c r="D164" s="9">
        <f t="shared" si="36"/>
        <v>6.8084287139223814E-17</v>
      </c>
      <c r="E164" s="9">
        <f t="shared" si="36"/>
        <v>1.0586392309446554E-36</v>
      </c>
      <c r="F164" s="9">
        <f t="shared" si="36"/>
        <v>3.4380133696434645E-64</v>
      </c>
      <c r="G164" s="9">
        <f t="shared" si="36"/>
        <v>2.0964187178592175E-99</v>
      </c>
      <c r="H164" s="9">
        <f t="shared" si="36"/>
        <v>2.2890721047179382E-142</v>
      </c>
      <c r="I164" s="9">
        <f t="shared" si="36"/>
        <v>4.3637842764215541E-193</v>
      </c>
      <c r="J164" s="9">
        <f t="shared" si="36"/>
        <v>1.4306394663494969E-251</v>
      </c>
      <c r="K164" s="9">
        <f t="shared" si="36"/>
        <v>0</v>
      </c>
      <c r="L164" s="9">
        <f t="shared" si="36"/>
        <v>0</v>
      </c>
      <c r="M164" s="9">
        <f t="shared" si="37"/>
        <v>0</v>
      </c>
      <c r="N164" s="9">
        <f t="shared" si="37"/>
        <v>0</v>
      </c>
      <c r="O164" s="9">
        <f t="shared" si="37"/>
        <v>0</v>
      </c>
      <c r="P164" s="9">
        <f t="shared" si="37"/>
        <v>0</v>
      </c>
      <c r="Q164" s="9">
        <f t="shared" si="37"/>
        <v>0</v>
      </c>
      <c r="R164" s="9">
        <f t="shared" si="37"/>
        <v>0</v>
      </c>
      <c r="S164" s="9">
        <f t="shared" si="37"/>
        <v>0</v>
      </c>
      <c r="T164" s="9">
        <f t="shared" si="37"/>
        <v>0</v>
      </c>
      <c r="U164" s="9">
        <f t="shared" si="37"/>
        <v>0</v>
      </c>
      <c r="V164" s="9">
        <f t="shared" si="37"/>
        <v>0</v>
      </c>
      <c r="W164" s="10">
        <f t="shared" si="38"/>
        <v>7.8095898611677125E-5</v>
      </c>
      <c r="X164" s="10">
        <f t="shared" si="34"/>
        <v>0.90782490872821697</v>
      </c>
    </row>
    <row r="165" spans="1:24" x14ac:dyDescent="0.25">
      <c r="A165" s="15">
        <v>1350</v>
      </c>
      <c r="B165" s="14">
        <f t="shared" si="35"/>
        <v>22.5</v>
      </c>
      <c r="C165" s="9">
        <f t="shared" ref="C165:L174" si="39">(1/C$24^2)*EXP(-Dab*C$24^2*PI()*PI()*$A165*60/(R.^2))</f>
        <v>1.2015386401746333E-4</v>
      </c>
      <c r="D165" s="9">
        <f t="shared" si="39"/>
        <v>5.2106388820763265E-17</v>
      </c>
      <c r="E165" s="9">
        <f t="shared" si="39"/>
        <v>5.7995883231358388E-37</v>
      </c>
      <c r="F165" s="9">
        <f t="shared" si="39"/>
        <v>1.179461817679395E-64</v>
      </c>
      <c r="G165" s="9">
        <f t="shared" si="39"/>
        <v>3.9400663595892991E-100</v>
      </c>
      <c r="H165" s="9">
        <f t="shared" si="39"/>
        <v>2.0618459029678756E-143</v>
      </c>
      <c r="I165" s="9">
        <f t="shared" si="39"/>
        <v>1.6479850525994289E-194</v>
      </c>
      <c r="J165" s="9">
        <f t="shared" si="39"/>
        <v>1.9816890121586206E-253</v>
      </c>
      <c r="K165" s="9">
        <f t="shared" si="39"/>
        <v>0</v>
      </c>
      <c r="L165" s="9">
        <f t="shared" si="39"/>
        <v>0</v>
      </c>
      <c r="M165" s="9">
        <f t="shared" ref="M165:V174" si="40">(1/M$24^2)*EXP(-Dab*M$24^2*PI()*PI()*$A165*60/(R.^2))</f>
        <v>0</v>
      </c>
      <c r="N165" s="9">
        <f t="shared" si="40"/>
        <v>0</v>
      </c>
      <c r="O165" s="9">
        <f t="shared" si="40"/>
        <v>0</v>
      </c>
      <c r="P165" s="9">
        <f t="shared" si="40"/>
        <v>0</v>
      </c>
      <c r="Q165" s="9">
        <f t="shared" si="40"/>
        <v>0</v>
      </c>
      <c r="R165" s="9">
        <f t="shared" si="40"/>
        <v>0</v>
      </c>
      <c r="S165" s="9">
        <f t="shared" si="40"/>
        <v>0</v>
      </c>
      <c r="T165" s="9">
        <f t="shared" si="40"/>
        <v>0</v>
      </c>
      <c r="U165" s="9">
        <f t="shared" si="40"/>
        <v>0</v>
      </c>
      <c r="V165" s="9">
        <f t="shared" si="40"/>
        <v>0</v>
      </c>
      <c r="W165" s="10">
        <f t="shared" si="38"/>
        <v>7.3044790328730981E-5</v>
      </c>
      <c r="X165" s="10">
        <f t="shared" si="34"/>
        <v>0.91459972147992008</v>
      </c>
    </row>
    <row r="166" spans="1:24" x14ac:dyDescent="0.25">
      <c r="A166" s="15">
        <v>1360</v>
      </c>
      <c r="B166" s="14">
        <f t="shared" si="35"/>
        <v>22.666666666666668</v>
      </c>
      <c r="C166" s="9">
        <f t="shared" si="39"/>
        <v>1.1238251893334386E-4</v>
      </c>
      <c r="D166" s="9">
        <f t="shared" si="39"/>
        <v>3.9878155004965744E-17</v>
      </c>
      <c r="E166" s="9">
        <f t="shared" si="39"/>
        <v>3.1772131368909134E-37</v>
      </c>
      <c r="F166" s="9">
        <f t="shared" si="39"/>
        <v>4.0463198649743703E-65</v>
      </c>
      <c r="G166" s="9">
        <f t="shared" si="39"/>
        <v>7.4050678834903304E-101</v>
      </c>
      <c r="H166" s="9">
        <f t="shared" si="39"/>
        <v>1.8571754549906309E-144</v>
      </c>
      <c r="I166" s="9">
        <f t="shared" si="39"/>
        <v>6.2236228043290854E-196</v>
      </c>
      <c r="J166" s="9">
        <f t="shared" si="39"/>
        <v>2.7449902182069702E-255</v>
      </c>
      <c r="K166" s="9">
        <f t="shared" si="39"/>
        <v>0</v>
      </c>
      <c r="L166" s="9">
        <f t="shared" si="39"/>
        <v>0</v>
      </c>
      <c r="M166" s="9">
        <f t="shared" si="40"/>
        <v>0</v>
      </c>
      <c r="N166" s="9">
        <f t="shared" si="40"/>
        <v>0</v>
      </c>
      <c r="O166" s="9">
        <f t="shared" si="40"/>
        <v>0</v>
      </c>
      <c r="P166" s="9">
        <f t="shared" si="40"/>
        <v>0</v>
      </c>
      <c r="Q166" s="9">
        <f t="shared" si="40"/>
        <v>0</v>
      </c>
      <c r="R166" s="9">
        <f t="shared" si="40"/>
        <v>0</v>
      </c>
      <c r="S166" s="9">
        <f t="shared" si="40"/>
        <v>0</v>
      </c>
      <c r="T166" s="9">
        <f t="shared" si="40"/>
        <v>0</v>
      </c>
      <c r="U166" s="9">
        <f t="shared" si="40"/>
        <v>0</v>
      </c>
      <c r="V166" s="9">
        <f t="shared" si="40"/>
        <v>0</v>
      </c>
      <c r="W166" s="10">
        <f t="shared" si="38"/>
        <v>6.8320379034227246E-5</v>
      </c>
      <c r="X166" s="10">
        <f t="shared" si="34"/>
        <v>0.92137453423162319</v>
      </c>
    </row>
    <row r="167" spans="1:24" x14ac:dyDescent="0.25">
      <c r="A167" s="15">
        <v>1370</v>
      </c>
      <c r="B167" s="14">
        <f t="shared" si="35"/>
        <v>22.833333333333332</v>
      </c>
      <c r="C167" s="9">
        <f t="shared" si="39"/>
        <v>1.0511381107117601E-4</v>
      </c>
      <c r="D167" s="9">
        <f t="shared" si="39"/>
        <v>3.051962115567676E-17</v>
      </c>
      <c r="E167" s="9">
        <f t="shared" si="39"/>
        <v>1.7405861855680327E-37</v>
      </c>
      <c r="F167" s="9">
        <f t="shared" si="39"/>
        <v>1.3881504432165645E-65</v>
      </c>
      <c r="G167" s="9">
        <f t="shared" si="39"/>
        <v>1.3917285993328472E-101</v>
      </c>
      <c r="H167" s="9">
        <f t="shared" si="39"/>
        <v>1.672821749508311E-145</v>
      </c>
      <c r="I167" s="9">
        <f t="shared" si="39"/>
        <v>2.3503538912245388E-197</v>
      </c>
      <c r="J167" s="9">
        <f t="shared" si="39"/>
        <v>3.8022975612329252E-257</v>
      </c>
      <c r="K167" s="9">
        <f t="shared" si="39"/>
        <v>0</v>
      </c>
      <c r="L167" s="9">
        <f t="shared" si="39"/>
        <v>0</v>
      </c>
      <c r="M167" s="9">
        <f t="shared" si="40"/>
        <v>0</v>
      </c>
      <c r="N167" s="9">
        <f t="shared" si="40"/>
        <v>0</v>
      </c>
      <c r="O167" s="9">
        <f t="shared" si="40"/>
        <v>0</v>
      </c>
      <c r="P167" s="9">
        <f t="shared" si="40"/>
        <v>0</v>
      </c>
      <c r="Q167" s="9">
        <f t="shared" si="40"/>
        <v>0</v>
      </c>
      <c r="R167" s="9">
        <f t="shared" si="40"/>
        <v>0</v>
      </c>
      <c r="S167" s="9">
        <f t="shared" si="40"/>
        <v>0</v>
      </c>
      <c r="T167" s="9">
        <f t="shared" si="40"/>
        <v>0</v>
      </c>
      <c r="U167" s="9">
        <f t="shared" si="40"/>
        <v>0</v>
      </c>
      <c r="V167" s="9">
        <f t="shared" si="40"/>
        <v>0</v>
      </c>
      <c r="W167" s="10">
        <f t="shared" si="38"/>
        <v>6.390153452935029E-5</v>
      </c>
      <c r="X167" s="10">
        <f t="shared" si="34"/>
        <v>0.9281493469833263</v>
      </c>
    </row>
    <row r="168" spans="1:24" x14ac:dyDescent="0.25">
      <c r="A168" s="15">
        <v>1380</v>
      </c>
      <c r="B168" s="14">
        <f t="shared" si="35"/>
        <v>23</v>
      </c>
      <c r="C168" s="9">
        <f t="shared" si="39"/>
        <v>9.8315230720715533E-5</v>
      </c>
      <c r="D168" s="9">
        <f t="shared" si="39"/>
        <v>2.3357331234858935E-17</v>
      </c>
      <c r="E168" s="9">
        <f t="shared" si="39"/>
        <v>9.5355273280625792E-38</v>
      </c>
      <c r="F168" s="9">
        <f t="shared" si="39"/>
        <v>4.762257353113507E-66</v>
      </c>
      <c r="G168" s="9">
        <f t="shared" si="39"/>
        <v>2.6156525837115348E-102</v>
      </c>
      <c r="H168" s="9">
        <f t="shared" si="39"/>
        <v>1.5067680321255178E-146</v>
      </c>
      <c r="I168" s="9">
        <f t="shared" si="39"/>
        <v>8.876121814695241E-199</v>
      </c>
      <c r="J168" s="9">
        <f t="shared" si="39"/>
        <v>5.2668554693799514E-259</v>
      </c>
      <c r="K168" s="9">
        <f t="shared" si="39"/>
        <v>0</v>
      </c>
      <c r="L168" s="9">
        <f t="shared" si="39"/>
        <v>0</v>
      </c>
      <c r="M168" s="9">
        <f t="shared" si="40"/>
        <v>0</v>
      </c>
      <c r="N168" s="9">
        <f t="shared" si="40"/>
        <v>0</v>
      </c>
      <c r="O168" s="9">
        <f t="shared" si="40"/>
        <v>0</v>
      </c>
      <c r="P168" s="9">
        <f t="shared" si="40"/>
        <v>0</v>
      </c>
      <c r="Q168" s="9">
        <f t="shared" si="40"/>
        <v>0</v>
      </c>
      <c r="R168" s="9">
        <f t="shared" si="40"/>
        <v>0</v>
      </c>
      <c r="S168" s="9">
        <f t="shared" si="40"/>
        <v>0</v>
      </c>
      <c r="T168" s="9">
        <f t="shared" si="40"/>
        <v>0</v>
      </c>
      <c r="U168" s="9">
        <f t="shared" si="40"/>
        <v>0</v>
      </c>
      <c r="V168" s="9">
        <f t="shared" si="40"/>
        <v>0</v>
      </c>
      <c r="W168" s="10">
        <f t="shared" si="38"/>
        <v>5.9768493280168754E-5</v>
      </c>
      <c r="X168" s="10">
        <f t="shared" si="34"/>
        <v>0.9349241597350294</v>
      </c>
    </row>
    <row r="169" spans="1:24" x14ac:dyDescent="0.25">
      <c r="A169" s="15">
        <v>1390</v>
      </c>
      <c r="B169" s="14">
        <f t="shared" si="35"/>
        <v>23.166666666666668</v>
      </c>
      <c r="C169" s="9">
        <f t="shared" si="39"/>
        <v>9.1956370843812715E-5</v>
      </c>
      <c r="D169" s="9">
        <f t="shared" si="39"/>
        <v>1.7875874658864818E-17</v>
      </c>
      <c r="E169" s="9">
        <f t="shared" si="39"/>
        <v>5.2238884910231303E-38</v>
      </c>
      <c r="F169" s="9">
        <f t="shared" si="39"/>
        <v>1.633763487819995E-66</v>
      </c>
      <c r="G169" s="9">
        <f t="shared" si="39"/>
        <v>4.9159286099003082E-103</v>
      </c>
      <c r="H169" s="9">
        <f t="shared" si="39"/>
        <v>1.3571977428572982E-147</v>
      </c>
      <c r="I169" s="9">
        <f t="shared" si="39"/>
        <v>3.3520713099192621E-200</v>
      </c>
      <c r="J169" s="9">
        <f t="shared" si="39"/>
        <v>7.2955275300291533E-261</v>
      </c>
      <c r="K169" s="9">
        <f t="shared" si="39"/>
        <v>0</v>
      </c>
      <c r="L169" s="9">
        <f t="shared" si="39"/>
        <v>0</v>
      </c>
      <c r="M169" s="9">
        <f t="shared" si="40"/>
        <v>0</v>
      </c>
      <c r="N169" s="9">
        <f t="shared" si="40"/>
        <v>0</v>
      </c>
      <c r="O169" s="9">
        <f t="shared" si="40"/>
        <v>0</v>
      </c>
      <c r="P169" s="9">
        <f t="shared" si="40"/>
        <v>0</v>
      </c>
      <c r="Q169" s="9">
        <f t="shared" si="40"/>
        <v>0</v>
      </c>
      <c r="R169" s="9">
        <f t="shared" si="40"/>
        <v>0</v>
      </c>
      <c r="S169" s="9">
        <f t="shared" si="40"/>
        <v>0</v>
      </c>
      <c r="T169" s="9">
        <f t="shared" si="40"/>
        <v>0</v>
      </c>
      <c r="U169" s="9">
        <f t="shared" si="40"/>
        <v>0</v>
      </c>
      <c r="V169" s="9">
        <f t="shared" si="40"/>
        <v>0</v>
      </c>
      <c r="W169" s="10">
        <f t="shared" si="38"/>
        <v>5.5902770024104044E-5</v>
      </c>
      <c r="X169" s="10">
        <f t="shared" si="34"/>
        <v>0.94169897248673262</v>
      </c>
    </row>
    <row r="170" spans="1:24" x14ac:dyDescent="0.25">
      <c r="A170" s="15">
        <v>1400</v>
      </c>
      <c r="B170" s="14">
        <f t="shared" si="35"/>
        <v>23.333333333333332</v>
      </c>
      <c r="C170" s="9">
        <f t="shared" si="39"/>
        <v>8.6008791077200742E-5</v>
      </c>
      <c r="D170" s="9">
        <f t="shared" si="39"/>
        <v>1.3680796474836448E-17</v>
      </c>
      <c r="E170" s="9">
        <f t="shared" si="39"/>
        <v>2.861825049395527E-38</v>
      </c>
      <c r="F170" s="9">
        <f t="shared" si="39"/>
        <v>5.6048695738559257E-67</v>
      </c>
      <c r="G170" s="9">
        <f t="shared" si="39"/>
        <v>9.2391299395519635E-104</v>
      </c>
      <c r="H170" s="9">
        <f t="shared" si="39"/>
        <v>1.2224746437040262E-148</v>
      </c>
      <c r="I170" s="9">
        <f t="shared" si="39"/>
        <v>1.2659112055200691E-201</v>
      </c>
      <c r="J170" s="9">
        <f t="shared" si="39"/>
        <v>1.0105597590601671E-262</v>
      </c>
      <c r="K170" s="9">
        <f t="shared" si="39"/>
        <v>0</v>
      </c>
      <c r="L170" s="9">
        <f t="shared" si="39"/>
        <v>0</v>
      </c>
      <c r="M170" s="9">
        <f t="shared" si="40"/>
        <v>0</v>
      </c>
      <c r="N170" s="9">
        <f t="shared" si="40"/>
        <v>0</v>
      </c>
      <c r="O170" s="9">
        <f t="shared" si="40"/>
        <v>0</v>
      </c>
      <c r="P170" s="9">
        <f t="shared" si="40"/>
        <v>0</v>
      </c>
      <c r="Q170" s="9">
        <f t="shared" si="40"/>
        <v>0</v>
      </c>
      <c r="R170" s="9">
        <f t="shared" si="40"/>
        <v>0</v>
      </c>
      <c r="S170" s="9">
        <f t="shared" si="40"/>
        <v>0</v>
      </c>
      <c r="T170" s="9">
        <f t="shared" si="40"/>
        <v>0</v>
      </c>
      <c r="U170" s="9">
        <f t="shared" si="40"/>
        <v>0</v>
      </c>
      <c r="V170" s="9">
        <f t="shared" si="40"/>
        <v>0</v>
      </c>
      <c r="W170" s="10">
        <f t="shared" si="38"/>
        <v>5.2287075093539428E-5</v>
      </c>
      <c r="X170" s="10">
        <f t="shared" si="34"/>
        <v>0.94847378523843562</v>
      </c>
    </row>
    <row r="171" spans="1:24" x14ac:dyDescent="0.25">
      <c r="A171" s="15">
        <v>1410</v>
      </c>
      <c r="B171" s="14">
        <f t="shared" si="35"/>
        <v>23.5</v>
      </c>
      <c r="C171" s="9">
        <f t="shared" si="39"/>
        <v>8.0445890531349664E-5</v>
      </c>
      <c r="D171" s="9">
        <f t="shared" si="39"/>
        <v>1.0470211710344452E-17</v>
      </c>
      <c r="E171" s="9">
        <f t="shared" si="39"/>
        <v>1.5678057882401869E-38</v>
      </c>
      <c r="F171" s="9">
        <f t="shared" si="39"/>
        <v>1.9228341907587181E-67</v>
      </c>
      <c r="G171" s="9">
        <f t="shared" si="39"/>
        <v>1.7364272106802736E-104</v>
      </c>
      <c r="H171" s="9">
        <f t="shared" si="39"/>
        <v>1.1011249188734937E-149</v>
      </c>
      <c r="I171" s="9">
        <f t="shared" si="39"/>
        <v>4.7807192392332281E-203</v>
      </c>
      <c r="J171" s="9">
        <f t="shared" si="39"/>
        <v>1.3998042258467715E-264</v>
      </c>
      <c r="K171" s="9">
        <f t="shared" si="39"/>
        <v>0</v>
      </c>
      <c r="L171" s="9">
        <f t="shared" si="39"/>
        <v>0</v>
      </c>
      <c r="M171" s="9">
        <f t="shared" si="40"/>
        <v>0</v>
      </c>
      <c r="N171" s="9">
        <f t="shared" si="40"/>
        <v>0</v>
      </c>
      <c r="O171" s="9">
        <f t="shared" si="40"/>
        <v>0</v>
      </c>
      <c r="P171" s="9">
        <f t="shared" si="40"/>
        <v>0</v>
      </c>
      <c r="Q171" s="9">
        <f t="shared" si="40"/>
        <v>0</v>
      </c>
      <c r="R171" s="9">
        <f t="shared" si="40"/>
        <v>0</v>
      </c>
      <c r="S171" s="9">
        <f t="shared" si="40"/>
        <v>0</v>
      </c>
      <c r="T171" s="9">
        <f t="shared" si="40"/>
        <v>0</v>
      </c>
      <c r="U171" s="9">
        <f t="shared" si="40"/>
        <v>0</v>
      </c>
      <c r="V171" s="9">
        <f t="shared" si="40"/>
        <v>0</v>
      </c>
      <c r="W171" s="10">
        <f t="shared" si="38"/>
        <v>4.8905237086796057E-5</v>
      </c>
      <c r="X171" s="10">
        <f t="shared" si="34"/>
        <v>0.95524859799013884</v>
      </c>
    </row>
    <row r="172" spans="1:24" x14ac:dyDescent="0.25">
      <c r="A172" s="15">
        <v>1420</v>
      </c>
      <c r="B172" s="14">
        <f t="shared" si="35"/>
        <v>23.666666666666668</v>
      </c>
      <c r="C172" s="9">
        <f t="shared" si="39"/>
        <v>7.5242788816472328E-5</v>
      </c>
      <c r="D172" s="9">
        <f t="shared" si="39"/>
        <v>8.0130812165119529E-18</v>
      </c>
      <c r="E172" s="9">
        <f t="shared" si="39"/>
        <v>8.5889771289781818E-39</v>
      </c>
      <c r="F172" s="9">
        <f t="shared" si="39"/>
        <v>6.5965697799587727E-68</v>
      </c>
      <c r="G172" s="9">
        <f t="shared" si="39"/>
        <v>3.2634885294589673E-105</v>
      </c>
      <c r="H172" s="9">
        <f t="shared" si="39"/>
        <v>9.9182105183839581E-151</v>
      </c>
      <c r="I172" s="9">
        <f t="shared" si="39"/>
        <v>1.8054407248084909E-204</v>
      </c>
      <c r="J172" s="9">
        <f t="shared" si="39"/>
        <v>1.9389767434644505E-266</v>
      </c>
      <c r="K172" s="9">
        <f t="shared" si="39"/>
        <v>0</v>
      </c>
      <c r="L172" s="9">
        <f t="shared" si="39"/>
        <v>0</v>
      </c>
      <c r="M172" s="9">
        <f t="shared" si="40"/>
        <v>0</v>
      </c>
      <c r="N172" s="9">
        <f t="shared" si="40"/>
        <v>0</v>
      </c>
      <c r="O172" s="9">
        <f t="shared" si="40"/>
        <v>0</v>
      </c>
      <c r="P172" s="9">
        <f t="shared" si="40"/>
        <v>0</v>
      </c>
      <c r="Q172" s="9">
        <f t="shared" si="40"/>
        <v>0</v>
      </c>
      <c r="R172" s="9">
        <f t="shared" si="40"/>
        <v>0</v>
      </c>
      <c r="S172" s="9">
        <f t="shared" si="40"/>
        <v>0</v>
      </c>
      <c r="T172" s="9">
        <f t="shared" si="40"/>
        <v>0</v>
      </c>
      <c r="U172" s="9">
        <f t="shared" si="40"/>
        <v>0</v>
      </c>
      <c r="V172" s="9">
        <f t="shared" si="40"/>
        <v>0</v>
      </c>
      <c r="W172" s="10">
        <f t="shared" si="38"/>
        <v>4.5742130540617463E-5</v>
      </c>
      <c r="X172" s="10">
        <f t="shared" si="34"/>
        <v>0.96202341074184183</v>
      </c>
    </row>
    <row r="173" spans="1:24" x14ac:dyDescent="0.25">
      <c r="A173" s="15">
        <v>1430</v>
      </c>
      <c r="B173" s="14">
        <f t="shared" si="35"/>
        <v>23.833333333333332</v>
      </c>
      <c r="C173" s="9">
        <f t="shared" si="39"/>
        <v>7.0376214763561757E-5</v>
      </c>
      <c r="D173" s="9">
        <f t="shared" si="39"/>
        <v>6.1325856972861377E-18</v>
      </c>
      <c r="E173" s="9">
        <f t="shared" si="39"/>
        <v>4.7053358697517228E-39</v>
      </c>
      <c r="F173" s="9">
        <f t="shared" si="39"/>
        <v>2.2630517530320127E-68</v>
      </c>
      <c r="G173" s="9">
        <f t="shared" si="39"/>
        <v>6.1334891070602975E-106</v>
      </c>
      <c r="H173" s="9">
        <f t="shared" si="39"/>
        <v>8.9336730284530313E-152</v>
      </c>
      <c r="I173" s="9">
        <f t="shared" si="39"/>
        <v>6.8182548434281163E-206</v>
      </c>
      <c r="J173" s="9">
        <f t="shared" si="39"/>
        <v>2.6858261621701395E-268</v>
      </c>
      <c r="K173" s="9">
        <f t="shared" si="39"/>
        <v>0</v>
      </c>
      <c r="L173" s="9">
        <f t="shared" si="39"/>
        <v>0</v>
      </c>
      <c r="M173" s="9">
        <f t="shared" si="40"/>
        <v>0</v>
      </c>
      <c r="N173" s="9">
        <f t="shared" si="40"/>
        <v>0</v>
      </c>
      <c r="O173" s="9">
        <f t="shared" si="40"/>
        <v>0</v>
      </c>
      <c r="P173" s="9">
        <f t="shared" si="40"/>
        <v>0</v>
      </c>
      <c r="Q173" s="9">
        <f t="shared" si="40"/>
        <v>0</v>
      </c>
      <c r="R173" s="9">
        <f t="shared" si="40"/>
        <v>0</v>
      </c>
      <c r="S173" s="9">
        <f t="shared" si="40"/>
        <v>0</v>
      </c>
      <c r="T173" s="9">
        <f t="shared" si="40"/>
        <v>0</v>
      </c>
      <c r="U173" s="9">
        <f t="shared" si="40"/>
        <v>0</v>
      </c>
      <c r="V173" s="9">
        <f t="shared" si="40"/>
        <v>0</v>
      </c>
      <c r="W173" s="10">
        <f t="shared" si="38"/>
        <v>4.2783608280672394E-5</v>
      </c>
      <c r="X173" s="10">
        <f t="shared" si="34"/>
        <v>0.96879822349354494</v>
      </c>
    </row>
    <row r="174" spans="1:24" x14ac:dyDescent="0.25">
      <c r="A174" s="15">
        <v>1440</v>
      </c>
      <c r="B174" s="14">
        <f t="shared" si="35"/>
        <v>24</v>
      </c>
      <c r="C174" s="9">
        <f t="shared" si="39"/>
        <v>6.582440234276239E-5</v>
      </c>
      <c r="D174" s="9">
        <f t="shared" si="39"/>
        <v>4.6934014916835672E-18</v>
      </c>
      <c r="E174" s="9">
        <f t="shared" si="39"/>
        <v>2.5777441614641003E-39</v>
      </c>
      <c r="F174" s="9">
        <f t="shared" si="39"/>
        <v>7.7637369234854361E-69</v>
      </c>
      <c r="G174" s="9">
        <f t="shared" si="39"/>
        <v>1.1527446254779409E-106</v>
      </c>
      <c r="H174" s="9">
        <f t="shared" si="39"/>
        <v>8.046866280099206E-153</v>
      </c>
      <c r="I174" s="9">
        <f t="shared" si="39"/>
        <v>2.5749169425024917E-207</v>
      </c>
      <c r="J174" s="9">
        <f t="shared" si="39"/>
        <v>3.7203448662872818E-270</v>
      </c>
      <c r="K174" s="9">
        <f t="shared" si="39"/>
        <v>0</v>
      </c>
      <c r="L174" s="9">
        <f t="shared" si="39"/>
        <v>0</v>
      </c>
      <c r="M174" s="9">
        <f t="shared" si="40"/>
        <v>0</v>
      </c>
      <c r="N174" s="9">
        <f t="shared" si="40"/>
        <v>0</v>
      </c>
      <c r="O174" s="9">
        <f t="shared" si="40"/>
        <v>0</v>
      </c>
      <c r="P174" s="9">
        <f t="shared" si="40"/>
        <v>0</v>
      </c>
      <c r="Q174" s="9">
        <f t="shared" si="40"/>
        <v>0</v>
      </c>
      <c r="R174" s="9">
        <f t="shared" si="40"/>
        <v>0</v>
      </c>
      <c r="S174" s="9">
        <f t="shared" si="40"/>
        <v>0</v>
      </c>
      <c r="T174" s="9">
        <f t="shared" si="40"/>
        <v>0</v>
      </c>
      <c r="U174" s="9">
        <f t="shared" si="40"/>
        <v>0</v>
      </c>
      <c r="V174" s="9">
        <f t="shared" si="40"/>
        <v>0</v>
      </c>
      <c r="W174" s="10">
        <f t="shared" si="38"/>
        <v>4.0016438147511793E-5</v>
      </c>
      <c r="X174" s="10">
        <f t="shared" si="34"/>
        <v>0.97557303624524805</v>
      </c>
    </row>
  </sheetData>
  <sheetProtection algorithmName="SHA-512" hashValue="pXGLSr74MSk/ZDYdxatwCQLmj1Yj9ZT3EFlkYQkz+4+RpXRdWZYSZqPrh7h5KHdxv+OEFWTBcr7yRBeboYTluA==" saltValue="nDfMP4y6imgoeTA0Ber2+A==" spinCount="100000" sheet="1" objects="1" scenarios="1"/>
  <mergeCells count="6">
    <mergeCell ref="C23:V23"/>
    <mergeCell ref="A1:B1"/>
    <mergeCell ref="E3:G3"/>
    <mergeCell ref="F4:G4"/>
    <mergeCell ref="D4:E4"/>
    <mergeCell ref="E2:G2"/>
  </mergeCells>
  <conditionalFormatting sqref="X25:X174">
    <cfRule type="cellIs" dxfId="1" priority="1" operator="greaterThan">
      <formula>0.2</formula>
    </cfRule>
    <cfRule type="cellIs" dxfId="0" priority="2" operator="lessThan">
      <formula>0.2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Y174"/>
  <sheetViews>
    <sheetView showGridLines="0" zoomScale="90" zoomScaleNormal="90" workbookViewId="0">
      <selection activeCell="S16" sqref="S16"/>
    </sheetView>
  </sheetViews>
  <sheetFormatPr defaultRowHeight="15" x14ac:dyDescent="0.25"/>
  <cols>
    <col min="1" max="1" width="10.140625" customWidth="1"/>
  </cols>
  <sheetData>
    <row r="22" spans="1:25" ht="15.75" thickBot="1" x14ac:dyDescent="0.3"/>
    <row r="23" spans="1:25" x14ac:dyDescent="0.25">
      <c r="A23" s="1"/>
      <c r="B23" s="1"/>
      <c r="C23" s="29" t="s">
        <v>15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</row>
    <row r="24" spans="1:25" ht="15.75" thickBot="1" x14ac:dyDescent="0.3">
      <c r="A24" s="11" t="s">
        <v>17</v>
      </c>
      <c r="B24" s="12" t="s">
        <v>16</v>
      </c>
      <c r="C24" s="6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7">
        <v>8</v>
      </c>
      <c r="K24" s="7">
        <v>9</v>
      </c>
      <c r="L24" s="7">
        <v>10</v>
      </c>
      <c r="M24" s="7">
        <v>11</v>
      </c>
      <c r="N24" s="7">
        <v>12</v>
      </c>
      <c r="O24" s="7">
        <v>13</v>
      </c>
      <c r="P24" s="7">
        <v>14</v>
      </c>
      <c r="Q24" s="7">
        <v>15</v>
      </c>
      <c r="R24" s="7">
        <v>16</v>
      </c>
      <c r="S24" s="7">
        <v>17</v>
      </c>
      <c r="T24" s="7">
        <v>18</v>
      </c>
      <c r="U24" s="7">
        <v>19</v>
      </c>
      <c r="V24" s="8">
        <v>20</v>
      </c>
      <c r="W24" s="13" t="s">
        <v>27</v>
      </c>
      <c r="X24" s="13" t="s">
        <v>28</v>
      </c>
      <c r="Y24" s="13" t="s">
        <v>29</v>
      </c>
    </row>
    <row r="25" spans="1:25" x14ac:dyDescent="0.25">
      <c r="A25" s="15">
        <v>0</v>
      </c>
      <c r="B25" s="14">
        <f>A25/60</f>
        <v>0</v>
      </c>
      <c r="C25" s="9">
        <f t="shared" ref="C25:L34" si="0">EXP(-Dab*C$24^2*PI()*PI()*$A25*60/(R.^2))</f>
        <v>1</v>
      </c>
      <c r="D25" s="9">
        <f t="shared" si="0"/>
        <v>1</v>
      </c>
      <c r="E25" s="9">
        <f t="shared" si="0"/>
        <v>1</v>
      </c>
      <c r="F25" s="9">
        <f t="shared" si="0"/>
        <v>1</v>
      </c>
      <c r="G25" s="9">
        <f t="shared" si="0"/>
        <v>1</v>
      </c>
      <c r="H25" s="9">
        <f t="shared" si="0"/>
        <v>1</v>
      </c>
      <c r="I25" s="9">
        <f t="shared" si="0"/>
        <v>1</v>
      </c>
      <c r="J25" s="9">
        <f t="shared" si="0"/>
        <v>1</v>
      </c>
      <c r="K25" s="9">
        <f t="shared" si="0"/>
        <v>1</v>
      </c>
      <c r="L25" s="9">
        <f t="shared" si="0"/>
        <v>1</v>
      </c>
      <c r="M25" s="9">
        <f t="shared" ref="M25:V34" si="1">EXP(-Dab*M$24^2*PI()*PI()*$A25*60/(R.^2))</f>
        <v>1</v>
      </c>
      <c r="N25" s="9">
        <f t="shared" si="1"/>
        <v>1</v>
      </c>
      <c r="O25" s="9">
        <f t="shared" si="1"/>
        <v>1</v>
      </c>
      <c r="P25" s="9">
        <f t="shared" si="1"/>
        <v>1</v>
      </c>
      <c r="Q25" s="9">
        <f t="shared" si="1"/>
        <v>1</v>
      </c>
      <c r="R25" s="9">
        <f t="shared" si="1"/>
        <v>1</v>
      </c>
      <c r="S25" s="9">
        <f t="shared" si="1"/>
        <v>1</v>
      </c>
      <c r="T25" s="9">
        <f t="shared" si="1"/>
        <v>1</v>
      </c>
      <c r="U25" s="9">
        <f t="shared" si="1"/>
        <v>1</v>
      </c>
      <c r="V25" s="9">
        <f t="shared" si="1"/>
        <v>1</v>
      </c>
      <c r="W25" s="10">
        <f t="shared" ref="W25:W56" si="2">8*PI()*R.*Cao*Dab*SUM(C25:V25)*3600</f>
        <v>48.778651812262403</v>
      </c>
      <c r="X25" s="10">
        <v>0</v>
      </c>
      <c r="Y25" s="10">
        <f t="shared" ref="Y25:Y56" si="3">mao-X25</f>
        <v>10</v>
      </c>
    </row>
    <row r="26" spans="1:25" x14ac:dyDescent="0.25">
      <c r="A26" s="15">
        <v>1</v>
      </c>
      <c r="B26" s="14">
        <f t="shared" ref="B26:B89" si="4">A26/60</f>
        <v>1.6666666666666666E-2</v>
      </c>
      <c r="C26" s="9">
        <f t="shared" si="0"/>
        <v>0.99333583253902591</v>
      </c>
      <c r="D26" s="9">
        <f t="shared" si="0"/>
        <v>0.97360861504336427</v>
      </c>
      <c r="E26" s="9">
        <f t="shared" si="0"/>
        <v>0.94159667941615011</v>
      </c>
      <c r="F26" s="9">
        <f t="shared" si="0"/>
        <v>0.89854044954510404</v>
      </c>
      <c r="G26" s="9">
        <f t="shared" si="0"/>
        <v>0.84606270361276481</v>
      </c>
      <c r="H26" s="9">
        <f t="shared" si="0"/>
        <v>0.78606719663685831</v>
      </c>
      <c r="I26" s="9">
        <f t="shared" si="0"/>
        <v>0.72062446052596019</v>
      </c>
      <c r="J26" s="9">
        <f t="shared" si="0"/>
        <v>0.6518542928821156</v>
      </c>
      <c r="K26" s="9">
        <f t="shared" si="0"/>
        <v>0.58181413019682449</v>
      </c>
      <c r="L26" s="9">
        <f t="shared" si="0"/>
        <v>0.51240127662154622</v>
      </c>
      <c r="M26" s="9">
        <f t="shared" si="1"/>
        <v>0.44527503427416615</v>
      </c>
      <c r="N26" s="9">
        <f t="shared" si="1"/>
        <v>0.38180243378401829</v>
      </c>
      <c r="O26" s="9">
        <f t="shared" si="1"/>
        <v>0.32302879937324008</v>
      </c>
      <c r="P26" s="9">
        <f t="shared" si="1"/>
        <v>0.26967208817446237</v>
      </c>
      <c r="Q26" s="9">
        <f t="shared" si="1"/>
        <v>0.22213805091907932</v>
      </c>
      <c r="R26" s="9">
        <f t="shared" si="1"/>
        <v>0.18055192366922329</v>
      </c>
      <c r="S26" s="9">
        <f t="shared" si="1"/>
        <v>0.14480164210406782</v>
      </c>
      <c r="T26" s="9">
        <f t="shared" si="1"/>
        <v>0.11458745083847198</v>
      </c>
      <c r="U26" s="9">
        <f t="shared" si="1"/>
        <v>8.947317178740373E-2</v>
      </c>
      <c r="V26" s="9">
        <f t="shared" si="1"/>
        <v>6.8935163881295752E-2</v>
      </c>
      <c r="W26" s="10">
        <f t="shared" si="2"/>
        <v>24.745828087224563</v>
      </c>
      <c r="X26" s="10">
        <f>X25+(W25+W26)*(B26-B25)/2</f>
        <v>0.61270399916239138</v>
      </c>
      <c r="Y26" s="10">
        <f t="shared" si="3"/>
        <v>9.3872960008376083</v>
      </c>
    </row>
    <row r="27" spans="1:25" x14ac:dyDescent="0.25">
      <c r="A27" s="15">
        <v>2</v>
      </c>
      <c r="B27" s="14">
        <f t="shared" si="4"/>
        <v>3.3333333333333333E-2</v>
      </c>
      <c r="C27" s="9">
        <f t="shared" si="0"/>
        <v>0.98671607620599977</v>
      </c>
      <c r="D27" s="9">
        <f t="shared" si="0"/>
        <v>0.9479137352866579</v>
      </c>
      <c r="E27" s="9">
        <f t="shared" si="0"/>
        <v>0.88660430668752011</v>
      </c>
      <c r="F27" s="9">
        <f t="shared" si="0"/>
        <v>0.80737493946871774</v>
      </c>
      <c r="G27" s="9">
        <f t="shared" si="0"/>
        <v>0.71582209844454103</v>
      </c>
      <c r="H27" s="9">
        <f t="shared" si="0"/>
        <v>0.61790163762852923</v>
      </c>
      <c r="I27" s="9">
        <f t="shared" si="0"/>
        <v>0.51929961310833106</v>
      </c>
      <c r="J27" s="9">
        <f t="shared" si="0"/>
        <v>0.42491401914884297</v>
      </c>
      <c r="K27" s="9">
        <f t="shared" si="0"/>
        <v>0.33850768209668741</v>
      </c>
      <c r="L27" s="9">
        <f t="shared" si="0"/>
        <v>0.26255506828339031</v>
      </c>
      <c r="M27" s="9">
        <f t="shared" si="1"/>
        <v>0.19826985614785986</v>
      </c>
      <c r="N27" s="9">
        <f t="shared" si="1"/>
        <v>0.14577309844339967</v>
      </c>
      <c r="O27" s="9">
        <f t="shared" si="1"/>
        <v>0.10434760522451698</v>
      </c>
      <c r="P27" s="9">
        <f t="shared" si="1"/>
        <v>7.2723035140374995E-2</v>
      </c>
      <c r="Q27" s="9">
        <f t="shared" si="1"/>
        <v>4.9345313666127474E-2</v>
      </c>
      <c r="R27" s="9">
        <f t="shared" si="1"/>
        <v>3.2598997140657039E-2</v>
      </c>
      <c r="S27" s="9">
        <f t="shared" si="1"/>
        <v>2.0967515556034544E-2</v>
      </c>
      <c r="T27" s="9">
        <f t="shared" si="1"/>
        <v>1.3130283889659233E-2</v>
      </c>
      <c r="U27" s="9">
        <f t="shared" si="1"/>
        <v>8.0054484696982578E-3</v>
      </c>
      <c r="V27" s="9">
        <f t="shared" si="1"/>
        <v>4.7520568193411029E-3</v>
      </c>
      <c r="W27" s="10">
        <f t="shared" si="2"/>
        <v>17.456714617348275</v>
      </c>
      <c r="X27" s="10">
        <f t="shared" ref="X27:X90" si="5">X26+(W26+W27)*(B27-B26)/2</f>
        <v>0.96439185503383174</v>
      </c>
      <c r="Y27" s="10">
        <f t="shared" si="3"/>
        <v>9.0356081449661687</v>
      </c>
    </row>
    <row r="28" spans="1:25" x14ac:dyDescent="0.25">
      <c r="A28" s="15">
        <v>3</v>
      </c>
      <c r="B28" s="14">
        <f t="shared" si="4"/>
        <v>0.05</v>
      </c>
      <c r="C28" s="9">
        <f t="shared" si="0"/>
        <v>0.98014043503772763</v>
      </c>
      <c r="D28" s="9">
        <f t="shared" si="0"/>
        <v>0.92289697899302514</v>
      </c>
      <c r="E28" s="9">
        <f t="shared" si="0"/>
        <v>0.83482367113302691</v>
      </c>
      <c r="F28" s="9">
        <f t="shared" si="0"/>
        <v>0.7254590410616728</v>
      </c>
      <c r="G28" s="9">
        <f t="shared" si="0"/>
        <v>0.60563037991575108</v>
      </c>
      <c r="H28" s="9">
        <f t="shared" si="0"/>
        <v>0.48571220808798182</v>
      </c>
      <c r="I28" s="9">
        <f t="shared" si="0"/>
        <v>0.37422000354753088</v>
      </c>
      <c r="J28" s="9">
        <f t="shared" si="0"/>
        <v>0.27698202748796674</v>
      </c>
      <c r="K28" s="9">
        <f t="shared" si="0"/>
        <v>0.19694855262402738</v>
      </c>
      <c r="L28" s="9">
        <f t="shared" si="0"/>
        <v>0.13453355217186649</v>
      </c>
      <c r="M28" s="9">
        <f t="shared" si="1"/>
        <v>8.8284616991772313E-2</v>
      </c>
      <c r="N28" s="9">
        <f t="shared" si="1"/>
        <v>5.5656523765927265E-2</v>
      </c>
      <c r="O28" s="9">
        <f t="shared" si="1"/>
        <v>3.3707281633148574E-2</v>
      </c>
      <c r="P28" s="9">
        <f t="shared" si="1"/>
        <v>1.9611372744689722E-2</v>
      </c>
      <c r="Q28" s="9">
        <f t="shared" si="1"/>
        <v>1.0961471799784158E-2</v>
      </c>
      <c r="R28" s="9">
        <f t="shared" si="1"/>
        <v>5.885811643433137E-3</v>
      </c>
      <c r="S28" s="9">
        <f t="shared" si="1"/>
        <v>3.0361306833563868E-3</v>
      </c>
      <c r="T28" s="9">
        <f t="shared" si="1"/>
        <v>1.5045657597015092E-3</v>
      </c>
      <c r="U28" s="9">
        <f t="shared" si="1"/>
        <v>7.1627286616452119E-4</v>
      </c>
      <c r="V28" s="9">
        <f t="shared" si="1"/>
        <v>3.2758381561450838E-4</v>
      </c>
      <c r="W28" s="10">
        <f t="shared" si="2"/>
        <v>14.041028778588514</v>
      </c>
      <c r="X28" s="10">
        <f t="shared" si="5"/>
        <v>1.2268730499999716</v>
      </c>
      <c r="Y28" s="10">
        <f t="shared" si="3"/>
        <v>8.7731269500000284</v>
      </c>
    </row>
    <row r="29" spans="1:25" x14ac:dyDescent="0.25">
      <c r="A29" s="15">
        <v>4</v>
      </c>
      <c r="B29" s="14">
        <f t="shared" si="4"/>
        <v>6.6666666666666666E-2</v>
      </c>
      <c r="C29" s="9">
        <f t="shared" si="0"/>
        <v>0.97360861504336427</v>
      </c>
      <c r="D29" s="9">
        <f t="shared" si="0"/>
        <v>0.89854044954510404</v>
      </c>
      <c r="E29" s="9">
        <f t="shared" si="0"/>
        <v>0.78606719663685831</v>
      </c>
      <c r="F29" s="9">
        <f t="shared" si="0"/>
        <v>0.6518542928821156</v>
      </c>
      <c r="G29" s="9">
        <f t="shared" si="0"/>
        <v>0.51240127662154622</v>
      </c>
      <c r="H29" s="9">
        <f t="shared" si="0"/>
        <v>0.38180243378401829</v>
      </c>
      <c r="I29" s="9">
        <f t="shared" si="0"/>
        <v>0.26967208817446237</v>
      </c>
      <c r="J29" s="9">
        <f t="shared" si="0"/>
        <v>0.18055192366922329</v>
      </c>
      <c r="K29" s="9">
        <f t="shared" si="0"/>
        <v>0.11458745083847198</v>
      </c>
      <c r="L29" s="9">
        <f t="shared" si="0"/>
        <v>6.8935163881295752E-2</v>
      </c>
      <c r="M29" s="9">
        <f t="shared" si="1"/>
        <v>3.9310935856893034E-2</v>
      </c>
      <c r="N29" s="9">
        <f t="shared" si="1"/>
        <v>2.1249796229789088E-2</v>
      </c>
      <c r="O29" s="9">
        <f t="shared" si="1"/>
        <v>1.0888422716091646E-2</v>
      </c>
      <c r="P29" s="9">
        <f t="shared" si="1"/>
        <v>5.2886398400282158E-3</v>
      </c>
      <c r="Q29" s="9">
        <f t="shared" si="1"/>
        <v>2.4349599808085069E-3</v>
      </c>
      <c r="R29" s="9">
        <f t="shared" si="1"/>
        <v>1.0626946145765657E-3</v>
      </c>
      <c r="S29" s="9">
        <f t="shared" si="1"/>
        <v>4.3963670859255066E-4</v>
      </c>
      <c r="T29" s="9">
        <f t="shared" si="1"/>
        <v>1.7240435502304479E-4</v>
      </c>
      <c r="U29" s="9">
        <f t="shared" si="1"/>
        <v>6.4087205200994175E-5</v>
      </c>
      <c r="V29" s="9">
        <f t="shared" si="1"/>
        <v>2.2582044014246276E-5</v>
      </c>
      <c r="W29" s="10">
        <f t="shared" si="2"/>
        <v>11.996999784736369</v>
      </c>
      <c r="X29" s="10">
        <f t="shared" si="5"/>
        <v>1.4438566213610122</v>
      </c>
      <c r="Y29" s="10">
        <f t="shared" si="3"/>
        <v>8.5561433786389873</v>
      </c>
    </row>
    <row r="30" spans="1:25" x14ac:dyDescent="0.25">
      <c r="A30" s="15">
        <v>5</v>
      </c>
      <c r="B30" s="14">
        <f t="shared" si="4"/>
        <v>8.3333333333333329E-2</v>
      </c>
      <c r="C30" s="9">
        <f t="shared" si="0"/>
        <v>0.96712032419126825</v>
      </c>
      <c r="D30" s="9">
        <f t="shared" si="0"/>
        <v>0.87482672264205064</v>
      </c>
      <c r="E30" s="9">
        <f t="shared" si="0"/>
        <v>0.74015826215122771</v>
      </c>
      <c r="F30" s="9">
        <f t="shared" si="0"/>
        <v>0.58571744936420211</v>
      </c>
      <c r="G30" s="9">
        <f t="shared" si="0"/>
        <v>0.43352360943305757</v>
      </c>
      <c r="H30" s="9">
        <f t="shared" si="0"/>
        <v>0.300122368793733</v>
      </c>
      <c r="I30" s="9">
        <f t="shared" si="0"/>
        <v>0.19433230305963109</v>
      </c>
      <c r="J30" s="9">
        <f t="shared" si="0"/>
        <v>0.11769354653190722</v>
      </c>
      <c r="K30" s="9">
        <f t="shared" si="0"/>
        <v>6.6668598041056945E-2</v>
      </c>
      <c r="L30" s="9">
        <f t="shared" si="0"/>
        <v>3.5322465976891447E-2</v>
      </c>
      <c r="M30" s="9">
        <f t="shared" si="1"/>
        <v>1.7504178311027595E-2</v>
      </c>
      <c r="N30" s="9">
        <f t="shared" si="1"/>
        <v>8.1132239179479322E-3</v>
      </c>
      <c r="O30" s="9">
        <f t="shared" si="1"/>
        <v>3.5172741170473982E-3</v>
      </c>
      <c r="P30" s="9">
        <f t="shared" si="1"/>
        <v>1.4261985492630641E-3</v>
      </c>
      <c r="Q30" s="9">
        <f t="shared" si="1"/>
        <v>5.4089726420276029E-4</v>
      </c>
      <c r="R30" s="9">
        <f t="shared" si="1"/>
        <v>1.9187155693472247E-4</v>
      </c>
      <c r="S30" s="9">
        <f t="shared" si="1"/>
        <v>6.3660117333428859E-5</v>
      </c>
      <c r="T30" s="9">
        <f t="shared" si="1"/>
        <v>1.9755375555541597E-5</v>
      </c>
      <c r="U30" s="9">
        <f t="shared" si="1"/>
        <v>5.7340855203231455E-6</v>
      </c>
      <c r="V30" s="9">
        <f t="shared" si="1"/>
        <v>1.5566969048967015E-6</v>
      </c>
      <c r="W30" s="10">
        <f t="shared" si="2"/>
        <v>10.601722910589569</v>
      </c>
      <c r="X30" s="10">
        <f t="shared" si="5"/>
        <v>1.6321793104887283</v>
      </c>
      <c r="Y30" s="10">
        <f t="shared" si="3"/>
        <v>8.3678206895112712</v>
      </c>
    </row>
    <row r="31" spans="1:25" x14ac:dyDescent="0.25">
      <c r="A31" s="15">
        <v>10</v>
      </c>
      <c r="B31" s="14">
        <f t="shared" si="4"/>
        <v>0.16666666666666666</v>
      </c>
      <c r="C31" s="9">
        <f t="shared" si="0"/>
        <v>0.93532172146382375</v>
      </c>
      <c r="D31" s="9">
        <f t="shared" si="0"/>
        <v>0.76532179464863148</v>
      </c>
      <c r="E31" s="9">
        <f t="shared" si="0"/>
        <v>0.54783425303072553</v>
      </c>
      <c r="F31" s="9">
        <f t="shared" si="0"/>
        <v>0.3430649304897066</v>
      </c>
      <c r="G31" s="9">
        <f t="shared" si="0"/>
        <v>0.18794271993586623</v>
      </c>
      <c r="H31" s="9">
        <f t="shared" si="0"/>
        <v>9.0073436250361474E-2</v>
      </c>
      <c r="I31" s="9">
        <f t="shared" si="0"/>
        <v>3.7765044012460308E-2</v>
      </c>
      <c r="J31" s="9">
        <f t="shared" si="0"/>
        <v>1.3851770895258211E-2</v>
      </c>
      <c r="K31" s="9">
        <f t="shared" si="0"/>
        <v>4.4447019647600216E-3</v>
      </c>
      <c r="L31" s="9">
        <f t="shared" si="0"/>
        <v>1.2476766026886541E-3</v>
      </c>
      <c r="M31" s="9">
        <f t="shared" si="1"/>
        <v>3.0639625834424889E-4</v>
      </c>
      <c r="N31" s="9">
        <f t="shared" si="1"/>
        <v>6.582440234276239E-5</v>
      </c>
      <c r="O31" s="9">
        <f t="shared" si="1"/>
        <v>1.2371217214451553E-5</v>
      </c>
      <c r="P31" s="9">
        <f t="shared" si="1"/>
        <v>2.0340423019200687E-6</v>
      </c>
      <c r="Q31" s="9">
        <f t="shared" si="1"/>
        <v>2.9256985042203069E-7</v>
      </c>
      <c r="R31" s="9">
        <f t="shared" si="1"/>
        <v>3.6814694360554448E-8</v>
      </c>
      <c r="S31" s="9">
        <f t="shared" si="1"/>
        <v>4.0526105389059296E-9</v>
      </c>
      <c r="T31" s="9">
        <f t="shared" si="1"/>
        <v>3.9027486334049045E-10</v>
      </c>
      <c r="U31" s="9">
        <f t="shared" si="1"/>
        <v>3.2879736754379565E-11</v>
      </c>
      <c r="V31" s="9">
        <f t="shared" si="1"/>
        <v>2.4233052537149701E-12</v>
      </c>
      <c r="W31" s="10">
        <f t="shared" si="2"/>
        <v>7.139377642673935</v>
      </c>
      <c r="X31" s="10">
        <f t="shared" si="5"/>
        <v>2.3713918335413742</v>
      </c>
      <c r="Y31" s="10">
        <f t="shared" si="3"/>
        <v>7.6286081664586263</v>
      </c>
    </row>
    <row r="32" spans="1:25" x14ac:dyDescent="0.25">
      <c r="A32" s="15">
        <v>20</v>
      </c>
      <c r="B32" s="14">
        <f t="shared" si="4"/>
        <v>0.33333333333333331</v>
      </c>
      <c r="C32" s="9">
        <f t="shared" si="0"/>
        <v>0.87482672264205064</v>
      </c>
      <c r="D32" s="9">
        <f t="shared" si="0"/>
        <v>0.58571744936420211</v>
      </c>
      <c r="E32" s="9">
        <f t="shared" si="0"/>
        <v>0.300122368793733</v>
      </c>
      <c r="F32" s="9">
        <f t="shared" si="0"/>
        <v>0.11769354653190722</v>
      </c>
      <c r="G32" s="9">
        <f t="shared" si="0"/>
        <v>3.5322465976891447E-2</v>
      </c>
      <c r="H32" s="9">
        <f t="shared" si="0"/>
        <v>8.1132239179479322E-3</v>
      </c>
      <c r="I32" s="9">
        <f t="shared" si="0"/>
        <v>1.4261985492630641E-3</v>
      </c>
      <c r="J32" s="9">
        <f t="shared" si="0"/>
        <v>1.9187155693472247E-4</v>
      </c>
      <c r="K32" s="9">
        <f t="shared" si="0"/>
        <v>1.9755375555541597E-5</v>
      </c>
      <c r="L32" s="9">
        <f t="shared" si="0"/>
        <v>1.5566969048967015E-6</v>
      </c>
      <c r="M32" s="9">
        <f t="shared" si="1"/>
        <v>9.3878667127355718E-8</v>
      </c>
      <c r="N32" s="9">
        <f t="shared" si="1"/>
        <v>4.3328519437818631E-9</v>
      </c>
      <c r="O32" s="9">
        <f t="shared" si="1"/>
        <v>1.5304701536714243E-10</v>
      </c>
      <c r="P32" s="9">
        <f t="shared" si="1"/>
        <v>4.1373280860002923E-12</v>
      </c>
      <c r="Q32" s="9">
        <f t="shared" si="1"/>
        <v>8.559711737596942E-14</v>
      </c>
      <c r="R32" s="9">
        <f t="shared" si="1"/>
        <v>1.3553217208610395E-15</v>
      </c>
      <c r="S32" s="9">
        <f t="shared" si="1"/>
        <v>1.6423652180051408E-17</v>
      </c>
      <c r="T32" s="9">
        <f t="shared" si="1"/>
        <v>1.5231446895543848E-19</v>
      </c>
      <c r="U32" s="9">
        <f t="shared" si="1"/>
        <v>1.0810770890372982E-21</v>
      </c>
      <c r="V32" s="9">
        <f t="shared" si="1"/>
        <v>5.8724083526825763E-24</v>
      </c>
      <c r="W32" s="10">
        <f t="shared" si="2"/>
        <v>4.6911289361197976</v>
      </c>
      <c r="X32" s="10">
        <f t="shared" si="5"/>
        <v>3.3572673817741849</v>
      </c>
      <c r="Y32" s="10">
        <f t="shared" si="3"/>
        <v>6.6427326182258151</v>
      </c>
    </row>
    <row r="33" spans="1:25" x14ac:dyDescent="0.25">
      <c r="A33" s="15">
        <v>30</v>
      </c>
      <c r="B33" s="14">
        <f t="shared" si="4"/>
        <v>0.5</v>
      </c>
      <c r="C33" s="9">
        <f t="shared" si="0"/>
        <v>0.81824443620411791</v>
      </c>
      <c r="D33" s="9">
        <f t="shared" si="0"/>
        <v>0.44826232950443012</v>
      </c>
      <c r="E33" s="9">
        <f t="shared" si="0"/>
        <v>0.16441731372592663</v>
      </c>
      <c r="F33" s="9">
        <f t="shared" si="0"/>
        <v>4.0376528360055827E-2</v>
      </c>
      <c r="G33" s="9">
        <f t="shared" si="0"/>
        <v>6.6386003305390767E-3</v>
      </c>
      <c r="H33" s="9">
        <f t="shared" si="0"/>
        <v>7.3078595735819095E-4</v>
      </c>
      <c r="I33" s="9">
        <f t="shared" si="0"/>
        <v>5.3860450983426631E-5</v>
      </c>
      <c r="J33" s="9">
        <f t="shared" si="0"/>
        <v>2.6577608479762747E-6</v>
      </c>
      <c r="K33" s="9">
        <f t="shared" si="0"/>
        <v>8.7806756546287998E-8</v>
      </c>
      <c r="L33" s="9">
        <f t="shared" si="0"/>
        <v>1.942254305717463E-9</v>
      </c>
      <c r="M33" s="9">
        <f t="shared" si="1"/>
        <v>2.876407234616708E-11</v>
      </c>
      <c r="N33" s="9">
        <f t="shared" si="1"/>
        <v>2.8520738963911745E-13</v>
      </c>
      <c r="O33" s="9">
        <f t="shared" si="1"/>
        <v>1.8933778711304274E-15</v>
      </c>
      <c r="P33" s="9">
        <f t="shared" si="1"/>
        <v>8.4155003438465725E-18</v>
      </c>
      <c r="Q33" s="9">
        <f t="shared" si="1"/>
        <v>2.5043135827244377E-20</v>
      </c>
      <c r="R33" s="9">
        <f t="shared" si="1"/>
        <v>4.989575491372039E-23</v>
      </c>
      <c r="S33" s="9">
        <f t="shared" si="1"/>
        <v>6.6558665912201925E-26</v>
      </c>
      <c r="T33" s="9">
        <f t="shared" si="1"/>
        <v>5.9444508556363551E-29</v>
      </c>
      <c r="U33" s="9">
        <f t="shared" si="1"/>
        <v>3.5545530098737322E-32</v>
      </c>
      <c r="V33" s="9">
        <f t="shared" si="1"/>
        <v>1.4230638013015462E-35</v>
      </c>
      <c r="W33" s="10">
        <f t="shared" si="2"/>
        <v>3.606514502400783</v>
      </c>
      <c r="X33" s="10">
        <f t="shared" si="5"/>
        <v>4.0487376683175667</v>
      </c>
      <c r="Y33" s="10">
        <f t="shared" si="3"/>
        <v>5.9512623316824333</v>
      </c>
    </row>
    <row r="34" spans="1:25" x14ac:dyDescent="0.25">
      <c r="A34" s="15">
        <v>40</v>
      </c>
      <c r="B34" s="14">
        <f t="shared" si="4"/>
        <v>0.66666666666666663</v>
      </c>
      <c r="C34" s="9">
        <f t="shared" si="0"/>
        <v>0.76532179464863148</v>
      </c>
      <c r="D34" s="9">
        <f t="shared" si="0"/>
        <v>0.3430649304897066</v>
      </c>
      <c r="E34" s="9">
        <f t="shared" si="0"/>
        <v>9.0073436250361474E-2</v>
      </c>
      <c r="F34" s="9">
        <f t="shared" si="0"/>
        <v>1.3851770895258211E-2</v>
      </c>
      <c r="G34" s="9">
        <f t="shared" si="0"/>
        <v>1.2476766026886541E-3</v>
      </c>
      <c r="H34" s="9">
        <f t="shared" si="0"/>
        <v>6.582440234276239E-5</v>
      </c>
      <c r="I34" s="9">
        <f t="shared" si="0"/>
        <v>2.0340423019200687E-6</v>
      </c>
      <c r="J34" s="9">
        <f t="shared" si="0"/>
        <v>3.6814694360554448E-8</v>
      </c>
      <c r="K34" s="9">
        <f t="shared" si="0"/>
        <v>3.9027486334049045E-10</v>
      </c>
      <c r="L34" s="9">
        <f t="shared" si="0"/>
        <v>2.4233052537149701E-12</v>
      </c>
      <c r="M34" s="9">
        <f t="shared" si="1"/>
        <v>8.8132041416088579E-15</v>
      </c>
      <c r="N34" s="9">
        <f t="shared" si="1"/>
        <v>1.8773605966734269E-17</v>
      </c>
      <c r="O34" s="9">
        <f t="shared" si="1"/>
        <v>2.3423388912790335E-20</v>
      </c>
      <c r="P34" s="9">
        <f t="shared" si="1"/>
        <v>1.7117483691206843E-23</v>
      </c>
      <c r="Q34" s="9">
        <f t="shared" si="1"/>
        <v>7.3268665030754854E-27</v>
      </c>
      <c r="R34" s="9">
        <f t="shared" si="1"/>
        <v>1.8368969670377291E-30</v>
      </c>
      <c r="S34" s="9">
        <f t="shared" si="1"/>
        <v>2.6973635093130738E-34</v>
      </c>
      <c r="T34" s="9">
        <f t="shared" si="1"/>
        <v>2.3199697453177236E-38</v>
      </c>
      <c r="U34" s="9">
        <f t="shared" si="1"/>
        <v>1.1687276724413586E-42</v>
      </c>
      <c r="V34" s="9">
        <f t="shared" si="1"/>
        <v>3.4485179860656087E-47</v>
      </c>
      <c r="W34" s="10">
        <f t="shared" si="2"/>
        <v>2.9599556736838908</v>
      </c>
      <c r="X34" s="10">
        <f t="shared" si="5"/>
        <v>4.5959435163246223</v>
      </c>
      <c r="Y34" s="10">
        <f t="shared" si="3"/>
        <v>5.4040564836753777</v>
      </c>
    </row>
    <row r="35" spans="1:25" x14ac:dyDescent="0.25">
      <c r="A35" s="15">
        <v>50</v>
      </c>
      <c r="B35" s="14">
        <f t="shared" si="4"/>
        <v>0.83333333333333337</v>
      </c>
      <c r="C35" s="9">
        <f t="shared" ref="C35:L44" si="6">EXP(-Dab*C$24^2*PI()*PI()*$A35*60/(R.^2))</f>
        <v>0.71582209844454103</v>
      </c>
      <c r="D35" s="9">
        <f t="shared" si="6"/>
        <v>0.26255506828339031</v>
      </c>
      <c r="E35" s="9">
        <f t="shared" si="6"/>
        <v>4.9345313666127454E-2</v>
      </c>
      <c r="F35" s="9">
        <f t="shared" si="6"/>
        <v>4.7520568193411029E-3</v>
      </c>
      <c r="G35" s="9">
        <f t="shared" si="6"/>
        <v>2.3449173430964686E-4</v>
      </c>
      <c r="H35" s="9">
        <f t="shared" si="6"/>
        <v>5.9290301081389531E-6</v>
      </c>
      <c r="I35" s="9">
        <f t="shared" si="6"/>
        <v>7.6815697055217367E-8</v>
      </c>
      <c r="J35" s="9">
        <f t="shared" si="6"/>
        <v>5.0994871186135606E-10</v>
      </c>
      <c r="K35" s="9">
        <f t="shared" si="6"/>
        <v>1.7346554518859298E-12</v>
      </c>
      <c r="L35" s="9">
        <f t="shared" si="6"/>
        <v>3.0235012662326663E-15</v>
      </c>
      <c r="M35" s="9">
        <f t="shared" ref="M35:V44" si="7">EXP(-Dab*M$24^2*PI()*PI()*$A35*60/(R.^2))</f>
        <v>2.7003327730129874E-18</v>
      </c>
      <c r="N35" s="9">
        <f t="shared" si="7"/>
        <v>1.2357613925788014E-21</v>
      </c>
      <c r="O35" s="9">
        <f t="shared" si="7"/>
        <v>2.8977583213870695E-25</v>
      </c>
      <c r="P35" s="9">
        <f t="shared" si="7"/>
        <v>3.4817685930341419E-29</v>
      </c>
      <c r="Q35" s="9">
        <f t="shared" si="7"/>
        <v>2.143620236866997E-33</v>
      </c>
      <c r="R35" s="9">
        <f t="shared" si="7"/>
        <v>6.762480041332418E-38</v>
      </c>
      <c r="S35" s="9">
        <f t="shared" si="7"/>
        <v>1.0931363785102641E-42</v>
      </c>
      <c r="T35" s="9">
        <f t="shared" si="7"/>
        <v>9.0542587530795342E-48</v>
      </c>
      <c r="U35" s="9">
        <f t="shared" si="7"/>
        <v>3.8427458207431162E-53</v>
      </c>
      <c r="V35" s="9">
        <f t="shared" si="7"/>
        <v>8.3568117531634171E-59</v>
      </c>
      <c r="W35" s="10">
        <f t="shared" si="2"/>
        <v>2.5187223564220345</v>
      </c>
      <c r="X35" s="10">
        <f t="shared" si="5"/>
        <v>5.0525000188334497</v>
      </c>
      <c r="Y35" s="10">
        <f t="shared" si="3"/>
        <v>4.9474999811665503</v>
      </c>
    </row>
    <row r="36" spans="1:25" x14ac:dyDescent="0.25">
      <c r="A36" s="15">
        <v>60</v>
      </c>
      <c r="B36" s="14">
        <f t="shared" si="4"/>
        <v>1</v>
      </c>
      <c r="C36" s="9">
        <f t="shared" si="6"/>
        <v>0.66952395737899484</v>
      </c>
      <c r="D36" s="9">
        <f t="shared" si="6"/>
        <v>0.20093911605273829</v>
      </c>
      <c r="E36" s="9">
        <f t="shared" si="6"/>
        <v>2.7033053052849785E-2</v>
      </c>
      <c r="F36" s="9">
        <f t="shared" si="6"/>
        <v>1.6302640424103927E-3</v>
      </c>
      <c r="G36" s="9">
        <f t="shared" si="6"/>
        <v>4.4071014348633534E-5</v>
      </c>
      <c r="H36" s="9">
        <f t="shared" si="6"/>
        <v>5.3404811547192773E-7</v>
      </c>
      <c r="I36" s="9">
        <f t="shared" si="6"/>
        <v>2.9009481801381029E-9</v>
      </c>
      <c r="J36" s="9">
        <f t="shared" si="6"/>
        <v>7.0636927250355665E-12</v>
      </c>
      <c r="K36" s="9">
        <f t="shared" si="6"/>
        <v>7.710026495179089E-15</v>
      </c>
      <c r="L36" s="9">
        <f t="shared" si="6"/>
        <v>3.7723517880780233E-18</v>
      </c>
      <c r="M36" s="9">
        <f t="shared" si="7"/>
        <v>8.2737185793553372E-22</v>
      </c>
      <c r="N36" s="9">
        <f t="shared" si="7"/>
        <v>8.1343255104759364E-26</v>
      </c>
      <c r="O36" s="9">
        <f t="shared" si="7"/>
        <v>3.5848797628863888E-30</v>
      </c>
      <c r="P36" s="9">
        <f t="shared" si="7"/>
        <v>7.0820646037281768E-35</v>
      </c>
      <c r="Q36" s="9">
        <f t="shared" si="7"/>
        <v>6.2715865206181085E-40</v>
      </c>
      <c r="R36" s="9">
        <f t="shared" si="7"/>
        <v>2.4895863584100523E-45</v>
      </c>
      <c r="S36" s="9">
        <f t="shared" si="7"/>
        <v>4.43005600801211E-51</v>
      </c>
      <c r="T36" s="9">
        <f t="shared" si="7"/>
        <v>3.5336495975075795E-57</v>
      </c>
      <c r="U36" s="9">
        <f t="shared" si="7"/>
        <v>1.2634847100002412E-63</v>
      </c>
      <c r="V36" s="9">
        <f t="shared" si="7"/>
        <v>2.0251105825748064E-70</v>
      </c>
      <c r="W36" s="10">
        <f t="shared" si="2"/>
        <v>2.1930174527696376</v>
      </c>
      <c r="X36" s="10">
        <f t="shared" si="5"/>
        <v>5.4451450029327555</v>
      </c>
      <c r="Y36" s="10">
        <f t="shared" si="3"/>
        <v>4.5548549970672445</v>
      </c>
    </row>
    <row r="37" spans="1:25" x14ac:dyDescent="0.25">
      <c r="A37" s="15">
        <v>70</v>
      </c>
      <c r="B37" s="14">
        <f t="shared" si="4"/>
        <v>1.1666666666666667</v>
      </c>
      <c r="C37" s="9">
        <f t="shared" si="6"/>
        <v>0.62622030037699328</v>
      </c>
      <c r="D37" s="9">
        <f t="shared" si="6"/>
        <v>0.15378308491259129</v>
      </c>
      <c r="E37" s="9">
        <f t="shared" si="6"/>
        <v>1.4809632426347936E-2</v>
      </c>
      <c r="F37" s="9">
        <f t="shared" si="6"/>
        <v>5.592864203893893E-4</v>
      </c>
      <c r="G37" s="9">
        <f t="shared" si="6"/>
        <v>8.2828263070147633E-6</v>
      </c>
      <c r="H37" s="9">
        <f t="shared" si="6"/>
        <v>4.8103548883586363E-8</v>
      </c>
      <c r="I37" s="9">
        <f t="shared" si="6"/>
        <v>1.0955443570078176E-10</v>
      </c>
      <c r="J37" s="9">
        <f t="shared" si="6"/>
        <v>9.7844653301694733E-14</v>
      </c>
      <c r="K37" s="9">
        <f t="shared" si="6"/>
        <v>3.426876991147438E-17</v>
      </c>
      <c r="L37" s="9">
        <f t="shared" si="6"/>
        <v>4.7066750630956332E-21</v>
      </c>
      <c r="M37" s="9">
        <f t="shared" si="7"/>
        <v>2.5350364153077473E-25</v>
      </c>
      <c r="N37" s="9">
        <f t="shared" si="7"/>
        <v>5.3543711518856411E-30</v>
      </c>
      <c r="O37" s="9">
        <f t="shared" si="7"/>
        <v>4.4349326234359332E-35</v>
      </c>
      <c r="P37" s="9">
        <f t="shared" si="7"/>
        <v>1.4405218988913721E-40</v>
      </c>
      <c r="Q37" s="9">
        <f t="shared" si="7"/>
        <v>1.8348771302460769E-46</v>
      </c>
      <c r="R37" s="9">
        <f t="shared" si="7"/>
        <v>9.1653360869071517E-53</v>
      </c>
      <c r="S37" s="9">
        <f t="shared" si="7"/>
        <v>1.7953291666013216E-59</v>
      </c>
      <c r="T37" s="9">
        <f t="shared" si="7"/>
        <v>1.3790946137604595E-66</v>
      </c>
      <c r="U37" s="9">
        <f t="shared" si="7"/>
        <v>4.1543044657990938E-74</v>
      </c>
      <c r="V37" s="9">
        <f t="shared" si="7"/>
        <v>4.9074611141072081E-82</v>
      </c>
      <c r="W37" s="10">
        <f t="shared" si="2"/>
        <v>1.9398797530728966</v>
      </c>
      <c r="X37" s="10">
        <f t="shared" si="5"/>
        <v>5.7895531034196335</v>
      </c>
      <c r="Y37" s="10">
        <f t="shared" si="3"/>
        <v>4.2104468965803665</v>
      </c>
    </row>
    <row r="38" spans="1:25" x14ac:dyDescent="0.25">
      <c r="A38" s="15">
        <v>80</v>
      </c>
      <c r="B38" s="14">
        <f t="shared" si="4"/>
        <v>1.3333333333333333</v>
      </c>
      <c r="C38" s="9">
        <f t="shared" si="6"/>
        <v>0.58571744936420211</v>
      </c>
      <c r="D38" s="9">
        <f t="shared" si="6"/>
        <v>0.11769354653190722</v>
      </c>
      <c r="E38" s="9">
        <f t="shared" si="6"/>
        <v>8.1132239179479322E-3</v>
      </c>
      <c r="F38" s="9">
        <f t="shared" si="6"/>
        <v>1.9187155693472247E-4</v>
      </c>
      <c r="G38" s="9">
        <f t="shared" si="6"/>
        <v>1.5566969048967015E-6</v>
      </c>
      <c r="H38" s="9">
        <f t="shared" si="6"/>
        <v>4.3328519437818631E-9</v>
      </c>
      <c r="I38" s="9">
        <f t="shared" si="6"/>
        <v>4.1373280860002923E-12</v>
      </c>
      <c r="J38" s="9">
        <f t="shared" si="6"/>
        <v>1.3553217208610395E-15</v>
      </c>
      <c r="K38" s="9">
        <f t="shared" si="6"/>
        <v>1.5231446895543848E-19</v>
      </c>
      <c r="L38" s="9">
        <f t="shared" si="6"/>
        <v>5.8724083526825763E-24</v>
      </c>
      <c r="M38" s="9">
        <f t="shared" si="7"/>
        <v>7.7672567241671537E-29</v>
      </c>
      <c r="N38" s="9">
        <f t="shared" si="7"/>
        <v>3.5244828099420059E-34</v>
      </c>
      <c r="O38" s="9">
        <f t="shared" si="7"/>
        <v>5.4865514815982914E-40</v>
      </c>
      <c r="P38" s="9">
        <f t="shared" si="7"/>
        <v>2.9300824791873224E-46</v>
      </c>
      <c r="Q38" s="9">
        <f t="shared" si="7"/>
        <v>5.368297275388959E-53</v>
      </c>
      <c r="R38" s="9">
        <f t="shared" si="7"/>
        <v>3.3741904675124088E-60</v>
      </c>
      <c r="S38" s="9">
        <f t="shared" si="7"/>
        <v>7.2757699013737409E-68</v>
      </c>
      <c r="T38" s="9">
        <f t="shared" si="7"/>
        <v>5.3822596191895829E-76</v>
      </c>
      <c r="U38" s="9">
        <f t="shared" si="7"/>
        <v>1.3659243723301956E-84</v>
      </c>
      <c r="V38" s="9">
        <f t="shared" si="7"/>
        <v>1.1892276300218003E-93</v>
      </c>
      <c r="W38" s="10">
        <f t="shared" si="2"/>
        <v>1.7358313777649406</v>
      </c>
      <c r="X38" s="10">
        <f t="shared" si="5"/>
        <v>6.0958623643227865</v>
      </c>
      <c r="Y38" s="10">
        <f t="shared" si="3"/>
        <v>3.9041376356772135</v>
      </c>
    </row>
    <row r="39" spans="1:25" x14ac:dyDescent="0.25">
      <c r="A39" s="15">
        <v>90</v>
      </c>
      <c r="B39" s="14">
        <f t="shared" si="4"/>
        <v>1.5</v>
      </c>
      <c r="C39" s="9">
        <f t="shared" si="6"/>
        <v>0.54783425303072553</v>
      </c>
      <c r="D39" s="9">
        <f t="shared" si="6"/>
        <v>9.0073436250361474E-2</v>
      </c>
      <c r="E39" s="9">
        <f t="shared" si="6"/>
        <v>4.4447019647600181E-3</v>
      </c>
      <c r="F39" s="9">
        <f t="shared" si="6"/>
        <v>6.582440234276239E-5</v>
      </c>
      <c r="G39" s="9">
        <f t="shared" si="6"/>
        <v>2.9256985042203069E-7</v>
      </c>
      <c r="H39" s="9">
        <f t="shared" si="6"/>
        <v>3.9027486334048906E-10</v>
      </c>
      <c r="I39" s="9">
        <f t="shared" si="6"/>
        <v>1.5624637726178926E-13</v>
      </c>
      <c r="J39" s="9">
        <f t="shared" si="6"/>
        <v>1.8773605966734269E-17</v>
      </c>
      <c r="K39" s="9">
        <f t="shared" si="6"/>
        <v>6.7699241942762275E-22</v>
      </c>
      <c r="L39" s="9">
        <f t="shared" si="6"/>
        <v>7.3268665030754854E-27</v>
      </c>
      <c r="M39" s="9">
        <f t="shared" si="7"/>
        <v>2.3798583978840362E-32</v>
      </c>
      <c r="N39" s="9">
        <f t="shared" si="7"/>
        <v>2.3199697453176904E-38</v>
      </c>
      <c r="O39" s="9">
        <f t="shared" si="7"/>
        <v>6.7875320137122855E-45</v>
      </c>
      <c r="P39" s="9">
        <f t="shared" si="7"/>
        <v>5.9599117107818535E-52</v>
      </c>
      <c r="Q39" s="9">
        <f t="shared" si="7"/>
        <v>1.5706019308815313E-59</v>
      </c>
      <c r="R39" s="9">
        <f t="shared" si="7"/>
        <v>1.2421979077576698E-67</v>
      </c>
      <c r="S39" s="9">
        <f t="shared" si="7"/>
        <v>2.9485861780962725E-76</v>
      </c>
      <c r="T39" s="9">
        <f t="shared" si="7"/>
        <v>2.1005606373423292E-85</v>
      </c>
      <c r="U39" s="9">
        <f t="shared" si="7"/>
        <v>4.4911233788607326E-95</v>
      </c>
      <c r="V39" s="9">
        <f t="shared" si="7"/>
        <v>2.8818615636948519E-105</v>
      </c>
      <c r="W39" s="10">
        <f t="shared" si="2"/>
        <v>1.5668154374582759</v>
      </c>
      <c r="X39" s="10">
        <f t="shared" si="5"/>
        <v>6.3710829322580551</v>
      </c>
      <c r="Y39" s="10">
        <f t="shared" si="3"/>
        <v>3.6289170677419449</v>
      </c>
    </row>
    <row r="40" spans="1:25" x14ac:dyDescent="0.25">
      <c r="A40" s="15">
        <v>100</v>
      </c>
      <c r="B40" s="14">
        <f t="shared" si="4"/>
        <v>1.6666666666666667</v>
      </c>
      <c r="C40" s="9">
        <f t="shared" si="6"/>
        <v>0.51240127662154622</v>
      </c>
      <c r="D40" s="9">
        <f t="shared" si="6"/>
        <v>6.8935163881295752E-2</v>
      </c>
      <c r="E40" s="9">
        <f t="shared" si="6"/>
        <v>2.4349599808085047E-3</v>
      </c>
      <c r="F40" s="9">
        <f t="shared" si="6"/>
        <v>2.2582044014246276E-5</v>
      </c>
      <c r="G40" s="9">
        <f t="shared" si="6"/>
        <v>5.4986373459546016E-8</v>
      </c>
      <c r="H40" s="9">
        <f t="shared" si="6"/>
        <v>3.5153398023218203E-11</v>
      </c>
      <c r="I40" s="9">
        <f t="shared" si="6"/>
        <v>5.9006513140789314E-15</v>
      </c>
      <c r="J40" s="9">
        <f t="shared" si="6"/>
        <v>2.6004768872905635E-19</v>
      </c>
      <c r="K40" s="9">
        <f t="shared" si="6"/>
        <v>3.0090295367575794E-24</v>
      </c>
      <c r="L40" s="9">
        <f t="shared" si="6"/>
        <v>9.1415599069105361E-30</v>
      </c>
      <c r="M40" s="9">
        <f t="shared" si="7"/>
        <v>7.2917970850080103E-36</v>
      </c>
      <c r="N40" s="9">
        <f t="shared" si="7"/>
        <v>1.5271062193882982E-42</v>
      </c>
      <c r="O40" s="9">
        <f t="shared" si="7"/>
        <v>8.397003289168008E-50</v>
      </c>
      <c r="P40" s="9">
        <f t="shared" si="7"/>
        <v>1.2122712535438946E-57</v>
      </c>
      <c r="Q40" s="9">
        <f t="shared" si="7"/>
        <v>4.5951077199057206E-66</v>
      </c>
      <c r="R40" s="9">
        <f t="shared" si="7"/>
        <v>4.5731136309419305E-75</v>
      </c>
      <c r="S40" s="9">
        <f t="shared" si="7"/>
        <v>1.1949471420225351E-84</v>
      </c>
      <c r="T40" s="9">
        <f t="shared" si="7"/>
        <v>8.1979601567717348E-95</v>
      </c>
      <c r="U40" s="9">
        <f t="shared" si="7"/>
        <v>1.4766695442838686E-105</v>
      </c>
      <c r="V40" s="9">
        <f t="shared" si="7"/>
        <v>6.983630267781023E-117</v>
      </c>
      <c r="W40" s="10">
        <f t="shared" si="2"/>
        <v>1.4238343043843575</v>
      </c>
      <c r="X40" s="10">
        <f t="shared" si="5"/>
        <v>6.6203037440782744</v>
      </c>
      <c r="Y40" s="10">
        <f t="shared" si="3"/>
        <v>3.3796962559217256</v>
      </c>
    </row>
    <row r="41" spans="1:25" x14ac:dyDescent="0.25">
      <c r="A41" s="15">
        <v>110</v>
      </c>
      <c r="B41" s="14">
        <f t="shared" si="4"/>
        <v>1.8333333333333333</v>
      </c>
      <c r="C41" s="9">
        <f t="shared" si="6"/>
        <v>0.47926004412992551</v>
      </c>
      <c r="D41" s="9">
        <f t="shared" si="6"/>
        <v>5.2757583336030769E-2</v>
      </c>
      <c r="E41" s="9">
        <f t="shared" si="6"/>
        <v>1.3339544822459357E-3</v>
      </c>
      <c r="F41" s="9">
        <f t="shared" si="6"/>
        <v>7.7471073600628858E-6</v>
      </c>
      <c r="G41" s="9">
        <f t="shared" si="6"/>
        <v>1.0334288587396373E-8</v>
      </c>
      <c r="H41" s="9">
        <f t="shared" si="6"/>
        <v>3.1663873558279162E-12</v>
      </c>
      <c r="I41" s="9">
        <f t="shared" si="6"/>
        <v>2.2283835657837187E-16</v>
      </c>
      <c r="J41" s="9">
        <f t="shared" si="6"/>
        <v>3.6021210061162939E-21</v>
      </c>
      <c r="K41" s="9">
        <f t="shared" si="6"/>
        <v>1.3374239494047376E-26</v>
      </c>
      <c r="L41" s="9">
        <f t="shared" si="6"/>
        <v>1.1405710407928806E-32</v>
      </c>
      <c r="M41" s="9">
        <f t="shared" si="7"/>
        <v>2.2341793434519672E-39</v>
      </c>
      <c r="N41" s="9">
        <f t="shared" si="7"/>
        <v>1.005208542051487E-46</v>
      </c>
      <c r="O41" s="9">
        <f t="shared" si="7"/>
        <v>1.0388115164076213E-54</v>
      </c>
      <c r="P41" s="9">
        <f t="shared" si="7"/>
        <v>2.4658110111099201E-63</v>
      </c>
      <c r="Q41" s="9">
        <f t="shared" si="7"/>
        <v>1.3443899782859255E-72</v>
      </c>
      <c r="R41" s="9">
        <f t="shared" si="7"/>
        <v>1.6835778059920958E-82</v>
      </c>
      <c r="S41" s="9">
        <f t="shared" si="7"/>
        <v>4.842655381195926E-93</v>
      </c>
      <c r="T41" s="9">
        <f t="shared" si="7"/>
        <v>3.1994577798548974E-104</v>
      </c>
      <c r="U41" s="9">
        <f t="shared" si="7"/>
        <v>4.8552505889262544E-116</v>
      </c>
      <c r="V41" s="9">
        <f t="shared" si="7"/>
        <v>1.6923467917915796E-128</v>
      </c>
      <c r="W41" s="10">
        <f t="shared" si="2"/>
        <v>1.3008274753535143</v>
      </c>
      <c r="X41" s="10">
        <f t="shared" si="5"/>
        <v>6.8473588923897637</v>
      </c>
      <c r="Y41" s="10">
        <f t="shared" si="3"/>
        <v>3.1526411076102363</v>
      </c>
    </row>
    <row r="42" spans="1:25" x14ac:dyDescent="0.25">
      <c r="A42" s="15">
        <v>120</v>
      </c>
      <c r="B42" s="14">
        <f t="shared" si="4"/>
        <v>2</v>
      </c>
      <c r="C42" s="9">
        <f t="shared" si="6"/>
        <v>0.44826232950443012</v>
      </c>
      <c r="D42" s="9">
        <f t="shared" si="6"/>
        <v>4.0376528360055827E-2</v>
      </c>
      <c r="E42" s="9">
        <f t="shared" si="6"/>
        <v>7.3078595735819095E-4</v>
      </c>
      <c r="F42" s="9">
        <f t="shared" si="6"/>
        <v>2.6577608479762747E-6</v>
      </c>
      <c r="G42" s="9">
        <f t="shared" si="6"/>
        <v>1.942254305717463E-9</v>
      </c>
      <c r="H42" s="9">
        <f t="shared" si="6"/>
        <v>2.8520738963911745E-13</v>
      </c>
      <c r="I42" s="9">
        <f t="shared" si="6"/>
        <v>8.4155003438465725E-18</v>
      </c>
      <c r="J42" s="9">
        <f t="shared" si="6"/>
        <v>4.989575491372039E-23</v>
      </c>
      <c r="K42" s="9">
        <f t="shared" si="6"/>
        <v>5.9444508556363551E-29</v>
      </c>
      <c r="L42" s="9">
        <f t="shared" si="6"/>
        <v>1.4230638013015462E-35</v>
      </c>
      <c r="M42" s="9">
        <f t="shared" si="7"/>
        <v>6.8454419130369701E-43</v>
      </c>
      <c r="N42" s="9">
        <f t="shared" si="7"/>
        <v>6.61672515103796E-51</v>
      </c>
      <c r="O42" s="9">
        <f t="shared" si="7"/>
        <v>1.2851362914352371E-59</v>
      </c>
      <c r="P42" s="9">
        <f t="shared" si="7"/>
        <v>5.0155639051379546E-69</v>
      </c>
      <c r="Q42" s="9">
        <f t="shared" si="7"/>
        <v>3.9332797485598752E-79</v>
      </c>
      <c r="R42" s="9">
        <f t="shared" si="7"/>
        <v>6.1980402359814257E-90</v>
      </c>
      <c r="S42" s="9">
        <f t="shared" si="7"/>
        <v>1.9625396234124191E-101</v>
      </c>
      <c r="T42" s="9">
        <f t="shared" si="7"/>
        <v>1.2486679477965479E-113</v>
      </c>
      <c r="U42" s="9">
        <f t="shared" si="7"/>
        <v>1.5963936124043933E-126</v>
      </c>
      <c r="V42" s="9">
        <f t="shared" si="7"/>
        <v>4.1010728716564722E-140</v>
      </c>
      <c r="W42" s="10">
        <f t="shared" si="2"/>
        <v>1.1935460600111034</v>
      </c>
      <c r="X42" s="10">
        <f t="shared" si="5"/>
        <v>7.055223353670149</v>
      </c>
      <c r="Y42" s="10">
        <f t="shared" si="3"/>
        <v>2.944776646329851</v>
      </c>
    </row>
    <row r="43" spans="1:25" x14ac:dyDescent="0.25">
      <c r="A43" s="15">
        <v>130</v>
      </c>
      <c r="B43" s="14">
        <f t="shared" si="4"/>
        <v>2.1666666666666665</v>
      </c>
      <c r="C43" s="9">
        <f t="shared" si="6"/>
        <v>0.41926949369946737</v>
      </c>
      <c r="D43" s="9">
        <f t="shared" si="6"/>
        <v>3.0901037146199285E-2</v>
      </c>
      <c r="E43" s="9">
        <f t="shared" si="6"/>
        <v>4.0034957907466781E-4</v>
      </c>
      <c r="F43" s="9">
        <f t="shared" si="6"/>
        <v>9.1178454056924334E-7</v>
      </c>
      <c r="G43" s="9">
        <f t="shared" si="6"/>
        <v>3.6503255702368758E-10</v>
      </c>
      <c r="H43" s="9">
        <f t="shared" si="6"/>
        <v>2.5689609628790962E-14</v>
      </c>
      <c r="I43" s="9">
        <f t="shared" si="6"/>
        <v>3.1781174087223968E-19</v>
      </c>
      <c r="J43" s="9">
        <f t="shared" si="6"/>
        <v>6.9114456571080592E-25</v>
      </c>
      <c r="K43" s="9">
        <f t="shared" si="6"/>
        <v>2.642131239746616E-31</v>
      </c>
      <c r="L43" s="9">
        <f t="shared" si="6"/>
        <v>1.7755234090171181E-38</v>
      </c>
      <c r="M43" s="9">
        <f t="shared" si="7"/>
        <v>2.0974177888674362E-46</v>
      </c>
      <c r="N43" s="9">
        <f t="shared" si="7"/>
        <v>4.355419785333918E-55</v>
      </c>
      <c r="O43" s="9">
        <f t="shared" si="7"/>
        <v>1.5898700211520344E-64</v>
      </c>
      <c r="P43" s="9">
        <f t="shared" si="7"/>
        <v>1.0201869151033887E-74</v>
      </c>
      <c r="Q43" s="9">
        <f t="shared" si="7"/>
        <v>1.1507590677041571E-85</v>
      </c>
      <c r="R43" s="9">
        <f t="shared" si="7"/>
        <v>2.2817895692207089E-97</v>
      </c>
      <c r="S43" s="9">
        <f t="shared" si="7"/>
        <v>7.9534087608614464E-110</v>
      </c>
      <c r="T43" s="9">
        <f t="shared" si="7"/>
        <v>4.8732371268393797E-123</v>
      </c>
      <c r="U43" s="9">
        <f t="shared" si="7"/>
        <v>5.2489001732231727E-137</v>
      </c>
      <c r="V43" s="9">
        <f t="shared" si="7"/>
        <v>9.9381514357531388E-152</v>
      </c>
      <c r="W43" s="10">
        <f t="shared" si="2"/>
        <v>1.098914229320533</v>
      </c>
      <c r="X43" s="10">
        <f t="shared" si="5"/>
        <v>7.2462617111144514</v>
      </c>
      <c r="Y43" s="10">
        <f t="shared" si="3"/>
        <v>2.7537382888855486</v>
      </c>
    </row>
    <row r="44" spans="1:25" x14ac:dyDescent="0.25">
      <c r="A44" s="15">
        <v>140</v>
      </c>
      <c r="B44" s="14">
        <f t="shared" si="4"/>
        <v>2.3333333333333335</v>
      </c>
      <c r="C44" s="9">
        <f t="shared" si="6"/>
        <v>0.39215186460425161</v>
      </c>
      <c r="D44" s="9">
        <f t="shared" si="6"/>
        <v>2.3649237205233268E-2</v>
      </c>
      <c r="E44" s="9">
        <f t="shared" si="6"/>
        <v>2.1932521260353623E-4</v>
      </c>
      <c r="F44" s="9">
        <f t="shared" si="6"/>
        <v>3.1280130003197676E-7</v>
      </c>
      <c r="G44" s="9">
        <f t="shared" si="6"/>
        <v>6.8605211632175825E-11</v>
      </c>
      <c r="H44" s="9">
        <f t="shared" si="6"/>
        <v>2.3139514151955829E-15</v>
      </c>
      <c r="I44" s="9">
        <f t="shared" si="6"/>
        <v>1.2002174381716723E-20</v>
      </c>
      <c r="J44" s="9">
        <f t="shared" si="6"/>
        <v>9.5735761797288428E-27</v>
      </c>
      <c r="K44" s="9">
        <f t="shared" si="6"/>
        <v>1.174348591245572E-33</v>
      </c>
      <c r="L44" s="9">
        <f t="shared" si="6"/>
        <v>2.2152790149566279E-41</v>
      </c>
      <c r="M44" s="9">
        <f t="shared" si="7"/>
        <v>6.4264096269363541E-50</v>
      </c>
      <c r="N44" s="9">
        <f t="shared" si="7"/>
        <v>2.866929043214517E-59</v>
      </c>
      <c r="O44" s="9">
        <f t="shared" si="7"/>
        <v>1.9668627374416329E-69</v>
      </c>
      <c r="P44" s="9">
        <f t="shared" si="7"/>
        <v>2.0751033411856047E-80</v>
      </c>
      <c r="Q44" s="9">
        <f t="shared" si="7"/>
        <v>3.3667740831000791E-92</v>
      </c>
      <c r="R44" s="9">
        <f t="shared" si="7"/>
        <v>8.4003385585962485E-105</v>
      </c>
      <c r="S44" s="9">
        <f t="shared" si="7"/>
        <v>3.223206816449396E-118</v>
      </c>
      <c r="T44" s="9">
        <f t="shared" si="7"/>
        <v>1.9019019537031106E-132</v>
      </c>
      <c r="U44" s="9">
        <f t="shared" si="7"/>
        <v>1.7258245594558295E-147</v>
      </c>
      <c r="V44" s="9">
        <f t="shared" si="7"/>
        <v>2.4083174586474357E-163</v>
      </c>
      <c r="W44" s="10">
        <f t="shared" si="2"/>
        <v>1.014646540893573</v>
      </c>
      <c r="X44" s="10">
        <f t="shared" si="5"/>
        <v>7.4223917752989603</v>
      </c>
      <c r="Y44" s="10">
        <f t="shared" si="3"/>
        <v>2.5776082247010397</v>
      </c>
    </row>
    <row r="45" spans="1:25" x14ac:dyDescent="0.25">
      <c r="A45" s="15">
        <v>150</v>
      </c>
      <c r="B45" s="14">
        <f t="shared" si="4"/>
        <v>2.5</v>
      </c>
      <c r="C45" s="9">
        <f t="shared" ref="C45:L54" si="8">EXP(-Dab*C$24^2*PI()*PI()*$A45*60/(R.^2))</f>
        <v>0.36678815707689694</v>
      </c>
      <c r="D45" s="9">
        <f t="shared" si="8"/>
        <v>1.8099276659980304E-2</v>
      </c>
      <c r="E45" s="9">
        <f t="shared" si="8"/>
        <v>1.2015386401746333E-4</v>
      </c>
      <c r="F45" s="9">
        <f t="shared" si="8"/>
        <v>1.0731115625255985E-7</v>
      </c>
      <c r="G45" s="9">
        <f t="shared" si="8"/>
        <v>1.2893850075926858E-11</v>
      </c>
      <c r="H45" s="9">
        <f t="shared" si="8"/>
        <v>2.0842555528305306E-16</v>
      </c>
      <c r="I45" s="9">
        <f t="shared" si="8"/>
        <v>4.5326264377075748E-22</v>
      </c>
      <c r="J45" s="9">
        <f t="shared" si="8"/>
        <v>1.326109838899047E-28</v>
      </c>
      <c r="K45" s="9">
        <f t="shared" si="8"/>
        <v>5.219629490822329E-36</v>
      </c>
      <c r="L45" s="9">
        <f t="shared" si="8"/>
        <v>2.7639517953885586E-44</v>
      </c>
      <c r="M45" s="9">
        <f t="shared" ref="M45:V54" si="9">EXP(-Dab*M$24^2*PI()*PI()*$A45*60/(R.^2))</f>
        <v>1.9690278642807698E-53</v>
      </c>
      <c r="N45" s="9">
        <f t="shared" si="9"/>
        <v>1.887138908287032E-63</v>
      </c>
      <c r="O45" s="9">
        <f t="shared" si="9"/>
        <v>2.4332486155901707E-74</v>
      </c>
      <c r="P45" s="9">
        <f t="shared" si="9"/>
        <v>4.2208479768272609E-86</v>
      </c>
      <c r="Q45" s="9">
        <f t="shared" si="9"/>
        <v>9.8501658989732469E-99</v>
      </c>
      <c r="R45" s="9">
        <f t="shared" si="9"/>
        <v>3.0925589655989591E-112</v>
      </c>
      <c r="S45" s="9">
        <f t="shared" si="9"/>
        <v>1.3062401913416671E-126</v>
      </c>
      <c r="T45" s="9">
        <f t="shared" si="9"/>
        <v>7.4226452506847755E-142</v>
      </c>
      <c r="U45" s="9">
        <f t="shared" si="9"/>
        <v>5.6744657199153174E-158</v>
      </c>
      <c r="V45" s="9">
        <f t="shared" si="9"/>
        <v>5.8360883501538584E-175</v>
      </c>
      <c r="W45" s="10">
        <f t="shared" si="2"/>
        <v>0.93900781478928197</v>
      </c>
      <c r="X45" s="10">
        <f t="shared" si="5"/>
        <v>7.5851963049391982</v>
      </c>
      <c r="Y45" s="10">
        <f t="shared" si="3"/>
        <v>2.4148036950608018</v>
      </c>
    </row>
    <row r="46" spans="1:25" x14ac:dyDescent="0.25">
      <c r="A46" s="15">
        <v>160</v>
      </c>
      <c r="B46" s="14">
        <f t="shared" si="4"/>
        <v>2.6666666666666665</v>
      </c>
      <c r="C46" s="9">
        <f t="shared" si="8"/>
        <v>0.3430649304897066</v>
      </c>
      <c r="D46" s="9">
        <f t="shared" si="8"/>
        <v>1.3851770895258211E-2</v>
      </c>
      <c r="E46" s="9">
        <f t="shared" si="8"/>
        <v>6.582440234276239E-5</v>
      </c>
      <c r="F46" s="9">
        <f t="shared" si="8"/>
        <v>3.6814694360554448E-8</v>
      </c>
      <c r="G46" s="9">
        <f t="shared" si="8"/>
        <v>2.4233052537149701E-12</v>
      </c>
      <c r="H46" s="9">
        <f t="shared" si="8"/>
        <v>1.8773605966734269E-17</v>
      </c>
      <c r="I46" s="9">
        <f t="shared" si="8"/>
        <v>1.7117483691206843E-23</v>
      </c>
      <c r="J46" s="9">
        <f t="shared" si="8"/>
        <v>1.8368969670377291E-30</v>
      </c>
      <c r="K46" s="9">
        <f t="shared" si="8"/>
        <v>2.3199697453177236E-38</v>
      </c>
      <c r="L46" s="9">
        <f t="shared" si="8"/>
        <v>3.4485179860656087E-47</v>
      </c>
      <c r="M46" s="9">
        <f t="shared" si="9"/>
        <v>6.0330277019119861E-57</v>
      </c>
      <c r="N46" s="9">
        <f t="shared" si="9"/>
        <v>1.2421979077576698E-67</v>
      </c>
      <c r="O46" s="9">
        <f t="shared" si="9"/>
        <v>3.0102247160228409E-79</v>
      </c>
      <c r="P46" s="9">
        <f t="shared" si="9"/>
        <v>8.585383334840525E-92</v>
      </c>
      <c r="Q46" s="9">
        <f t="shared" si="9"/>
        <v>2.8818615636948519E-105</v>
      </c>
      <c r="R46" s="9">
        <f t="shared" si="9"/>
        <v>1.1385161311051607E-119</v>
      </c>
      <c r="S46" s="9">
        <f t="shared" si="9"/>
        <v>5.2936827657736061E-135</v>
      </c>
      <c r="T46" s="9">
        <f t="shared" si="9"/>
        <v>2.8968718608358793E-151</v>
      </c>
      <c r="U46" s="9">
        <f t="shared" si="9"/>
        <v>1.8657493909256387E-168</v>
      </c>
      <c r="V46" s="9">
        <f t="shared" si="9"/>
        <v>1.4142623560072678E-186</v>
      </c>
      <c r="W46" s="10">
        <f t="shared" si="2"/>
        <v>0.87065640621652107</v>
      </c>
      <c r="X46" s="10">
        <f t="shared" si="5"/>
        <v>7.7360016566896812</v>
      </c>
      <c r="Y46" s="10">
        <f t="shared" si="3"/>
        <v>2.2639983433103188</v>
      </c>
    </row>
    <row r="47" spans="1:25" x14ac:dyDescent="0.25">
      <c r="A47" s="15">
        <v>170</v>
      </c>
      <c r="B47" s="14">
        <f t="shared" si="4"/>
        <v>2.8333333333333335</v>
      </c>
      <c r="C47" s="9">
        <f t="shared" si="8"/>
        <v>0.32087608135949941</v>
      </c>
      <c r="D47" s="9">
        <f t="shared" si="8"/>
        <v>1.0601062160620692E-2</v>
      </c>
      <c r="E47" s="9">
        <f t="shared" si="8"/>
        <v>3.6060862288641237E-5</v>
      </c>
      <c r="F47" s="9">
        <f t="shared" si="8"/>
        <v>1.2629830561803392E-8</v>
      </c>
      <c r="G47" s="9">
        <f t="shared" si="8"/>
        <v>4.5544258061806612E-13</v>
      </c>
      <c r="H47" s="9">
        <f t="shared" si="8"/>
        <v>1.691003200234057E-18</v>
      </c>
      <c r="I47" s="9">
        <f t="shared" si="8"/>
        <v>6.4644252498099134E-25</v>
      </c>
      <c r="J47" s="9">
        <f t="shared" si="8"/>
        <v>2.5444275945601185E-32</v>
      </c>
      <c r="K47" s="9">
        <f t="shared" si="8"/>
        <v>1.0311574085197438E-40</v>
      </c>
      <c r="L47" s="9">
        <f t="shared" si="8"/>
        <v>4.3026352051650658E-50</v>
      </c>
      <c r="M47" s="9">
        <f t="shared" si="9"/>
        <v>1.8484971143530714E-60</v>
      </c>
      <c r="N47" s="9">
        <f t="shared" si="9"/>
        <v>8.1766934869580822E-72</v>
      </c>
      <c r="O47" s="9">
        <f t="shared" si="9"/>
        <v>3.7240143826230035E-84</v>
      </c>
      <c r="P47" s="9">
        <f t="shared" si="9"/>
        <v>1.7463032881264505E-97</v>
      </c>
      <c r="Q47" s="9">
        <f t="shared" si="9"/>
        <v>8.4314580662719626E-112</v>
      </c>
      <c r="R47" s="9">
        <f t="shared" si="9"/>
        <v>4.191412339119668E-127</v>
      </c>
      <c r="S47" s="9">
        <f t="shared" si="9"/>
        <v>2.145323456619949E-143</v>
      </c>
      <c r="T47" s="9">
        <f t="shared" si="9"/>
        <v>1.1305762696026109E-160</v>
      </c>
      <c r="U47" s="9">
        <f t="shared" si="9"/>
        <v>6.1345348823281627E-179</v>
      </c>
      <c r="V47" s="9">
        <f t="shared" si="9"/>
        <v>3.4271893974437481E-198</v>
      </c>
      <c r="W47" s="10">
        <f t="shared" si="2"/>
        <v>0.8085383891912612</v>
      </c>
      <c r="X47" s="10">
        <f t="shared" si="5"/>
        <v>7.8759345563069969</v>
      </c>
      <c r="Y47" s="10">
        <f t="shared" si="3"/>
        <v>2.1240654436930031</v>
      </c>
    </row>
    <row r="48" spans="1:25" x14ac:dyDescent="0.25">
      <c r="A48" s="15">
        <v>180</v>
      </c>
      <c r="B48" s="14">
        <f t="shared" si="4"/>
        <v>3</v>
      </c>
      <c r="C48" s="9">
        <f t="shared" si="8"/>
        <v>0.300122368793733</v>
      </c>
      <c r="D48" s="9">
        <f t="shared" si="8"/>
        <v>8.1132239179479322E-3</v>
      </c>
      <c r="E48" s="9">
        <f t="shared" si="8"/>
        <v>1.975537555554156E-5</v>
      </c>
      <c r="F48" s="9">
        <f t="shared" si="8"/>
        <v>4.3328519437818631E-9</v>
      </c>
      <c r="G48" s="9">
        <f t="shared" si="8"/>
        <v>8.559711737596942E-14</v>
      </c>
      <c r="H48" s="9">
        <f t="shared" si="8"/>
        <v>1.523144689554374E-19</v>
      </c>
      <c r="I48" s="9">
        <f t="shared" si="8"/>
        <v>2.441293040743338E-26</v>
      </c>
      <c r="J48" s="9">
        <f t="shared" si="8"/>
        <v>3.5244828099420059E-34</v>
      </c>
      <c r="K48" s="9">
        <f t="shared" si="8"/>
        <v>4.5831873596246628E-43</v>
      </c>
      <c r="L48" s="9">
        <f t="shared" si="8"/>
        <v>5.368297275388959E-53</v>
      </c>
      <c r="M48" s="9">
        <f t="shared" si="9"/>
        <v>5.6637259939791722E-64</v>
      </c>
      <c r="N48" s="9">
        <f t="shared" si="9"/>
        <v>5.3822596191894295E-76</v>
      </c>
      <c r="O48" s="9">
        <f t="shared" si="9"/>
        <v>4.6070590837169152E-89</v>
      </c>
      <c r="P48" s="9">
        <f t="shared" si="9"/>
        <v>3.5520547600314679E-103</v>
      </c>
      <c r="Q48" s="9">
        <f t="shared" si="9"/>
        <v>2.4667904252887947E-118</v>
      </c>
      <c r="R48" s="9">
        <f t="shared" si="9"/>
        <v>1.5430556420375321E-134</v>
      </c>
      <c r="S48" s="9">
        <f t="shared" si="9"/>
        <v>8.694160449660381E-152</v>
      </c>
      <c r="T48" s="9">
        <f t="shared" si="9"/>
        <v>4.412354991152012E-170</v>
      </c>
      <c r="U48" s="9">
        <f t="shared" si="9"/>
        <v>2.0170189204149448E-189</v>
      </c>
      <c r="V48" s="9">
        <f t="shared" si="9"/>
        <v>8.3051260723017369E-210</v>
      </c>
      <c r="W48" s="10">
        <f t="shared" si="2"/>
        <v>0.7518140252484955</v>
      </c>
      <c r="X48" s="10">
        <f t="shared" si="5"/>
        <v>8.0059639241769762</v>
      </c>
      <c r="Y48" s="10">
        <f t="shared" si="3"/>
        <v>1.9940360758230238</v>
      </c>
    </row>
    <row r="49" spans="1:25" x14ac:dyDescent="0.25">
      <c r="A49" s="15">
        <v>190</v>
      </c>
      <c r="B49" s="14">
        <f t="shared" si="4"/>
        <v>3.1666666666666665</v>
      </c>
      <c r="C49" s="9">
        <f t="shared" si="8"/>
        <v>0.28071097062995498</v>
      </c>
      <c r="D49" s="9">
        <f t="shared" si="8"/>
        <v>6.2092270892701168E-3</v>
      </c>
      <c r="E49" s="9">
        <f t="shared" si="8"/>
        <v>1.0822671410811565E-5</v>
      </c>
      <c r="F49" s="9">
        <f t="shared" si="8"/>
        <v>1.4864495509157187E-9</v>
      </c>
      <c r="G49" s="9">
        <f t="shared" si="8"/>
        <v>1.6087355058309295E-14</v>
      </c>
      <c r="H49" s="9">
        <f t="shared" si="8"/>
        <v>1.3719487609465252E-20</v>
      </c>
      <c r="I49" s="9">
        <f t="shared" si="8"/>
        <v>9.2195539130984932E-28</v>
      </c>
      <c r="J49" s="9">
        <f t="shared" si="8"/>
        <v>4.8820328407593033E-36</v>
      </c>
      <c r="K49" s="9">
        <f t="shared" si="8"/>
        <v>2.0370901862187217E-45</v>
      </c>
      <c r="L49" s="9">
        <f t="shared" si="8"/>
        <v>6.697898906780066E-56</v>
      </c>
      <c r="M49" s="9">
        <f t="shared" si="9"/>
        <v>1.7353444528423144E-67</v>
      </c>
      <c r="N49" s="9">
        <f t="shared" si="9"/>
        <v>3.5428402268672809E-80</v>
      </c>
      <c r="O49" s="9">
        <f t="shared" si="9"/>
        <v>5.6994928644476833E-94</v>
      </c>
      <c r="P49" s="9">
        <f t="shared" si="9"/>
        <v>7.2250296406404547E-109</v>
      </c>
      <c r="Q49" s="9">
        <f t="shared" si="9"/>
        <v>7.2170850574923506E-125</v>
      </c>
      <c r="R49" s="9">
        <f t="shared" si="9"/>
        <v>5.6807121842943072E-142</v>
      </c>
      <c r="S49" s="9">
        <f t="shared" si="9"/>
        <v>3.52340462652319E-160</v>
      </c>
      <c r="T49" s="9">
        <f t="shared" si="9"/>
        <v>1.7220312411816437E-179</v>
      </c>
      <c r="U49" s="9">
        <f t="shared" si="9"/>
        <v>6.6319051131849072E-200</v>
      </c>
      <c r="V49" s="9">
        <f t="shared" si="9"/>
        <v>2.0125855643774118E-221</v>
      </c>
      <c r="W49" s="10">
        <f t="shared" si="2"/>
        <v>0.69980542051398942</v>
      </c>
      <c r="X49" s="10">
        <f t="shared" si="5"/>
        <v>8.1269322113238491</v>
      </c>
      <c r="Y49" s="10">
        <f t="shared" si="3"/>
        <v>1.8730677886761509</v>
      </c>
    </row>
    <row r="50" spans="1:25" x14ac:dyDescent="0.25">
      <c r="A50" s="15">
        <v>200</v>
      </c>
      <c r="B50" s="14">
        <f t="shared" si="4"/>
        <v>3.3333333333333335</v>
      </c>
      <c r="C50" s="9">
        <f t="shared" si="8"/>
        <v>0.26255506828339031</v>
      </c>
      <c r="D50" s="9">
        <f t="shared" si="8"/>
        <v>4.7520568193411029E-3</v>
      </c>
      <c r="E50" s="9">
        <f t="shared" si="8"/>
        <v>5.9290301081389531E-6</v>
      </c>
      <c r="F50" s="9">
        <f t="shared" si="8"/>
        <v>5.0994871186135606E-10</v>
      </c>
      <c r="G50" s="9">
        <f t="shared" si="8"/>
        <v>3.0235012662326663E-15</v>
      </c>
      <c r="H50" s="9">
        <f t="shared" si="8"/>
        <v>1.2357613925788014E-21</v>
      </c>
      <c r="I50" s="9">
        <f t="shared" si="8"/>
        <v>3.4817685930341419E-29</v>
      </c>
      <c r="J50" s="9">
        <f t="shared" si="8"/>
        <v>6.762480041332418E-38</v>
      </c>
      <c r="K50" s="9">
        <f t="shared" si="8"/>
        <v>9.0542587530795342E-48</v>
      </c>
      <c r="L50" s="9">
        <f t="shared" si="8"/>
        <v>8.3568117531634171E-59</v>
      </c>
      <c r="M50" s="9">
        <f t="shared" si="9"/>
        <v>5.3170304728931313E-71</v>
      </c>
      <c r="N50" s="9">
        <f t="shared" si="9"/>
        <v>2.3320534052944213E-84</v>
      </c>
      <c r="O50" s="9">
        <f t="shared" si="9"/>
        <v>7.0509664238298341E-99</v>
      </c>
      <c r="P50" s="9">
        <f t="shared" si="9"/>
        <v>1.4696015921688856E-114</v>
      </c>
      <c r="Q50" s="9">
        <f t="shared" si="9"/>
        <v>2.1115014957537149E-131</v>
      </c>
      <c r="R50" s="9">
        <f t="shared" si="9"/>
        <v>2.0913368281506887E-149</v>
      </c>
      <c r="S50" s="9">
        <f t="shared" si="9"/>
        <v>1.4278986722278247E-168</v>
      </c>
      <c r="T50" s="9">
        <f t="shared" si="9"/>
        <v>6.7206550732016853E-189</v>
      </c>
      <c r="U50" s="9">
        <f t="shared" si="9"/>
        <v>2.1805529430155283E-210</v>
      </c>
      <c r="V50" s="9">
        <f t="shared" si="9"/>
        <v>4.8771091717067246E-233</v>
      </c>
      <c r="W50" s="10">
        <f t="shared" si="2"/>
        <v>0.65195852086464956</v>
      </c>
      <c r="X50" s="10">
        <f t="shared" si="5"/>
        <v>8.2395792064387354</v>
      </c>
      <c r="Y50" s="10">
        <f t="shared" si="3"/>
        <v>1.7604207935612646</v>
      </c>
    </row>
    <row r="51" spans="1:25" x14ac:dyDescent="0.25">
      <c r="A51" s="15">
        <v>210</v>
      </c>
      <c r="B51" s="14">
        <f t="shared" si="4"/>
        <v>3.5</v>
      </c>
      <c r="C51" s="9">
        <f t="shared" si="8"/>
        <v>0.24557345844587236</v>
      </c>
      <c r="D51" s="9">
        <f t="shared" si="8"/>
        <v>3.6368526532503959E-3</v>
      </c>
      <c r="E51" s="9">
        <f t="shared" si="8"/>
        <v>3.2481257804889847E-6</v>
      </c>
      <c r="F51" s="9">
        <f t="shared" si="8"/>
        <v>1.7494551938803072E-10</v>
      </c>
      <c r="G51" s="9">
        <f t="shared" si="8"/>
        <v>5.6824505170530115E-16</v>
      </c>
      <c r="H51" s="9">
        <f t="shared" si="8"/>
        <v>1.1130927501510458E-22</v>
      </c>
      <c r="I51" s="9">
        <f t="shared" si="8"/>
        <v>1.3148914415713689E-30</v>
      </c>
      <c r="J51" s="9">
        <f t="shared" si="8"/>
        <v>9.3672324216291196E-40</v>
      </c>
      <c r="K51" s="9">
        <f t="shared" si="8"/>
        <v>4.0243481669258583E-50</v>
      </c>
      <c r="L51" s="9">
        <f t="shared" si="8"/>
        <v>1.0426598497495418E-61</v>
      </c>
      <c r="M51" s="9">
        <f t="shared" si="9"/>
        <v>1.6291182423968395E-74</v>
      </c>
      <c r="N51" s="9">
        <f t="shared" si="9"/>
        <v>1.5350602163490914E-88</v>
      </c>
      <c r="O51" s="9">
        <f t="shared" si="9"/>
        <v>8.7229037201002779E-104</v>
      </c>
      <c r="P51" s="9">
        <f t="shared" si="9"/>
        <v>2.9892318054406461E-120</v>
      </c>
      <c r="Q51" s="9">
        <f t="shared" si="9"/>
        <v>6.1776167677851899E-138</v>
      </c>
      <c r="R51" s="9">
        <f t="shared" si="9"/>
        <v>7.6991926133333237E-157</v>
      </c>
      <c r="S51" s="9">
        <f t="shared" si="9"/>
        <v>5.786717207560122E-177</v>
      </c>
      <c r="T51" s="9">
        <f t="shared" si="9"/>
        <v>2.6229027402524547E-198</v>
      </c>
      <c r="U51" s="9">
        <f t="shared" si="9"/>
        <v>7.1696006745337171E-221</v>
      </c>
      <c r="V51" s="9">
        <f t="shared" si="9"/>
        <v>1.1818724278737785E-244</v>
      </c>
      <c r="W51" s="10">
        <f t="shared" si="2"/>
        <v>0.60781507204299123</v>
      </c>
      <c r="X51" s="10">
        <f t="shared" si="5"/>
        <v>8.3445603391810383</v>
      </c>
      <c r="Y51" s="10">
        <f t="shared" si="3"/>
        <v>1.6554396608189617</v>
      </c>
    </row>
    <row r="52" spans="1:25" x14ac:dyDescent="0.25">
      <c r="A52" s="15">
        <v>220</v>
      </c>
      <c r="B52" s="14">
        <f t="shared" si="4"/>
        <v>3.6666666666666665</v>
      </c>
      <c r="C52" s="9">
        <f t="shared" si="8"/>
        <v>0.22969018989941814</v>
      </c>
      <c r="D52" s="9">
        <f t="shared" si="8"/>
        <v>2.7833625994582319E-3</v>
      </c>
      <c r="E52" s="9">
        <f t="shared" si="8"/>
        <v>1.7794345607040221E-6</v>
      </c>
      <c r="F52" s="9">
        <f t="shared" si="8"/>
        <v>6.0017672448340529E-11</v>
      </c>
      <c r="G52" s="9">
        <f t="shared" si="8"/>
        <v>1.0679752060759091E-16</v>
      </c>
      <c r="H52" s="9">
        <f t="shared" si="8"/>
        <v>1.0026008887146903E-23</v>
      </c>
      <c r="I52" s="9">
        <f t="shared" si="8"/>
        <v>4.9656933162549614E-32</v>
      </c>
      <c r="J52" s="9">
        <f t="shared" si="8"/>
        <v>1.297527574270426E-41</v>
      </c>
      <c r="K52" s="9">
        <f t="shared" si="8"/>
        <v>1.7887028204413658E-52</v>
      </c>
      <c r="L52" s="9">
        <f t="shared" si="8"/>
        <v>1.3009022990953548E-64</v>
      </c>
      <c r="M52" s="9">
        <f t="shared" si="9"/>
        <v>4.9915573387074637E-78</v>
      </c>
      <c r="N52" s="9">
        <f t="shared" si="9"/>
        <v>1.0104442130132759E-92</v>
      </c>
      <c r="O52" s="9">
        <f t="shared" si="9"/>
        <v>1.0791293666211015E-108</v>
      </c>
      <c r="P52" s="9">
        <f t="shared" si="9"/>
        <v>6.0802239425109258E-126</v>
      </c>
      <c r="Q52" s="9">
        <f t="shared" si="9"/>
        <v>1.8073844137156316E-144</v>
      </c>
      <c r="R52" s="9">
        <f t="shared" si="9"/>
        <v>2.8344342288291585E-164</v>
      </c>
      <c r="S52" s="9">
        <f t="shared" si="9"/>
        <v>2.3451311141025858E-185</v>
      </c>
      <c r="T52" s="9">
        <f t="shared" si="9"/>
        <v>1.0236530085074029E-207</v>
      </c>
      <c r="U52" s="9">
        <f t="shared" si="9"/>
        <v>2.3573458281268741E-231</v>
      </c>
      <c r="V52" s="9">
        <f t="shared" si="9"/>
        <v>2.8640376636872524E-256</v>
      </c>
      <c r="W52" s="10">
        <f t="shared" si="2"/>
        <v>0.56699166371244214</v>
      </c>
      <c r="X52" s="10">
        <f t="shared" si="5"/>
        <v>8.442460900493991</v>
      </c>
      <c r="Y52" s="10">
        <f t="shared" si="3"/>
        <v>1.557539099506009</v>
      </c>
    </row>
    <row r="53" spans="1:25" x14ac:dyDescent="0.25">
      <c r="A53" s="15">
        <v>230</v>
      </c>
      <c r="B53" s="14">
        <f t="shared" si="4"/>
        <v>3.8333333333333335</v>
      </c>
      <c r="C53" s="9">
        <f t="shared" si="8"/>
        <v>0.21483422382007636</v>
      </c>
      <c r="D53" s="9">
        <f t="shared" si="8"/>
        <v>2.1301680597752533E-3</v>
      </c>
      <c r="E53" s="9">
        <f t="shared" si="8"/>
        <v>9.7483520338034689E-7</v>
      </c>
      <c r="F53" s="9">
        <f t="shared" si="8"/>
        <v>2.05899586266439E-11</v>
      </c>
      <c r="G53" s="9">
        <f t="shared" si="8"/>
        <v>2.0071816505397442E-17</v>
      </c>
      <c r="H53" s="9">
        <f t="shared" si="8"/>
        <v>9.0307707234199057E-25</v>
      </c>
      <c r="I53" s="9">
        <f t="shared" si="8"/>
        <v>1.8752962664074936E-33</v>
      </c>
      <c r="J53" s="9">
        <f t="shared" si="8"/>
        <v>1.7973054689073992E-43</v>
      </c>
      <c r="K53" s="9">
        <f t="shared" si="8"/>
        <v>7.9502509403876011E-55</v>
      </c>
      <c r="L53" s="9">
        <f t="shared" si="8"/>
        <v>1.6231053609651773E-67</v>
      </c>
      <c r="M53" s="9">
        <f t="shared" si="9"/>
        <v>1.5293944918907299E-81</v>
      </c>
      <c r="N53" s="9">
        <f t="shared" si="9"/>
        <v>6.6511886422303675E-97</v>
      </c>
      <c r="O53" s="9">
        <f t="shared" si="9"/>
        <v>1.3350143796963055E-113</v>
      </c>
      <c r="P53" s="9">
        <f t="shared" si="9"/>
        <v>1.2367432704214639E-131</v>
      </c>
      <c r="Q53" s="9">
        <f t="shared" si="9"/>
        <v>5.2878618757588818E-151</v>
      </c>
      <c r="R53" s="9">
        <f t="shared" si="9"/>
        <v>1.0434882981943746E-171</v>
      </c>
      <c r="S53" s="9">
        <f t="shared" si="9"/>
        <v>9.5039030681281077E-194</v>
      </c>
      <c r="T53" s="9">
        <f t="shared" si="9"/>
        <v>3.9950603800332273E-217</v>
      </c>
      <c r="U53" s="9">
        <f t="shared" si="9"/>
        <v>7.7508910267845415E-242</v>
      </c>
      <c r="V53" s="9">
        <f t="shared" si="9"/>
        <v>6.9404375172513116E-268</v>
      </c>
      <c r="W53" s="10">
        <f t="shared" si="2"/>
        <v>0.5291639039658923</v>
      </c>
      <c r="X53" s="10">
        <f t="shared" si="5"/>
        <v>8.5338071978005186</v>
      </c>
      <c r="Y53" s="10">
        <f t="shared" si="3"/>
        <v>1.4661928021994814</v>
      </c>
    </row>
    <row r="54" spans="1:25" x14ac:dyDescent="0.25">
      <c r="A54" s="15">
        <v>240</v>
      </c>
      <c r="B54" s="14">
        <f t="shared" si="4"/>
        <v>4</v>
      </c>
      <c r="C54" s="9">
        <f t="shared" si="8"/>
        <v>0.20093911605273829</v>
      </c>
      <c r="D54" s="9">
        <f t="shared" si="8"/>
        <v>1.6302640424103927E-3</v>
      </c>
      <c r="E54" s="9">
        <f t="shared" si="8"/>
        <v>5.3404811547192773E-7</v>
      </c>
      <c r="F54" s="9">
        <f t="shared" si="8"/>
        <v>7.0636927250355665E-12</v>
      </c>
      <c r="G54" s="9">
        <f t="shared" si="8"/>
        <v>3.7723517880780233E-18</v>
      </c>
      <c r="H54" s="9">
        <f t="shared" si="8"/>
        <v>8.1343255104759364E-26</v>
      </c>
      <c r="I54" s="9">
        <f t="shared" si="8"/>
        <v>7.0820646037281768E-35</v>
      </c>
      <c r="J54" s="9">
        <f t="shared" si="8"/>
        <v>2.4895863584100523E-45</v>
      </c>
      <c r="K54" s="9">
        <f t="shared" si="8"/>
        <v>3.5336495975075795E-57</v>
      </c>
      <c r="L54" s="9">
        <f t="shared" si="8"/>
        <v>2.0251105825748064E-70</v>
      </c>
      <c r="M54" s="9">
        <f t="shared" si="9"/>
        <v>4.6860074984763253E-85</v>
      </c>
      <c r="N54" s="9">
        <f t="shared" si="9"/>
        <v>4.378105172437832E-101</v>
      </c>
      <c r="O54" s="9">
        <f t="shared" si="9"/>
        <v>1.6515752875639148E-118</v>
      </c>
      <c r="P54" s="9">
        <f t="shared" si="9"/>
        <v>2.5155881286522685E-137</v>
      </c>
      <c r="Q54" s="9">
        <f t="shared" si="9"/>
        <v>1.5470689580431236E-157</v>
      </c>
      <c r="R54" s="9">
        <f t="shared" si="9"/>
        <v>3.8415702766844683E-179</v>
      </c>
      <c r="S54" s="9">
        <f t="shared" si="9"/>
        <v>3.8515617734637597E-202</v>
      </c>
      <c r="T54" s="9">
        <f t="shared" si="9"/>
        <v>1.5591716438544422E-226</v>
      </c>
      <c r="U54" s="9">
        <f t="shared" si="9"/>
        <v>2.5484725657255478E-252</v>
      </c>
      <c r="V54" s="9">
        <f t="shared" si="9"/>
        <v>1.6818798698636661E-279</v>
      </c>
      <c r="W54" s="10">
        <f t="shared" si="2"/>
        <v>0.4940543654989365</v>
      </c>
      <c r="X54" s="10">
        <f t="shared" si="5"/>
        <v>8.6190753869225869</v>
      </c>
      <c r="Y54" s="10">
        <f t="shared" si="3"/>
        <v>1.3809246130774131</v>
      </c>
    </row>
    <row r="55" spans="1:25" x14ac:dyDescent="0.25">
      <c r="A55" s="15">
        <v>250</v>
      </c>
      <c r="B55" s="14">
        <f t="shared" si="4"/>
        <v>4.166666666666667</v>
      </c>
      <c r="C55" s="9">
        <f t="shared" ref="C55:L64" si="10">EXP(-Dab*C$24^2*PI()*PI()*$A55*60/(R.^2))</f>
        <v>0.18794271993586623</v>
      </c>
      <c r="D55" s="9">
        <f t="shared" si="10"/>
        <v>1.2476766026886541E-3</v>
      </c>
      <c r="E55" s="9">
        <f t="shared" si="10"/>
        <v>2.9256985042203016E-7</v>
      </c>
      <c r="F55" s="9">
        <f t="shared" si="10"/>
        <v>2.4233052537149701E-12</v>
      </c>
      <c r="G55" s="9">
        <f t="shared" si="10"/>
        <v>7.0898605560630999E-19</v>
      </c>
      <c r="H55" s="9">
        <f t="shared" si="10"/>
        <v>7.3268665030754337E-27</v>
      </c>
      <c r="I55" s="9">
        <f t="shared" si="10"/>
        <v>2.6745448145888296E-36</v>
      </c>
      <c r="J55" s="9">
        <f t="shared" si="10"/>
        <v>3.4485179860656087E-47</v>
      </c>
      <c r="K55" s="9">
        <f t="shared" si="10"/>
        <v>1.570601930881576E-59</v>
      </c>
      <c r="L55" s="9">
        <f t="shared" si="10"/>
        <v>2.5266830917357441E-73</v>
      </c>
      <c r="M55" s="9">
        <f t="shared" ref="M55:V64" si="11">EXP(-Dab*M$24^2*PI()*PI()*$A55*60/(R.^2))</f>
        <v>1.4357751641062269E-88</v>
      </c>
      <c r="N55" s="9">
        <f t="shared" si="11"/>
        <v>2.8818615636947698E-105</v>
      </c>
      <c r="O55" s="9">
        <f t="shared" si="11"/>
        <v>2.0431996628474456E-123</v>
      </c>
      <c r="P55" s="9">
        <f t="shared" si="11"/>
        <v>5.116812667886741E-143</v>
      </c>
      <c r="Q55" s="9">
        <f t="shared" si="11"/>
        <v>4.5262573364724037E-164</v>
      </c>
      <c r="R55" s="9">
        <f t="shared" si="11"/>
        <v>1.4142623560072678E-186</v>
      </c>
      <c r="S55" s="9">
        <f t="shared" si="11"/>
        <v>1.5608879834386946E-210</v>
      </c>
      <c r="T55" s="9">
        <f t="shared" si="11"/>
        <v>6.0850550022971653E-236</v>
      </c>
      <c r="U55" s="9">
        <f t="shared" si="11"/>
        <v>8.3793107086822625E-263</v>
      </c>
      <c r="V55" s="9">
        <f t="shared" si="11"/>
        <v>4.0757083247578698E-291</v>
      </c>
      <c r="W55" s="10">
        <f t="shared" si="2"/>
        <v>0.46142333751295467</v>
      </c>
      <c r="X55" s="10">
        <f t="shared" si="5"/>
        <v>8.6986985288402447</v>
      </c>
      <c r="Y55" s="10">
        <f t="shared" si="3"/>
        <v>1.3013014711597553</v>
      </c>
    </row>
    <row r="56" spans="1:25" x14ac:dyDescent="0.25">
      <c r="A56" s="15">
        <v>260</v>
      </c>
      <c r="B56" s="14">
        <f t="shared" si="4"/>
        <v>4.333333333333333</v>
      </c>
      <c r="C56" s="9">
        <f t="shared" si="10"/>
        <v>0.17578690834700769</v>
      </c>
      <c r="D56" s="9">
        <f t="shared" si="10"/>
        <v>9.5487409671078801E-4</v>
      </c>
      <c r="E56" s="9">
        <f t="shared" si="10"/>
        <v>1.602797854652637E-7</v>
      </c>
      <c r="F56" s="9">
        <f t="shared" si="10"/>
        <v>8.3135104842106618E-13</v>
      </c>
      <c r="G56" s="9">
        <f t="shared" si="10"/>
        <v>1.3324876768725174E-19</v>
      </c>
      <c r="H56" s="9">
        <f t="shared" si="10"/>
        <v>6.5995604287966925E-28</v>
      </c>
      <c r="I56" s="9">
        <f t="shared" si="10"/>
        <v>1.010043026362436E-37</v>
      </c>
      <c r="J56" s="9">
        <f t="shared" si="10"/>
        <v>4.7768081071157847E-49</v>
      </c>
      <c r="K56" s="9">
        <f t="shared" si="10"/>
        <v>6.9808574880449895E-62</v>
      </c>
      <c r="L56" s="9">
        <f t="shared" si="10"/>
        <v>3.1524833759677685E-76</v>
      </c>
      <c r="M56" s="9">
        <f t="shared" si="11"/>
        <v>4.399161381057565E-92</v>
      </c>
      <c r="N56" s="9">
        <f t="shared" si="11"/>
        <v>1.8969681506478151E-109</v>
      </c>
      <c r="O56" s="9">
        <f t="shared" si="11"/>
        <v>2.5276866841579702E-128</v>
      </c>
      <c r="P56" s="9">
        <f t="shared" si="11"/>
        <v>1.040781341748169E-148</v>
      </c>
      <c r="Q56" s="9">
        <f t="shared" si="11"/>
        <v>1.3242464319033407E-170</v>
      </c>
      <c r="R56" s="9">
        <f t="shared" si="11"/>
        <v>5.2065636382044284E-194</v>
      </c>
      <c r="S56" s="9">
        <f t="shared" si="11"/>
        <v>6.3256710917347604E-219</v>
      </c>
      <c r="T56" s="9">
        <f t="shared" si="11"/>
        <v>2.3748440094405734E-245</v>
      </c>
      <c r="U56" s="9">
        <f t="shared" si="11"/>
        <v>2.755095302846225E-273</v>
      </c>
      <c r="V56" s="9">
        <f t="shared" si="11"/>
        <v>9.8766853959962178E-303</v>
      </c>
      <c r="W56" s="10">
        <f t="shared" si="2"/>
        <v>0.43106168423865887</v>
      </c>
      <c r="X56" s="10">
        <f t="shared" si="5"/>
        <v>8.7730722806528796</v>
      </c>
      <c r="Y56" s="10">
        <f t="shared" si="3"/>
        <v>1.2269277193471204</v>
      </c>
    </row>
    <row r="57" spans="1:25" x14ac:dyDescent="0.25">
      <c r="A57" s="15">
        <v>270</v>
      </c>
      <c r="B57" s="14">
        <f t="shared" si="4"/>
        <v>4.5</v>
      </c>
      <c r="C57" s="9">
        <f t="shared" si="10"/>
        <v>0.16441731372592663</v>
      </c>
      <c r="D57" s="9">
        <f t="shared" si="10"/>
        <v>7.3078595735819095E-4</v>
      </c>
      <c r="E57" s="9">
        <f t="shared" si="10"/>
        <v>8.7806756546287681E-8</v>
      </c>
      <c r="F57" s="9">
        <f t="shared" si="10"/>
        <v>2.8520738963911745E-13</v>
      </c>
      <c r="G57" s="9">
        <f t="shared" si="10"/>
        <v>2.5043135827244377E-20</v>
      </c>
      <c r="H57" s="9">
        <f t="shared" si="10"/>
        <v>5.944450855636271E-29</v>
      </c>
      <c r="I57" s="9">
        <f t="shared" si="10"/>
        <v>3.8144319345055614E-39</v>
      </c>
      <c r="J57" s="9">
        <f t="shared" si="10"/>
        <v>6.61672515103796E-51</v>
      </c>
      <c r="K57" s="9">
        <f t="shared" si="10"/>
        <v>3.1027830992823106E-64</v>
      </c>
      <c r="L57" s="9">
        <f t="shared" si="10"/>
        <v>3.9332797485598752E-79</v>
      </c>
      <c r="M57" s="9">
        <f t="shared" si="11"/>
        <v>1.3478865870085061E-95</v>
      </c>
      <c r="N57" s="9">
        <f t="shared" si="11"/>
        <v>1.2486679477964769E-113</v>
      </c>
      <c r="O57" s="9">
        <f t="shared" si="11"/>
        <v>3.1270561019792994E-133</v>
      </c>
      <c r="P57" s="9">
        <f t="shared" si="11"/>
        <v>2.1169932761648169E-154</v>
      </c>
      <c r="Q57" s="9">
        <f t="shared" si="11"/>
        <v>3.8743458050386554E-177</v>
      </c>
      <c r="R57" s="9">
        <f t="shared" si="11"/>
        <v>1.91678049009269E-201</v>
      </c>
      <c r="S57" s="9">
        <f t="shared" si="11"/>
        <v>2.5635481332016228E-227</v>
      </c>
      <c r="T57" s="9">
        <f t="shared" si="11"/>
        <v>9.268419212393824E-255</v>
      </c>
      <c r="U57" s="9">
        <f t="shared" si="11"/>
        <v>9.0586808290810235E-284</v>
      </c>
      <c r="V57" s="9">
        <f t="shared" si="11"/>
        <v>0</v>
      </c>
      <c r="W57" s="10">
        <f t="shared" ref="W57:W88" si="12">8*PI()*R.*Cao*Dab*SUM(C57:V57)*3600</f>
        <v>0.40278529675084357</v>
      </c>
      <c r="X57" s="10">
        <f t="shared" si="5"/>
        <v>8.8425595290686712</v>
      </c>
      <c r="Y57" s="10">
        <f t="shared" ref="Y57:Y88" si="13">mao-X57</f>
        <v>1.1574404709313288</v>
      </c>
    </row>
    <row r="58" spans="1:25" x14ac:dyDescent="0.25">
      <c r="A58" s="15">
        <v>280</v>
      </c>
      <c r="B58" s="14">
        <f t="shared" si="4"/>
        <v>4.666666666666667</v>
      </c>
      <c r="C58" s="9">
        <f t="shared" si="10"/>
        <v>0.15378308491259129</v>
      </c>
      <c r="D58" s="9">
        <f t="shared" si="10"/>
        <v>5.592864203893893E-4</v>
      </c>
      <c r="E58" s="9">
        <f t="shared" si="10"/>
        <v>4.8103548883586363E-8</v>
      </c>
      <c r="F58" s="9">
        <f t="shared" si="10"/>
        <v>9.7844653301694733E-14</v>
      </c>
      <c r="G58" s="9">
        <f t="shared" si="10"/>
        <v>4.7066750630956332E-21</v>
      </c>
      <c r="H58" s="9">
        <f t="shared" si="10"/>
        <v>5.3543711518856411E-30</v>
      </c>
      <c r="I58" s="9">
        <f t="shared" si="10"/>
        <v>1.4405218988913721E-40</v>
      </c>
      <c r="J58" s="9">
        <f t="shared" si="10"/>
        <v>9.1653360869071517E-53</v>
      </c>
      <c r="K58" s="9">
        <f t="shared" si="10"/>
        <v>1.3790946137604595E-66</v>
      </c>
      <c r="L58" s="9">
        <f t="shared" si="10"/>
        <v>4.9074611141072081E-82</v>
      </c>
      <c r="M58" s="9">
        <f t="shared" si="11"/>
        <v>4.1298740693180248E-99</v>
      </c>
      <c r="N58" s="9">
        <f t="shared" si="11"/>
        <v>8.2192821388269052E-118</v>
      </c>
      <c r="O58" s="9">
        <f t="shared" si="11"/>
        <v>3.8685490279363936E-138</v>
      </c>
      <c r="P58" s="9">
        <f t="shared" si="11"/>
        <v>4.3060538765996606E-160</v>
      </c>
      <c r="Q58" s="9">
        <f t="shared" si="11"/>
        <v>1.1335167726634379E-183</v>
      </c>
      <c r="R58" s="9">
        <f t="shared" si="11"/>
        <v>7.0565687899038909E-209</v>
      </c>
      <c r="S58" s="9">
        <f t="shared" si="11"/>
        <v>1.038906218160585E-235</v>
      </c>
      <c r="T58" s="9">
        <f t="shared" si="11"/>
        <v>3.6172310414997095E-264</v>
      </c>
      <c r="U58" s="9">
        <f t="shared" si="11"/>
        <v>2.9784704100209078E-294</v>
      </c>
      <c r="V58" s="9">
        <f t="shared" si="11"/>
        <v>0</v>
      </c>
      <c r="W58" s="10">
        <f t="shared" si="12"/>
        <v>0.37643075687807048</v>
      </c>
      <c r="X58" s="10">
        <f t="shared" si="5"/>
        <v>8.9074942002044146</v>
      </c>
      <c r="Y58" s="10">
        <f t="shared" si="13"/>
        <v>1.0925057997955854</v>
      </c>
    </row>
    <row r="59" spans="1:25" x14ac:dyDescent="0.25">
      <c r="A59" s="15">
        <v>290</v>
      </c>
      <c r="B59" s="14">
        <f t="shared" si="4"/>
        <v>4.833333333333333</v>
      </c>
      <c r="C59" s="9">
        <f t="shared" si="10"/>
        <v>0.14383665971246226</v>
      </c>
      <c r="D59" s="9">
        <f t="shared" si="10"/>
        <v>4.2803408697501632E-4</v>
      </c>
      <c r="E59" s="9">
        <f t="shared" si="10"/>
        <v>2.6352771770766479E-8</v>
      </c>
      <c r="F59" s="9">
        <f t="shared" si="10"/>
        <v>3.356706918373531E-14</v>
      </c>
      <c r="G59" s="9">
        <f t="shared" si="10"/>
        <v>8.8458531321250531E-22</v>
      </c>
      <c r="H59" s="9">
        <f t="shared" si="10"/>
        <v>4.8228660861014244E-31</v>
      </c>
      <c r="I59" s="9">
        <f t="shared" si="10"/>
        <v>5.4401372912546563E-42</v>
      </c>
      <c r="J59" s="9">
        <f t="shared" si="10"/>
        <v>1.2695613565387969E-54</v>
      </c>
      <c r="K59" s="9">
        <f t="shared" si="10"/>
        <v>6.129664539371044E-69</v>
      </c>
      <c r="L59" s="9">
        <f t="shared" si="10"/>
        <v>6.1229244106758824E-85</v>
      </c>
      <c r="M59" s="9">
        <f t="shared" si="11"/>
        <v>1.2653779622720407E-102</v>
      </c>
      <c r="N59" s="9">
        <f t="shared" si="11"/>
        <v>5.4102933447480753E-122</v>
      </c>
      <c r="O59" s="9">
        <f t="shared" si="11"/>
        <v>4.7858660329356107E-143</v>
      </c>
      <c r="P59" s="9">
        <f t="shared" si="11"/>
        <v>8.7586957393512473E-166</v>
      </c>
      <c r="Q59" s="9">
        <f t="shared" si="11"/>
        <v>3.3163283262898379E-190</v>
      </c>
      <c r="R59" s="9">
        <f t="shared" si="11"/>
        <v>2.5978542323453465E-216</v>
      </c>
      <c r="S59" s="9">
        <f t="shared" si="11"/>
        <v>4.2102822886526241E-244</v>
      </c>
      <c r="T59" s="9">
        <f t="shared" si="11"/>
        <v>1.411714350392249E-273</v>
      </c>
      <c r="U59" s="9">
        <f t="shared" si="11"/>
        <v>9.7931323012206139E-305</v>
      </c>
      <c r="V59" s="9">
        <f t="shared" si="11"/>
        <v>0</v>
      </c>
      <c r="W59" s="10">
        <f t="shared" si="12"/>
        <v>0.35185192765498585</v>
      </c>
      <c r="X59" s="10">
        <f t="shared" si="5"/>
        <v>8.9681844239155026</v>
      </c>
      <c r="Y59" s="10">
        <f t="shared" si="13"/>
        <v>1.0318155760844974</v>
      </c>
    </row>
    <row r="60" spans="1:25" x14ac:dyDescent="0.25">
      <c r="A60" s="15">
        <v>300</v>
      </c>
      <c r="B60" s="14">
        <f t="shared" si="4"/>
        <v>5</v>
      </c>
      <c r="C60" s="9">
        <f t="shared" si="10"/>
        <v>0.13453355217186641</v>
      </c>
      <c r="D60" s="9">
        <f t="shared" si="10"/>
        <v>3.2758381561450779E-4</v>
      </c>
      <c r="E60" s="9">
        <f t="shared" si="10"/>
        <v>1.4436951038327069E-8</v>
      </c>
      <c r="F60" s="9">
        <f t="shared" si="10"/>
        <v>1.1515684256261314E-14</v>
      </c>
      <c r="G60" s="9">
        <f t="shared" si="10"/>
        <v>1.6625136978047905E-22</v>
      </c>
      <c r="H60" s="9">
        <f t="shared" si="10"/>
        <v>4.3441212095049005E-32</v>
      </c>
      <c r="I60" s="9">
        <f t="shared" si="10"/>
        <v>2.0544702423805659E-43</v>
      </c>
      <c r="J60" s="9">
        <f t="shared" si="10"/>
        <v>1.7585673048248563E-56</v>
      </c>
      <c r="K60" s="9">
        <f t="shared" si="10"/>
        <v>2.7244532021462168E-71</v>
      </c>
      <c r="L60" s="9">
        <f t="shared" si="10"/>
        <v>7.6394295272316359E-88</v>
      </c>
      <c r="M60" s="9">
        <f t="shared" si="11"/>
        <v>3.8770707303140898E-106</v>
      </c>
      <c r="N60" s="9">
        <f t="shared" si="11"/>
        <v>3.5612932591707709E-126</v>
      </c>
      <c r="O60" s="9">
        <f t="shared" si="11"/>
        <v>5.9206988252714828E-148</v>
      </c>
      <c r="P60" s="9">
        <f t="shared" si="11"/>
        <v>1.7815557643486784E-171</v>
      </c>
      <c r="Q60" s="9">
        <f t="shared" si="11"/>
        <v>9.7025768237295434E-197</v>
      </c>
      <c r="R60" s="9">
        <f t="shared" si="11"/>
        <v>9.5639209557065037E-224</v>
      </c>
      <c r="S60" s="9">
        <f t="shared" si="11"/>
        <v>1.7062634374763149E-252</v>
      </c>
      <c r="T60" s="9">
        <f t="shared" si="11"/>
        <v>5.5095662517513243E-283</v>
      </c>
      <c r="U60" s="9">
        <f t="shared" si="11"/>
        <v>0</v>
      </c>
      <c r="V60" s="9">
        <f t="shared" si="11"/>
        <v>0</v>
      </c>
      <c r="W60" s="10">
        <f t="shared" si="12"/>
        <v>0.3289172549777537</v>
      </c>
      <c r="X60" s="10">
        <f t="shared" si="5"/>
        <v>9.024915189134898</v>
      </c>
      <c r="Y60" s="10">
        <f t="shared" si="13"/>
        <v>0.97508481086510201</v>
      </c>
    </row>
    <row r="61" spans="1:25" x14ac:dyDescent="0.25">
      <c r="A61" s="15">
        <v>310</v>
      </c>
      <c r="B61" s="14">
        <f t="shared" si="4"/>
        <v>5.166666666666667</v>
      </c>
      <c r="C61" s="9">
        <f t="shared" si="10"/>
        <v>0.12583215361203326</v>
      </c>
      <c r="D61" s="9">
        <f t="shared" si="10"/>
        <v>2.5070703366394167E-4</v>
      </c>
      <c r="E61" s="9">
        <f t="shared" si="10"/>
        <v>7.9090562881230807E-9</v>
      </c>
      <c r="F61" s="9">
        <f t="shared" si="10"/>
        <v>3.9506274189157065E-15</v>
      </c>
      <c r="G61" s="9">
        <f t="shared" si="10"/>
        <v>3.1245734629606611E-23</v>
      </c>
      <c r="H61" s="9">
        <f t="shared" si="10"/>
        <v>3.9128992482818562E-33</v>
      </c>
      <c r="I61" s="9">
        <f t="shared" si="10"/>
        <v>7.7587159125792382E-45</v>
      </c>
      <c r="J61" s="9">
        <f t="shared" si="10"/>
        <v>2.4359271410325858E-58</v>
      </c>
      <c r="K61" s="9">
        <f t="shared" si="10"/>
        <v>1.2109382500476302E-73</v>
      </c>
      <c r="L61" s="9">
        <f t="shared" si="10"/>
        <v>9.5315374790156397E-91</v>
      </c>
      <c r="M61" s="9">
        <f t="shared" si="11"/>
        <v>1.1879199651042649E-109</v>
      </c>
      <c r="N61" s="9">
        <f t="shared" si="11"/>
        <v>2.3442000035223108E-130</v>
      </c>
      <c r="O61" s="9">
        <f t="shared" si="11"/>
        <v>7.3246251228776838E-153</v>
      </c>
      <c r="P61" s="9">
        <f t="shared" si="11"/>
        <v>3.6237597879148111E-177</v>
      </c>
      <c r="Q61" s="9">
        <f t="shared" si="11"/>
        <v>2.8386814500267943E-203</v>
      </c>
      <c r="R61" s="9">
        <f t="shared" si="11"/>
        <v>3.5209282687285051E-231</v>
      </c>
      <c r="S61" s="9">
        <f t="shared" si="11"/>
        <v>6.9148211888658068E-261</v>
      </c>
      <c r="T61" s="9">
        <f t="shared" si="11"/>
        <v>2.150245215967825E-292</v>
      </c>
      <c r="U61" s="9">
        <f t="shared" si="11"/>
        <v>0</v>
      </c>
      <c r="V61" s="9">
        <f t="shared" si="11"/>
        <v>0</v>
      </c>
      <c r="W61" s="10">
        <f t="shared" si="12"/>
        <v>0.30750761723618808</v>
      </c>
      <c r="X61" s="10">
        <f t="shared" si="5"/>
        <v>9.0779505951527266</v>
      </c>
      <c r="Y61" s="10">
        <f t="shared" si="13"/>
        <v>0.92204940484727338</v>
      </c>
    </row>
    <row r="62" spans="1:25" x14ac:dyDescent="0.25">
      <c r="A62" s="15">
        <v>320</v>
      </c>
      <c r="B62" s="14">
        <f t="shared" si="4"/>
        <v>5.333333333333333</v>
      </c>
      <c r="C62" s="9">
        <f t="shared" si="10"/>
        <v>0.11769354653190722</v>
      </c>
      <c r="D62" s="9">
        <f t="shared" si="10"/>
        <v>1.9187155693472247E-4</v>
      </c>
      <c r="E62" s="9">
        <f t="shared" si="10"/>
        <v>4.3328519437818631E-9</v>
      </c>
      <c r="F62" s="9">
        <f t="shared" si="10"/>
        <v>1.3553217208610395E-15</v>
      </c>
      <c r="G62" s="9">
        <f t="shared" si="10"/>
        <v>5.8724083526825763E-24</v>
      </c>
      <c r="H62" s="9">
        <f t="shared" si="10"/>
        <v>3.5244828099420059E-34</v>
      </c>
      <c r="I62" s="9">
        <f t="shared" si="10"/>
        <v>2.9300824791873224E-46</v>
      </c>
      <c r="J62" s="9">
        <f t="shared" si="10"/>
        <v>3.3741904675124088E-60</v>
      </c>
      <c r="K62" s="9">
        <f t="shared" si="10"/>
        <v>5.3822596191895829E-76</v>
      </c>
      <c r="L62" s="9">
        <f t="shared" si="10"/>
        <v>1.1892276300218003E-93</v>
      </c>
      <c r="M62" s="9">
        <f t="shared" si="11"/>
        <v>3.6397423252037422E-113</v>
      </c>
      <c r="N62" s="9">
        <f t="shared" si="11"/>
        <v>1.5430556420375321E-134</v>
      </c>
      <c r="O62" s="9">
        <f t="shared" si="11"/>
        <v>9.0614528409547922E-158</v>
      </c>
      <c r="P62" s="9">
        <f t="shared" si="11"/>
        <v>7.3708807006157407E-183</v>
      </c>
      <c r="Q62" s="9">
        <f t="shared" si="11"/>
        <v>8.3051260723017369E-210</v>
      </c>
      <c r="R62" s="9">
        <f t="shared" si="11"/>
        <v>1.2962189807866635E-238</v>
      </c>
      <c r="S62" s="9">
        <f t="shared" si="11"/>
        <v>2.8023077224648493E-269</v>
      </c>
      <c r="T62" s="9">
        <f t="shared" si="11"/>
        <v>8.3918665781027293E-302</v>
      </c>
      <c r="U62" s="9">
        <f t="shared" si="11"/>
        <v>0</v>
      </c>
      <c r="V62" s="9">
        <f t="shared" si="11"/>
        <v>0</v>
      </c>
      <c r="W62" s="10">
        <f t="shared" si="12"/>
        <v>0.28751459870246715</v>
      </c>
      <c r="X62" s="10">
        <f t="shared" si="5"/>
        <v>9.1275357798142807</v>
      </c>
      <c r="Y62" s="10">
        <f t="shared" si="13"/>
        <v>0.87246422018571934</v>
      </c>
    </row>
    <row r="63" spans="1:25" x14ac:dyDescent="0.25">
      <c r="A63" s="15">
        <v>330</v>
      </c>
      <c r="B63" s="14">
        <f t="shared" si="4"/>
        <v>5.5</v>
      </c>
      <c r="C63" s="9">
        <f t="shared" si="10"/>
        <v>0.11008133054740613</v>
      </c>
      <c r="D63" s="9">
        <f t="shared" si="10"/>
        <v>1.4684348429530898E-4</v>
      </c>
      <c r="E63" s="9">
        <f t="shared" si="10"/>
        <v>2.3736847081144684E-9</v>
      </c>
      <c r="F63" s="9">
        <f t="shared" si="10"/>
        <v>4.6496335195838314E-16</v>
      </c>
      <c r="G63" s="9">
        <f t="shared" si="10"/>
        <v>1.1036763983772596E-24</v>
      </c>
      <c r="H63" s="9">
        <f t="shared" si="10"/>
        <v>3.1746227769680836E-35</v>
      </c>
      <c r="I63" s="9">
        <f t="shared" si="10"/>
        <v>1.1065469378664533E-47</v>
      </c>
      <c r="J63" s="9">
        <f t="shared" si="10"/>
        <v>4.6738513312946533E-62</v>
      </c>
      <c r="K63" s="9">
        <f t="shared" si="10"/>
        <v>2.3922539904261016E-78</v>
      </c>
      <c r="L63" s="9">
        <f t="shared" si="10"/>
        <v>1.4837714892490609E-96</v>
      </c>
      <c r="M63" s="9">
        <f t="shared" si="11"/>
        <v>1.1152034297796448E-116</v>
      </c>
      <c r="N63" s="9">
        <f t="shared" si="11"/>
        <v>1.0157071541875093E-138</v>
      </c>
      <c r="O63" s="9">
        <f t="shared" si="11"/>
        <v>1.1210120137395986E-162</v>
      </c>
      <c r="P63" s="9">
        <f t="shared" si="11"/>
        <v>1.4992683147457187E-188</v>
      </c>
      <c r="Q63" s="9">
        <f t="shared" si="11"/>
        <v>2.429829492709409E-216</v>
      </c>
      <c r="R63" s="9">
        <f t="shared" si="11"/>
        <v>4.7719905602012279E-246</v>
      </c>
      <c r="S63" s="9">
        <f t="shared" si="11"/>
        <v>1.1356661809318885E-277</v>
      </c>
      <c r="T63" s="9">
        <f t="shared" si="11"/>
        <v>0</v>
      </c>
      <c r="U63" s="9">
        <f t="shared" si="11"/>
        <v>0</v>
      </c>
      <c r="V63" s="9">
        <f t="shared" si="11"/>
        <v>0</v>
      </c>
      <c r="W63" s="10">
        <f t="shared" si="12"/>
        <v>0.26883909183894955</v>
      </c>
      <c r="X63" s="10">
        <f t="shared" si="5"/>
        <v>9.1738985873593997</v>
      </c>
      <c r="Y63" s="10">
        <f t="shared" si="13"/>
        <v>0.82610141264060033</v>
      </c>
    </row>
    <row r="64" spans="1:25" x14ac:dyDescent="0.25">
      <c r="A64" s="15">
        <v>340</v>
      </c>
      <c r="B64" s="14">
        <f t="shared" si="4"/>
        <v>5.666666666666667</v>
      </c>
      <c r="C64" s="9">
        <f t="shared" si="10"/>
        <v>0.10296145958862808</v>
      </c>
      <c r="D64" s="9">
        <f t="shared" si="10"/>
        <v>1.1238251893334386E-4</v>
      </c>
      <c r="E64" s="9">
        <f t="shared" si="10"/>
        <v>1.3003857890003478E-9</v>
      </c>
      <c r="F64" s="9">
        <f t="shared" si="10"/>
        <v>1.5951262001986297E-16</v>
      </c>
      <c r="G64" s="9">
        <f t="shared" si="10"/>
        <v>2.0742794424004366E-25</v>
      </c>
      <c r="H64" s="9">
        <f t="shared" si="10"/>
        <v>2.8594918232018223E-36</v>
      </c>
      <c r="I64" s="9">
        <f t="shared" si="10"/>
        <v>4.1788793810379956E-49</v>
      </c>
      <c r="J64" s="9">
        <f t="shared" si="10"/>
        <v>6.4741117839589924E-64</v>
      </c>
      <c r="K64" s="9">
        <f t="shared" si="10"/>
        <v>1.0632856011451538E-80</v>
      </c>
      <c r="L64" s="9">
        <f t="shared" si="10"/>
        <v>1.8512669708725826E-99</v>
      </c>
      <c r="M64" s="9">
        <f t="shared" si="11"/>
        <v>3.4169415817716318E-120</v>
      </c>
      <c r="N64" s="9">
        <f t="shared" si="11"/>
        <v>6.6858316379662715E-143</v>
      </c>
      <c r="O64" s="9">
        <f t="shared" si="11"/>
        <v>1.3868283121982989E-167</v>
      </c>
      <c r="P64" s="9">
        <f t="shared" si="11"/>
        <v>3.0495751741212521E-194</v>
      </c>
      <c r="Q64" s="9">
        <f t="shared" si="11"/>
        <v>7.1089485123302543E-223</v>
      </c>
      <c r="R64" s="9">
        <f t="shared" si="11"/>
        <v>1.7567937396524609E-253</v>
      </c>
      <c r="S64" s="9">
        <f t="shared" si="11"/>
        <v>4.6024127335237662E-286</v>
      </c>
      <c r="T64" s="9">
        <f t="shared" si="11"/>
        <v>0</v>
      </c>
      <c r="U64" s="9">
        <f t="shared" si="11"/>
        <v>0</v>
      </c>
      <c r="V64" s="9">
        <f t="shared" si="11"/>
        <v>0</v>
      </c>
      <c r="W64" s="10">
        <f t="shared" si="12"/>
        <v>0.25139015592739616</v>
      </c>
      <c r="X64" s="10">
        <f t="shared" si="5"/>
        <v>9.2172510246732617</v>
      </c>
      <c r="Y64" s="10">
        <f t="shared" si="13"/>
        <v>0.78274897532673826</v>
      </c>
    </row>
    <row r="65" spans="1:25" x14ac:dyDescent="0.25">
      <c r="A65" s="15">
        <v>350</v>
      </c>
      <c r="B65" s="14">
        <f t="shared" si="4"/>
        <v>5.833333333333333</v>
      </c>
      <c r="C65" s="9">
        <f t="shared" ref="C65:L74" si="14">EXP(-Dab*C$24^2*PI()*PI()*$A65*60/(R.^2))</f>
        <v>9.6302089626863596E-2</v>
      </c>
      <c r="D65" s="9">
        <f t="shared" si="14"/>
        <v>8.6008791077200742E-5</v>
      </c>
      <c r="E65" s="9">
        <f t="shared" si="14"/>
        <v>7.1239587736877486E-10</v>
      </c>
      <c r="F65" s="9">
        <f t="shared" si="14"/>
        <v>5.4723185899345791E-17</v>
      </c>
      <c r="G65" s="9">
        <f t="shared" si="14"/>
        <v>3.8984572031178881E-26</v>
      </c>
      <c r="H65" s="9">
        <f t="shared" si="14"/>
        <v>2.5756425444559743E-37</v>
      </c>
      <c r="I65" s="9">
        <f t="shared" si="14"/>
        <v>1.5781556374766568E-50</v>
      </c>
      <c r="J65" s="9">
        <f t="shared" si="14"/>
        <v>8.9677913181694811E-66</v>
      </c>
      <c r="K65" s="9">
        <f t="shared" si="14"/>
        <v>4.7259876005110142E-83</v>
      </c>
      <c r="L65" s="9">
        <f t="shared" si="14"/>
        <v>2.3097824848879907E-102</v>
      </c>
      <c r="M65" s="9">
        <f t="shared" ref="M65:V74" si="15">EXP(-Dab*M$24^2*PI()*PI()*$A65*60/(R.^2))</f>
        <v>1.0469381156356683E-123</v>
      </c>
      <c r="N65" s="9">
        <f t="shared" si="15"/>
        <v>4.4009087173344946E-147</v>
      </c>
      <c r="O65" s="9">
        <f t="shared" si="15"/>
        <v>1.7156754289356235E-172</v>
      </c>
      <c r="P65" s="9">
        <f t="shared" si="15"/>
        <v>6.202964907048339E-200</v>
      </c>
      <c r="Q65" s="9">
        <f t="shared" si="15"/>
        <v>2.0798640029103654E-229</v>
      </c>
      <c r="R65" s="9">
        <f t="shared" si="15"/>
        <v>6.4675824579850692E-261</v>
      </c>
      <c r="S65" s="9">
        <f t="shared" si="15"/>
        <v>1.8651786348271742E-294</v>
      </c>
      <c r="T65" s="9">
        <f t="shared" si="15"/>
        <v>0</v>
      </c>
      <c r="U65" s="9">
        <f t="shared" si="15"/>
        <v>0</v>
      </c>
      <c r="V65" s="9">
        <f t="shared" si="15"/>
        <v>0</v>
      </c>
      <c r="W65" s="10">
        <f t="shared" si="12"/>
        <v>0.23508407631622641</v>
      </c>
      <c r="X65" s="10">
        <f t="shared" si="5"/>
        <v>9.2577905440268964</v>
      </c>
      <c r="Y65" s="10">
        <f t="shared" si="13"/>
        <v>0.74220945597310362</v>
      </c>
    </row>
    <row r="66" spans="1:25" x14ac:dyDescent="0.25">
      <c r="A66" s="15">
        <v>360</v>
      </c>
      <c r="B66" s="14">
        <f t="shared" si="4"/>
        <v>6</v>
      </c>
      <c r="C66" s="9">
        <f t="shared" si="14"/>
        <v>9.0073436250361474E-2</v>
      </c>
      <c r="D66" s="9">
        <f t="shared" si="14"/>
        <v>6.582440234276239E-5</v>
      </c>
      <c r="E66" s="9">
        <f t="shared" si="14"/>
        <v>3.9027486334048906E-10</v>
      </c>
      <c r="F66" s="9">
        <f t="shared" si="14"/>
        <v>1.8773605966734269E-17</v>
      </c>
      <c r="G66" s="9">
        <f t="shared" si="14"/>
        <v>7.3268665030754854E-27</v>
      </c>
      <c r="H66" s="9">
        <f t="shared" si="14"/>
        <v>2.3199697453176904E-38</v>
      </c>
      <c r="I66" s="9">
        <f t="shared" si="14"/>
        <v>5.9599117107818535E-52</v>
      </c>
      <c r="J66" s="9">
        <f t="shared" si="14"/>
        <v>1.2421979077576698E-67</v>
      </c>
      <c r="K66" s="9">
        <f t="shared" si="14"/>
        <v>2.1005606373423292E-85</v>
      </c>
      <c r="L66" s="9">
        <f t="shared" si="14"/>
        <v>2.8818615636948519E-105</v>
      </c>
      <c r="M66" s="9">
        <f t="shared" si="15"/>
        <v>3.2077792134875361E-127</v>
      </c>
      <c r="N66" s="9">
        <f t="shared" si="15"/>
        <v>2.8968718608357144E-151</v>
      </c>
      <c r="O66" s="9">
        <f t="shared" si="15"/>
        <v>2.1224993400858541E-177</v>
      </c>
      <c r="P66" s="9">
        <f t="shared" si="15"/>
        <v>1.261709301826221E-205</v>
      </c>
      <c r="Q66" s="9">
        <f t="shared" si="15"/>
        <v>6.085055002296473E-236</v>
      </c>
      <c r="R66" s="9">
        <f t="shared" si="15"/>
        <v>2.3810207144238604E-268</v>
      </c>
      <c r="S66" s="9">
        <f t="shared" si="15"/>
        <v>7.5588425924438806E-303</v>
      </c>
      <c r="T66" s="9">
        <f t="shared" si="15"/>
        <v>0</v>
      </c>
      <c r="U66" s="9">
        <f t="shared" si="15"/>
        <v>0</v>
      </c>
      <c r="V66" s="9">
        <f t="shared" si="15"/>
        <v>0</v>
      </c>
      <c r="W66" s="10">
        <f t="shared" si="12"/>
        <v>0.2198435814515054</v>
      </c>
      <c r="X66" s="10">
        <f t="shared" si="5"/>
        <v>9.2957011821742075</v>
      </c>
      <c r="Y66" s="10">
        <f t="shared" si="13"/>
        <v>0.70429881782579251</v>
      </c>
    </row>
    <row r="67" spans="1:25" x14ac:dyDescent="0.25">
      <c r="A67" s="15">
        <v>370</v>
      </c>
      <c r="B67" s="14">
        <f t="shared" si="4"/>
        <v>6.166666666666667</v>
      </c>
      <c r="C67" s="9">
        <f t="shared" si="14"/>
        <v>8.4247641451850055E-2</v>
      </c>
      <c r="D67" s="9">
        <f t="shared" si="14"/>
        <v>5.0376849732636441E-5</v>
      </c>
      <c r="E67" s="9">
        <f t="shared" si="14"/>
        <v>2.1380593823480569E-10</v>
      </c>
      <c r="F67" s="9">
        <f t="shared" si="14"/>
        <v>6.4405658260188034E-18</v>
      </c>
      <c r="G67" s="9">
        <f t="shared" si="14"/>
        <v>1.3770312191949913E-27</v>
      </c>
      <c r="H67" s="9">
        <f t="shared" si="14"/>
        <v>2.0896764695764181E-39</v>
      </c>
      <c r="I67" s="9">
        <f t="shared" si="14"/>
        <v>2.25076328068052E-53</v>
      </c>
      <c r="J67" s="9">
        <f t="shared" si="14"/>
        <v>1.7206640824828012E-69</v>
      </c>
      <c r="K67" s="9">
        <f t="shared" si="14"/>
        <v>9.3363659918929636E-88</v>
      </c>
      <c r="L67" s="9">
        <f t="shared" si="14"/>
        <v>3.5956312452097603E-108</v>
      </c>
      <c r="M67" s="9">
        <f t="shared" si="15"/>
        <v>9.8285154860705799E-131</v>
      </c>
      <c r="N67" s="9">
        <f t="shared" si="15"/>
        <v>1.9068485890308227E-155</v>
      </c>
      <c r="O67" s="9">
        <f t="shared" si="15"/>
        <v>2.625790037373344E-182</v>
      </c>
      <c r="P67" s="9">
        <f t="shared" si="15"/>
        <v>2.5663700926404648E-211</v>
      </c>
      <c r="Q67" s="9">
        <f t="shared" si="15"/>
        <v>1.7803036318316961E-242</v>
      </c>
      <c r="R67" s="9">
        <f t="shared" si="15"/>
        <v>8.7656549867656869E-276</v>
      </c>
      <c r="S67" s="9">
        <f t="shared" si="15"/>
        <v>0</v>
      </c>
      <c r="T67" s="9">
        <f t="shared" si="15"/>
        <v>0</v>
      </c>
      <c r="U67" s="9">
        <f t="shared" si="15"/>
        <v>0</v>
      </c>
      <c r="V67" s="9">
        <f t="shared" si="15"/>
        <v>0</v>
      </c>
      <c r="W67" s="10">
        <f t="shared" si="12"/>
        <v>0.20559718468128954</v>
      </c>
      <c r="X67" s="10">
        <f t="shared" si="5"/>
        <v>9.3311545793519404</v>
      </c>
      <c r="Y67" s="10">
        <f t="shared" si="13"/>
        <v>0.66884542064805963</v>
      </c>
    </row>
    <row r="68" spans="1:25" x14ac:dyDescent="0.25">
      <c r="A68" s="15">
        <v>380</v>
      </c>
      <c r="B68" s="14">
        <f t="shared" si="4"/>
        <v>6.333333333333333</v>
      </c>
      <c r="C68" s="9">
        <f t="shared" si="14"/>
        <v>7.8798649032011434E-2</v>
      </c>
      <c r="D68" s="9">
        <f t="shared" si="14"/>
        <v>3.8554501046125844E-5</v>
      </c>
      <c r="E68" s="9">
        <f t="shared" si="14"/>
        <v>1.1713021646639799E-10</v>
      </c>
      <c r="F68" s="9">
        <f t="shared" si="14"/>
        <v>2.2095322674175416E-18</v>
      </c>
      <c r="G68" s="9">
        <f t="shared" si="14"/>
        <v>2.588029927721097E-28</v>
      </c>
      <c r="H68" s="9">
        <f t="shared" si="14"/>
        <v>1.8822434026627058E-40</v>
      </c>
      <c r="I68" s="9">
        <f t="shared" si="14"/>
        <v>8.5000174356529741E-55</v>
      </c>
      <c r="J68" s="9">
        <f t="shared" si="14"/>
        <v>2.383424465825235E-71</v>
      </c>
      <c r="K68" s="9">
        <f t="shared" si="14"/>
        <v>4.1497364267886258E-90</v>
      </c>
      <c r="L68" s="9">
        <f t="shared" si="14"/>
        <v>4.4861849765445601E-111</v>
      </c>
      <c r="M68" s="9">
        <f t="shared" si="15"/>
        <v>3.0114203700105912E-134</v>
      </c>
      <c r="N68" s="9">
        <f t="shared" si="15"/>
        <v>1.2551716873109008E-159</v>
      </c>
      <c r="O68" s="9">
        <f t="shared" si="15"/>
        <v>3.2484218911890059E-187</v>
      </c>
      <c r="P68" s="9">
        <f t="shared" si="15"/>
        <v>5.2201053308133141E-217</v>
      </c>
      <c r="Q68" s="9">
        <f t="shared" si="15"/>
        <v>5.2086316727079362E-249</v>
      </c>
      <c r="R68" s="9">
        <f t="shared" si="15"/>
        <v>3.2270490920789802E-283</v>
      </c>
      <c r="S68" s="9">
        <f t="shared" si="15"/>
        <v>0</v>
      </c>
      <c r="T68" s="9">
        <f t="shared" si="15"/>
        <v>0</v>
      </c>
      <c r="U68" s="9">
        <f t="shared" si="15"/>
        <v>0</v>
      </c>
      <c r="V68" s="9">
        <f t="shared" si="15"/>
        <v>0</v>
      </c>
      <c r="W68" s="10">
        <f t="shared" si="12"/>
        <v>0.19227862533524664</v>
      </c>
      <c r="X68" s="10">
        <f t="shared" si="5"/>
        <v>9.3643108968533184</v>
      </c>
      <c r="Y68" s="10">
        <f t="shared" si="13"/>
        <v>0.63568910314668159</v>
      </c>
    </row>
    <row r="69" spans="1:25" x14ac:dyDescent="0.25">
      <c r="A69" s="15">
        <v>390</v>
      </c>
      <c r="B69" s="14">
        <f t="shared" si="4"/>
        <v>6.5</v>
      </c>
      <c r="C69" s="9">
        <f t="shared" si="14"/>
        <v>7.370208806164455E-2</v>
      </c>
      <c r="D69" s="9">
        <f t="shared" si="14"/>
        <v>2.9506599932403484E-5</v>
      </c>
      <c r="E69" s="9">
        <f t="shared" si="14"/>
        <v>6.4167944645196443E-11</v>
      </c>
      <c r="F69" s="9">
        <f t="shared" si="14"/>
        <v>7.5801303373635387E-19</v>
      </c>
      <c r="G69" s="9">
        <f t="shared" si="14"/>
        <v>4.8640138389132471E-29</v>
      </c>
      <c r="H69" s="9">
        <f t="shared" si="14"/>
        <v>1.6954013113740391E-41</v>
      </c>
      <c r="I69" s="9">
        <f t="shared" si="14"/>
        <v>3.2100353256411125E-56</v>
      </c>
      <c r="J69" s="9">
        <f t="shared" si="14"/>
        <v>3.3014649646762785E-73</v>
      </c>
      <c r="K69" s="9">
        <f t="shared" si="14"/>
        <v>1.8444341649382493E-92</v>
      </c>
      <c r="L69" s="9">
        <f t="shared" si="14"/>
        <v>5.5973080305679267E-114</v>
      </c>
      <c r="M69" s="9">
        <f t="shared" si="15"/>
        <v>9.2268793367281181E-138</v>
      </c>
      <c r="N69" s="9">
        <f t="shared" si="15"/>
        <v>8.262092615479903E-164</v>
      </c>
      <c r="O69" s="9">
        <f t="shared" si="15"/>
        <v>4.0186932820078342E-192</v>
      </c>
      <c r="P69" s="9">
        <f t="shared" si="15"/>
        <v>1.0617915063352303E-222</v>
      </c>
      <c r="Q69" s="9">
        <f t="shared" si="15"/>
        <v>1.5238885893876018E-255</v>
      </c>
      <c r="R69" s="9">
        <f t="shared" si="15"/>
        <v>1.1880282601137001E-290</v>
      </c>
      <c r="S69" s="9">
        <f t="shared" si="15"/>
        <v>0</v>
      </c>
      <c r="T69" s="9">
        <f t="shared" si="15"/>
        <v>0</v>
      </c>
      <c r="U69" s="9">
        <f t="shared" si="15"/>
        <v>0</v>
      </c>
      <c r="V69" s="9">
        <f t="shared" si="15"/>
        <v>0</v>
      </c>
      <c r="W69" s="10">
        <f t="shared" si="12"/>
        <v>0.17982638933449768</v>
      </c>
      <c r="X69" s="10">
        <f t="shared" si="5"/>
        <v>9.3953196480757963</v>
      </c>
      <c r="Y69" s="10">
        <f t="shared" si="13"/>
        <v>0.60468035192420366</v>
      </c>
    </row>
    <row r="70" spans="1:25" x14ac:dyDescent="0.25">
      <c r="A70" s="15">
        <v>400</v>
      </c>
      <c r="B70" s="14">
        <f t="shared" si="4"/>
        <v>6.666666666666667</v>
      </c>
      <c r="C70" s="9">
        <f t="shared" si="14"/>
        <v>6.8935163881295752E-2</v>
      </c>
      <c r="D70" s="9">
        <f t="shared" si="14"/>
        <v>2.2582044014246276E-5</v>
      </c>
      <c r="E70" s="9">
        <f t="shared" si="14"/>
        <v>3.5153398023218203E-11</v>
      </c>
      <c r="F70" s="9">
        <f t="shared" si="14"/>
        <v>2.6004768872905635E-19</v>
      </c>
      <c r="G70" s="9">
        <f t="shared" si="14"/>
        <v>9.1415599069105361E-30</v>
      </c>
      <c r="H70" s="9">
        <f t="shared" si="14"/>
        <v>1.5271062193882982E-42</v>
      </c>
      <c r="I70" s="9">
        <f t="shared" si="14"/>
        <v>1.2122712535438946E-57</v>
      </c>
      <c r="J70" s="9">
        <f t="shared" si="14"/>
        <v>4.5731136309419305E-75</v>
      </c>
      <c r="K70" s="9">
        <f t="shared" si="14"/>
        <v>8.1979601567717348E-95</v>
      </c>
      <c r="L70" s="9">
        <f t="shared" si="14"/>
        <v>6.983630267781023E-117</v>
      </c>
      <c r="M70" s="9">
        <f t="shared" si="15"/>
        <v>2.8270813049674154E-141</v>
      </c>
      <c r="N70" s="9">
        <f t="shared" si="15"/>
        <v>5.4384730851453065E-168</v>
      </c>
      <c r="O70" s="9">
        <f t="shared" si="15"/>
        <v>4.9716127509975685E-197</v>
      </c>
      <c r="P70" s="9">
        <f t="shared" si="15"/>
        <v>2.1597288397053236E-228</v>
      </c>
      <c r="Q70" s="9">
        <f t="shared" si="15"/>
        <v>4.4584385665701754E-262</v>
      </c>
      <c r="R70" s="9">
        <f t="shared" si="15"/>
        <v>4.3736897287793826E-298</v>
      </c>
      <c r="S70" s="9">
        <f t="shared" si="15"/>
        <v>0</v>
      </c>
      <c r="T70" s="9">
        <f t="shared" si="15"/>
        <v>0</v>
      </c>
      <c r="U70" s="9">
        <f t="shared" si="15"/>
        <v>0</v>
      </c>
      <c r="V70" s="9">
        <f t="shared" si="15"/>
        <v>0</v>
      </c>
      <c r="W70" s="10">
        <f t="shared" si="12"/>
        <v>0.1681832939981944</v>
      </c>
      <c r="X70" s="10">
        <f t="shared" si="5"/>
        <v>9.4243204550201867</v>
      </c>
      <c r="Y70" s="10">
        <f t="shared" si="13"/>
        <v>0.57567954497981333</v>
      </c>
    </row>
    <row r="71" spans="1:25" x14ac:dyDescent="0.25">
      <c r="A71" s="15">
        <v>410</v>
      </c>
      <c r="B71" s="14">
        <f t="shared" si="4"/>
        <v>6.833333333333333</v>
      </c>
      <c r="C71" s="9">
        <f t="shared" si="14"/>
        <v>6.4476556150844355E-2</v>
      </c>
      <c r="D71" s="9">
        <f t="shared" si="14"/>
        <v>1.7282530451817357E-5</v>
      </c>
      <c r="E71" s="9">
        <f t="shared" si="14"/>
        <v>1.9258235547541491E-11</v>
      </c>
      <c r="F71" s="9">
        <f t="shared" si="14"/>
        <v>8.9213242257842797E-20</v>
      </c>
      <c r="G71" s="9">
        <f t="shared" si="14"/>
        <v>1.7180896333614373E-30</v>
      </c>
      <c r="H71" s="9">
        <f t="shared" si="14"/>
        <v>1.3755170469960143E-43</v>
      </c>
      <c r="I71" s="9">
        <f t="shared" si="14"/>
        <v>4.5781477245125788E-59</v>
      </c>
      <c r="J71" s="9">
        <f t="shared" si="14"/>
        <v>6.3345722293790652E-77</v>
      </c>
      <c r="K71" s="9">
        <f t="shared" si="14"/>
        <v>3.643748961582751E-97</v>
      </c>
      <c r="L71" s="9">
        <f t="shared" si="14"/>
        <v>8.7133120869388213E-120</v>
      </c>
      <c r="M71" s="9">
        <f t="shared" si="15"/>
        <v>8.6620713387700954E-145</v>
      </c>
      <c r="N71" s="9">
        <f t="shared" si="15"/>
        <v>3.579842404868788E-172</v>
      </c>
      <c r="O71" s="9">
        <f t="shared" si="15"/>
        <v>6.1504901248727413E-202</v>
      </c>
      <c r="P71" s="9">
        <f t="shared" si="15"/>
        <v>4.392979820637446E-234</v>
      </c>
      <c r="Q71" s="9">
        <f t="shared" si="15"/>
        <v>1.3044047045372398E-268</v>
      </c>
      <c r="R71" s="9">
        <f t="shared" si="15"/>
        <v>1.6101605059291555E-305</v>
      </c>
      <c r="S71" s="9">
        <f t="shared" si="15"/>
        <v>0</v>
      </c>
      <c r="T71" s="9">
        <f t="shared" si="15"/>
        <v>0</v>
      </c>
      <c r="U71" s="9">
        <f t="shared" si="15"/>
        <v>0</v>
      </c>
      <c r="V71" s="9">
        <f t="shared" si="15"/>
        <v>0</v>
      </c>
      <c r="W71" s="10">
        <f t="shared" si="12"/>
        <v>0.15729612510052787</v>
      </c>
      <c r="X71" s="10">
        <f t="shared" si="5"/>
        <v>9.4514437399450806</v>
      </c>
      <c r="Y71" s="10">
        <f t="shared" si="13"/>
        <v>0.54855626005491942</v>
      </c>
    </row>
    <row r="72" spans="1:25" x14ac:dyDescent="0.25">
      <c r="A72" s="15">
        <v>420</v>
      </c>
      <c r="B72" s="14">
        <f t="shared" si="4"/>
        <v>7</v>
      </c>
      <c r="C72" s="9">
        <f t="shared" si="14"/>
        <v>6.0306323493066596E-2</v>
      </c>
      <c r="D72" s="9">
        <f t="shared" si="14"/>
        <v>1.3226697221454445E-5</v>
      </c>
      <c r="E72" s="9">
        <f t="shared" si="14"/>
        <v>1.0550321085877177E-11</v>
      </c>
      <c r="F72" s="9">
        <f t="shared" si="14"/>
        <v>3.0605934753947836E-20</v>
      </c>
      <c r="G72" s="9">
        <f t="shared" si="14"/>
        <v>3.2290243878756038E-31</v>
      </c>
      <c r="H72" s="9">
        <f t="shared" si="14"/>
        <v>1.2389754704388184E-44</v>
      </c>
      <c r="I72" s="9">
        <f t="shared" si="14"/>
        <v>1.7289395031176324E-60</v>
      </c>
      <c r="J72" s="9">
        <f t="shared" si="14"/>
        <v>8.7745043240819722E-79</v>
      </c>
      <c r="K72" s="9">
        <f t="shared" si="14"/>
        <v>1.6195378168639516E-99</v>
      </c>
      <c r="L72" s="9">
        <f t="shared" si="14"/>
        <v>1.0871395622797372E-122</v>
      </c>
      <c r="M72" s="9">
        <f t="shared" si="15"/>
        <v>2.6540262477101678E-148</v>
      </c>
      <c r="N72" s="9">
        <f t="shared" si="15"/>
        <v>2.3564098678177189E-176</v>
      </c>
      <c r="O72" s="9">
        <f t="shared" si="15"/>
        <v>7.6089049310139258E-207</v>
      </c>
      <c r="P72" s="9">
        <f t="shared" si="15"/>
        <v>8.9355067866579444E-240</v>
      </c>
      <c r="Q72" s="9">
        <f t="shared" si="15"/>
        <v>3.816294892962073E-275</v>
      </c>
      <c r="R72" s="9">
        <f t="shared" si="15"/>
        <v>0</v>
      </c>
      <c r="S72" s="9">
        <f t="shared" si="15"/>
        <v>0</v>
      </c>
      <c r="T72" s="9">
        <f t="shared" si="15"/>
        <v>0</v>
      </c>
      <c r="U72" s="9">
        <f t="shared" si="15"/>
        <v>0</v>
      </c>
      <c r="V72" s="9">
        <f t="shared" si="15"/>
        <v>0</v>
      </c>
      <c r="W72" s="10">
        <f t="shared" si="12"/>
        <v>0.14711531683594889</v>
      </c>
      <c r="X72" s="10">
        <f t="shared" si="5"/>
        <v>9.4768113601064545</v>
      </c>
      <c r="Y72" s="10">
        <f t="shared" si="13"/>
        <v>0.52318863989354547</v>
      </c>
    </row>
    <row r="73" spans="1:25" x14ac:dyDescent="0.25">
      <c r="A73" s="15">
        <v>430</v>
      </c>
      <c r="B73" s="14">
        <f t="shared" si="4"/>
        <v>7.166666666666667</v>
      </c>
      <c r="C73" s="9">
        <f t="shared" si="14"/>
        <v>5.6405814304689321E-2</v>
      </c>
      <c r="D73" s="9">
        <f t="shared" si="14"/>
        <v>1.0122679654797607E-5</v>
      </c>
      <c r="E73" s="9">
        <f t="shared" si="14"/>
        <v>5.7798272713158463E-12</v>
      </c>
      <c r="F73" s="9">
        <f t="shared" si="14"/>
        <v>1.0499822878935709E-20</v>
      </c>
      <c r="G73" s="9">
        <f t="shared" si="14"/>
        <v>6.0687162619658893E-32</v>
      </c>
      <c r="H73" s="9">
        <f t="shared" si="14"/>
        <v>1.1159877805233331E-45</v>
      </c>
      <c r="I73" s="9">
        <f t="shared" si="14"/>
        <v>6.5293476430118906E-62</v>
      </c>
      <c r="J73" s="9">
        <f t="shared" si="14"/>
        <v>1.2154242361664063E-80</v>
      </c>
      <c r="K73" s="9">
        <f t="shared" si="14"/>
        <v>7.198362916618324E-102</v>
      </c>
      <c r="L73" s="9">
        <f t="shared" si="14"/>
        <v>1.3563985957136345E-125</v>
      </c>
      <c r="M73" s="9">
        <f t="shared" si="15"/>
        <v>8.1318371184583795E-152</v>
      </c>
      <c r="N73" s="9">
        <f t="shared" si="15"/>
        <v>1.5510927122369347E-180</v>
      </c>
      <c r="O73" s="9">
        <f t="shared" si="15"/>
        <v>9.4131415665683957E-212</v>
      </c>
      <c r="P73" s="9">
        <f t="shared" si="15"/>
        <v>1.8175198793156413E-245</v>
      </c>
      <c r="Q73" s="9">
        <f t="shared" si="15"/>
        <v>1.1165328260003923E-281</v>
      </c>
      <c r="R73" s="9">
        <f t="shared" si="15"/>
        <v>0</v>
      </c>
      <c r="S73" s="9">
        <f t="shared" si="15"/>
        <v>0</v>
      </c>
      <c r="T73" s="9">
        <f t="shared" si="15"/>
        <v>0</v>
      </c>
      <c r="U73" s="9">
        <f t="shared" si="15"/>
        <v>0</v>
      </c>
      <c r="V73" s="9">
        <f t="shared" si="15"/>
        <v>0</v>
      </c>
      <c r="W73" s="10">
        <f t="shared" si="12"/>
        <v>0.13759466735518958</v>
      </c>
      <c r="X73" s="10">
        <f t="shared" si="5"/>
        <v>9.5005371921223833</v>
      </c>
      <c r="Y73" s="10">
        <f t="shared" si="13"/>
        <v>0.49946280787761665</v>
      </c>
    </row>
    <row r="74" spans="1:25" x14ac:dyDescent="0.25">
      <c r="A74" s="15">
        <v>440</v>
      </c>
      <c r="B74" s="14">
        <f t="shared" si="4"/>
        <v>7.333333333333333</v>
      </c>
      <c r="C74" s="9">
        <f t="shared" si="14"/>
        <v>5.2757583336030769E-2</v>
      </c>
      <c r="D74" s="9">
        <f t="shared" si="14"/>
        <v>7.7471073600628858E-6</v>
      </c>
      <c r="E74" s="9">
        <f t="shared" si="14"/>
        <v>3.1663873558279162E-12</v>
      </c>
      <c r="F74" s="9">
        <f t="shared" si="14"/>
        <v>3.6021210061162939E-21</v>
      </c>
      <c r="G74" s="9">
        <f t="shared" si="14"/>
        <v>1.1405710407928806E-32</v>
      </c>
      <c r="H74" s="9">
        <f t="shared" si="14"/>
        <v>1.005208542051487E-46</v>
      </c>
      <c r="I74" s="9">
        <f t="shared" si="14"/>
        <v>2.4658110111099201E-63</v>
      </c>
      <c r="J74" s="9">
        <f t="shared" si="14"/>
        <v>1.6835778059920958E-82</v>
      </c>
      <c r="K74" s="9">
        <f t="shared" si="14"/>
        <v>3.1994577798548974E-104</v>
      </c>
      <c r="L74" s="9">
        <f t="shared" si="14"/>
        <v>1.6923467917915796E-128</v>
      </c>
      <c r="M74" s="9">
        <f t="shared" si="15"/>
        <v>2.4915644665604333E-155</v>
      </c>
      <c r="N74" s="9">
        <f t="shared" si="15"/>
        <v>1.0209975076120186E-184</v>
      </c>
      <c r="O74" s="9">
        <f t="shared" si="15"/>
        <v>1.1645201899040598E-216</v>
      </c>
      <c r="P74" s="9">
        <f t="shared" si="15"/>
        <v>3.6969123191083114E-251</v>
      </c>
      <c r="Q74" s="9">
        <f t="shared" si="15"/>
        <v>3.266638418942197E-288</v>
      </c>
      <c r="R74" s="9">
        <f t="shared" si="15"/>
        <v>0</v>
      </c>
      <c r="S74" s="9">
        <f t="shared" si="15"/>
        <v>0</v>
      </c>
      <c r="T74" s="9">
        <f t="shared" si="15"/>
        <v>0</v>
      </c>
      <c r="U74" s="9">
        <f t="shared" si="15"/>
        <v>0</v>
      </c>
      <c r="V74" s="9">
        <f t="shared" si="15"/>
        <v>0</v>
      </c>
      <c r="W74" s="10">
        <f t="shared" si="12"/>
        <v>0.12869108408057917</v>
      </c>
      <c r="X74" s="10">
        <f t="shared" si="5"/>
        <v>9.5227276714086972</v>
      </c>
      <c r="Y74" s="10">
        <f t="shared" si="13"/>
        <v>0.47727232859130275</v>
      </c>
    </row>
    <row r="75" spans="1:25" x14ac:dyDescent="0.25">
      <c r="A75" s="15">
        <v>450</v>
      </c>
      <c r="B75" s="14">
        <f t="shared" si="4"/>
        <v>7.5</v>
      </c>
      <c r="C75" s="9">
        <f t="shared" ref="C75:L84" si="16">EXP(-Dab*C$24^2*PI()*PI()*$A75*60/(R.^2))</f>
        <v>4.9345313666127474E-2</v>
      </c>
      <c r="D75" s="9">
        <f t="shared" si="16"/>
        <v>5.9290301081389632E-6</v>
      </c>
      <c r="E75" s="9">
        <f t="shared" si="16"/>
        <v>1.7346554518859237E-12</v>
      </c>
      <c r="F75" s="9">
        <f t="shared" si="16"/>
        <v>1.23576139257881E-21</v>
      </c>
      <c r="G75" s="9">
        <f t="shared" si="16"/>
        <v>2.143620236866997E-33</v>
      </c>
      <c r="H75" s="9">
        <f t="shared" si="16"/>
        <v>9.0542587530794054E-48</v>
      </c>
      <c r="I75" s="9">
        <f t="shared" si="16"/>
        <v>9.3121461360975753E-65</v>
      </c>
      <c r="J75" s="9">
        <f t="shared" si="16"/>
        <v>2.3320534052944876E-84</v>
      </c>
      <c r="K75" s="9">
        <f t="shared" si="16"/>
        <v>1.4220636280288128E-106</v>
      </c>
      <c r="L75" s="9">
        <f t="shared" si="16"/>
        <v>2.1115014957537149E-131</v>
      </c>
      <c r="M75" s="9">
        <f t="shared" ref="M75:V84" si="17">EXP(-Dab*M$24^2*PI()*PI()*$A75*60/(R.^2))</f>
        <v>7.6340602997761624E-159</v>
      </c>
      <c r="N75" s="9">
        <f t="shared" si="17"/>
        <v>6.7206550732013033E-189</v>
      </c>
      <c r="O75" s="9">
        <f t="shared" si="17"/>
        <v>1.4406532219918186E-221</v>
      </c>
      <c r="P75" s="9">
        <f t="shared" si="17"/>
        <v>7.51967604355585E-257</v>
      </c>
      <c r="Q75" s="9">
        <f t="shared" si="17"/>
        <v>9.5571991361277066E-295</v>
      </c>
      <c r="R75" s="9">
        <f t="shared" si="17"/>
        <v>0</v>
      </c>
      <c r="S75" s="9">
        <f t="shared" si="17"/>
        <v>0</v>
      </c>
      <c r="T75" s="9">
        <f t="shared" si="17"/>
        <v>0</v>
      </c>
      <c r="U75" s="9">
        <f t="shared" si="17"/>
        <v>0</v>
      </c>
      <c r="V75" s="9">
        <f t="shared" si="17"/>
        <v>0</v>
      </c>
      <c r="W75" s="10">
        <f t="shared" si="12"/>
        <v>0.12036435420333745</v>
      </c>
      <c r="X75" s="10">
        <f t="shared" si="5"/>
        <v>9.5434822912656898</v>
      </c>
      <c r="Y75" s="10">
        <f t="shared" si="13"/>
        <v>0.45651770873431019</v>
      </c>
    </row>
    <row r="76" spans="1:25" x14ac:dyDescent="0.25">
      <c r="A76" s="15">
        <v>460</v>
      </c>
      <c r="B76" s="14">
        <f t="shared" si="4"/>
        <v>7.666666666666667</v>
      </c>
      <c r="C76" s="9">
        <f t="shared" si="16"/>
        <v>4.6153743724374661E-2</v>
      </c>
      <c r="D76" s="9">
        <f t="shared" si="16"/>
        <v>4.5376159628866678E-6</v>
      </c>
      <c r="E76" s="9">
        <f t="shared" si="16"/>
        <v>9.503036737496024E-13</v>
      </c>
      <c r="F76" s="9">
        <f t="shared" si="16"/>
        <v>4.2394639624690749E-22</v>
      </c>
      <c r="G76" s="9">
        <f t="shared" si="16"/>
        <v>4.0287781782634512E-34</v>
      </c>
      <c r="H76" s="9">
        <f t="shared" si="16"/>
        <v>8.1554819858978093E-49</v>
      </c>
      <c r="I76" s="9">
        <f t="shared" si="16"/>
        <v>3.5167360868018855E-66</v>
      </c>
      <c r="J76" s="9">
        <f t="shared" si="16"/>
        <v>3.2303069485644468E-86</v>
      </c>
      <c r="K76" s="9">
        <f t="shared" si="16"/>
        <v>6.3206490015133943E-109</v>
      </c>
      <c r="L76" s="9">
        <f t="shared" si="16"/>
        <v>2.634471012793899E-134</v>
      </c>
      <c r="M76" s="9">
        <f t="shared" si="17"/>
        <v>2.3390475118257039E-162</v>
      </c>
      <c r="N76" s="9">
        <f t="shared" si="17"/>
        <v>4.4238310354534237E-193</v>
      </c>
      <c r="O76" s="9">
        <f t="shared" si="17"/>
        <v>1.7822633939959112E-226</v>
      </c>
      <c r="P76" s="9">
        <f t="shared" si="17"/>
        <v>1.529533916932778E-262</v>
      </c>
      <c r="Q76" s="9">
        <f t="shared" si="17"/>
        <v>2.796148321710424E-301</v>
      </c>
      <c r="R76" s="9">
        <f t="shared" si="17"/>
        <v>0</v>
      </c>
      <c r="S76" s="9">
        <f t="shared" si="17"/>
        <v>0</v>
      </c>
      <c r="T76" s="9">
        <f t="shared" si="17"/>
        <v>0</v>
      </c>
      <c r="U76" s="9">
        <f t="shared" si="17"/>
        <v>0</v>
      </c>
      <c r="V76" s="9">
        <f t="shared" si="17"/>
        <v>0</v>
      </c>
      <c r="W76" s="10">
        <f t="shared" si="12"/>
        <v>0.11257693668995643</v>
      </c>
      <c r="X76" s="10">
        <f t="shared" si="5"/>
        <v>9.5628940655067982</v>
      </c>
      <c r="Y76" s="10">
        <f t="shared" si="13"/>
        <v>0.43710593449320179</v>
      </c>
    </row>
    <row r="77" spans="1:25" x14ac:dyDescent="0.25">
      <c r="A77" s="15">
        <v>470</v>
      </c>
      <c r="B77" s="14">
        <f t="shared" si="4"/>
        <v>7.833333333333333</v>
      </c>
      <c r="C77" s="9">
        <f t="shared" si="16"/>
        <v>4.3168599032282269E-2</v>
      </c>
      <c r="D77" s="9">
        <f t="shared" si="16"/>
        <v>3.4727363921427044E-6</v>
      </c>
      <c r="E77" s="9">
        <f t="shared" si="16"/>
        <v>5.2060890326096672E-13</v>
      </c>
      <c r="F77" s="9">
        <f t="shared" si="16"/>
        <v>1.454411409598073E-22</v>
      </c>
      <c r="G77" s="9">
        <f t="shared" si="16"/>
        <v>7.5717952884111097E-35</v>
      </c>
      <c r="H77" s="9">
        <f t="shared" si="16"/>
        <v>7.3459228674773249E-50</v>
      </c>
      <c r="I77" s="9">
        <f t="shared" si="16"/>
        <v>1.3280969309828117E-67</v>
      </c>
      <c r="J77" s="9">
        <f t="shared" si="16"/>
        <v>4.47454717728758E-88</v>
      </c>
      <c r="K77" s="9">
        <f t="shared" si="16"/>
        <v>2.8093401035584107E-111</v>
      </c>
      <c r="L77" s="9">
        <f t="shared" si="16"/>
        <v>3.2869678431246687E-137</v>
      </c>
      <c r="M77" s="9">
        <f t="shared" si="17"/>
        <v>7.1667540571283501E-166</v>
      </c>
      <c r="N77" s="9">
        <f t="shared" si="17"/>
        <v>2.9119603397407709E-197</v>
      </c>
      <c r="O77" s="9">
        <f t="shared" si="17"/>
        <v>2.204876758048887E-231</v>
      </c>
      <c r="P77" s="9">
        <f t="shared" si="17"/>
        <v>3.1111366892628169E-268</v>
      </c>
      <c r="Q77" s="9">
        <f t="shared" si="17"/>
        <v>8.1806869624062516E-308</v>
      </c>
      <c r="R77" s="9">
        <f t="shared" si="17"/>
        <v>0</v>
      </c>
      <c r="S77" s="9">
        <f t="shared" si="17"/>
        <v>0</v>
      </c>
      <c r="T77" s="9">
        <f t="shared" si="17"/>
        <v>0</v>
      </c>
      <c r="U77" s="9">
        <f t="shared" si="17"/>
        <v>0</v>
      </c>
      <c r="V77" s="9">
        <f t="shared" si="17"/>
        <v>0</v>
      </c>
      <c r="W77" s="10">
        <f t="shared" si="12"/>
        <v>0.10529377284217838</v>
      </c>
      <c r="X77" s="10">
        <f t="shared" si="5"/>
        <v>9.5810499579678101</v>
      </c>
      <c r="Y77" s="10">
        <f t="shared" si="13"/>
        <v>0.41895004203218988</v>
      </c>
    </row>
    <row r="78" spans="1:25" x14ac:dyDescent="0.25">
      <c r="A78" s="15">
        <v>480</v>
      </c>
      <c r="B78" s="14">
        <f t="shared" si="4"/>
        <v>8</v>
      </c>
      <c r="C78" s="9">
        <f t="shared" si="16"/>
        <v>4.0376528360055827E-2</v>
      </c>
      <c r="D78" s="9">
        <f t="shared" si="16"/>
        <v>2.6577608479762747E-6</v>
      </c>
      <c r="E78" s="9">
        <f t="shared" si="16"/>
        <v>2.8520738963911745E-13</v>
      </c>
      <c r="F78" s="9">
        <f t="shared" si="16"/>
        <v>4.989575491372039E-23</v>
      </c>
      <c r="G78" s="9">
        <f t="shared" si="16"/>
        <v>1.4230638013015462E-35</v>
      </c>
      <c r="H78" s="9">
        <f t="shared" si="16"/>
        <v>6.61672515103796E-51</v>
      </c>
      <c r="I78" s="9">
        <f t="shared" si="16"/>
        <v>5.0155639051379546E-69</v>
      </c>
      <c r="J78" s="9">
        <f t="shared" si="16"/>
        <v>6.1980402359814257E-90</v>
      </c>
      <c r="K78" s="9">
        <f t="shared" si="16"/>
        <v>1.2486679477965479E-113</v>
      </c>
      <c r="L78" s="9">
        <f t="shared" si="16"/>
        <v>4.1010728716564722E-140</v>
      </c>
      <c r="M78" s="9">
        <f t="shared" si="17"/>
        <v>2.1958666275776346E-169</v>
      </c>
      <c r="N78" s="9">
        <f t="shared" si="17"/>
        <v>1.91678049009269E-201</v>
      </c>
      <c r="O78" s="9">
        <f t="shared" si="17"/>
        <v>2.7277009304918281E-236</v>
      </c>
      <c r="P78" s="9">
        <f t="shared" si="17"/>
        <v>6.3281836330162232E-274</v>
      </c>
      <c r="Q78" s="9">
        <f t="shared" si="17"/>
        <v>0</v>
      </c>
      <c r="R78" s="9">
        <f t="shared" si="17"/>
        <v>0</v>
      </c>
      <c r="S78" s="9">
        <f t="shared" si="17"/>
        <v>0</v>
      </c>
      <c r="T78" s="9">
        <f t="shared" si="17"/>
        <v>0</v>
      </c>
      <c r="U78" s="9">
        <f t="shared" si="17"/>
        <v>0</v>
      </c>
      <c r="V78" s="9">
        <f t="shared" si="17"/>
        <v>0</v>
      </c>
      <c r="W78" s="10">
        <f t="shared" si="12"/>
        <v>9.8482113013400874E-2</v>
      </c>
      <c r="X78" s="10">
        <f t="shared" si="5"/>
        <v>9.5980312817891082</v>
      </c>
      <c r="Y78" s="10">
        <f t="shared" si="13"/>
        <v>0.40196871821089175</v>
      </c>
    </row>
    <row r="79" spans="1:25" x14ac:dyDescent="0.25">
      <c r="A79" s="15">
        <v>490</v>
      </c>
      <c r="B79" s="14">
        <f t="shared" si="4"/>
        <v>8.1666666666666661</v>
      </c>
      <c r="C79" s="9">
        <f t="shared" si="16"/>
        <v>3.7765044012460308E-2</v>
      </c>
      <c r="D79" s="9">
        <f t="shared" si="16"/>
        <v>2.0340423019200687E-6</v>
      </c>
      <c r="E79" s="9">
        <f t="shared" si="16"/>
        <v>1.5624637726178926E-13</v>
      </c>
      <c r="F79" s="9">
        <f t="shared" si="16"/>
        <v>1.7117483691206843E-23</v>
      </c>
      <c r="G79" s="9">
        <f t="shared" si="16"/>
        <v>2.6745448145888296E-36</v>
      </c>
      <c r="H79" s="9">
        <f t="shared" si="16"/>
        <v>5.9599117107818535E-52</v>
      </c>
      <c r="I79" s="9">
        <f t="shared" si="16"/>
        <v>1.8941299162483751E-70</v>
      </c>
      <c r="J79" s="9">
        <f t="shared" si="16"/>
        <v>8.585383334840525E-92</v>
      </c>
      <c r="K79" s="9">
        <f t="shared" si="16"/>
        <v>5.549956880904308E-116</v>
      </c>
      <c r="L79" s="9">
        <f t="shared" si="16"/>
        <v>5.116812667886741E-143</v>
      </c>
      <c r="M79" s="9">
        <f t="shared" si="17"/>
        <v>6.7280531851276646E-173</v>
      </c>
      <c r="N79" s="9">
        <f t="shared" si="17"/>
        <v>1.261709301826221E-205</v>
      </c>
      <c r="O79" s="9">
        <f t="shared" si="17"/>
        <v>3.374498070717572E-241</v>
      </c>
      <c r="P79" s="9">
        <f t="shared" si="17"/>
        <v>1.2871793203871966E-279</v>
      </c>
      <c r="Q79" s="9">
        <f t="shared" si="17"/>
        <v>0</v>
      </c>
      <c r="R79" s="9">
        <f t="shared" si="17"/>
        <v>0</v>
      </c>
      <c r="S79" s="9">
        <f t="shared" si="17"/>
        <v>0</v>
      </c>
      <c r="T79" s="9">
        <f t="shared" si="17"/>
        <v>0</v>
      </c>
      <c r="U79" s="9">
        <f t="shared" si="17"/>
        <v>0</v>
      </c>
      <c r="V79" s="9">
        <f t="shared" si="17"/>
        <v>0</v>
      </c>
      <c r="W79" s="10">
        <f t="shared" si="12"/>
        <v>9.2111357520370224E-2</v>
      </c>
      <c r="X79" s="10">
        <f t="shared" si="5"/>
        <v>9.6139140710002557</v>
      </c>
      <c r="Y79" s="10">
        <f t="shared" si="13"/>
        <v>0.38608592899974425</v>
      </c>
    </row>
    <row r="80" spans="1:25" x14ac:dyDescent="0.25">
      <c r="A80" s="15">
        <v>500</v>
      </c>
      <c r="B80" s="14">
        <f t="shared" si="4"/>
        <v>8.3333333333333339</v>
      </c>
      <c r="C80" s="9">
        <f t="shared" si="16"/>
        <v>3.5322465976891447E-2</v>
      </c>
      <c r="D80" s="9">
        <f t="shared" si="16"/>
        <v>1.5566969048967015E-6</v>
      </c>
      <c r="E80" s="9">
        <f t="shared" si="16"/>
        <v>8.5597117375969105E-14</v>
      </c>
      <c r="F80" s="9">
        <f t="shared" si="16"/>
        <v>5.8724083526825763E-24</v>
      </c>
      <c r="G80" s="9">
        <f t="shared" si="16"/>
        <v>5.0266122704419363E-37</v>
      </c>
      <c r="H80" s="9">
        <f t="shared" si="16"/>
        <v>5.3682972753888829E-53</v>
      </c>
      <c r="I80" s="9">
        <f t="shared" si="16"/>
        <v>7.1531899652439964E-72</v>
      </c>
      <c r="J80" s="9">
        <f t="shared" si="16"/>
        <v>1.1892276300218003E-93</v>
      </c>
      <c r="K80" s="9">
        <f t="shared" si="16"/>
        <v>2.4667904252889351E-118</v>
      </c>
      <c r="L80" s="9">
        <f t="shared" si="16"/>
        <v>6.3841274460632986E-146</v>
      </c>
      <c r="M80" s="9">
        <f t="shared" si="17"/>
        <v>2.0614503218642629E-176</v>
      </c>
      <c r="N80" s="9">
        <f t="shared" si="17"/>
        <v>8.3051260723012641E-210</v>
      </c>
      <c r="O80" s="9">
        <f t="shared" si="17"/>
        <v>4.1746648622599156E-246</v>
      </c>
      <c r="P80" s="9">
        <f t="shared" si="17"/>
        <v>2.6181771878246223E-285</v>
      </c>
      <c r="Q80" s="9">
        <f t="shared" si="17"/>
        <v>0</v>
      </c>
      <c r="R80" s="9">
        <f t="shared" si="17"/>
        <v>0</v>
      </c>
      <c r="S80" s="9">
        <f t="shared" si="17"/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10">
        <f t="shared" si="12"/>
        <v>8.6152910130887481E-2</v>
      </c>
      <c r="X80" s="10">
        <f t="shared" si="5"/>
        <v>9.6287694266378612</v>
      </c>
      <c r="Y80" s="10">
        <f t="shared" si="13"/>
        <v>0.37123057336213883</v>
      </c>
    </row>
    <row r="81" spans="1:25" x14ac:dyDescent="0.25">
      <c r="A81" s="15">
        <v>510</v>
      </c>
      <c r="B81" s="14">
        <f t="shared" si="4"/>
        <v>8.5</v>
      </c>
      <c r="C81" s="9">
        <f t="shared" si="16"/>
        <v>3.3037869683853444E-2</v>
      </c>
      <c r="D81" s="9">
        <f t="shared" si="16"/>
        <v>1.1913740689795122E-6</v>
      </c>
      <c r="E81" s="9">
        <f t="shared" si="16"/>
        <v>4.6893032859247126E-14</v>
      </c>
      <c r="F81" s="9">
        <f t="shared" si="16"/>
        <v>2.014617363320211E-24</v>
      </c>
      <c r="G81" s="9">
        <f t="shared" si="16"/>
        <v>9.4471518216986146E-38</v>
      </c>
      <c r="H81" s="9">
        <f t="shared" si="16"/>
        <v>4.8354098240771939E-54</v>
      </c>
      <c r="I81" s="9">
        <f t="shared" si="16"/>
        <v>2.7014053386693003E-73</v>
      </c>
      <c r="J81" s="9">
        <f t="shared" si="16"/>
        <v>1.6472908673372565E-95</v>
      </c>
      <c r="K81" s="9">
        <f t="shared" si="16"/>
        <v>1.0964148249932568E-120</v>
      </c>
      <c r="L81" s="9">
        <f t="shared" si="16"/>
        <v>7.9653264430357776E-149</v>
      </c>
      <c r="M81" s="9">
        <f t="shared" si="17"/>
        <v>6.3162066538177007E-180</v>
      </c>
      <c r="N81" s="9">
        <f t="shared" si="17"/>
        <v>5.4667996009047774E-214</v>
      </c>
      <c r="O81" s="9">
        <f t="shared" si="17"/>
        <v>5.1645685808549559E-251</v>
      </c>
      <c r="P81" s="9">
        <f t="shared" si="17"/>
        <v>5.3254831539574923E-291</v>
      </c>
      <c r="Q81" s="9">
        <f t="shared" si="17"/>
        <v>0</v>
      </c>
      <c r="R81" s="9">
        <f t="shared" si="17"/>
        <v>0</v>
      </c>
      <c r="S81" s="9">
        <f t="shared" si="17"/>
        <v>0</v>
      </c>
      <c r="T81" s="9">
        <f t="shared" si="17"/>
        <v>0</v>
      </c>
      <c r="U81" s="9">
        <f t="shared" si="17"/>
        <v>0</v>
      </c>
      <c r="V81" s="9">
        <f t="shared" si="17"/>
        <v>0</v>
      </c>
      <c r="W81" s="10">
        <f t="shared" si="12"/>
        <v>8.0580042777538163E-2</v>
      </c>
      <c r="X81" s="10">
        <f t="shared" si="5"/>
        <v>9.64266383938023</v>
      </c>
      <c r="Y81" s="10">
        <f t="shared" si="13"/>
        <v>0.35733616061977003</v>
      </c>
    </row>
    <row r="82" spans="1:25" x14ac:dyDescent="0.25">
      <c r="A82" s="15">
        <v>520</v>
      </c>
      <c r="B82" s="14">
        <f t="shared" si="4"/>
        <v>8.6666666666666661</v>
      </c>
      <c r="C82" s="9">
        <f t="shared" si="16"/>
        <v>3.0901037146199285E-2</v>
      </c>
      <c r="D82" s="9">
        <f t="shared" si="16"/>
        <v>9.1178454056924334E-7</v>
      </c>
      <c r="E82" s="9">
        <f t="shared" si="16"/>
        <v>2.5689609628790962E-14</v>
      </c>
      <c r="F82" s="9">
        <f t="shared" si="16"/>
        <v>6.9114456571080592E-25</v>
      </c>
      <c r="G82" s="9">
        <f t="shared" si="16"/>
        <v>1.7755234090171181E-38</v>
      </c>
      <c r="H82" s="9">
        <f t="shared" si="16"/>
        <v>4.355419785333918E-55</v>
      </c>
      <c r="I82" s="9">
        <f t="shared" si="16"/>
        <v>1.0201869151033887E-74</v>
      </c>
      <c r="J82" s="9">
        <f t="shared" si="16"/>
        <v>2.2817895692207089E-97</v>
      </c>
      <c r="K82" s="9">
        <f t="shared" si="16"/>
        <v>4.8732371268393797E-123</v>
      </c>
      <c r="L82" s="9">
        <f t="shared" si="16"/>
        <v>9.9381514357531388E-152</v>
      </c>
      <c r="M82" s="9">
        <f t="shared" si="17"/>
        <v>1.9352620856588299E-183</v>
      </c>
      <c r="N82" s="9">
        <f t="shared" si="17"/>
        <v>3.5984881645721921E-218</v>
      </c>
      <c r="O82" s="9">
        <f t="shared" si="17"/>
        <v>6.3891999732695158E-256</v>
      </c>
      <c r="P82" s="9">
        <f t="shared" si="17"/>
        <v>1.0832258013311188E-296</v>
      </c>
      <c r="Q82" s="9">
        <f t="shared" si="17"/>
        <v>0</v>
      </c>
      <c r="R82" s="9">
        <f t="shared" si="17"/>
        <v>0</v>
      </c>
      <c r="S82" s="9">
        <f t="shared" si="17"/>
        <v>0</v>
      </c>
      <c r="T82" s="9">
        <f t="shared" si="17"/>
        <v>0</v>
      </c>
      <c r="U82" s="9">
        <f t="shared" si="17"/>
        <v>0</v>
      </c>
      <c r="V82" s="9">
        <f t="shared" si="17"/>
        <v>0</v>
      </c>
      <c r="W82" s="10">
        <f t="shared" si="12"/>
        <v>7.5367770360706354E-2</v>
      </c>
      <c r="X82" s="10">
        <f t="shared" si="5"/>
        <v>9.6556594904750828</v>
      </c>
      <c r="Y82" s="10">
        <f t="shared" si="13"/>
        <v>0.34434050952491724</v>
      </c>
    </row>
    <row r="83" spans="1:25" x14ac:dyDescent="0.25">
      <c r="A83" s="15">
        <v>530</v>
      </c>
      <c r="B83" s="14">
        <f t="shared" si="4"/>
        <v>8.8333333333333339</v>
      </c>
      <c r="C83" s="9">
        <f t="shared" si="16"/>
        <v>2.8902411258600668E-2</v>
      </c>
      <c r="D83" s="9">
        <f t="shared" si="16"/>
        <v>6.9780858092133045E-7</v>
      </c>
      <c r="E83" s="9">
        <f t="shared" si="16"/>
        <v>1.4073648101639655E-14</v>
      </c>
      <c r="F83" s="9">
        <f t="shared" si="16"/>
        <v>2.3710746239391498E-25</v>
      </c>
      <c r="G83" s="9">
        <f t="shared" si="16"/>
        <v>3.336966988004753E-39</v>
      </c>
      <c r="H83" s="9">
        <f t="shared" si="16"/>
        <v>3.9230762637784051E-56</v>
      </c>
      <c r="I83" s="9">
        <f t="shared" si="16"/>
        <v>3.8527403749815736E-76</v>
      </c>
      <c r="J83" s="9">
        <f t="shared" si="16"/>
        <v>3.1606826344034599E-99</v>
      </c>
      <c r="K83" s="9">
        <f t="shared" si="16"/>
        <v>2.1660086632404973E-125</v>
      </c>
      <c r="L83" s="9">
        <f t="shared" si="16"/>
        <v>1.239959902036534E-154</v>
      </c>
      <c r="M83" s="9">
        <f t="shared" si="17"/>
        <v>5.9295706196133066E-187</v>
      </c>
      <c r="N83" s="9">
        <f t="shared" si="17"/>
        <v>2.3686833277047526E-222</v>
      </c>
      <c r="O83" s="9">
        <f t="shared" si="17"/>
        <v>7.9042180695884525E-261</v>
      </c>
      <c r="P83" s="9">
        <f t="shared" si="17"/>
        <v>2.2033271024387951E-302</v>
      </c>
      <c r="Q83" s="9">
        <f t="shared" si="17"/>
        <v>0</v>
      </c>
      <c r="R83" s="9">
        <f t="shared" si="17"/>
        <v>0</v>
      </c>
      <c r="S83" s="9">
        <f t="shared" si="17"/>
        <v>0</v>
      </c>
      <c r="T83" s="9">
        <f t="shared" si="17"/>
        <v>0</v>
      </c>
      <c r="U83" s="9">
        <f t="shared" si="17"/>
        <v>0</v>
      </c>
      <c r="V83" s="9">
        <f t="shared" si="17"/>
        <v>0</v>
      </c>
      <c r="W83" s="10">
        <f t="shared" si="12"/>
        <v>7.0492734674029084E-2</v>
      </c>
      <c r="X83" s="10">
        <f t="shared" si="5"/>
        <v>9.6678145325613105</v>
      </c>
      <c r="Y83" s="10">
        <f t="shared" si="13"/>
        <v>0.33218546743868949</v>
      </c>
    </row>
    <row r="84" spans="1:25" x14ac:dyDescent="0.25">
      <c r="A84" s="15">
        <v>540</v>
      </c>
      <c r="B84" s="14">
        <f t="shared" si="4"/>
        <v>9</v>
      </c>
      <c r="C84" s="9">
        <f t="shared" si="16"/>
        <v>2.7033053052849785E-2</v>
      </c>
      <c r="D84" s="9">
        <f t="shared" si="16"/>
        <v>5.3404811547192773E-7</v>
      </c>
      <c r="E84" s="9">
        <f t="shared" si="16"/>
        <v>7.7100264951790338E-15</v>
      </c>
      <c r="F84" s="9">
        <f t="shared" si="16"/>
        <v>8.1343255104759364E-26</v>
      </c>
      <c r="G84" s="9">
        <f t="shared" si="16"/>
        <v>6.2715865206181085E-40</v>
      </c>
      <c r="H84" s="9">
        <f t="shared" si="16"/>
        <v>3.5336495975074793E-57</v>
      </c>
      <c r="I84" s="9">
        <f t="shared" si="16"/>
        <v>1.4549890982975841E-77</v>
      </c>
      <c r="J84" s="9">
        <f t="shared" si="16"/>
        <v>4.378105172437832E-101</v>
      </c>
      <c r="K84" s="9">
        <f t="shared" si="16"/>
        <v>9.6272629611919411E-128</v>
      </c>
      <c r="L84" s="9">
        <f t="shared" si="16"/>
        <v>1.5470689580431236E-157</v>
      </c>
      <c r="M84" s="9">
        <f t="shared" si="17"/>
        <v>1.8167982514374389E-190</v>
      </c>
      <c r="N84" s="9">
        <f t="shared" si="17"/>
        <v>1.5591716438542651E-226</v>
      </c>
      <c r="O84" s="9">
        <f t="shared" si="17"/>
        <v>9.7784798649259708E-266</v>
      </c>
      <c r="P84" s="9">
        <f t="shared" si="17"/>
        <v>4.4816605313270447E-308</v>
      </c>
      <c r="Q84" s="9">
        <f t="shared" si="17"/>
        <v>0</v>
      </c>
      <c r="R84" s="9">
        <f t="shared" si="17"/>
        <v>0</v>
      </c>
      <c r="S84" s="9">
        <f t="shared" si="17"/>
        <v>0</v>
      </c>
      <c r="T84" s="9">
        <f t="shared" si="17"/>
        <v>0</v>
      </c>
      <c r="U84" s="9">
        <f t="shared" si="17"/>
        <v>0</v>
      </c>
      <c r="V84" s="9">
        <f t="shared" si="17"/>
        <v>0</v>
      </c>
      <c r="W84" s="10">
        <f t="shared" si="12"/>
        <v>6.5933096621741433E-2</v>
      </c>
      <c r="X84" s="10">
        <f t="shared" si="5"/>
        <v>9.6791833518359578</v>
      </c>
      <c r="Y84" s="10">
        <f t="shared" si="13"/>
        <v>0.32081664816404221</v>
      </c>
    </row>
    <row r="85" spans="1:25" x14ac:dyDescent="0.25">
      <c r="A85" s="15">
        <v>550</v>
      </c>
      <c r="B85" s="14">
        <f t="shared" si="4"/>
        <v>9.1666666666666661</v>
      </c>
      <c r="C85" s="9">
        <f t="shared" ref="C85:L94" si="18">EXP(-Dab*C$24^2*PI()*PI()*$A85*60/(R.^2))</f>
        <v>2.5284601717814329E-2</v>
      </c>
      <c r="D85" s="9">
        <f t="shared" si="18"/>
        <v>4.0871866216169482E-7</v>
      </c>
      <c r="E85" s="9">
        <f t="shared" si="18"/>
        <v>4.2238166058335166E-15</v>
      </c>
      <c r="F85" s="9">
        <f t="shared" si="18"/>
        <v>2.7906018158320616E-26</v>
      </c>
      <c r="G85" s="9">
        <f t="shared" si="18"/>
        <v>1.1786990289980877E-40</v>
      </c>
      <c r="H85" s="9">
        <f t="shared" si="18"/>
        <v>3.1828796175220765E-58</v>
      </c>
      <c r="I85" s="9">
        <f t="shared" si="18"/>
        <v>5.4947727334859984E-79</v>
      </c>
      <c r="J85" s="9">
        <f t="shared" si="18"/>
        <v>6.064450980395267E-103</v>
      </c>
      <c r="K85" s="9">
        <f t="shared" si="18"/>
        <v>4.2790314598872199E-130</v>
      </c>
      <c r="L85" s="9">
        <f t="shared" si="18"/>
        <v>1.9302417416963514E-160</v>
      </c>
      <c r="M85" s="9">
        <f t="shared" ref="M85:V94" si="19">EXP(-Dab*M$24^2*PI()*PI()*$A85*60/(R.^2))</f>
        <v>5.5666018640681612E-194</v>
      </c>
      <c r="N85" s="9">
        <f t="shared" si="19"/>
        <v>1.0263154160649229E-230</v>
      </c>
      <c r="O85" s="9">
        <f t="shared" si="19"/>
        <v>1.2097169843615273E-270</v>
      </c>
      <c r="P85" s="9">
        <f t="shared" si="19"/>
        <v>0</v>
      </c>
      <c r="Q85" s="9">
        <f t="shared" si="19"/>
        <v>0</v>
      </c>
      <c r="R85" s="9">
        <f t="shared" si="19"/>
        <v>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10">
        <f t="shared" si="12"/>
        <v>6.1668436007525688E-2</v>
      </c>
      <c r="X85" s="10">
        <f t="shared" si="5"/>
        <v>9.689816812888397</v>
      </c>
      <c r="Y85" s="10">
        <f t="shared" si="13"/>
        <v>0.31018318711160298</v>
      </c>
    </row>
    <row r="86" spans="1:25" x14ac:dyDescent="0.25">
      <c r="A86" s="15">
        <v>560</v>
      </c>
      <c r="B86" s="14">
        <f t="shared" si="4"/>
        <v>9.3333333333333339</v>
      </c>
      <c r="C86" s="9">
        <f t="shared" si="18"/>
        <v>2.3649237205233268E-2</v>
      </c>
      <c r="D86" s="9">
        <f t="shared" si="18"/>
        <v>3.1280130003197676E-7</v>
      </c>
      <c r="E86" s="9">
        <f t="shared" si="18"/>
        <v>2.3139514151955829E-15</v>
      </c>
      <c r="F86" s="9">
        <f t="shared" si="18"/>
        <v>9.5735761797288428E-27</v>
      </c>
      <c r="G86" s="9">
        <f t="shared" si="18"/>
        <v>2.2152790149566279E-41</v>
      </c>
      <c r="H86" s="9">
        <f t="shared" si="18"/>
        <v>2.866929043214517E-59</v>
      </c>
      <c r="I86" s="9">
        <f t="shared" si="18"/>
        <v>2.0751033411856047E-80</v>
      </c>
      <c r="J86" s="9">
        <f t="shared" si="18"/>
        <v>8.4003385585962485E-105</v>
      </c>
      <c r="K86" s="9">
        <f t="shared" si="18"/>
        <v>1.9019019537031106E-132</v>
      </c>
      <c r="L86" s="9">
        <f t="shared" si="18"/>
        <v>2.4083174586474357E-163</v>
      </c>
      <c r="M86" s="9">
        <f t="shared" si="19"/>
        <v>1.7055859828425423E-197</v>
      </c>
      <c r="N86" s="9">
        <f t="shared" si="19"/>
        <v>6.7556598877638989E-235</v>
      </c>
      <c r="O86" s="9">
        <f t="shared" si="19"/>
        <v>1.4965671581547614E-275</v>
      </c>
      <c r="P86" s="9">
        <f t="shared" si="19"/>
        <v>0</v>
      </c>
      <c r="Q86" s="9">
        <f t="shared" si="19"/>
        <v>0</v>
      </c>
      <c r="R86" s="9">
        <f t="shared" si="19"/>
        <v>0</v>
      </c>
      <c r="S86" s="9">
        <f t="shared" si="19"/>
        <v>0</v>
      </c>
      <c r="T86" s="9">
        <f t="shared" si="19"/>
        <v>0</v>
      </c>
      <c r="U86" s="9">
        <f t="shared" si="19"/>
        <v>0</v>
      </c>
      <c r="V86" s="9">
        <f t="shared" si="19"/>
        <v>0</v>
      </c>
      <c r="W86" s="10">
        <f t="shared" si="12"/>
        <v>5.7679658264274437E-2</v>
      </c>
      <c r="X86" s="10">
        <f t="shared" si="5"/>
        <v>9.6997624874110464</v>
      </c>
      <c r="Y86" s="10">
        <f t="shared" si="13"/>
        <v>0.30023751258895359</v>
      </c>
    </row>
    <row r="87" spans="1:25" x14ac:dyDescent="0.25">
      <c r="A87" s="15">
        <v>570</v>
      </c>
      <c r="B87" s="14">
        <f t="shared" si="4"/>
        <v>9.5</v>
      </c>
      <c r="C87" s="9">
        <f t="shared" si="18"/>
        <v>2.2119645254105071E-2</v>
      </c>
      <c r="D87" s="9">
        <f t="shared" si="18"/>
        <v>2.3939365230889676E-7</v>
      </c>
      <c r="E87" s="9">
        <f t="shared" si="18"/>
        <v>1.2676618450930556E-15</v>
      </c>
      <c r="F87" s="9">
        <f t="shared" si="18"/>
        <v>3.2843582466365477E-27</v>
      </c>
      <c r="G87" s="9">
        <f t="shared" si="18"/>
        <v>4.1634556348779681E-42</v>
      </c>
      <c r="H87" s="9">
        <f t="shared" si="18"/>
        <v>2.582341504082871E-60</v>
      </c>
      <c r="I87" s="9">
        <f t="shared" si="18"/>
        <v>7.836636901027812E-82</v>
      </c>
      <c r="J87" s="9">
        <f t="shared" si="18"/>
        <v>1.1635956515627335E-106</v>
      </c>
      <c r="K87" s="9">
        <f t="shared" si="18"/>
        <v>8.4533873504048549E-135</v>
      </c>
      <c r="L87" s="9">
        <f t="shared" si="18"/>
        <v>3.0048013450010537E-166</v>
      </c>
      <c r="M87" s="9">
        <f t="shared" si="19"/>
        <v>5.2258516342739313E-201</v>
      </c>
      <c r="N87" s="9">
        <f t="shared" si="19"/>
        <v>4.4468727454299404E-239</v>
      </c>
      <c r="O87" s="9">
        <f t="shared" si="19"/>
        <v>1.8514357389544757E-280</v>
      </c>
      <c r="P87" s="9">
        <f t="shared" si="19"/>
        <v>0</v>
      </c>
      <c r="Q87" s="9">
        <f t="shared" si="19"/>
        <v>0</v>
      </c>
      <c r="R87" s="9">
        <f t="shared" si="19"/>
        <v>0</v>
      </c>
      <c r="S87" s="9">
        <f t="shared" si="19"/>
        <v>0</v>
      </c>
      <c r="T87" s="9">
        <f t="shared" si="19"/>
        <v>0</v>
      </c>
      <c r="U87" s="9">
        <f t="shared" si="19"/>
        <v>0</v>
      </c>
      <c r="V87" s="9">
        <f t="shared" si="19"/>
        <v>0</v>
      </c>
      <c r="W87" s="10">
        <f t="shared" si="12"/>
        <v>5.3948907568021384E-2</v>
      </c>
      <c r="X87" s="10">
        <f t="shared" si="5"/>
        <v>9.7090648678970712</v>
      </c>
      <c r="Y87" s="10">
        <f t="shared" si="13"/>
        <v>0.29093513210292876</v>
      </c>
    </row>
    <row r="88" spans="1:25" x14ac:dyDescent="0.25">
      <c r="A88" s="15">
        <v>580</v>
      </c>
      <c r="B88" s="14">
        <f t="shared" si="4"/>
        <v>9.6666666666666661</v>
      </c>
      <c r="C88" s="9">
        <f t="shared" si="18"/>
        <v>2.0688984677238665E-2</v>
      </c>
      <c r="D88" s="9">
        <f t="shared" si="18"/>
        <v>1.8321317961253582E-7</v>
      </c>
      <c r="E88" s="9">
        <f t="shared" si="18"/>
        <v>6.9446858000210663E-16</v>
      </c>
      <c r="F88" s="9">
        <f t="shared" si="18"/>
        <v>1.1267481335856727E-27</v>
      </c>
      <c r="G88" s="9">
        <f t="shared" si="18"/>
        <v>7.8249117635126615E-43</v>
      </c>
      <c r="H88" s="9">
        <f t="shared" si="18"/>
        <v>2.326003728446727E-61</v>
      </c>
      <c r="I88" s="9">
        <f t="shared" si="18"/>
        <v>2.9595093747699546E-83</v>
      </c>
      <c r="J88" s="9">
        <f t="shared" si="18"/>
        <v>1.6117860380166303E-108</v>
      </c>
      <c r="K88" s="9">
        <f t="shared" si="18"/>
        <v>3.7572787365222838E-137</v>
      </c>
      <c r="L88" s="9">
        <f t="shared" si="18"/>
        <v>3.7490203338850602E-169</v>
      </c>
      <c r="M88" s="9">
        <f t="shared" si="19"/>
        <v>1.6011813874037422E-204</v>
      </c>
      <c r="N88" s="9">
        <f t="shared" si="19"/>
        <v>2.9271274076225312E-243</v>
      </c>
      <c r="O88" s="9">
        <f t="shared" si="19"/>
        <v>2.290451368520684E-285</v>
      </c>
      <c r="P88" s="9">
        <f t="shared" si="19"/>
        <v>0</v>
      </c>
      <c r="Q88" s="9">
        <f t="shared" si="19"/>
        <v>0</v>
      </c>
      <c r="R88" s="9">
        <f t="shared" si="19"/>
        <v>0</v>
      </c>
      <c r="S88" s="9">
        <f t="shared" si="19"/>
        <v>0</v>
      </c>
      <c r="T88" s="9">
        <f t="shared" si="19"/>
        <v>0</v>
      </c>
      <c r="U88" s="9">
        <f t="shared" si="19"/>
        <v>0</v>
      </c>
      <c r="V88" s="9">
        <f t="shared" si="19"/>
        <v>0</v>
      </c>
      <c r="W88" s="10">
        <f t="shared" si="12"/>
        <v>5.0459485840609331E-2</v>
      </c>
      <c r="X88" s="10">
        <f t="shared" si="5"/>
        <v>9.7177655673477901</v>
      </c>
      <c r="Y88" s="10">
        <f t="shared" si="13"/>
        <v>0.28223443265220993</v>
      </c>
    </row>
    <row r="89" spans="1:25" x14ac:dyDescent="0.25">
      <c r="A89" s="15">
        <v>590</v>
      </c>
      <c r="B89" s="14">
        <f t="shared" si="4"/>
        <v>9.8333333333333339</v>
      </c>
      <c r="C89" s="9">
        <f t="shared" si="18"/>
        <v>1.9350856763653543E-2</v>
      </c>
      <c r="D89" s="9">
        <f t="shared" si="18"/>
        <v>1.4021703942434805E-7</v>
      </c>
      <c r="E89" s="9">
        <f t="shared" si="18"/>
        <v>3.8045367577876341E-16</v>
      </c>
      <c r="F89" s="9">
        <f t="shared" si="18"/>
        <v>3.8654777012797641E-28</v>
      </c>
      <c r="G89" s="9">
        <f t="shared" si="18"/>
        <v>1.4706352000927521E-43</v>
      </c>
      <c r="H89" s="9">
        <f t="shared" si="18"/>
        <v>2.0951114855235085E-62</v>
      </c>
      <c r="I89" s="9">
        <f t="shared" si="18"/>
        <v>1.1176600179347349E-84</v>
      </c>
      <c r="J89" s="9">
        <f t="shared" si="18"/>
        <v>2.2326090930782525E-110</v>
      </c>
      <c r="K89" s="9">
        <f t="shared" si="18"/>
        <v>1.6699984182371083E-139</v>
      </c>
      <c r="L89" s="9">
        <f t="shared" si="18"/>
        <v>4.6775649535927358E-172</v>
      </c>
      <c r="M89" s="9">
        <f t="shared" si="19"/>
        <v>4.9059598603094154E-208</v>
      </c>
      <c r="N89" s="9">
        <f t="shared" si="19"/>
        <v>1.9267641218787801E-247</v>
      </c>
      <c r="O89" s="9">
        <f t="shared" si="19"/>
        <v>2.8335671399106954E-290</v>
      </c>
      <c r="P89" s="9">
        <f t="shared" si="19"/>
        <v>0</v>
      </c>
      <c r="Q89" s="9">
        <f t="shared" si="19"/>
        <v>0</v>
      </c>
      <c r="R89" s="9">
        <f t="shared" si="19"/>
        <v>0</v>
      </c>
      <c r="S89" s="9">
        <f t="shared" si="19"/>
        <v>0</v>
      </c>
      <c r="T89" s="9">
        <f t="shared" si="19"/>
        <v>0</v>
      </c>
      <c r="U89" s="9">
        <f t="shared" si="19"/>
        <v>0</v>
      </c>
      <c r="V89" s="9">
        <f t="shared" si="19"/>
        <v>0</v>
      </c>
      <c r="W89" s="10">
        <f t="shared" ref="W89:W120" si="20">8*PI()*R.*Cao*Dab*SUM(C89:V89)*3600</f>
        <v>4.7195777197069098E-2</v>
      </c>
      <c r="X89" s="10">
        <f t="shared" si="5"/>
        <v>9.725903505934264</v>
      </c>
      <c r="Y89" s="10">
        <f t="shared" ref="Y89:Y120" si="21">mao-X89</f>
        <v>0.274096494065736</v>
      </c>
    </row>
    <row r="90" spans="1:25" x14ac:dyDescent="0.25">
      <c r="A90" s="15">
        <v>600</v>
      </c>
      <c r="B90" s="14">
        <f t="shared" ref="B90:B153" si="22">A90/60</f>
        <v>10</v>
      </c>
      <c r="C90" s="9">
        <f t="shared" si="18"/>
        <v>1.8099276659980304E-2</v>
      </c>
      <c r="D90" s="9">
        <f t="shared" si="18"/>
        <v>1.0731115625255985E-7</v>
      </c>
      <c r="E90" s="9">
        <f t="shared" si="18"/>
        <v>2.0842555528305306E-16</v>
      </c>
      <c r="F90" s="9">
        <f t="shared" si="18"/>
        <v>1.326109838899047E-28</v>
      </c>
      <c r="G90" s="9">
        <f t="shared" si="18"/>
        <v>2.7639517953885586E-44</v>
      </c>
      <c r="H90" s="9">
        <f t="shared" si="18"/>
        <v>1.887138908287032E-63</v>
      </c>
      <c r="I90" s="9">
        <f t="shared" si="18"/>
        <v>4.2208479768272609E-86</v>
      </c>
      <c r="J90" s="9">
        <f t="shared" si="18"/>
        <v>3.0925589655989591E-112</v>
      </c>
      <c r="K90" s="9">
        <f t="shared" si="18"/>
        <v>7.4226452506847755E-142</v>
      </c>
      <c r="L90" s="9">
        <f t="shared" si="18"/>
        <v>5.8360883501538584E-175</v>
      </c>
      <c r="M90" s="9">
        <f t="shared" si="19"/>
        <v>1.503167744785823E-211</v>
      </c>
      <c r="N90" s="9">
        <f t="shared" si="19"/>
        <v>1.2682809677815172E-251</v>
      </c>
      <c r="O90" s="9">
        <f t="shared" si="19"/>
        <v>3.5054674579571118E-295</v>
      </c>
      <c r="P90" s="9">
        <f t="shared" si="19"/>
        <v>0</v>
      </c>
      <c r="Q90" s="9">
        <f t="shared" si="19"/>
        <v>0</v>
      </c>
      <c r="R90" s="9">
        <f t="shared" si="19"/>
        <v>0</v>
      </c>
      <c r="S90" s="9">
        <f t="shared" si="19"/>
        <v>0</v>
      </c>
      <c r="T90" s="9">
        <f t="shared" si="19"/>
        <v>0</v>
      </c>
      <c r="U90" s="9">
        <f t="shared" si="19"/>
        <v>0</v>
      </c>
      <c r="V90" s="9">
        <f t="shared" si="19"/>
        <v>0</v>
      </c>
      <c r="W90" s="10">
        <f t="shared" si="20"/>
        <v>4.4143177437226171E-2</v>
      </c>
      <c r="X90" s="10">
        <f t="shared" si="5"/>
        <v>9.733515085487122</v>
      </c>
      <c r="Y90" s="10">
        <f t="shared" si="21"/>
        <v>0.26648491451287803</v>
      </c>
    </row>
    <row r="91" spans="1:25" x14ac:dyDescent="0.25">
      <c r="A91" s="15">
        <v>610</v>
      </c>
      <c r="B91" s="14">
        <f t="shared" si="22"/>
        <v>10.166666666666666</v>
      </c>
      <c r="C91" s="9">
        <f t="shared" si="18"/>
        <v>1.6928646602862779E-2</v>
      </c>
      <c r="D91" s="9">
        <f t="shared" si="18"/>
        <v>8.2127566689028712E-8</v>
      </c>
      <c r="E91" s="9">
        <f t="shared" si="18"/>
        <v>1.1418265839100494E-16</v>
      </c>
      <c r="F91" s="9">
        <f t="shared" si="18"/>
        <v>4.5494177970361545E-29</v>
      </c>
      <c r="G91" s="9">
        <f t="shared" si="18"/>
        <v>5.1946461819694862E-45</v>
      </c>
      <c r="H91" s="9">
        <f t="shared" si="18"/>
        <v>1.6998108615116509E-64</v>
      </c>
      <c r="I91" s="9">
        <f t="shared" si="18"/>
        <v>1.5940050961478619E-87</v>
      </c>
      <c r="J91" s="9">
        <f t="shared" si="18"/>
        <v>4.2837418271552704E-114</v>
      </c>
      <c r="K91" s="9">
        <f t="shared" si="18"/>
        <v>3.2991445929436027E-144</v>
      </c>
      <c r="L91" s="9">
        <f t="shared" si="18"/>
        <v>7.281550885710914E-178</v>
      </c>
      <c r="M91" s="9">
        <f t="shared" si="19"/>
        <v>4.6056497266614799E-215</v>
      </c>
      <c r="N91" s="9">
        <f t="shared" si="19"/>
        <v>8.3483836706911534E-256</v>
      </c>
      <c r="O91" s="9">
        <f t="shared" si="19"/>
        <v>4.3366899360573433E-300</v>
      </c>
      <c r="P91" s="9">
        <f t="shared" si="19"/>
        <v>0</v>
      </c>
      <c r="Q91" s="9">
        <f t="shared" si="19"/>
        <v>0</v>
      </c>
      <c r="R91" s="9">
        <f t="shared" si="19"/>
        <v>0</v>
      </c>
      <c r="S91" s="9">
        <f t="shared" si="19"/>
        <v>0</v>
      </c>
      <c r="T91" s="9">
        <f t="shared" si="19"/>
        <v>0</v>
      </c>
      <c r="U91" s="9">
        <f t="shared" si="19"/>
        <v>0</v>
      </c>
      <c r="V91" s="9">
        <f t="shared" si="19"/>
        <v>0</v>
      </c>
      <c r="W91" s="10">
        <f t="shared" si="20"/>
        <v>4.1288028218293374E-2</v>
      </c>
      <c r="X91" s="10">
        <f t="shared" ref="X91:X154" si="23">X90+(W90+W91)*(B91-B90)/2</f>
        <v>9.7406343526250811</v>
      </c>
      <c r="Y91" s="10">
        <f t="shared" si="21"/>
        <v>0.25936564737491885</v>
      </c>
    </row>
    <row r="92" spans="1:25" x14ac:dyDescent="0.25">
      <c r="A92" s="15">
        <v>620</v>
      </c>
      <c r="B92" s="14">
        <f t="shared" si="22"/>
        <v>10.333333333333334</v>
      </c>
      <c r="C92" s="9">
        <f t="shared" si="18"/>
        <v>1.5833730882642335E-2</v>
      </c>
      <c r="D92" s="9">
        <f t="shared" si="18"/>
        <v>6.2854016728572776E-8</v>
      </c>
      <c r="E92" s="9">
        <f t="shared" si="18"/>
        <v>6.2553171368699256E-17</v>
      </c>
      <c r="F92" s="9">
        <f t="shared" si="18"/>
        <v>1.5607457003088575E-29</v>
      </c>
      <c r="G92" s="9">
        <f t="shared" si="18"/>
        <v>9.7629593254379793E-46</v>
      </c>
      <c r="H92" s="9">
        <f t="shared" si="18"/>
        <v>1.5310780527204713E-65</v>
      </c>
      <c r="I92" s="9">
        <f t="shared" si="18"/>
        <v>6.0197672612110269E-89</v>
      </c>
      <c r="J92" s="9">
        <f t="shared" si="18"/>
        <v>5.9337410364191875E-116</v>
      </c>
      <c r="K92" s="9">
        <f t="shared" si="18"/>
        <v>1.466371445428417E-146</v>
      </c>
      <c r="L92" s="9">
        <f t="shared" si="18"/>
        <v>9.0850206713879826E-181</v>
      </c>
      <c r="M92" s="9">
        <f t="shared" si="19"/>
        <v>1.4111538434933178E-218</v>
      </c>
      <c r="N92" s="9">
        <f t="shared" si="19"/>
        <v>5.4952736565140015E-260</v>
      </c>
      <c r="O92" s="9">
        <f t="shared" si="19"/>
        <v>5.3650133190690936E-305</v>
      </c>
      <c r="P92" s="9">
        <f t="shared" si="19"/>
        <v>0</v>
      </c>
      <c r="Q92" s="9">
        <f t="shared" si="19"/>
        <v>0</v>
      </c>
      <c r="R92" s="9">
        <f t="shared" si="19"/>
        <v>0</v>
      </c>
      <c r="S92" s="9">
        <f t="shared" si="19"/>
        <v>0</v>
      </c>
      <c r="T92" s="9">
        <f t="shared" si="19"/>
        <v>0</v>
      </c>
      <c r="U92" s="9">
        <f t="shared" si="19"/>
        <v>0</v>
      </c>
      <c r="V92" s="9">
        <f t="shared" si="19"/>
        <v>0</v>
      </c>
      <c r="W92" s="10">
        <f t="shared" si="20"/>
        <v>3.8617555577383833E-2</v>
      </c>
      <c r="X92" s="10">
        <f t="shared" si="23"/>
        <v>9.7472931512747216</v>
      </c>
      <c r="Y92" s="10">
        <f t="shared" si="21"/>
        <v>0.25270684872527838</v>
      </c>
    </row>
    <row r="93" spans="1:25" x14ac:dyDescent="0.25">
      <c r="A93" s="15">
        <v>630</v>
      </c>
      <c r="B93" s="14">
        <f t="shared" si="22"/>
        <v>10.5</v>
      </c>
      <c r="C93" s="9">
        <f t="shared" si="18"/>
        <v>1.4809632426347936E-2</v>
      </c>
      <c r="D93" s="9">
        <f t="shared" si="18"/>
        <v>4.8103548883586363E-8</v>
      </c>
      <c r="E93" s="9">
        <f t="shared" si="18"/>
        <v>3.426876991147414E-17</v>
      </c>
      <c r="F93" s="9">
        <f t="shared" si="18"/>
        <v>5.3543711518856411E-30</v>
      </c>
      <c r="G93" s="9">
        <f t="shared" si="18"/>
        <v>1.8348771302460769E-46</v>
      </c>
      <c r="H93" s="9">
        <f t="shared" si="18"/>
        <v>1.3790946137604202E-66</v>
      </c>
      <c r="I93" s="9">
        <f t="shared" si="18"/>
        <v>2.2733677556439655E-90</v>
      </c>
      <c r="J93" s="9">
        <f t="shared" si="18"/>
        <v>8.2192821388269052E-118</v>
      </c>
      <c r="K93" s="9">
        <f t="shared" si="18"/>
        <v>6.5175840445634579E-149</v>
      </c>
      <c r="L93" s="9">
        <f t="shared" si="18"/>
        <v>1.1335167726634379E-183</v>
      </c>
      <c r="M93" s="9">
        <f t="shared" si="19"/>
        <v>4.323722575944668E-222</v>
      </c>
      <c r="N93" s="9">
        <f t="shared" si="19"/>
        <v>3.6172310414992983E-264</v>
      </c>
      <c r="O93" s="9">
        <f t="shared" si="19"/>
        <v>0</v>
      </c>
      <c r="P93" s="9">
        <f t="shared" si="19"/>
        <v>0</v>
      </c>
      <c r="Q93" s="9">
        <f t="shared" si="19"/>
        <v>0</v>
      </c>
      <c r="R93" s="9">
        <f t="shared" si="19"/>
        <v>0</v>
      </c>
      <c r="S93" s="9">
        <f t="shared" si="19"/>
        <v>0</v>
      </c>
      <c r="T93" s="9">
        <f t="shared" si="19"/>
        <v>0</v>
      </c>
      <c r="U93" s="9">
        <f t="shared" si="19"/>
        <v>0</v>
      </c>
      <c r="V93" s="9">
        <f t="shared" si="19"/>
        <v>0</v>
      </c>
      <c r="W93" s="10">
        <f t="shared" si="20"/>
        <v>3.6119812500934025E-2</v>
      </c>
      <c r="X93" s="10">
        <f t="shared" si="23"/>
        <v>9.7535212652812486</v>
      </c>
      <c r="Y93" s="10">
        <f t="shared" si="21"/>
        <v>0.24647873471875137</v>
      </c>
    </row>
    <row r="94" spans="1:25" x14ac:dyDescent="0.25">
      <c r="A94" s="15">
        <v>640</v>
      </c>
      <c r="B94" s="14">
        <f t="shared" si="22"/>
        <v>10.666666666666666</v>
      </c>
      <c r="C94" s="9">
        <f t="shared" si="18"/>
        <v>1.3851770895258211E-2</v>
      </c>
      <c r="D94" s="9">
        <f t="shared" si="18"/>
        <v>3.6814694360554448E-8</v>
      </c>
      <c r="E94" s="9">
        <f t="shared" si="18"/>
        <v>1.8773605966734269E-17</v>
      </c>
      <c r="F94" s="9">
        <f t="shared" si="18"/>
        <v>1.8368969670377291E-30</v>
      </c>
      <c r="G94" s="9">
        <f t="shared" si="18"/>
        <v>3.4485179860656087E-47</v>
      </c>
      <c r="H94" s="9">
        <f t="shared" si="18"/>
        <v>1.2421979077576698E-67</v>
      </c>
      <c r="I94" s="9">
        <f t="shared" si="18"/>
        <v>8.585383334840525E-92</v>
      </c>
      <c r="J94" s="9">
        <f t="shared" si="18"/>
        <v>1.1385161311051607E-119</v>
      </c>
      <c r="K94" s="9">
        <f t="shared" si="18"/>
        <v>2.8968718608358793E-151</v>
      </c>
      <c r="L94" s="9">
        <f t="shared" si="18"/>
        <v>1.4142623560072678E-186</v>
      </c>
      <c r="M94" s="9">
        <f t="shared" si="19"/>
        <v>1.3247724193879544E-225</v>
      </c>
      <c r="N94" s="9">
        <f t="shared" si="19"/>
        <v>2.3810207144238604E-268</v>
      </c>
      <c r="O94" s="9">
        <f t="shared" si="19"/>
        <v>0</v>
      </c>
      <c r="P94" s="9">
        <f t="shared" si="19"/>
        <v>0</v>
      </c>
      <c r="Q94" s="9">
        <f t="shared" si="19"/>
        <v>0</v>
      </c>
      <c r="R94" s="9">
        <f t="shared" si="19"/>
        <v>0</v>
      </c>
      <c r="S94" s="9">
        <f t="shared" si="19"/>
        <v>0</v>
      </c>
      <c r="T94" s="9">
        <f t="shared" si="19"/>
        <v>0</v>
      </c>
      <c r="U94" s="9">
        <f t="shared" si="19"/>
        <v>0</v>
      </c>
      <c r="V94" s="9">
        <f t="shared" si="19"/>
        <v>0</v>
      </c>
      <c r="W94" s="10">
        <f t="shared" si="20"/>
        <v>3.3783625262709463E-2</v>
      </c>
      <c r="X94" s="10">
        <f t="shared" si="23"/>
        <v>9.7593465517615527</v>
      </c>
      <c r="Y94" s="10">
        <f t="shared" si="21"/>
        <v>0.24065344823844725</v>
      </c>
    </row>
    <row r="95" spans="1:25" x14ac:dyDescent="0.25">
      <c r="A95" s="15">
        <v>650</v>
      </c>
      <c r="B95" s="14">
        <f t="shared" si="22"/>
        <v>10.833333333333334</v>
      </c>
      <c r="C95" s="9">
        <f t="shared" ref="C95:L104" si="24">EXP(-Dab*C$24^2*PI()*PI()*$A95*60/(R.^2))</f>
        <v>1.2955862199075397E-2</v>
      </c>
      <c r="D95" s="9">
        <f t="shared" si="24"/>
        <v>2.8175087957460348E-8</v>
      </c>
      <c r="E95" s="9">
        <f t="shared" si="24"/>
        <v>1.0284824401478985E-17</v>
      </c>
      <c r="F95" s="9">
        <f t="shared" si="24"/>
        <v>6.3017493031354857E-31</v>
      </c>
      <c r="G95" s="9">
        <f t="shared" si="24"/>
        <v>6.481238500489195E-48</v>
      </c>
      <c r="H95" s="9">
        <f t="shared" si="24"/>
        <v>1.1188903405474048E-68</v>
      </c>
      <c r="I95" s="9">
        <f t="shared" si="24"/>
        <v>3.2422737950409697E-93</v>
      </c>
      <c r="J95" s="9">
        <f t="shared" si="24"/>
        <v>1.5770464608624153E-121</v>
      </c>
      <c r="K95" s="9">
        <f t="shared" si="24"/>
        <v>1.2875732051515549E-153</v>
      </c>
      <c r="L95" s="9">
        <f t="shared" si="24"/>
        <v>1.7645420516535275E-189</v>
      </c>
      <c r="M95" s="9">
        <f t="shared" ref="M95:V104" si="25">EXP(-Dab*M$24^2*PI()*PI()*$A95*60/(R.^2))</f>
        <v>4.0590531245813523E-229</v>
      </c>
      <c r="N95" s="9">
        <f t="shared" si="25"/>
        <v>1.5672926549267439E-272</v>
      </c>
      <c r="O95" s="9">
        <f t="shared" si="25"/>
        <v>0</v>
      </c>
      <c r="P95" s="9">
        <f t="shared" si="25"/>
        <v>0</v>
      </c>
      <c r="Q95" s="9">
        <f t="shared" si="25"/>
        <v>0</v>
      </c>
      <c r="R95" s="9">
        <f t="shared" si="25"/>
        <v>0</v>
      </c>
      <c r="S95" s="9">
        <f t="shared" si="25"/>
        <v>0</v>
      </c>
      <c r="T95" s="9">
        <f t="shared" si="25"/>
        <v>0</v>
      </c>
      <c r="U95" s="9">
        <f t="shared" si="25"/>
        <v>0</v>
      </c>
      <c r="V95" s="9">
        <f t="shared" si="25"/>
        <v>0</v>
      </c>
      <c r="W95" s="10">
        <f t="shared" si="20"/>
        <v>3.1598543273957849E-2</v>
      </c>
      <c r="X95" s="10">
        <f t="shared" si="23"/>
        <v>9.7647950658062754</v>
      </c>
      <c r="Y95" s="10">
        <f t="shared" si="21"/>
        <v>0.23520493419372457</v>
      </c>
    </row>
    <row r="96" spans="1:25" x14ac:dyDescent="0.25">
      <c r="A96" s="15">
        <v>660</v>
      </c>
      <c r="B96" s="14">
        <f t="shared" si="22"/>
        <v>11</v>
      </c>
      <c r="C96" s="9">
        <f t="shared" si="24"/>
        <v>1.2117899335087289E-2</v>
      </c>
      <c r="D96" s="9">
        <f t="shared" si="24"/>
        <v>2.156300887998665E-8</v>
      </c>
      <c r="E96" s="9">
        <f t="shared" si="24"/>
        <v>5.6343790935364687E-18</v>
      </c>
      <c r="F96" s="9">
        <f t="shared" si="24"/>
        <v>2.1619091866437531E-31</v>
      </c>
      <c r="G96" s="9">
        <f t="shared" si="24"/>
        <v>1.2181015923349993E-48</v>
      </c>
      <c r="H96" s="9">
        <f t="shared" si="24"/>
        <v>1.0078229776044548E-69</v>
      </c>
      <c r="I96" s="9">
        <f t="shared" si="24"/>
        <v>1.2244461257016245E-94</v>
      </c>
      <c r="J96" s="9">
        <f t="shared" si="24"/>
        <v>2.1844886267044807E-123</v>
      </c>
      <c r="K96" s="9">
        <f t="shared" si="24"/>
        <v>5.7228791547096065E-156</v>
      </c>
      <c r="L96" s="9">
        <f t="shared" si="24"/>
        <v>2.2015778323083759E-192</v>
      </c>
      <c r="M96" s="9">
        <f t="shared" si="25"/>
        <v>1.2436786897922832E-232</v>
      </c>
      <c r="N96" s="9">
        <f t="shared" si="25"/>
        <v>1.0316610230676889E-276</v>
      </c>
      <c r="O96" s="9">
        <f t="shared" si="25"/>
        <v>0</v>
      </c>
      <c r="P96" s="9">
        <f t="shared" si="25"/>
        <v>0</v>
      </c>
      <c r="Q96" s="9">
        <f t="shared" si="25"/>
        <v>0</v>
      </c>
      <c r="R96" s="9">
        <f t="shared" si="25"/>
        <v>0</v>
      </c>
      <c r="S96" s="9">
        <f t="shared" si="25"/>
        <v>0</v>
      </c>
      <c r="T96" s="9">
        <f t="shared" si="25"/>
        <v>0</v>
      </c>
      <c r="U96" s="9">
        <f t="shared" si="25"/>
        <v>0</v>
      </c>
      <c r="V96" s="9">
        <f t="shared" si="25"/>
        <v>0</v>
      </c>
      <c r="W96" s="10">
        <f t="shared" si="20"/>
        <v>2.9554792208838571E-2</v>
      </c>
      <c r="X96" s="10">
        <f t="shared" si="23"/>
        <v>9.7698911770965076</v>
      </c>
      <c r="Y96" s="10">
        <f t="shared" si="21"/>
        <v>0.23010882290349244</v>
      </c>
    </row>
    <row r="97" spans="1:25" x14ac:dyDescent="0.25">
      <c r="A97" s="15">
        <v>670</v>
      </c>
      <c r="B97" s="14">
        <f t="shared" si="22"/>
        <v>11.166666666666666</v>
      </c>
      <c r="C97" s="9">
        <f t="shared" si="24"/>
        <v>1.1334134466619175E-2</v>
      </c>
      <c r="D97" s="9">
        <f t="shared" si="24"/>
        <v>1.65026406540558E-8</v>
      </c>
      <c r="E97" s="9">
        <f t="shared" si="24"/>
        <v>3.0867058619994713E-18</v>
      </c>
      <c r="F97" s="9">
        <f t="shared" si="24"/>
        <v>7.4167522484100436E-32</v>
      </c>
      <c r="G97" s="9">
        <f t="shared" si="24"/>
        <v>2.2893332642164713E-49</v>
      </c>
      <c r="H97" s="9">
        <f t="shared" si="24"/>
        <v>9.0778078724902409E-71</v>
      </c>
      <c r="I97" s="9">
        <f t="shared" si="24"/>
        <v>4.6241261828009856E-96</v>
      </c>
      <c r="J97" s="9">
        <f t="shared" si="24"/>
        <v>3.0259035980408861E-125</v>
      </c>
      <c r="K97" s="9">
        <f t="shared" si="24"/>
        <v>2.5436492223022548E-158</v>
      </c>
      <c r="L97" s="9">
        <f t="shared" si="24"/>
        <v>2.7468571503690536E-195</v>
      </c>
      <c r="M97" s="9">
        <f t="shared" si="25"/>
        <v>3.8105849713484082E-236</v>
      </c>
      <c r="N97" s="9">
        <f t="shared" si="25"/>
        <v>6.7908470263747646E-281</v>
      </c>
      <c r="O97" s="9">
        <f t="shared" si="25"/>
        <v>0</v>
      </c>
      <c r="P97" s="9">
        <f t="shared" si="25"/>
        <v>0</v>
      </c>
      <c r="Q97" s="9">
        <f t="shared" si="25"/>
        <v>0</v>
      </c>
      <c r="R97" s="9">
        <f t="shared" si="25"/>
        <v>0</v>
      </c>
      <c r="S97" s="9">
        <f t="shared" si="25"/>
        <v>0</v>
      </c>
      <c r="T97" s="9">
        <f t="shared" si="25"/>
        <v>0</v>
      </c>
      <c r="U97" s="9">
        <f t="shared" si="25"/>
        <v>0</v>
      </c>
      <c r="V97" s="9">
        <f t="shared" si="25"/>
        <v>0</v>
      </c>
      <c r="W97" s="10">
        <f t="shared" si="20"/>
        <v>2.7643230185857091E-2</v>
      </c>
      <c r="X97" s="10">
        <f t="shared" si="23"/>
        <v>9.7746576789627326</v>
      </c>
      <c r="Y97" s="10">
        <f t="shared" si="21"/>
        <v>0.22534232103726737</v>
      </c>
    </row>
    <row r="98" spans="1:25" x14ac:dyDescent="0.25">
      <c r="A98" s="15">
        <v>680</v>
      </c>
      <c r="B98" s="14">
        <f t="shared" si="22"/>
        <v>11.333333333333334</v>
      </c>
      <c r="C98" s="9">
        <f t="shared" si="24"/>
        <v>1.0601062160620692E-2</v>
      </c>
      <c r="D98" s="9">
        <f t="shared" si="24"/>
        <v>1.2629830561803392E-8</v>
      </c>
      <c r="E98" s="9">
        <f t="shared" si="24"/>
        <v>1.691003200234057E-18</v>
      </c>
      <c r="F98" s="9">
        <f t="shared" si="24"/>
        <v>2.5444275945601185E-32</v>
      </c>
      <c r="G98" s="9">
        <f t="shared" si="24"/>
        <v>4.3026352051650658E-50</v>
      </c>
      <c r="H98" s="9">
        <f t="shared" si="24"/>
        <v>8.1766934869580822E-72</v>
      </c>
      <c r="I98" s="9">
        <f t="shared" si="24"/>
        <v>1.7463032881264505E-97</v>
      </c>
      <c r="J98" s="9">
        <f t="shared" si="24"/>
        <v>4.191412339119668E-127</v>
      </c>
      <c r="K98" s="9">
        <f t="shared" si="24"/>
        <v>1.1305762696026109E-160</v>
      </c>
      <c r="L98" s="9">
        <f t="shared" si="24"/>
        <v>3.4271893974437481E-198</v>
      </c>
      <c r="M98" s="9">
        <f t="shared" si="25"/>
        <v>1.167548977324002E-239</v>
      </c>
      <c r="N98" s="9">
        <f t="shared" si="25"/>
        <v>4.4700344691230758E-285</v>
      </c>
      <c r="O98" s="9">
        <f t="shared" si="25"/>
        <v>0</v>
      </c>
      <c r="P98" s="9">
        <f t="shared" si="25"/>
        <v>0</v>
      </c>
      <c r="Q98" s="9">
        <f t="shared" si="25"/>
        <v>0</v>
      </c>
      <c r="R98" s="9">
        <f t="shared" si="25"/>
        <v>0</v>
      </c>
      <c r="S98" s="9">
        <f t="shared" si="25"/>
        <v>0</v>
      </c>
      <c r="T98" s="9">
        <f t="shared" si="25"/>
        <v>0</v>
      </c>
      <c r="U98" s="9">
        <f t="shared" si="25"/>
        <v>0</v>
      </c>
      <c r="V98" s="9">
        <f t="shared" si="25"/>
        <v>0</v>
      </c>
      <c r="W98" s="10">
        <f t="shared" si="20"/>
        <v>2.585530680195872E-2</v>
      </c>
      <c r="X98" s="10">
        <f t="shared" si="23"/>
        <v>9.7791158903783835</v>
      </c>
      <c r="Y98" s="10">
        <f t="shared" si="21"/>
        <v>0.22088410962161653</v>
      </c>
    </row>
    <row r="99" spans="1:25" x14ac:dyDescent="0.25">
      <c r="A99" s="15">
        <v>690</v>
      </c>
      <c r="B99" s="14">
        <f t="shared" si="22"/>
        <v>11.5</v>
      </c>
      <c r="C99" s="9">
        <f t="shared" si="24"/>
        <v>9.9154037094167542E-3</v>
      </c>
      <c r="D99" s="9">
        <f t="shared" si="24"/>
        <v>9.6658845916675284E-9</v>
      </c>
      <c r="E99" s="9">
        <f t="shared" si="24"/>
        <v>9.2638947507278605E-19</v>
      </c>
      <c r="F99" s="9">
        <f t="shared" si="24"/>
        <v>8.7290387586386683E-33</v>
      </c>
      <c r="G99" s="9">
        <f t="shared" si="24"/>
        <v>8.0864896335052797E-51</v>
      </c>
      <c r="H99" s="9">
        <f t="shared" si="24"/>
        <v>7.3650287953624898E-73</v>
      </c>
      <c r="I99" s="9">
        <f t="shared" si="24"/>
        <v>6.5949220535201695E-99</v>
      </c>
      <c r="J99" s="9">
        <f t="shared" si="24"/>
        <v>5.8058483449046173E-129</v>
      </c>
      <c r="K99" s="9">
        <f t="shared" si="24"/>
        <v>5.0250745668141821E-163</v>
      </c>
      <c r="L99" s="9">
        <f t="shared" si="24"/>
        <v>4.2760240241730163E-201</v>
      </c>
      <c r="M99" s="9">
        <f t="shared" si="25"/>
        <v>3.5773263808569487E-243</v>
      </c>
      <c r="N99" s="9">
        <f t="shared" si="25"/>
        <v>2.9423734738154857E-289</v>
      </c>
      <c r="O99" s="9">
        <f t="shared" si="25"/>
        <v>0</v>
      </c>
      <c r="P99" s="9">
        <f t="shared" si="25"/>
        <v>0</v>
      </c>
      <c r="Q99" s="9">
        <f t="shared" si="25"/>
        <v>0</v>
      </c>
      <c r="R99" s="9">
        <f t="shared" si="25"/>
        <v>0</v>
      </c>
      <c r="S99" s="9">
        <f t="shared" si="25"/>
        <v>0</v>
      </c>
      <c r="T99" s="9">
        <f t="shared" si="25"/>
        <v>0</v>
      </c>
      <c r="U99" s="9">
        <f t="shared" si="25"/>
        <v>0</v>
      </c>
      <c r="V99" s="9">
        <f t="shared" si="25"/>
        <v>0</v>
      </c>
      <c r="W99" s="10">
        <f t="shared" si="20"/>
        <v>2.4183024830423696E-2</v>
      </c>
      <c r="X99" s="10">
        <f t="shared" si="23"/>
        <v>9.7832857513477478</v>
      </c>
      <c r="Y99" s="10">
        <f t="shared" si="21"/>
        <v>0.21671424865225219</v>
      </c>
    </row>
    <row r="100" spans="1:25" x14ac:dyDescent="0.25">
      <c r="A100" s="15">
        <v>700</v>
      </c>
      <c r="B100" s="14">
        <f t="shared" si="22"/>
        <v>11.666666666666666</v>
      </c>
      <c r="C100" s="9">
        <f t="shared" si="24"/>
        <v>9.2740924665004679E-3</v>
      </c>
      <c r="D100" s="9">
        <f t="shared" si="24"/>
        <v>7.3975121425615646E-9</v>
      </c>
      <c r="E100" s="9">
        <f t="shared" si="24"/>
        <v>5.0750788609202653E-19</v>
      </c>
      <c r="F100" s="9">
        <f t="shared" si="24"/>
        <v>2.9946270749743581E-33</v>
      </c>
      <c r="G100" s="9">
        <f t="shared" si="24"/>
        <v>1.5197968564541746E-51</v>
      </c>
      <c r="H100" s="9">
        <f t="shared" si="24"/>
        <v>6.6339345168116448E-74</v>
      </c>
      <c r="I100" s="9">
        <f t="shared" si="24"/>
        <v>2.4905752160993528E-100</v>
      </c>
      <c r="J100" s="9">
        <f t="shared" si="24"/>
        <v>8.0421281126235918E-131</v>
      </c>
      <c r="K100" s="9">
        <f t="shared" si="24"/>
        <v>2.2334958800183858E-165</v>
      </c>
      <c r="L100" s="9">
        <f t="shared" si="24"/>
        <v>5.3350951274953416E-204</v>
      </c>
      <c r="M100" s="9">
        <f t="shared" si="25"/>
        <v>1.0960794179707639E-246</v>
      </c>
      <c r="N100" s="9">
        <f t="shared" si="25"/>
        <v>1.9367997538310747E-293</v>
      </c>
      <c r="O100" s="9">
        <f t="shared" si="25"/>
        <v>0</v>
      </c>
      <c r="P100" s="9">
        <f t="shared" si="25"/>
        <v>0</v>
      </c>
      <c r="Q100" s="9">
        <f t="shared" si="25"/>
        <v>0</v>
      </c>
      <c r="R100" s="9">
        <f t="shared" si="25"/>
        <v>0</v>
      </c>
      <c r="S100" s="9">
        <f t="shared" si="25"/>
        <v>0</v>
      </c>
      <c r="T100" s="9">
        <f t="shared" si="25"/>
        <v>0</v>
      </c>
      <c r="U100" s="9">
        <f t="shared" si="25"/>
        <v>0</v>
      </c>
      <c r="V100" s="9">
        <f t="shared" si="25"/>
        <v>0</v>
      </c>
      <c r="W100" s="10">
        <f t="shared" si="20"/>
        <v>2.2618904406941063E-2</v>
      </c>
      <c r="X100" s="10">
        <f t="shared" si="23"/>
        <v>9.7871859121175273</v>
      </c>
      <c r="Y100" s="10">
        <f t="shared" si="21"/>
        <v>0.21281408788247269</v>
      </c>
    </row>
    <row r="101" spans="1:25" x14ac:dyDescent="0.25">
      <c r="A101" s="15">
        <v>710</v>
      </c>
      <c r="B101" s="14">
        <f t="shared" si="22"/>
        <v>11.833333333333334</v>
      </c>
      <c r="C101" s="9">
        <f t="shared" si="24"/>
        <v>8.6742601307818936E-3</v>
      </c>
      <c r="D101" s="9">
        <f t="shared" si="24"/>
        <v>5.6614772688802529E-9</v>
      </c>
      <c r="E101" s="9">
        <f t="shared" si="24"/>
        <v>2.7803020368442641E-19</v>
      </c>
      <c r="F101" s="9">
        <f t="shared" si="24"/>
        <v>1.0273515293186669E-33</v>
      </c>
      <c r="G101" s="9">
        <f t="shared" si="24"/>
        <v>2.8563475495197388E-52</v>
      </c>
      <c r="H101" s="9">
        <f t="shared" si="24"/>
        <v>5.9754127778909348E-75</v>
      </c>
      <c r="I101" s="9">
        <f t="shared" si="24"/>
        <v>9.4056682652332613E-102</v>
      </c>
      <c r="J101" s="9">
        <f t="shared" si="24"/>
        <v>1.1139771612637523E-132</v>
      </c>
      <c r="K101" s="9">
        <f t="shared" si="24"/>
        <v>9.9272235262019262E-168</v>
      </c>
      <c r="L101" s="9">
        <f t="shared" si="24"/>
        <v>6.6564733636939072E-207</v>
      </c>
      <c r="M101" s="9">
        <f t="shared" si="25"/>
        <v>3.3583463251439072E-250</v>
      </c>
      <c r="N101" s="9">
        <f t="shared" si="25"/>
        <v>1.2748868625352896E-297</v>
      </c>
      <c r="O101" s="9">
        <f t="shared" si="25"/>
        <v>0</v>
      </c>
      <c r="P101" s="9">
        <f t="shared" si="25"/>
        <v>0</v>
      </c>
      <c r="Q101" s="9">
        <f t="shared" si="25"/>
        <v>0</v>
      </c>
      <c r="R101" s="9">
        <f t="shared" si="25"/>
        <v>0</v>
      </c>
      <c r="S101" s="9">
        <f t="shared" si="25"/>
        <v>0</v>
      </c>
      <c r="T101" s="9">
        <f t="shared" si="25"/>
        <v>0</v>
      </c>
      <c r="U101" s="9">
        <f t="shared" si="25"/>
        <v>0</v>
      </c>
      <c r="V101" s="9">
        <f t="shared" si="25"/>
        <v>0</v>
      </c>
      <c r="W101" s="10">
        <f t="shared" si="20"/>
        <v>2.115594954038141E-2</v>
      </c>
      <c r="X101" s="10">
        <f t="shared" si="23"/>
        <v>9.7908338166131372</v>
      </c>
      <c r="Y101" s="10">
        <f t="shared" si="21"/>
        <v>0.20916618338686277</v>
      </c>
    </row>
    <row r="102" spans="1:25" x14ac:dyDescent="0.25">
      <c r="A102" s="15">
        <v>720</v>
      </c>
      <c r="B102" s="14">
        <f t="shared" si="22"/>
        <v>12</v>
      </c>
      <c r="C102" s="9">
        <f t="shared" si="24"/>
        <v>8.1132239179479322E-3</v>
      </c>
      <c r="D102" s="9">
        <f t="shared" si="24"/>
        <v>4.3328519437818631E-9</v>
      </c>
      <c r="E102" s="9">
        <f t="shared" si="24"/>
        <v>1.523144689554374E-19</v>
      </c>
      <c r="F102" s="9">
        <f t="shared" si="24"/>
        <v>3.5244828099420059E-34</v>
      </c>
      <c r="G102" s="9">
        <f t="shared" si="24"/>
        <v>5.368297275388959E-53</v>
      </c>
      <c r="H102" s="9">
        <f t="shared" si="24"/>
        <v>5.3822596191894295E-76</v>
      </c>
      <c r="I102" s="9">
        <f t="shared" si="24"/>
        <v>3.5520547600314679E-103</v>
      </c>
      <c r="J102" s="9">
        <f t="shared" si="24"/>
        <v>1.5430556420375321E-134</v>
      </c>
      <c r="K102" s="9">
        <f t="shared" si="24"/>
        <v>4.412354991152012E-170</v>
      </c>
      <c r="L102" s="9">
        <f t="shared" si="24"/>
        <v>8.3051260723017369E-210</v>
      </c>
      <c r="M102" s="9">
        <f t="shared" si="25"/>
        <v>1.0289847482482716E-253</v>
      </c>
      <c r="N102" s="9">
        <f t="shared" si="25"/>
        <v>8.391866578101775E-302</v>
      </c>
      <c r="O102" s="9">
        <f t="shared" si="25"/>
        <v>0</v>
      </c>
      <c r="P102" s="9">
        <f t="shared" si="25"/>
        <v>0</v>
      </c>
      <c r="Q102" s="9">
        <f t="shared" si="25"/>
        <v>0</v>
      </c>
      <c r="R102" s="9">
        <f t="shared" si="25"/>
        <v>0</v>
      </c>
      <c r="S102" s="9">
        <f t="shared" si="25"/>
        <v>0</v>
      </c>
      <c r="T102" s="9">
        <f t="shared" si="25"/>
        <v>0</v>
      </c>
      <c r="U102" s="9">
        <f t="shared" si="25"/>
        <v>0</v>
      </c>
      <c r="V102" s="9">
        <f t="shared" si="25"/>
        <v>0</v>
      </c>
      <c r="W102" s="10">
        <f t="shared" si="20"/>
        <v>1.9787616795958893E-2</v>
      </c>
      <c r="X102" s="10">
        <f t="shared" si="23"/>
        <v>9.7942457804744993</v>
      </c>
      <c r="Y102" s="10">
        <f t="shared" si="21"/>
        <v>0.20575421952550066</v>
      </c>
    </row>
    <row r="103" spans="1:25" x14ac:dyDescent="0.25">
      <c r="A103" s="15">
        <v>730</v>
      </c>
      <c r="B103" s="14">
        <f t="shared" si="22"/>
        <v>12.166666666666666</v>
      </c>
      <c r="C103" s="9">
        <f t="shared" si="24"/>
        <v>7.5884745615565265E-3</v>
      </c>
      <c r="D103" s="9">
        <f t="shared" si="24"/>
        <v>3.3160260255619428E-9</v>
      </c>
      <c r="E103" s="9">
        <f t="shared" si="24"/>
        <v>8.3443083325973825E-20</v>
      </c>
      <c r="F103" s="9">
        <f t="shared" si="24"/>
        <v>1.2091264502049145E-34</v>
      </c>
      <c r="G103" s="9">
        <f t="shared" si="24"/>
        <v>1.0089323913609049E-53</v>
      </c>
      <c r="H103" s="9">
        <f t="shared" si="24"/>
        <v>4.8479861869195734E-77</v>
      </c>
      <c r="I103" s="9">
        <f t="shared" si="24"/>
        <v>1.3414350434725426E-104</v>
      </c>
      <c r="J103" s="9">
        <f t="shared" si="24"/>
        <v>2.137405323213906E-136</v>
      </c>
      <c r="K103" s="9">
        <f t="shared" si="24"/>
        <v>1.9611602898390259E-172</v>
      </c>
      <c r="L103" s="9">
        <f t="shared" si="24"/>
        <v>1.0362111482790562E-212</v>
      </c>
      <c r="M103" s="9">
        <f t="shared" si="25"/>
        <v>3.1527707675653965E-257</v>
      </c>
      <c r="N103" s="9">
        <f t="shared" si="25"/>
        <v>5.5238960204376762E-306</v>
      </c>
      <c r="O103" s="9">
        <f t="shared" si="25"/>
        <v>0</v>
      </c>
      <c r="P103" s="9">
        <f t="shared" si="25"/>
        <v>0</v>
      </c>
      <c r="Q103" s="9">
        <f t="shared" si="25"/>
        <v>0</v>
      </c>
      <c r="R103" s="9">
        <f t="shared" si="25"/>
        <v>0</v>
      </c>
      <c r="S103" s="9">
        <f t="shared" si="25"/>
        <v>0</v>
      </c>
      <c r="T103" s="9">
        <f t="shared" si="25"/>
        <v>0</v>
      </c>
      <c r="U103" s="9">
        <f t="shared" si="25"/>
        <v>0</v>
      </c>
      <c r="V103" s="9">
        <f t="shared" si="25"/>
        <v>0</v>
      </c>
      <c r="W103" s="10">
        <f t="shared" si="20"/>
        <v>1.8507786008782768E-2</v>
      </c>
      <c r="X103" s="10">
        <f t="shared" si="23"/>
        <v>9.7974370640415618</v>
      </c>
      <c r="Y103" s="10">
        <f t="shared" si="21"/>
        <v>0.20256293595843822</v>
      </c>
    </row>
    <row r="104" spans="1:25" x14ac:dyDescent="0.25">
      <c r="A104" s="15">
        <v>740</v>
      </c>
      <c r="B104" s="14">
        <f t="shared" si="22"/>
        <v>12.333333333333334</v>
      </c>
      <c r="C104" s="9">
        <f t="shared" si="24"/>
        <v>7.0976650901994828E-3</v>
      </c>
      <c r="D104" s="9">
        <f t="shared" si="24"/>
        <v>2.5378269889846318E-9</v>
      </c>
      <c r="E104" s="9">
        <f t="shared" si="24"/>
        <v>4.5712979224465543E-20</v>
      </c>
      <c r="F104" s="9">
        <f t="shared" si="24"/>
        <v>4.1480888159281271E-35</v>
      </c>
      <c r="G104" s="9">
        <f t="shared" si="24"/>
        <v>1.8962149786376439E-54</v>
      </c>
      <c r="H104" s="9">
        <f t="shared" si="24"/>
        <v>4.3667477475013633E-78</v>
      </c>
      <c r="I104" s="9">
        <f t="shared" si="24"/>
        <v>5.0659353456597382E-106</v>
      </c>
      <c r="J104" s="9">
        <f t="shared" si="24"/>
        <v>2.9606848847463805E-138</v>
      </c>
      <c r="K104" s="9">
        <f t="shared" si="24"/>
        <v>8.7167729934575481E-175</v>
      </c>
      <c r="L104" s="9">
        <f t="shared" si="24"/>
        <v>1.2928564051528691E-215</v>
      </c>
      <c r="M104" s="9">
        <f t="shared" si="25"/>
        <v>9.6599716659929186E-261</v>
      </c>
      <c r="N104" s="9">
        <f t="shared" si="25"/>
        <v>0</v>
      </c>
      <c r="O104" s="9">
        <f t="shared" si="25"/>
        <v>0</v>
      </c>
      <c r="P104" s="9">
        <f t="shared" si="25"/>
        <v>0</v>
      </c>
      <c r="Q104" s="9">
        <f t="shared" si="25"/>
        <v>0</v>
      </c>
      <c r="R104" s="9">
        <f t="shared" si="25"/>
        <v>0</v>
      </c>
      <c r="S104" s="9">
        <f t="shared" si="25"/>
        <v>0</v>
      </c>
      <c r="T104" s="9">
        <f t="shared" si="25"/>
        <v>0</v>
      </c>
      <c r="U104" s="9">
        <f t="shared" si="25"/>
        <v>0</v>
      </c>
      <c r="V104" s="9">
        <f t="shared" si="25"/>
        <v>0</v>
      </c>
      <c r="W104" s="10">
        <f t="shared" si="20"/>
        <v>1.7310732895333487E-2</v>
      </c>
      <c r="X104" s="10">
        <f t="shared" si="23"/>
        <v>9.8004219406169053</v>
      </c>
      <c r="Y104" s="10">
        <f t="shared" si="21"/>
        <v>0.1995780593830947</v>
      </c>
    </row>
    <row r="105" spans="1:25" x14ac:dyDescent="0.25">
      <c r="A105" s="15">
        <v>750</v>
      </c>
      <c r="B105" s="14">
        <f t="shared" si="22"/>
        <v>12.5</v>
      </c>
      <c r="C105" s="9">
        <f t="shared" ref="C105:L114" si="26">EXP(-Dab*C$24^2*PI()*PI()*$A105*60/(R.^2))</f>
        <v>6.6386003305390767E-3</v>
      </c>
      <c r="D105" s="9">
        <f t="shared" si="26"/>
        <v>1.942254305717463E-9</v>
      </c>
      <c r="E105" s="9">
        <f t="shared" si="26"/>
        <v>2.5043135827244199E-20</v>
      </c>
      <c r="F105" s="9">
        <f t="shared" si="26"/>
        <v>1.4230638013015462E-35</v>
      </c>
      <c r="G105" s="9">
        <f t="shared" si="26"/>
        <v>3.5637980066829575E-55</v>
      </c>
      <c r="H105" s="9">
        <f t="shared" si="26"/>
        <v>3.9332797485597638E-79</v>
      </c>
      <c r="I105" s="9">
        <f t="shared" si="26"/>
        <v>1.9131527129312451E-107</v>
      </c>
      <c r="J105" s="9">
        <f t="shared" si="26"/>
        <v>4.1010728716564722E-140</v>
      </c>
      <c r="K105" s="9">
        <f t="shared" si="26"/>
        <v>3.8743458050386554E-177</v>
      </c>
      <c r="L105" s="9">
        <f t="shared" si="26"/>
        <v>1.6130666873455153E-218</v>
      </c>
      <c r="M105" s="9">
        <f t="shared" ref="M105:V114" si="27">EXP(-Dab*M$24^2*PI()*PI()*$A105*60/(R.^2))</f>
        <v>2.9597791741714124E-264</v>
      </c>
      <c r="N105" s="9">
        <f t="shared" si="27"/>
        <v>0</v>
      </c>
      <c r="O105" s="9">
        <f t="shared" si="27"/>
        <v>0</v>
      </c>
      <c r="P105" s="9">
        <f t="shared" si="27"/>
        <v>0</v>
      </c>
      <c r="Q105" s="9">
        <f t="shared" si="27"/>
        <v>0</v>
      </c>
      <c r="R105" s="9">
        <f t="shared" si="27"/>
        <v>0</v>
      </c>
      <c r="S105" s="9">
        <f t="shared" si="27"/>
        <v>0</v>
      </c>
      <c r="T105" s="9">
        <f t="shared" si="27"/>
        <v>0</v>
      </c>
      <c r="U105" s="9">
        <f t="shared" si="27"/>
        <v>0</v>
      </c>
      <c r="V105" s="9">
        <f t="shared" si="27"/>
        <v>0</v>
      </c>
      <c r="W105" s="10">
        <f t="shared" si="20"/>
        <v>1.6191103439234113E-2</v>
      </c>
      <c r="X105" s="10">
        <f t="shared" si="23"/>
        <v>9.8032137603114524</v>
      </c>
      <c r="Y105" s="10">
        <f t="shared" si="21"/>
        <v>0.19678623968854758</v>
      </c>
    </row>
    <row r="106" spans="1:25" x14ac:dyDescent="0.25">
      <c r="A106" s="15">
        <v>760</v>
      </c>
      <c r="B106" s="14">
        <f t="shared" si="22"/>
        <v>12.666666666666666</v>
      </c>
      <c r="C106" s="9">
        <f t="shared" si="26"/>
        <v>6.2092270892701168E-3</v>
      </c>
      <c r="D106" s="9">
        <f t="shared" si="26"/>
        <v>1.4864495509157187E-9</v>
      </c>
      <c r="E106" s="9">
        <f t="shared" si="26"/>
        <v>1.3719487609465252E-20</v>
      </c>
      <c r="F106" s="9">
        <f t="shared" si="26"/>
        <v>4.8820328407593033E-36</v>
      </c>
      <c r="G106" s="9">
        <f t="shared" si="26"/>
        <v>6.697898906780066E-56</v>
      </c>
      <c r="H106" s="9">
        <f t="shared" si="26"/>
        <v>3.5428402268672809E-80</v>
      </c>
      <c r="I106" s="9">
        <f t="shared" si="26"/>
        <v>7.2250296406404547E-109</v>
      </c>
      <c r="J106" s="9">
        <f t="shared" si="26"/>
        <v>5.6807121842943072E-142</v>
      </c>
      <c r="K106" s="9">
        <f t="shared" si="26"/>
        <v>1.7220312411816437E-179</v>
      </c>
      <c r="L106" s="9">
        <f t="shared" si="26"/>
        <v>2.0125855643774118E-221</v>
      </c>
      <c r="M106" s="9">
        <f t="shared" si="27"/>
        <v>9.0686526449147249E-268</v>
      </c>
      <c r="N106" s="9">
        <f t="shared" si="27"/>
        <v>0</v>
      </c>
      <c r="O106" s="9">
        <f t="shared" si="27"/>
        <v>0</v>
      </c>
      <c r="P106" s="9">
        <f t="shared" si="27"/>
        <v>0</v>
      </c>
      <c r="Q106" s="9">
        <f t="shared" si="27"/>
        <v>0</v>
      </c>
      <c r="R106" s="9">
        <f t="shared" si="27"/>
        <v>0</v>
      </c>
      <c r="S106" s="9">
        <f t="shared" si="27"/>
        <v>0</v>
      </c>
      <c r="T106" s="9">
        <f t="shared" si="27"/>
        <v>0</v>
      </c>
      <c r="U106" s="9">
        <f t="shared" si="27"/>
        <v>0</v>
      </c>
      <c r="V106" s="9">
        <f t="shared" si="27"/>
        <v>0</v>
      </c>
      <c r="W106" s="10">
        <f t="shared" si="20"/>
        <v>1.5143889935888985E-2</v>
      </c>
      <c r="X106" s="10">
        <f t="shared" si="23"/>
        <v>9.8058250097593795</v>
      </c>
      <c r="Y106" s="10">
        <f t="shared" si="21"/>
        <v>0.19417499024062046</v>
      </c>
    </row>
    <row r="107" spans="1:25" x14ac:dyDescent="0.25">
      <c r="A107" s="15">
        <v>770</v>
      </c>
      <c r="B107" s="14">
        <f t="shared" si="22"/>
        <v>12.833333333333334</v>
      </c>
      <c r="C107" s="9">
        <f t="shared" si="26"/>
        <v>5.8076249700959263E-3</v>
      </c>
      <c r="D107" s="9">
        <f t="shared" si="26"/>
        <v>1.1376122379614647E-9</v>
      </c>
      <c r="E107" s="9">
        <f t="shared" si="26"/>
        <v>7.5160052464957572E-21</v>
      </c>
      <c r="F107" s="9">
        <f t="shared" si="26"/>
        <v>1.6748542571635237E-36</v>
      </c>
      <c r="G107" s="9">
        <f t="shared" si="26"/>
        <v>1.2588213383957155E-56</v>
      </c>
      <c r="H107" s="9">
        <f t="shared" si="26"/>
        <v>3.1911579331995756E-81</v>
      </c>
      <c r="I107" s="9">
        <f t="shared" si="26"/>
        <v>2.7285356237010263E-110</v>
      </c>
      <c r="J107" s="9">
        <f t="shared" si="26"/>
        <v>7.8687923698740652E-144</v>
      </c>
      <c r="K107" s="9">
        <f t="shared" si="26"/>
        <v>7.6539156410574965E-182</v>
      </c>
      <c r="L107" s="9">
        <f t="shared" si="26"/>
        <v>2.5110559195826767E-224</v>
      </c>
      <c r="M107" s="9">
        <f t="shared" si="27"/>
        <v>2.7786012386252866E-271</v>
      </c>
      <c r="N107" s="9">
        <f t="shared" si="27"/>
        <v>0</v>
      </c>
      <c r="O107" s="9">
        <f t="shared" si="27"/>
        <v>0</v>
      </c>
      <c r="P107" s="9">
        <f t="shared" si="27"/>
        <v>0</v>
      </c>
      <c r="Q107" s="9">
        <f t="shared" si="27"/>
        <v>0</v>
      </c>
      <c r="R107" s="9">
        <f t="shared" si="27"/>
        <v>0</v>
      </c>
      <c r="S107" s="9">
        <f t="shared" si="27"/>
        <v>0</v>
      </c>
      <c r="T107" s="9">
        <f t="shared" si="27"/>
        <v>0</v>
      </c>
      <c r="U107" s="9">
        <f t="shared" si="27"/>
        <v>0</v>
      </c>
      <c r="V107" s="9">
        <f t="shared" si="27"/>
        <v>0</v>
      </c>
      <c r="W107" s="10">
        <f t="shared" si="20"/>
        <v>1.4164408588185065E-2</v>
      </c>
      <c r="X107" s="10">
        <f t="shared" si="23"/>
        <v>9.8082673679697194</v>
      </c>
      <c r="Y107" s="10">
        <f t="shared" si="21"/>
        <v>0.19173263203028057</v>
      </c>
    </row>
    <row r="108" spans="1:25" x14ac:dyDescent="0.25">
      <c r="A108" s="15">
        <v>780</v>
      </c>
      <c r="B108" s="14">
        <f t="shared" si="22"/>
        <v>13</v>
      </c>
      <c r="C108" s="9">
        <f t="shared" si="26"/>
        <v>5.4319977846464078E-3</v>
      </c>
      <c r="D108" s="9">
        <f t="shared" si="26"/>
        <v>8.7063943957091318E-10</v>
      </c>
      <c r="E108" s="9">
        <f t="shared" si="26"/>
        <v>4.1175251199889949E-21</v>
      </c>
      <c r="F108" s="9">
        <f t="shared" si="26"/>
        <v>5.7458375931419072E-37</v>
      </c>
      <c r="G108" s="9">
        <f t="shared" si="26"/>
        <v>2.3658630625139583E-57</v>
      </c>
      <c r="H108" s="9">
        <f t="shared" si="26"/>
        <v>2.874385606608811E-82</v>
      </c>
      <c r="I108" s="9">
        <f t="shared" si="26"/>
        <v>1.0304326791863844E-111</v>
      </c>
      <c r="J108" s="9">
        <f t="shared" si="26"/>
        <v>1.0899670912984942E-145</v>
      </c>
      <c r="K108" s="9">
        <f t="shared" si="26"/>
        <v>3.4019373887914568E-184</v>
      </c>
      <c r="L108" s="9">
        <f t="shared" si="26"/>
        <v>3.1329857189060203E-227</v>
      </c>
      <c r="M108" s="9">
        <f t="shared" si="27"/>
        <v>8.5135302294540318E-275</v>
      </c>
      <c r="N108" s="9">
        <f t="shared" si="27"/>
        <v>0</v>
      </c>
      <c r="O108" s="9">
        <f t="shared" si="27"/>
        <v>0</v>
      </c>
      <c r="P108" s="9">
        <f t="shared" si="27"/>
        <v>0</v>
      </c>
      <c r="Q108" s="9">
        <f t="shared" si="27"/>
        <v>0</v>
      </c>
      <c r="R108" s="9">
        <f t="shared" si="27"/>
        <v>0</v>
      </c>
      <c r="S108" s="9">
        <f t="shared" si="27"/>
        <v>0</v>
      </c>
      <c r="T108" s="9">
        <f t="shared" si="27"/>
        <v>0</v>
      </c>
      <c r="U108" s="9">
        <f t="shared" si="27"/>
        <v>0</v>
      </c>
      <c r="V108" s="9">
        <f t="shared" si="27"/>
        <v>0</v>
      </c>
      <c r="W108" s="10">
        <f t="shared" si="20"/>
        <v>1.3248278552543298E-2</v>
      </c>
      <c r="X108" s="10">
        <f t="shared" si="23"/>
        <v>9.8105517585647792</v>
      </c>
      <c r="Y108" s="10">
        <f t="shared" si="21"/>
        <v>0.18944824143522077</v>
      </c>
    </row>
    <row r="109" spans="1:25" x14ac:dyDescent="0.25">
      <c r="A109" s="15">
        <v>790</v>
      </c>
      <c r="B109" s="14">
        <f t="shared" si="22"/>
        <v>13.166666666666666</v>
      </c>
      <c r="C109" s="9">
        <f t="shared" si="26"/>
        <v>5.0806655189231586E-3</v>
      </c>
      <c r="D109" s="9">
        <f t="shared" si="26"/>
        <v>6.6631933838429167E-10</v>
      </c>
      <c r="E109" s="9">
        <f t="shared" si="26"/>
        <v>2.2557212984444238E-21</v>
      </c>
      <c r="F109" s="9">
        <f t="shared" si="26"/>
        <v>1.9711953744963903E-37</v>
      </c>
      <c r="G109" s="9">
        <f t="shared" si="26"/>
        <v>4.4464673896467975E-58</v>
      </c>
      <c r="H109" s="9">
        <f t="shared" si="26"/>
        <v>2.5890578869583718E-83</v>
      </c>
      <c r="I109" s="9">
        <f t="shared" si="26"/>
        <v>3.8914335481351354E-113</v>
      </c>
      <c r="J109" s="9">
        <f t="shared" si="26"/>
        <v>1.5097974432038308E-147</v>
      </c>
      <c r="K109" s="9">
        <f t="shared" si="26"/>
        <v>1.5120597795953174E-186</v>
      </c>
      <c r="L109" s="9">
        <f t="shared" si="26"/>
        <v>3.9089529780370184E-230</v>
      </c>
      <c r="M109" s="9">
        <f t="shared" si="27"/>
        <v>2.6085138076057177E-278</v>
      </c>
      <c r="N109" s="9">
        <f t="shared" si="27"/>
        <v>0</v>
      </c>
      <c r="O109" s="9">
        <f t="shared" si="27"/>
        <v>0</v>
      </c>
      <c r="P109" s="9">
        <f t="shared" si="27"/>
        <v>0</v>
      </c>
      <c r="Q109" s="9">
        <f t="shared" si="27"/>
        <v>0</v>
      </c>
      <c r="R109" s="9">
        <f t="shared" si="27"/>
        <v>0</v>
      </c>
      <c r="S109" s="9">
        <f t="shared" si="27"/>
        <v>0</v>
      </c>
      <c r="T109" s="9">
        <f t="shared" si="27"/>
        <v>0</v>
      </c>
      <c r="U109" s="9">
        <f t="shared" si="27"/>
        <v>0</v>
      </c>
      <c r="V109" s="9">
        <f t="shared" si="27"/>
        <v>0</v>
      </c>
      <c r="W109" s="10">
        <f t="shared" si="20"/>
        <v>1.2391402341213961E-2</v>
      </c>
      <c r="X109" s="10">
        <f t="shared" si="23"/>
        <v>9.8126883986392581</v>
      </c>
      <c r="Y109" s="10">
        <f t="shared" si="21"/>
        <v>0.18731160136074188</v>
      </c>
    </row>
    <row r="110" spans="1:25" x14ac:dyDescent="0.25">
      <c r="A110" s="15">
        <v>800</v>
      </c>
      <c r="B110" s="14">
        <f t="shared" si="22"/>
        <v>13.333333333333334</v>
      </c>
      <c r="C110" s="9">
        <f t="shared" si="26"/>
        <v>4.7520568193411029E-3</v>
      </c>
      <c r="D110" s="9">
        <f t="shared" si="26"/>
        <v>5.0994871186135606E-10</v>
      </c>
      <c r="E110" s="9">
        <f t="shared" si="26"/>
        <v>1.2357613925788014E-21</v>
      </c>
      <c r="F110" s="9">
        <f t="shared" si="26"/>
        <v>6.762480041332418E-38</v>
      </c>
      <c r="G110" s="9">
        <f t="shared" si="26"/>
        <v>8.3568117531634171E-59</v>
      </c>
      <c r="H110" s="9">
        <f t="shared" si="26"/>
        <v>2.3320534052944213E-84</v>
      </c>
      <c r="I110" s="9">
        <f t="shared" si="26"/>
        <v>1.4696015921688856E-114</v>
      </c>
      <c r="J110" s="9">
        <f t="shared" si="26"/>
        <v>2.0913368281506887E-149</v>
      </c>
      <c r="K110" s="9">
        <f t="shared" si="26"/>
        <v>6.7206550732016853E-189</v>
      </c>
      <c r="L110" s="9">
        <f t="shared" si="26"/>
        <v>4.8771091717067246E-233</v>
      </c>
      <c r="M110" s="9">
        <f t="shared" si="27"/>
        <v>7.9923887048962662E-282</v>
      </c>
      <c r="N110" s="9">
        <f t="shared" si="27"/>
        <v>0</v>
      </c>
      <c r="O110" s="9">
        <f t="shared" si="27"/>
        <v>0</v>
      </c>
      <c r="P110" s="9">
        <f t="shared" si="27"/>
        <v>0</v>
      </c>
      <c r="Q110" s="9">
        <f t="shared" si="27"/>
        <v>0</v>
      </c>
      <c r="R110" s="9">
        <f t="shared" si="27"/>
        <v>0</v>
      </c>
      <c r="S110" s="9">
        <f t="shared" si="27"/>
        <v>0</v>
      </c>
      <c r="T110" s="9">
        <f t="shared" si="27"/>
        <v>0</v>
      </c>
      <c r="U110" s="9">
        <f t="shared" si="27"/>
        <v>0</v>
      </c>
      <c r="V110" s="9">
        <f t="shared" si="27"/>
        <v>0</v>
      </c>
      <c r="W110" s="10">
        <f t="shared" si="20"/>
        <v>1.1589947492866874E-2</v>
      </c>
      <c r="X110" s="10">
        <f t="shared" si="23"/>
        <v>9.8146868444587643</v>
      </c>
      <c r="Y110" s="10">
        <f t="shared" si="21"/>
        <v>0.18531315554123573</v>
      </c>
    </row>
    <row r="111" spans="1:25" x14ac:dyDescent="0.25">
      <c r="A111" s="15">
        <v>810</v>
      </c>
      <c r="B111" s="14">
        <f t="shared" si="22"/>
        <v>13.5</v>
      </c>
      <c r="C111" s="9">
        <f t="shared" si="26"/>
        <v>4.4447019647600216E-3</v>
      </c>
      <c r="D111" s="9">
        <f t="shared" si="26"/>
        <v>3.9027486334049045E-10</v>
      </c>
      <c r="E111" s="9">
        <f t="shared" si="26"/>
        <v>6.7699241942761795E-22</v>
      </c>
      <c r="F111" s="9">
        <f t="shared" si="26"/>
        <v>2.3199697453177236E-38</v>
      </c>
      <c r="G111" s="9">
        <f t="shared" si="26"/>
        <v>1.5706019308815313E-59</v>
      </c>
      <c r="H111" s="9">
        <f t="shared" si="26"/>
        <v>2.1005606373422695E-85</v>
      </c>
      <c r="I111" s="9">
        <f t="shared" si="26"/>
        <v>5.5499568809039924E-116</v>
      </c>
      <c r="J111" s="9">
        <f t="shared" si="26"/>
        <v>2.8968718608358793E-151</v>
      </c>
      <c r="K111" s="9">
        <f t="shared" si="26"/>
        <v>2.9871308808334629E-191</v>
      </c>
      <c r="L111" s="9">
        <f t="shared" si="26"/>
        <v>6.085055002296473E-236</v>
      </c>
      <c r="M111" s="9">
        <f t="shared" si="27"/>
        <v>2.4488379944131009E-285</v>
      </c>
      <c r="N111" s="9">
        <f t="shared" si="27"/>
        <v>0</v>
      </c>
      <c r="O111" s="9">
        <f t="shared" si="27"/>
        <v>0</v>
      </c>
      <c r="P111" s="9">
        <f t="shared" si="27"/>
        <v>0</v>
      </c>
      <c r="Q111" s="9">
        <f t="shared" si="27"/>
        <v>0</v>
      </c>
      <c r="R111" s="9">
        <f t="shared" si="27"/>
        <v>0</v>
      </c>
      <c r="S111" s="9">
        <f t="shared" si="27"/>
        <v>0</v>
      </c>
      <c r="T111" s="9">
        <f t="shared" si="27"/>
        <v>0</v>
      </c>
      <c r="U111" s="9">
        <f t="shared" si="27"/>
        <v>0</v>
      </c>
      <c r="V111" s="9">
        <f t="shared" si="27"/>
        <v>0</v>
      </c>
      <c r="W111" s="10">
        <f t="shared" si="20"/>
        <v>1.0840329429269468E-2</v>
      </c>
      <c r="X111" s="10">
        <f t="shared" si="23"/>
        <v>9.8165560342022751</v>
      </c>
      <c r="Y111" s="10">
        <f t="shared" si="21"/>
        <v>0.18344396579772493</v>
      </c>
    </row>
    <row r="112" spans="1:25" x14ac:dyDescent="0.25">
      <c r="A112" s="15">
        <v>820</v>
      </c>
      <c r="B112" s="14">
        <f t="shared" si="22"/>
        <v>13.666666666666666</v>
      </c>
      <c r="C112" s="9">
        <f t="shared" si="26"/>
        <v>4.157226293072986E-3</v>
      </c>
      <c r="D112" s="9">
        <f t="shared" si="26"/>
        <v>2.9868585881799426E-10</v>
      </c>
      <c r="E112" s="9">
        <f t="shared" si="26"/>
        <v>3.7087963640459076E-22</v>
      </c>
      <c r="F112" s="9">
        <f t="shared" si="26"/>
        <v>7.959002594156547E-39</v>
      </c>
      <c r="G112" s="9">
        <f t="shared" si="26"/>
        <v>2.9518319882640375E-60</v>
      </c>
      <c r="H112" s="9">
        <f t="shared" si="26"/>
        <v>1.8920471465766352E-86</v>
      </c>
      <c r="I112" s="9">
        <f t="shared" si="26"/>
        <v>2.0959436587459708E-117</v>
      </c>
      <c r="J112" s="9">
        <f t="shared" si="26"/>
        <v>4.0126805329220461E-153</v>
      </c>
      <c r="K112" s="9">
        <f t="shared" si="26"/>
        <v>1.3276906495035379E-193</v>
      </c>
      <c r="L112" s="9">
        <f t="shared" si="26"/>
        <v>7.5921807524394169E-239</v>
      </c>
      <c r="M112" s="9">
        <f t="shared" si="27"/>
        <v>7.5031479877942347E-289</v>
      </c>
      <c r="N112" s="9">
        <f t="shared" si="27"/>
        <v>0</v>
      </c>
      <c r="O112" s="9">
        <f t="shared" si="27"/>
        <v>0</v>
      </c>
      <c r="P112" s="9">
        <f t="shared" si="27"/>
        <v>0</v>
      </c>
      <c r="Q112" s="9">
        <f t="shared" si="27"/>
        <v>0</v>
      </c>
      <c r="R112" s="9">
        <f t="shared" si="27"/>
        <v>0</v>
      </c>
      <c r="S112" s="9">
        <f t="shared" si="27"/>
        <v>0</v>
      </c>
      <c r="T112" s="9">
        <f t="shared" si="27"/>
        <v>0</v>
      </c>
      <c r="U112" s="9">
        <f t="shared" si="27"/>
        <v>0</v>
      </c>
      <c r="V112" s="9">
        <f t="shared" si="27"/>
        <v>0</v>
      </c>
      <c r="W112" s="10">
        <f t="shared" si="20"/>
        <v>1.0139195421204153E-2</v>
      </c>
      <c r="X112" s="10">
        <f t="shared" si="23"/>
        <v>9.8183043279398152</v>
      </c>
      <c r="Y112" s="10">
        <f t="shared" si="21"/>
        <v>0.18169567206018478</v>
      </c>
    </row>
    <row r="113" spans="1:25" x14ac:dyDescent="0.25">
      <c r="A113" s="15">
        <v>830</v>
      </c>
      <c r="B113" s="14">
        <f t="shared" si="22"/>
        <v>13.833333333333334</v>
      </c>
      <c r="C113" s="9">
        <f t="shared" si="26"/>
        <v>3.8883440529516944E-3</v>
      </c>
      <c r="D113" s="9">
        <f t="shared" si="26"/>
        <v>2.2859079750675485E-10</v>
      </c>
      <c r="E113" s="9">
        <f t="shared" si="26"/>
        <v>2.0318056857401785E-22</v>
      </c>
      <c r="F113" s="9">
        <f t="shared" si="26"/>
        <v>2.7304546717316976E-39</v>
      </c>
      <c r="G113" s="9">
        <f t="shared" si="26"/>
        <v>5.5477533266803355E-61</v>
      </c>
      <c r="H113" s="9">
        <f t="shared" si="26"/>
        <v>1.7042318803985494E-87</v>
      </c>
      <c r="I113" s="9">
        <f t="shared" si="26"/>
        <v>7.9153404520178983E-119</v>
      </c>
      <c r="J113" s="9">
        <f t="shared" si="26"/>
        <v>5.558273141789777E-155</v>
      </c>
      <c r="K113" s="9">
        <f t="shared" si="26"/>
        <v>5.9011892384420201E-196</v>
      </c>
      <c r="L113" s="9">
        <f t="shared" si="26"/>
        <v>9.4725862882014136E-242</v>
      </c>
      <c r="M113" s="9">
        <f t="shared" si="27"/>
        <v>2.2989364692633786E-292</v>
      </c>
      <c r="N113" s="9">
        <f t="shared" si="27"/>
        <v>0</v>
      </c>
      <c r="O113" s="9">
        <f t="shared" si="27"/>
        <v>0</v>
      </c>
      <c r="P113" s="9">
        <f t="shared" si="27"/>
        <v>0</v>
      </c>
      <c r="Q113" s="9">
        <f t="shared" si="27"/>
        <v>0</v>
      </c>
      <c r="R113" s="9">
        <f t="shared" si="27"/>
        <v>0</v>
      </c>
      <c r="S113" s="9">
        <f t="shared" si="27"/>
        <v>0</v>
      </c>
      <c r="T113" s="9">
        <f t="shared" si="27"/>
        <v>0</v>
      </c>
      <c r="U113" s="9">
        <f t="shared" si="27"/>
        <v>0</v>
      </c>
      <c r="V113" s="9">
        <f t="shared" si="27"/>
        <v>0</v>
      </c>
      <c r="W113" s="10">
        <f t="shared" si="20"/>
        <v>9.4834095917781421E-3</v>
      </c>
      <c r="X113" s="10">
        <f t="shared" si="23"/>
        <v>9.8199395450242299</v>
      </c>
      <c r="Y113" s="10">
        <f t="shared" si="21"/>
        <v>0.18006045497577006</v>
      </c>
    </row>
    <row r="114" spans="1:25" x14ac:dyDescent="0.25">
      <c r="A114" s="15">
        <v>840</v>
      </c>
      <c r="B114" s="14">
        <f t="shared" si="22"/>
        <v>14</v>
      </c>
      <c r="C114" s="9">
        <f t="shared" si="26"/>
        <v>3.6368526532503959E-3</v>
      </c>
      <c r="D114" s="9">
        <f t="shared" si="26"/>
        <v>1.7494551938803072E-10</v>
      </c>
      <c r="E114" s="9">
        <f t="shared" si="26"/>
        <v>1.1130927501510458E-22</v>
      </c>
      <c r="F114" s="9">
        <f t="shared" si="26"/>
        <v>9.3672324216291196E-40</v>
      </c>
      <c r="G114" s="9">
        <f t="shared" si="26"/>
        <v>1.0426598497495418E-61</v>
      </c>
      <c r="H114" s="9">
        <f t="shared" si="26"/>
        <v>1.5350602163490914E-88</v>
      </c>
      <c r="I114" s="9">
        <f t="shared" si="26"/>
        <v>2.9892318054406461E-120</v>
      </c>
      <c r="J114" s="9">
        <f t="shared" si="26"/>
        <v>7.6991926133333237E-157</v>
      </c>
      <c r="K114" s="9">
        <f t="shared" si="26"/>
        <v>2.6229027402524547E-198</v>
      </c>
      <c r="L114" s="9">
        <f t="shared" si="26"/>
        <v>1.1818724278737785E-244</v>
      </c>
      <c r="M114" s="9">
        <f t="shared" si="27"/>
        <v>7.0438553235345141E-296</v>
      </c>
      <c r="N114" s="9">
        <f t="shared" si="27"/>
        <v>0</v>
      </c>
      <c r="O114" s="9">
        <f t="shared" si="27"/>
        <v>0</v>
      </c>
      <c r="P114" s="9">
        <f t="shared" si="27"/>
        <v>0</v>
      </c>
      <c r="Q114" s="9">
        <f t="shared" si="27"/>
        <v>0</v>
      </c>
      <c r="R114" s="9">
        <f t="shared" si="27"/>
        <v>0</v>
      </c>
      <c r="S114" s="9">
        <f t="shared" si="27"/>
        <v>0</v>
      </c>
      <c r="T114" s="9">
        <f t="shared" si="27"/>
        <v>0</v>
      </c>
      <c r="U114" s="9">
        <f t="shared" si="27"/>
        <v>0</v>
      </c>
      <c r="V114" s="9">
        <f t="shared" si="27"/>
        <v>0</v>
      </c>
      <c r="W114" s="10">
        <f t="shared" si="20"/>
        <v>8.870038889950518E-3</v>
      </c>
      <c r="X114" s="10">
        <f t="shared" si="23"/>
        <v>9.8214689990643738</v>
      </c>
      <c r="Y114" s="10">
        <f t="shared" si="21"/>
        <v>0.17853100093562624</v>
      </c>
    </row>
    <row r="115" spans="1:25" x14ac:dyDescent="0.25">
      <c r="A115" s="15">
        <v>850</v>
      </c>
      <c r="B115" s="14">
        <f t="shared" si="22"/>
        <v>14.166666666666666</v>
      </c>
      <c r="C115" s="9">
        <f t="shared" ref="C115:L124" si="28">EXP(-Dab*C$24^2*PI()*PI()*$A115*60/(R.^2))</f>
        <v>3.4016272843484401E-3</v>
      </c>
      <c r="D115" s="9">
        <f t="shared" si="28"/>
        <v>1.3388961886378544E-10</v>
      </c>
      <c r="E115" s="9">
        <f t="shared" si="28"/>
        <v>6.0979033533291521E-23</v>
      </c>
      <c r="F115" s="9">
        <f t="shared" si="28"/>
        <v>3.2135689396071963E-40</v>
      </c>
      <c r="G115" s="9">
        <f t="shared" si="28"/>
        <v>1.9596032812984849E-62</v>
      </c>
      <c r="H115" s="9">
        <f t="shared" si="28"/>
        <v>1.3826814853778695E-89</v>
      </c>
      <c r="I115" s="9">
        <f t="shared" si="28"/>
        <v>1.1288847069591263E-121</v>
      </c>
      <c r="J115" s="9">
        <f t="shared" si="28"/>
        <v>1.0664745215836767E-158</v>
      </c>
      <c r="K115" s="9">
        <f t="shared" si="28"/>
        <v>1.1658020962974799E-200</v>
      </c>
      <c r="L115" s="9">
        <f t="shared" si="28"/>
        <v>1.4745945756208871E-247</v>
      </c>
      <c r="M115" s="9">
        <f t="shared" ref="M115:V124" si="29">EXP(-Dab*M$24^2*PI()*PI()*$A115*60/(R.^2))</f>
        <v>2.1582109154492358E-299</v>
      </c>
      <c r="N115" s="9">
        <f t="shared" si="29"/>
        <v>0</v>
      </c>
      <c r="O115" s="9">
        <f t="shared" si="29"/>
        <v>0</v>
      </c>
      <c r="P115" s="9">
        <f t="shared" si="29"/>
        <v>0</v>
      </c>
      <c r="Q115" s="9">
        <f t="shared" si="29"/>
        <v>0</v>
      </c>
      <c r="R115" s="9">
        <f t="shared" si="29"/>
        <v>0</v>
      </c>
      <c r="S115" s="9">
        <f t="shared" si="29"/>
        <v>0</v>
      </c>
      <c r="T115" s="9">
        <f t="shared" si="29"/>
        <v>0</v>
      </c>
      <c r="U115" s="9">
        <f t="shared" si="29"/>
        <v>0</v>
      </c>
      <c r="V115" s="9">
        <f t="shared" si="29"/>
        <v>0</v>
      </c>
      <c r="W115" s="10">
        <f t="shared" si="20"/>
        <v>8.2963399714639698E-3</v>
      </c>
      <c r="X115" s="10">
        <f t="shared" si="23"/>
        <v>9.8228995306361586</v>
      </c>
      <c r="Y115" s="10">
        <f t="shared" si="21"/>
        <v>0.17710046936384138</v>
      </c>
    </row>
    <row r="116" spans="1:25" x14ac:dyDescent="0.25">
      <c r="A116" s="15">
        <v>860</v>
      </c>
      <c r="B116" s="14">
        <f t="shared" si="22"/>
        <v>14.333333333333334</v>
      </c>
      <c r="C116" s="9">
        <f t="shared" si="28"/>
        <v>3.181615887375094E-3</v>
      </c>
      <c r="D116" s="9">
        <f t="shared" si="28"/>
        <v>1.024686433936534E-10</v>
      </c>
      <c r="E116" s="9">
        <f t="shared" si="28"/>
        <v>3.3406403286246382E-23</v>
      </c>
      <c r="F116" s="9">
        <f t="shared" si="28"/>
        <v>1.1024628048902177E-40</v>
      </c>
      <c r="G116" s="9">
        <f t="shared" si="28"/>
        <v>3.6829317068249237E-63</v>
      </c>
      <c r="H116" s="9">
        <f t="shared" si="28"/>
        <v>1.2454287262773952E-90</v>
      </c>
      <c r="I116" s="9">
        <f t="shared" si="28"/>
        <v>4.2632380643304933E-123</v>
      </c>
      <c r="J116" s="9">
        <f t="shared" si="28"/>
        <v>1.4772560738606923E-160</v>
      </c>
      <c r="K116" s="9">
        <f t="shared" si="28"/>
        <v>5.1816428679345856E-203</v>
      </c>
      <c r="L116" s="9">
        <f t="shared" si="28"/>
        <v>1.8398171504539199E-250</v>
      </c>
      <c r="M116" s="9">
        <f t="shared" si="29"/>
        <v>6.6126774921137496E-303</v>
      </c>
      <c r="N116" s="9">
        <f t="shared" si="29"/>
        <v>0</v>
      </c>
      <c r="O116" s="9">
        <f t="shared" si="29"/>
        <v>0</v>
      </c>
      <c r="P116" s="9">
        <f t="shared" si="29"/>
        <v>0</v>
      </c>
      <c r="Q116" s="9">
        <f t="shared" si="29"/>
        <v>0</v>
      </c>
      <c r="R116" s="9">
        <f t="shared" si="29"/>
        <v>0</v>
      </c>
      <c r="S116" s="9">
        <f t="shared" si="29"/>
        <v>0</v>
      </c>
      <c r="T116" s="9">
        <f t="shared" si="29"/>
        <v>0</v>
      </c>
      <c r="U116" s="9">
        <f t="shared" si="29"/>
        <v>0</v>
      </c>
      <c r="V116" s="9">
        <f t="shared" si="29"/>
        <v>0</v>
      </c>
      <c r="W116" s="10">
        <f t="shared" si="20"/>
        <v>7.7597469284457132E-3</v>
      </c>
      <c r="X116" s="10">
        <f t="shared" si="23"/>
        <v>9.8242375378778171</v>
      </c>
      <c r="Y116" s="10">
        <f t="shared" si="21"/>
        <v>0.17576246212218294</v>
      </c>
    </row>
    <row r="117" spans="1:25" x14ac:dyDescent="0.25">
      <c r="A117" s="15">
        <v>870</v>
      </c>
      <c r="B117" s="14">
        <f t="shared" si="22"/>
        <v>14.5</v>
      </c>
      <c r="C117" s="9">
        <f t="shared" si="28"/>
        <v>2.9758344488163232E-3</v>
      </c>
      <c r="D117" s="9">
        <f t="shared" si="28"/>
        <v>7.8421486057241368E-11</v>
      </c>
      <c r="E117" s="9">
        <f t="shared" si="28"/>
        <v>1.8301171990763735E-23</v>
      </c>
      <c r="F117" s="9">
        <f t="shared" si="28"/>
        <v>3.7821632552714776E-41</v>
      </c>
      <c r="G117" s="9">
        <f t="shared" si="28"/>
        <v>6.92180202318731E-64</v>
      </c>
      <c r="H117" s="9">
        <f t="shared" si="28"/>
        <v>1.1218004498071025E-91</v>
      </c>
      <c r="I117" s="9">
        <f t="shared" si="28"/>
        <v>1.6100137313503781E-124</v>
      </c>
      <c r="J117" s="9">
        <f t="shared" si="28"/>
        <v>2.0462612688746571E-162</v>
      </c>
      <c r="K117" s="9">
        <f t="shared" si="28"/>
        <v>2.303085823579283E-205</v>
      </c>
      <c r="L117" s="9">
        <f t="shared" si="28"/>
        <v>2.2954968118468344E-253</v>
      </c>
      <c r="M117" s="9">
        <f t="shared" si="29"/>
        <v>2.0260996412204631E-306</v>
      </c>
      <c r="N117" s="9">
        <f t="shared" si="29"/>
        <v>0</v>
      </c>
      <c r="O117" s="9">
        <f t="shared" si="29"/>
        <v>0</v>
      </c>
      <c r="P117" s="9">
        <f t="shared" si="29"/>
        <v>0</v>
      </c>
      <c r="Q117" s="9">
        <f t="shared" si="29"/>
        <v>0</v>
      </c>
      <c r="R117" s="9">
        <f t="shared" si="29"/>
        <v>0</v>
      </c>
      <c r="S117" s="9">
        <f t="shared" si="29"/>
        <v>0</v>
      </c>
      <c r="T117" s="9">
        <f t="shared" si="29"/>
        <v>0</v>
      </c>
      <c r="U117" s="9">
        <f t="shared" si="29"/>
        <v>0</v>
      </c>
      <c r="V117" s="9">
        <f t="shared" si="29"/>
        <v>0</v>
      </c>
      <c r="W117" s="10">
        <f t="shared" si="20"/>
        <v>7.2578598127520794E-3</v>
      </c>
      <c r="X117" s="10">
        <f t="shared" si="23"/>
        <v>9.8254890051062507</v>
      </c>
      <c r="Y117" s="10">
        <f t="shared" si="21"/>
        <v>0.17451099489374933</v>
      </c>
    </row>
    <row r="118" spans="1:25" x14ac:dyDescent="0.25">
      <c r="A118" s="15">
        <v>880</v>
      </c>
      <c r="B118" s="14">
        <f t="shared" si="22"/>
        <v>14.666666666666666</v>
      </c>
      <c r="C118" s="9">
        <f t="shared" si="28"/>
        <v>2.7833625994582319E-3</v>
      </c>
      <c r="D118" s="9">
        <f t="shared" si="28"/>
        <v>6.0017672448340529E-11</v>
      </c>
      <c r="E118" s="9">
        <f t="shared" si="28"/>
        <v>1.0026008887146903E-23</v>
      </c>
      <c r="F118" s="9">
        <f t="shared" si="28"/>
        <v>1.297527574270426E-41</v>
      </c>
      <c r="G118" s="9">
        <f t="shared" si="28"/>
        <v>1.3009022990953548E-64</v>
      </c>
      <c r="H118" s="9">
        <f t="shared" si="28"/>
        <v>1.0104442130132759E-92</v>
      </c>
      <c r="I118" s="9">
        <f t="shared" si="28"/>
        <v>6.0802239425109258E-126</v>
      </c>
      <c r="J118" s="9">
        <f t="shared" si="28"/>
        <v>2.8344342288291585E-164</v>
      </c>
      <c r="K118" s="9">
        <f t="shared" si="28"/>
        <v>1.0236530085074029E-207</v>
      </c>
      <c r="L118" s="9">
        <f t="shared" si="28"/>
        <v>2.8640376636872524E-256</v>
      </c>
      <c r="M118" s="9">
        <f t="shared" si="29"/>
        <v>0</v>
      </c>
      <c r="N118" s="9">
        <f t="shared" si="29"/>
        <v>0</v>
      </c>
      <c r="O118" s="9">
        <f t="shared" si="29"/>
        <v>0</v>
      </c>
      <c r="P118" s="9">
        <f t="shared" si="29"/>
        <v>0</v>
      </c>
      <c r="Q118" s="9">
        <f t="shared" si="29"/>
        <v>0</v>
      </c>
      <c r="R118" s="9">
        <f t="shared" si="29"/>
        <v>0</v>
      </c>
      <c r="S118" s="9">
        <f t="shared" si="29"/>
        <v>0</v>
      </c>
      <c r="T118" s="9">
        <f t="shared" si="29"/>
        <v>0</v>
      </c>
      <c r="U118" s="9">
        <f t="shared" si="29"/>
        <v>0</v>
      </c>
      <c r="V118" s="9">
        <f t="shared" si="29"/>
        <v>0</v>
      </c>
      <c r="W118" s="10">
        <f t="shared" si="20"/>
        <v>6.7884339016913908E-3</v>
      </c>
      <c r="X118" s="10">
        <f t="shared" si="23"/>
        <v>9.8266595295824537</v>
      </c>
      <c r="Y118" s="10">
        <f t="shared" si="21"/>
        <v>0.1733404704175463</v>
      </c>
    </row>
    <row r="119" spans="1:25" x14ac:dyDescent="0.25">
      <c r="A119" s="15">
        <v>890</v>
      </c>
      <c r="B119" s="14">
        <f t="shared" si="22"/>
        <v>14.833333333333334</v>
      </c>
      <c r="C119" s="9">
        <f t="shared" si="28"/>
        <v>2.6033394979832983E-3</v>
      </c>
      <c r="D119" s="9">
        <f t="shared" si="28"/>
        <v>4.5932832788797807E-11</v>
      </c>
      <c r="E119" s="9">
        <f t="shared" si="28"/>
        <v>5.4925910895695491E-24</v>
      </c>
      <c r="F119" s="9">
        <f t="shared" si="28"/>
        <v>4.4513620707556552E-42</v>
      </c>
      <c r="G119" s="9">
        <f t="shared" si="28"/>
        <v>2.4449511646280718E-65</v>
      </c>
      <c r="H119" s="9">
        <f t="shared" si="28"/>
        <v>9.1014182405398633E-94</v>
      </c>
      <c r="I119" s="9">
        <f t="shared" si="28"/>
        <v>2.29619924794541E-127</v>
      </c>
      <c r="J119" s="9">
        <f t="shared" si="28"/>
        <v>3.9261933555420893E-166</v>
      </c>
      <c r="K119" s="9">
        <f t="shared" si="28"/>
        <v>4.5498325381454656E-210</v>
      </c>
      <c r="L119" s="9">
        <f t="shared" si="28"/>
        <v>3.573392782201921E-259</v>
      </c>
      <c r="M119" s="9">
        <f t="shared" si="29"/>
        <v>0</v>
      </c>
      <c r="N119" s="9">
        <f t="shared" si="29"/>
        <v>0</v>
      </c>
      <c r="O119" s="9">
        <f t="shared" si="29"/>
        <v>0</v>
      </c>
      <c r="P119" s="9">
        <f t="shared" si="29"/>
        <v>0</v>
      </c>
      <c r="Q119" s="9">
        <f t="shared" si="29"/>
        <v>0</v>
      </c>
      <c r="R119" s="9">
        <f t="shared" si="29"/>
        <v>0</v>
      </c>
      <c r="S119" s="9">
        <f t="shared" si="29"/>
        <v>0</v>
      </c>
      <c r="T119" s="9">
        <f t="shared" si="29"/>
        <v>0</v>
      </c>
      <c r="U119" s="9">
        <f t="shared" si="29"/>
        <v>0</v>
      </c>
      <c r="V119" s="9">
        <f t="shared" si="29"/>
        <v>0</v>
      </c>
      <c r="W119" s="10">
        <f t="shared" si="20"/>
        <v>6.3493696580889485E-3</v>
      </c>
      <c r="X119" s="10">
        <f t="shared" si="23"/>
        <v>9.8277543465457686</v>
      </c>
      <c r="Y119" s="10">
        <f t="shared" si="21"/>
        <v>0.17224565345423137</v>
      </c>
    </row>
    <row r="120" spans="1:25" x14ac:dyDescent="0.25">
      <c r="A120" s="15">
        <v>900</v>
      </c>
      <c r="B120" s="14">
        <f t="shared" si="22"/>
        <v>15</v>
      </c>
      <c r="C120" s="9">
        <f t="shared" si="28"/>
        <v>2.4349599808085069E-3</v>
      </c>
      <c r="D120" s="9">
        <f t="shared" si="28"/>
        <v>3.5153398023218326E-11</v>
      </c>
      <c r="E120" s="9">
        <f t="shared" si="28"/>
        <v>3.0090295367575581E-24</v>
      </c>
      <c r="F120" s="9">
        <f t="shared" si="28"/>
        <v>1.5271062193883199E-42</v>
      </c>
      <c r="G120" s="9">
        <f t="shared" si="28"/>
        <v>4.5951077199057206E-66</v>
      </c>
      <c r="H120" s="9">
        <f t="shared" si="28"/>
        <v>8.1979601567715019E-95</v>
      </c>
      <c r="I120" s="9">
        <f t="shared" si="28"/>
        <v>8.6716065660037006E-129</v>
      </c>
      <c r="J120" s="9">
        <f t="shared" si="28"/>
        <v>5.4384730851456162E-168</v>
      </c>
      <c r="K120" s="9">
        <f t="shared" si="28"/>
        <v>2.0222649621624694E-212</v>
      </c>
      <c r="L120" s="9">
        <f t="shared" si="28"/>
        <v>4.4584385665701754E-262</v>
      </c>
      <c r="M120" s="9">
        <f t="shared" si="29"/>
        <v>0</v>
      </c>
      <c r="N120" s="9">
        <f t="shared" si="29"/>
        <v>0</v>
      </c>
      <c r="O120" s="9">
        <f t="shared" si="29"/>
        <v>0</v>
      </c>
      <c r="P120" s="9">
        <f t="shared" si="29"/>
        <v>0</v>
      </c>
      <c r="Q120" s="9">
        <f t="shared" si="29"/>
        <v>0</v>
      </c>
      <c r="R120" s="9">
        <f t="shared" si="29"/>
        <v>0</v>
      </c>
      <c r="S120" s="9">
        <f t="shared" si="29"/>
        <v>0</v>
      </c>
      <c r="T120" s="9">
        <f t="shared" si="29"/>
        <v>0</v>
      </c>
      <c r="U120" s="9">
        <f t="shared" si="29"/>
        <v>0</v>
      </c>
      <c r="V120" s="9">
        <f t="shared" si="29"/>
        <v>0</v>
      </c>
      <c r="W120" s="10">
        <f t="shared" si="20"/>
        <v>5.9387033397693334E-3</v>
      </c>
      <c r="X120" s="10">
        <f t="shared" si="23"/>
        <v>9.8287783526289232</v>
      </c>
      <c r="Y120" s="10">
        <f t="shared" si="21"/>
        <v>0.17122164737107681</v>
      </c>
    </row>
    <row r="121" spans="1:25" x14ac:dyDescent="0.25">
      <c r="A121" s="15">
        <v>910</v>
      </c>
      <c r="B121" s="14">
        <f t="shared" si="22"/>
        <v>15.166666666666666</v>
      </c>
      <c r="C121" s="9">
        <f t="shared" si="28"/>
        <v>2.2774709609453309E-3</v>
      </c>
      <c r="D121" s="9">
        <f t="shared" si="28"/>
        <v>2.6903661663127073E-11</v>
      </c>
      <c r="E121" s="9">
        <f t="shared" si="28"/>
        <v>1.6484494486169699E-24</v>
      </c>
      <c r="F121" s="9">
        <f t="shared" si="28"/>
        <v>5.2389658900485022E-43</v>
      </c>
      <c r="G121" s="9">
        <f t="shared" si="28"/>
        <v>8.6361704327736882E-67</v>
      </c>
      <c r="H121" s="9">
        <f t="shared" si="28"/>
        <v>7.3841844156396645E-96</v>
      </c>
      <c r="I121" s="9">
        <f t="shared" si="28"/>
        <v>3.2748360362387086E-130</v>
      </c>
      <c r="J121" s="9">
        <f t="shared" si="28"/>
        <v>7.5332483195463779E-170</v>
      </c>
      <c r="K121" s="9">
        <f t="shared" si="28"/>
        <v>8.9883650505880646E-215</v>
      </c>
      <c r="L121" s="9">
        <f t="shared" si="28"/>
        <v>5.5626894840341213E-265</v>
      </c>
      <c r="M121" s="9">
        <f t="shared" si="29"/>
        <v>0</v>
      </c>
      <c r="N121" s="9">
        <f t="shared" si="29"/>
        <v>0</v>
      </c>
      <c r="O121" s="9">
        <f t="shared" si="29"/>
        <v>0</v>
      </c>
      <c r="P121" s="9">
        <f t="shared" si="29"/>
        <v>0</v>
      </c>
      <c r="Q121" s="9">
        <f t="shared" si="29"/>
        <v>0</v>
      </c>
      <c r="R121" s="9">
        <f t="shared" si="29"/>
        <v>0</v>
      </c>
      <c r="S121" s="9">
        <f t="shared" si="29"/>
        <v>0</v>
      </c>
      <c r="T121" s="9">
        <f t="shared" si="29"/>
        <v>0</v>
      </c>
      <c r="U121" s="9">
        <f t="shared" si="29"/>
        <v>0</v>
      </c>
      <c r="V121" s="9">
        <f t="shared" si="29"/>
        <v>0</v>
      </c>
      <c r="W121" s="10">
        <f t="shared" ref="W121:W152" si="30">8*PI()*R.*Cao*Dab*SUM(C121:V121)*3600</f>
        <v>5.5545982164407655E-3</v>
      </c>
      <c r="X121" s="10">
        <f t="shared" si="23"/>
        <v>9.8297361277586077</v>
      </c>
      <c r="Y121" s="10">
        <f t="shared" ref="Y121:Y152" si="31">mao-X121</f>
        <v>0.17026387224139228</v>
      </c>
    </row>
    <row r="122" spans="1:25" x14ac:dyDescent="0.25">
      <c r="A122" s="15">
        <v>920</v>
      </c>
      <c r="B122" s="14">
        <f t="shared" si="22"/>
        <v>15.333333333333334</v>
      </c>
      <c r="C122" s="9">
        <f t="shared" si="28"/>
        <v>2.1301680597752533E-3</v>
      </c>
      <c r="D122" s="9">
        <f t="shared" si="28"/>
        <v>2.05899586266439E-11</v>
      </c>
      <c r="E122" s="9">
        <f t="shared" si="28"/>
        <v>9.0307707234199057E-25</v>
      </c>
      <c r="F122" s="9">
        <f t="shared" si="28"/>
        <v>1.7973054689073992E-43</v>
      </c>
      <c r="G122" s="9">
        <f t="shared" si="28"/>
        <v>1.6231053609651773E-67</v>
      </c>
      <c r="H122" s="9">
        <f t="shared" si="28"/>
        <v>6.6511886422303675E-97</v>
      </c>
      <c r="I122" s="9">
        <f t="shared" si="28"/>
        <v>1.2367432704214639E-131</v>
      </c>
      <c r="J122" s="9">
        <f t="shared" si="28"/>
        <v>1.0434882981943746E-171</v>
      </c>
      <c r="K122" s="9">
        <f t="shared" si="28"/>
        <v>3.9950603800332273E-217</v>
      </c>
      <c r="L122" s="9">
        <f t="shared" si="28"/>
        <v>6.9404375172513116E-268</v>
      </c>
      <c r="M122" s="9">
        <f t="shared" si="29"/>
        <v>0</v>
      </c>
      <c r="N122" s="9">
        <f t="shared" si="29"/>
        <v>0</v>
      </c>
      <c r="O122" s="9">
        <f t="shared" si="29"/>
        <v>0</v>
      </c>
      <c r="P122" s="9">
        <f t="shared" si="29"/>
        <v>0</v>
      </c>
      <c r="Q122" s="9">
        <f t="shared" si="29"/>
        <v>0</v>
      </c>
      <c r="R122" s="9">
        <f t="shared" si="29"/>
        <v>0</v>
      </c>
      <c r="S122" s="9">
        <f t="shared" si="29"/>
        <v>0</v>
      </c>
      <c r="T122" s="9">
        <f t="shared" si="29"/>
        <v>0</v>
      </c>
      <c r="U122" s="9">
        <f t="shared" si="29"/>
        <v>0</v>
      </c>
      <c r="V122" s="9">
        <f t="shared" si="29"/>
        <v>0</v>
      </c>
      <c r="W122" s="10">
        <f t="shared" si="30"/>
        <v>5.1953363546865033E-3</v>
      </c>
      <c r="X122" s="10">
        <f t="shared" si="23"/>
        <v>9.8306319556395358</v>
      </c>
      <c r="Y122" s="10">
        <f t="shared" si="31"/>
        <v>0.16936804436046415</v>
      </c>
    </row>
    <row r="123" spans="1:25" x14ac:dyDescent="0.25">
      <c r="A123" s="15">
        <v>930</v>
      </c>
      <c r="B123" s="14">
        <f t="shared" si="22"/>
        <v>15.5</v>
      </c>
      <c r="C123" s="9">
        <f t="shared" si="28"/>
        <v>1.9923924566762445E-3</v>
      </c>
      <c r="D123" s="9">
        <f t="shared" si="28"/>
        <v>1.5757944087884219E-11</v>
      </c>
      <c r="E123" s="9">
        <f t="shared" si="28"/>
        <v>4.9473655335564626E-25</v>
      </c>
      <c r="F123" s="9">
        <f t="shared" si="28"/>
        <v>6.1659247575949236E-44</v>
      </c>
      <c r="G123" s="9">
        <f t="shared" si="28"/>
        <v>3.0505083628228696E-68</v>
      </c>
      <c r="H123" s="9">
        <f t="shared" si="28"/>
        <v>5.9909541615505256E-98</v>
      </c>
      <c r="I123" s="9">
        <f t="shared" si="28"/>
        <v>4.6705664039580869E-133</v>
      </c>
      <c r="J123" s="9">
        <f t="shared" si="28"/>
        <v>1.4454160838471911E-173</v>
      </c>
      <c r="K123" s="9">
        <f t="shared" si="28"/>
        <v>1.7756852720468004E-219</v>
      </c>
      <c r="L123" s="9">
        <f t="shared" si="28"/>
        <v>8.659421502697624E-271</v>
      </c>
      <c r="M123" s="9">
        <f t="shared" si="29"/>
        <v>0</v>
      </c>
      <c r="N123" s="9">
        <f t="shared" si="29"/>
        <v>0</v>
      </c>
      <c r="O123" s="9">
        <f t="shared" si="29"/>
        <v>0</v>
      </c>
      <c r="P123" s="9">
        <f t="shared" si="29"/>
        <v>0</v>
      </c>
      <c r="Q123" s="9">
        <f t="shared" si="29"/>
        <v>0</v>
      </c>
      <c r="R123" s="9">
        <f t="shared" si="29"/>
        <v>0</v>
      </c>
      <c r="S123" s="9">
        <f t="shared" si="29"/>
        <v>0</v>
      </c>
      <c r="T123" s="9">
        <f t="shared" si="29"/>
        <v>0</v>
      </c>
      <c r="U123" s="9">
        <f t="shared" si="29"/>
        <v>0</v>
      </c>
      <c r="V123" s="9">
        <f t="shared" si="29"/>
        <v>0</v>
      </c>
      <c r="W123" s="10">
        <f t="shared" si="30"/>
        <v>4.8593109343119953E-3</v>
      </c>
      <c r="X123" s="10">
        <f t="shared" si="23"/>
        <v>9.8314698429136183</v>
      </c>
      <c r="Y123" s="10">
        <f t="shared" si="31"/>
        <v>0.16853015708638175</v>
      </c>
    </row>
    <row r="124" spans="1:25" x14ac:dyDescent="0.25">
      <c r="A124" s="15">
        <v>940</v>
      </c>
      <c r="B124" s="14">
        <f t="shared" si="22"/>
        <v>15.666666666666666</v>
      </c>
      <c r="C124" s="9">
        <f t="shared" si="28"/>
        <v>1.8635279424099615E-3</v>
      </c>
      <c r="D124" s="9">
        <f t="shared" si="28"/>
        <v>1.2059898049312328E-11</v>
      </c>
      <c r="E124" s="9">
        <f t="shared" si="28"/>
        <v>2.7103363015458665E-25</v>
      </c>
      <c r="F124" s="9">
        <f t="shared" si="28"/>
        <v>2.1153125483690537E-44</v>
      </c>
      <c r="G124" s="9">
        <f t="shared" si="28"/>
        <v>5.7332083889604684E-69</v>
      </c>
      <c r="H124" s="9">
        <f t="shared" si="28"/>
        <v>5.3962582774926282E-99</v>
      </c>
      <c r="I124" s="9">
        <f t="shared" si="28"/>
        <v>1.7638414580859633E-134</v>
      </c>
      <c r="J124" s="9">
        <f t="shared" si="28"/>
        <v>2.0021572441772251E-175</v>
      </c>
      <c r="K124" s="9">
        <f t="shared" si="28"/>
        <v>7.8923918174615815E-222</v>
      </c>
      <c r="L124" s="9">
        <f t="shared" si="28"/>
        <v>1.0804157601735638E-273</v>
      </c>
      <c r="M124" s="9">
        <f t="shared" si="29"/>
        <v>0</v>
      </c>
      <c r="N124" s="9">
        <f t="shared" si="29"/>
        <v>0</v>
      </c>
      <c r="O124" s="9">
        <f t="shared" si="29"/>
        <v>0</v>
      </c>
      <c r="P124" s="9">
        <f t="shared" si="29"/>
        <v>0</v>
      </c>
      <c r="Q124" s="9">
        <f t="shared" si="29"/>
        <v>0</v>
      </c>
      <c r="R124" s="9">
        <f t="shared" si="29"/>
        <v>0</v>
      </c>
      <c r="S124" s="9">
        <f t="shared" si="29"/>
        <v>0</v>
      </c>
      <c r="T124" s="9">
        <f t="shared" si="29"/>
        <v>0</v>
      </c>
      <c r="U124" s="9">
        <f t="shared" si="29"/>
        <v>0</v>
      </c>
      <c r="V124" s="9">
        <f t="shared" si="29"/>
        <v>0</v>
      </c>
      <c r="W124" s="10">
        <f t="shared" si="30"/>
        <v>4.5450190616751433E-3</v>
      </c>
      <c r="X124" s="10">
        <f t="shared" si="23"/>
        <v>9.83225353707995</v>
      </c>
      <c r="Y124" s="10">
        <f t="shared" si="31"/>
        <v>0.16774646292005002</v>
      </c>
    </row>
    <row r="125" spans="1:25" x14ac:dyDescent="0.25">
      <c r="A125" s="15">
        <v>950</v>
      </c>
      <c r="B125" s="14">
        <f t="shared" si="22"/>
        <v>15.833333333333334</v>
      </c>
      <c r="C125" s="9">
        <f t="shared" ref="C125:L134" si="32">EXP(-Dab*C$24^2*PI()*PI()*$A125*60/(R.^2))</f>
        <v>1.7429981630908236E-3</v>
      </c>
      <c r="D125" s="9">
        <f t="shared" si="32"/>
        <v>9.2297028183792631E-12</v>
      </c>
      <c r="E125" s="9">
        <f t="shared" si="32"/>
        <v>1.4848150632194416E-25</v>
      </c>
      <c r="F125" s="9">
        <f t="shared" si="32"/>
        <v>7.2568955237024052E-45</v>
      </c>
      <c r="G125" s="9">
        <f t="shared" si="32"/>
        <v>1.0775147785803145E-69</v>
      </c>
      <c r="H125" s="9">
        <f t="shared" si="32"/>
        <v>4.8605952594822113E-100</v>
      </c>
      <c r="I125" s="9">
        <f t="shared" si="32"/>
        <v>6.6611550295615049E-136</v>
      </c>
      <c r="J125" s="9">
        <f t="shared" si="32"/>
        <v>2.7733423442625536E-177</v>
      </c>
      <c r="K125" s="9">
        <f t="shared" si="32"/>
        <v>3.5079329417730211E-224</v>
      </c>
      <c r="L125" s="9">
        <f t="shared" si="32"/>
        <v>1.3480094651444234E-276</v>
      </c>
      <c r="M125" s="9">
        <f t="shared" ref="M125:V134" si="33">EXP(-Dab*M$24^2*PI()*PI()*$A125*60/(R.^2))</f>
        <v>0</v>
      </c>
      <c r="N125" s="9">
        <f t="shared" si="33"/>
        <v>0</v>
      </c>
      <c r="O125" s="9">
        <f t="shared" si="33"/>
        <v>0</v>
      </c>
      <c r="P125" s="9">
        <f t="shared" si="33"/>
        <v>0</v>
      </c>
      <c r="Q125" s="9">
        <f t="shared" si="33"/>
        <v>0</v>
      </c>
      <c r="R125" s="9">
        <f t="shared" si="33"/>
        <v>0</v>
      </c>
      <c r="S125" s="9">
        <f t="shared" si="33"/>
        <v>0</v>
      </c>
      <c r="T125" s="9">
        <f t="shared" si="33"/>
        <v>0</v>
      </c>
      <c r="U125" s="9">
        <f t="shared" si="33"/>
        <v>0</v>
      </c>
      <c r="V125" s="9">
        <f t="shared" si="33"/>
        <v>0</v>
      </c>
      <c r="W125" s="10">
        <f t="shared" si="30"/>
        <v>4.2510550478516351E-3</v>
      </c>
      <c r="X125" s="10">
        <f t="shared" si="23"/>
        <v>9.8329865432557444</v>
      </c>
      <c r="Y125" s="10">
        <f t="shared" si="31"/>
        <v>0.16701345674425561</v>
      </c>
    </row>
    <row r="126" spans="1:25" x14ac:dyDescent="0.25">
      <c r="A126" s="15">
        <v>960</v>
      </c>
      <c r="B126" s="14">
        <f t="shared" si="22"/>
        <v>16</v>
      </c>
      <c r="C126" s="9">
        <f t="shared" si="32"/>
        <v>1.6302640424103927E-3</v>
      </c>
      <c r="D126" s="9">
        <f t="shared" si="32"/>
        <v>7.0636927250355665E-12</v>
      </c>
      <c r="E126" s="9">
        <f t="shared" si="32"/>
        <v>8.1343255104759364E-26</v>
      </c>
      <c r="F126" s="9">
        <f t="shared" si="32"/>
        <v>2.4895863584100523E-45</v>
      </c>
      <c r="G126" s="9">
        <f t="shared" si="32"/>
        <v>2.0251105825748064E-70</v>
      </c>
      <c r="H126" s="9">
        <f t="shared" si="32"/>
        <v>4.378105172437832E-101</v>
      </c>
      <c r="I126" s="9">
        <f t="shared" si="32"/>
        <v>2.5155881286522685E-137</v>
      </c>
      <c r="J126" s="9">
        <f t="shared" si="32"/>
        <v>3.8415702766844683E-179</v>
      </c>
      <c r="K126" s="9">
        <f t="shared" si="32"/>
        <v>1.5591716438544422E-226</v>
      </c>
      <c r="L126" s="9">
        <f t="shared" si="32"/>
        <v>1.6818798698636661E-279</v>
      </c>
      <c r="M126" s="9">
        <f t="shared" si="33"/>
        <v>0</v>
      </c>
      <c r="N126" s="9">
        <f t="shared" si="33"/>
        <v>0</v>
      </c>
      <c r="O126" s="9">
        <f t="shared" si="33"/>
        <v>0</v>
      </c>
      <c r="P126" s="9">
        <f t="shared" si="33"/>
        <v>0</v>
      </c>
      <c r="Q126" s="9">
        <f t="shared" si="33"/>
        <v>0</v>
      </c>
      <c r="R126" s="9">
        <f t="shared" si="33"/>
        <v>0</v>
      </c>
      <c r="S126" s="9">
        <f t="shared" si="33"/>
        <v>0</v>
      </c>
      <c r="T126" s="9">
        <f t="shared" si="33"/>
        <v>0</v>
      </c>
      <c r="U126" s="9">
        <f t="shared" si="33"/>
        <v>0</v>
      </c>
      <c r="V126" s="9">
        <f t="shared" si="33"/>
        <v>0</v>
      </c>
      <c r="W126" s="10">
        <f t="shared" si="30"/>
        <v>3.9761041215672669E-3</v>
      </c>
      <c r="X126" s="10">
        <f t="shared" si="23"/>
        <v>9.8336721398531957</v>
      </c>
      <c r="Y126" s="10">
        <f t="shared" si="31"/>
        <v>0.16632786014680434</v>
      </c>
    </row>
    <row r="127" spans="1:25" x14ac:dyDescent="0.25">
      <c r="A127" s="15">
        <v>970</v>
      </c>
      <c r="B127" s="14">
        <f t="shared" si="22"/>
        <v>16.166666666666668</v>
      </c>
      <c r="C127" s="9">
        <f t="shared" si="32"/>
        <v>1.5248213705878603E-3</v>
      </c>
      <c r="D127" s="9">
        <f t="shared" si="32"/>
        <v>5.4059979931706957E-12</v>
      </c>
      <c r="E127" s="9">
        <f t="shared" si="32"/>
        <v>4.4562621399403676E-26</v>
      </c>
      <c r="F127" s="9">
        <f t="shared" si="32"/>
        <v>8.5408977099606247E-46</v>
      </c>
      <c r="G127" s="9">
        <f t="shared" si="32"/>
        <v>3.806047910600227E-71</v>
      </c>
      <c r="H127" s="9">
        <f t="shared" si="32"/>
        <v>3.9435097714695973E-102</v>
      </c>
      <c r="I127" s="9">
        <f t="shared" si="32"/>
        <v>9.5001296395775976E-139</v>
      </c>
      <c r="J127" s="9">
        <f t="shared" si="32"/>
        <v>5.3212551350665965E-181</v>
      </c>
      <c r="K127" s="9">
        <f t="shared" si="32"/>
        <v>6.930053268837719E-229</v>
      </c>
      <c r="L127" s="9">
        <f t="shared" si="32"/>
        <v>2.0984421621620875E-282</v>
      </c>
      <c r="M127" s="9">
        <f t="shared" si="33"/>
        <v>0</v>
      </c>
      <c r="N127" s="9">
        <f t="shared" si="33"/>
        <v>0</v>
      </c>
      <c r="O127" s="9">
        <f t="shared" si="33"/>
        <v>0</v>
      </c>
      <c r="P127" s="9">
        <f t="shared" si="33"/>
        <v>0</v>
      </c>
      <c r="Q127" s="9">
        <f t="shared" si="33"/>
        <v>0</v>
      </c>
      <c r="R127" s="9">
        <f t="shared" si="33"/>
        <v>0</v>
      </c>
      <c r="S127" s="9">
        <f t="shared" si="33"/>
        <v>0</v>
      </c>
      <c r="T127" s="9">
        <f t="shared" si="33"/>
        <v>0</v>
      </c>
      <c r="U127" s="9">
        <f t="shared" si="33"/>
        <v>0</v>
      </c>
      <c r="V127" s="9">
        <f t="shared" si="33"/>
        <v>0</v>
      </c>
      <c r="W127" s="10">
        <f t="shared" si="30"/>
        <v>3.7189365487749633E-3</v>
      </c>
      <c r="X127" s="10">
        <f t="shared" si="23"/>
        <v>9.8343133932423914</v>
      </c>
      <c r="Y127" s="10">
        <f t="shared" si="31"/>
        <v>0.1656866067576086</v>
      </c>
    </row>
    <row r="128" spans="1:25" x14ac:dyDescent="0.25">
      <c r="A128" s="15">
        <v>980</v>
      </c>
      <c r="B128" s="14">
        <f t="shared" si="22"/>
        <v>16.333333333333332</v>
      </c>
      <c r="C128" s="9">
        <f t="shared" si="32"/>
        <v>1.4261985492630641E-3</v>
      </c>
      <c r="D128" s="9">
        <f t="shared" si="32"/>
        <v>4.1373280860002923E-12</v>
      </c>
      <c r="E128" s="9">
        <f t="shared" si="32"/>
        <v>2.441293040743338E-26</v>
      </c>
      <c r="F128" s="9">
        <f t="shared" si="32"/>
        <v>2.9300824791873224E-46</v>
      </c>
      <c r="G128" s="9">
        <f t="shared" si="32"/>
        <v>7.1531899652439964E-72</v>
      </c>
      <c r="H128" s="9">
        <f t="shared" si="32"/>
        <v>3.5520547600314679E-103</v>
      </c>
      <c r="I128" s="9">
        <f t="shared" si="32"/>
        <v>3.5877281396270766E-140</v>
      </c>
      <c r="J128" s="9">
        <f t="shared" si="32"/>
        <v>7.3708807006157407E-183</v>
      </c>
      <c r="K128" s="9">
        <f t="shared" si="32"/>
        <v>3.080202137989708E-231</v>
      </c>
      <c r="L128" s="9">
        <f t="shared" si="32"/>
        <v>2.6181771878246223E-285</v>
      </c>
      <c r="M128" s="9">
        <f t="shared" si="33"/>
        <v>0</v>
      </c>
      <c r="N128" s="9">
        <f t="shared" si="33"/>
        <v>0</v>
      </c>
      <c r="O128" s="9">
        <f t="shared" si="33"/>
        <v>0</v>
      </c>
      <c r="P128" s="9">
        <f t="shared" si="33"/>
        <v>0</v>
      </c>
      <c r="Q128" s="9">
        <f t="shared" si="33"/>
        <v>0</v>
      </c>
      <c r="R128" s="9">
        <f t="shared" si="33"/>
        <v>0</v>
      </c>
      <c r="S128" s="9">
        <f t="shared" si="33"/>
        <v>0</v>
      </c>
      <c r="T128" s="9">
        <f t="shared" si="33"/>
        <v>0</v>
      </c>
      <c r="U128" s="9">
        <f t="shared" si="33"/>
        <v>0</v>
      </c>
      <c r="V128" s="9">
        <f t="shared" si="33"/>
        <v>0</v>
      </c>
      <c r="W128" s="10">
        <f t="shared" si="30"/>
        <v>3.4784021325735028E-3</v>
      </c>
      <c r="X128" s="10">
        <f t="shared" si="23"/>
        <v>9.8349131714658373</v>
      </c>
      <c r="Y128" s="10">
        <f t="shared" si="31"/>
        <v>0.16508682853416268</v>
      </c>
    </row>
    <row r="129" spans="1:25" x14ac:dyDescent="0.25">
      <c r="A129" s="15">
        <v>990</v>
      </c>
      <c r="B129" s="14">
        <f t="shared" si="22"/>
        <v>16.5</v>
      </c>
      <c r="C129" s="9">
        <f t="shared" si="32"/>
        <v>1.3339544822459357E-3</v>
      </c>
      <c r="D129" s="9">
        <f t="shared" si="32"/>
        <v>3.1663873558279162E-12</v>
      </c>
      <c r="E129" s="9">
        <f t="shared" si="32"/>
        <v>1.3374239494047281E-26</v>
      </c>
      <c r="F129" s="9">
        <f t="shared" si="32"/>
        <v>1.005208542051487E-46</v>
      </c>
      <c r="G129" s="9">
        <f t="shared" si="32"/>
        <v>1.3443899782859255E-72</v>
      </c>
      <c r="H129" s="9">
        <f t="shared" si="32"/>
        <v>3.1994577798548063E-104</v>
      </c>
      <c r="I129" s="9">
        <f t="shared" si="32"/>
        <v>1.3549071109775943E-141</v>
      </c>
      <c r="J129" s="9">
        <f t="shared" si="32"/>
        <v>1.0209975076120186E-184</v>
      </c>
      <c r="K129" s="9">
        <f t="shared" si="32"/>
        <v>1.3690580494580412E-233</v>
      </c>
      <c r="L129" s="9">
        <f t="shared" si="32"/>
        <v>3.266638418942197E-288</v>
      </c>
      <c r="M129" s="9">
        <f t="shared" si="33"/>
        <v>0</v>
      </c>
      <c r="N129" s="9">
        <f t="shared" si="33"/>
        <v>0</v>
      </c>
      <c r="O129" s="9">
        <f t="shared" si="33"/>
        <v>0</v>
      </c>
      <c r="P129" s="9">
        <f t="shared" si="33"/>
        <v>0</v>
      </c>
      <c r="Q129" s="9">
        <f t="shared" si="33"/>
        <v>0</v>
      </c>
      <c r="R129" s="9">
        <f t="shared" si="33"/>
        <v>0</v>
      </c>
      <c r="S129" s="9">
        <f t="shared" si="33"/>
        <v>0</v>
      </c>
      <c r="T129" s="9">
        <f t="shared" si="33"/>
        <v>0</v>
      </c>
      <c r="U129" s="9">
        <f t="shared" si="33"/>
        <v>0</v>
      </c>
      <c r="V129" s="9">
        <f t="shared" si="33"/>
        <v>0</v>
      </c>
      <c r="W129" s="10">
        <f t="shared" si="30"/>
        <v>3.2534250688666688E-3</v>
      </c>
      <c r="X129" s="10">
        <f t="shared" si="23"/>
        <v>9.8354741570659581</v>
      </c>
      <c r="Y129" s="10">
        <f t="shared" si="31"/>
        <v>0.16452584293404193</v>
      </c>
    </row>
    <row r="130" spans="1:25" x14ac:dyDescent="0.25">
      <c r="A130" s="15">
        <v>1000</v>
      </c>
      <c r="B130" s="14">
        <f t="shared" si="22"/>
        <v>16.666666666666668</v>
      </c>
      <c r="C130" s="9">
        <f t="shared" si="32"/>
        <v>1.2476766026886541E-3</v>
      </c>
      <c r="D130" s="9">
        <f t="shared" si="32"/>
        <v>2.4233052537149701E-12</v>
      </c>
      <c r="E130" s="9">
        <f t="shared" si="32"/>
        <v>7.3268665030754337E-27</v>
      </c>
      <c r="F130" s="9">
        <f t="shared" si="32"/>
        <v>3.4485179860656087E-47</v>
      </c>
      <c r="G130" s="9">
        <f t="shared" si="32"/>
        <v>2.5266830917357441E-73</v>
      </c>
      <c r="H130" s="9">
        <f t="shared" si="32"/>
        <v>2.8818615636947698E-105</v>
      </c>
      <c r="I130" s="9">
        <f t="shared" si="32"/>
        <v>5.116812667886741E-143</v>
      </c>
      <c r="J130" s="9">
        <f t="shared" si="32"/>
        <v>1.4142623560072678E-186</v>
      </c>
      <c r="K130" s="9">
        <f t="shared" si="32"/>
        <v>6.0850550022971653E-236</v>
      </c>
      <c r="L130" s="9">
        <f t="shared" si="32"/>
        <v>4.0757083247578698E-291</v>
      </c>
      <c r="M130" s="9">
        <f t="shared" si="33"/>
        <v>0</v>
      </c>
      <c r="N130" s="9">
        <f t="shared" si="33"/>
        <v>0</v>
      </c>
      <c r="O130" s="9">
        <f t="shared" si="33"/>
        <v>0</v>
      </c>
      <c r="P130" s="9">
        <f t="shared" si="33"/>
        <v>0</v>
      </c>
      <c r="Q130" s="9">
        <f t="shared" si="33"/>
        <v>0</v>
      </c>
      <c r="R130" s="9">
        <f t="shared" si="33"/>
        <v>0</v>
      </c>
      <c r="S130" s="9">
        <f t="shared" si="33"/>
        <v>0</v>
      </c>
      <c r="T130" s="9">
        <f t="shared" si="33"/>
        <v>0</v>
      </c>
      <c r="U130" s="9">
        <f t="shared" si="33"/>
        <v>0</v>
      </c>
      <c r="V130" s="9">
        <f t="shared" si="33"/>
        <v>0</v>
      </c>
      <c r="W130" s="10">
        <f t="shared" si="30"/>
        <v>3.0429991347530939E-3</v>
      </c>
      <c r="X130" s="10">
        <f t="shared" si="23"/>
        <v>9.8359988590829257</v>
      </c>
      <c r="Y130" s="10">
        <f t="shared" si="31"/>
        <v>0.1640011409170743</v>
      </c>
    </row>
    <row r="131" spans="1:25" x14ac:dyDescent="0.25">
      <c r="A131" s="15">
        <v>1010</v>
      </c>
      <c r="B131" s="14">
        <f t="shared" si="22"/>
        <v>16.833333333333332</v>
      </c>
      <c r="C131" s="9">
        <f t="shared" si="32"/>
        <v>1.1669790278568868E-3</v>
      </c>
      <c r="D131" s="9">
        <f t="shared" si="32"/>
        <v>1.8546083257545961E-12</v>
      </c>
      <c r="E131" s="9">
        <f t="shared" si="32"/>
        <v>4.0139084377681811E-27</v>
      </c>
      <c r="F131" s="9">
        <f t="shared" si="32"/>
        <v>1.1830655831820957E-47</v>
      </c>
      <c r="G131" s="9">
        <f t="shared" si="32"/>
        <v>4.7487169267678824E-74</v>
      </c>
      <c r="H131" s="9">
        <f t="shared" si="32"/>
        <v>2.5957917383982972E-106</v>
      </c>
      <c r="I131" s="9">
        <f t="shared" si="32"/>
        <v>1.9323665560624701E-144</v>
      </c>
      <c r="J131" s="9">
        <f t="shared" si="32"/>
        <v>1.9590038141200415E-188</v>
      </c>
      <c r="K131" s="9">
        <f t="shared" si="32"/>
        <v>2.7046255924379022E-238</v>
      </c>
      <c r="L131" s="9">
        <f t="shared" si="32"/>
        <v>5.0851659161841352E-294</v>
      </c>
      <c r="M131" s="9">
        <f t="shared" si="33"/>
        <v>0</v>
      </c>
      <c r="N131" s="9">
        <f t="shared" si="33"/>
        <v>0</v>
      </c>
      <c r="O131" s="9">
        <f t="shared" si="33"/>
        <v>0</v>
      </c>
      <c r="P131" s="9">
        <f t="shared" si="33"/>
        <v>0</v>
      </c>
      <c r="Q131" s="9">
        <f t="shared" si="33"/>
        <v>0</v>
      </c>
      <c r="R131" s="9">
        <f t="shared" si="33"/>
        <v>0</v>
      </c>
      <c r="S131" s="9">
        <f t="shared" si="33"/>
        <v>0</v>
      </c>
      <c r="T131" s="9">
        <f t="shared" si="33"/>
        <v>0</v>
      </c>
      <c r="U131" s="9">
        <f t="shared" si="33"/>
        <v>0</v>
      </c>
      <c r="V131" s="9">
        <f t="shared" si="33"/>
        <v>0</v>
      </c>
      <c r="W131" s="10">
        <f t="shared" si="30"/>
        <v>2.8461831881254423E-3</v>
      </c>
      <c r="X131" s="10">
        <f t="shared" si="23"/>
        <v>9.8364896242764992</v>
      </c>
      <c r="Y131" s="10">
        <f t="shared" si="31"/>
        <v>0.1635103757235008</v>
      </c>
    </row>
    <row r="132" spans="1:25" x14ac:dyDescent="0.25">
      <c r="A132" s="15">
        <v>1020</v>
      </c>
      <c r="B132" s="14">
        <f t="shared" si="22"/>
        <v>17</v>
      </c>
      <c r="C132" s="9">
        <f t="shared" si="32"/>
        <v>1.0915008332472826E-3</v>
      </c>
      <c r="D132" s="9">
        <f t="shared" si="32"/>
        <v>1.4193721722367996E-12</v>
      </c>
      <c r="E132" s="9">
        <f t="shared" si="32"/>
        <v>2.1989565307384304E-27</v>
      </c>
      <c r="F132" s="9">
        <f t="shared" si="32"/>
        <v>4.0586831205912792E-48</v>
      </c>
      <c r="G132" s="9">
        <f t="shared" si="32"/>
        <v>8.9248677542223436E-75</v>
      </c>
      <c r="H132" s="9">
        <f t="shared" si="32"/>
        <v>2.338118816678224E-107</v>
      </c>
      <c r="I132" s="9">
        <f t="shared" si="32"/>
        <v>7.2975908037909968E-146</v>
      </c>
      <c r="J132" s="9">
        <f t="shared" si="32"/>
        <v>2.7135672016127311E-190</v>
      </c>
      <c r="K132" s="9">
        <f t="shared" si="32"/>
        <v>1.2021254684649942E-240</v>
      </c>
      <c r="L132" s="9">
        <f t="shared" si="32"/>
        <v>6.3446425344125001E-297</v>
      </c>
      <c r="M132" s="9">
        <f t="shared" si="33"/>
        <v>0</v>
      </c>
      <c r="N132" s="9">
        <f t="shared" si="33"/>
        <v>0</v>
      </c>
      <c r="O132" s="9">
        <f t="shared" si="33"/>
        <v>0</v>
      </c>
      <c r="P132" s="9">
        <f t="shared" si="33"/>
        <v>0</v>
      </c>
      <c r="Q132" s="9">
        <f t="shared" si="33"/>
        <v>0</v>
      </c>
      <c r="R132" s="9">
        <f t="shared" si="33"/>
        <v>0</v>
      </c>
      <c r="S132" s="9">
        <f t="shared" si="33"/>
        <v>0</v>
      </c>
      <c r="T132" s="9">
        <f t="shared" si="33"/>
        <v>0</v>
      </c>
      <c r="U132" s="9">
        <f t="shared" si="33"/>
        <v>0</v>
      </c>
      <c r="V132" s="9">
        <f t="shared" si="33"/>
        <v>0</v>
      </c>
      <c r="W132" s="10">
        <f t="shared" si="30"/>
        <v>2.6620969583499273E-3</v>
      </c>
      <c r="X132" s="10">
        <f t="shared" si="23"/>
        <v>9.8369486476220391</v>
      </c>
      <c r="Y132" s="10">
        <f t="shared" si="31"/>
        <v>0.16305135237796087</v>
      </c>
    </row>
    <row r="133" spans="1:25" x14ac:dyDescent="0.25">
      <c r="A133" s="15">
        <v>1030</v>
      </c>
      <c r="B133" s="14">
        <f t="shared" si="22"/>
        <v>17.166666666666668</v>
      </c>
      <c r="C133" s="9">
        <f t="shared" si="32"/>
        <v>1.0209044383320471E-3</v>
      </c>
      <c r="D133" s="9">
        <f t="shared" si="32"/>
        <v>1.0862764581305966E-12</v>
      </c>
      <c r="E133" s="9">
        <f t="shared" si="32"/>
        <v>1.2046637084641344E-27</v>
      </c>
      <c r="F133" s="9">
        <f t="shared" si="32"/>
        <v>1.3923918426454062E-48</v>
      </c>
      <c r="G133" s="9">
        <f t="shared" si="32"/>
        <v>1.6773639207964362E-75</v>
      </c>
      <c r="H133" s="9">
        <f t="shared" si="32"/>
        <v>2.1060239617984407E-108</v>
      </c>
      <c r="I133" s="9">
        <f t="shared" si="32"/>
        <v>2.7559383789007803E-147</v>
      </c>
      <c r="J133" s="9">
        <f t="shared" si="32"/>
        <v>3.7587711185627931E-192</v>
      </c>
      <c r="K133" s="9">
        <f t="shared" si="32"/>
        <v>5.3430894315742402E-243</v>
      </c>
      <c r="L133" s="9">
        <f t="shared" si="32"/>
        <v>7.9160620426093964E-300</v>
      </c>
      <c r="M133" s="9">
        <f t="shared" si="33"/>
        <v>0</v>
      </c>
      <c r="N133" s="9">
        <f t="shared" si="33"/>
        <v>0</v>
      </c>
      <c r="O133" s="9">
        <f t="shared" si="33"/>
        <v>0</v>
      </c>
      <c r="P133" s="9">
        <f t="shared" si="33"/>
        <v>0</v>
      </c>
      <c r="Q133" s="9">
        <f t="shared" si="33"/>
        <v>0</v>
      </c>
      <c r="R133" s="9">
        <f t="shared" si="33"/>
        <v>0</v>
      </c>
      <c r="S133" s="9">
        <f t="shared" si="33"/>
        <v>0</v>
      </c>
      <c r="T133" s="9">
        <f t="shared" si="33"/>
        <v>0</v>
      </c>
      <c r="U133" s="9">
        <f t="shared" si="33"/>
        <v>0</v>
      </c>
      <c r="V133" s="9">
        <f t="shared" si="33"/>
        <v>0</v>
      </c>
      <c r="W133" s="10">
        <f t="shared" si="30"/>
        <v>2.4899171091989675E-3</v>
      </c>
      <c r="X133" s="10">
        <f t="shared" si="23"/>
        <v>9.8373779821276681</v>
      </c>
      <c r="Y133" s="10">
        <f t="shared" si="31"/>
        <v>0.16262201787233188</v>
      </c>
    </row>
    <row r="134" spans="1:25" x14ac:dyDescent="0.25">
      <c r="A134" s="15">
        <v>1040</v>
      </c>
      <c r="B134" s="14">
        <f t="shared" si="22"/>
        <v>17.333333333333332</v>
      </c>
      <c r="C134" s="9">
        <f t="shared" si="32"/>
        <v>9.5487409671078801E-4</v>
      </c>
      <c r="D134" s="9">
        <f t="shared" si="32"/>
        <v>8.3135104842106618E-13</v>
      </c>
      <c r="E134" s="9">
        <f t="shared" si="32"/>
        <v>6.5995604287966925E-28</v>
      </c>
      <c r="F134" s="9">
        <f t="shared" si="32"/>
        <v>4.7768081071157847E-49</v>
      </c>
      <c r="G134" s="9">
        <f t="shared" si="32"/>
        <v>3.1524833759677685E-76</v>
      </c>
      <c r="H134" s="9">
        <f t="shared" si="32"/>
        <v>1.8969681506478151E-109</v>
      </c>
      <c r="I134" s="9">
        <f t="shared" si="32"/>
        <v>1.040781341748169E-148</v>
      </c>
      <c r="J134" s="9">
        <f t="shared" si="32"/>
        <v>5.2065636382044284E-194</v>
      </c>
      <c r="K134" s="9">
        <f t="shared" si="32"/>
        <v>2.3748440094405734E-245</v>
      </c>
      <c r="L134" s="9">
        <f t="shared" si="32"/>
        <v>9.8766853959962178E-303</v>
      </c>
      <c r="M134" s="9">
        <f t="shared" si="33"/>
        <v>0</v>
      </c>
      <c r="N134" s="9">
        <f t="shared" si="33"/>
        <v>0</v>
      </c>
      <c r="O134" s="9">
        <f t="shared" si="33"/>
        <v>0</v>
      </c>
      <c r="P134" s="9">
        <f t="shared" si="33"/>
        <v>0</v>
      </c>
      <c r="Q134" s="9">
        <f t="shared" si="33"/>
        <v>0</v>
      </c>
      <c r="R134" s="9">
        <f t="shared" si="33"/>
        <v>0</v>
      </c>
      <c r="S134" s="9">
        <f t="shared" si="33"/>
        <v>0</v>
      </c>
      <c r="T134" s="9">
        <f t="shared" si="33"/>
        <v>0</v>
      </c>
      <c r="U134" s="9">
        <f t="shared" si="33"/>
        <v>0</v>
      </c>
      <c r="V134" s="9">
        <f t="shared" si="33"/>
        <v>0</v>
      </c>
      <c r="W134" s="10">
        <f t="shared" si="30"/>
        <v>2.3288735564278148E-3</v>
      </c>
      <c r="X134" s="10">
        <f t="shared" si="23"/>
        <v>9.8377795480164707</v>
      </c>
      <c r="Y134" s="10">
        <f t="shared" si="31"/>
        <v>0.1622204519835293</v>
      </c>
    </row>
    <row r="135" spans="1:25" x14ac:dyDescent="0.25">
      <c r="A135" s="15">
        <v>1050</v>
      </c>
      <c r="B135" s="14">
        <f t="shared" si="22"/>
        <v>17.5</v>
      </c>
      <c r="C135" s="9">
        <f t="shared" ref="C135:L144" si="34">EXP(-Dab*C$24^2*PI()*PI()*$A135*60/(R.^2))</f>
        <v>8.9311448391674855E-4</v>
      </c>
      <c r="D135" s="9">
        <f t="shared" si="34"/>
        <v>6.362510763606332E-13</v>
      </c>
      <c r="E135" s="9">
        <f t="shared" si="34"/>
        <v>3.615465257840977E-28</v>
      </c>
      <c r="F135" s="9">
        <f t="shared" si="34"/>
        <v>1.6387553412303595E-49</v>
      </c>
      <c r="G135" s="9">
        <f t="shared" si="34"/>
        <v>5.9248630023196155E-77</v>
      </c>
      <c r="H135" s="9">
        <f t="shared" si="34"/>
        <v>1.7086643978634328E-110</v>
      </c>
      <c r="I135" s="9">
        <f t="shared" si="34"/>
        <v>3.930515317846725E-150</v>
      </c>
      <c r="J135" s="9">
        <f t="shared" si="34"/>
        <v>7.2120126667992562E-196</v>
      </c>
      <c r="K135" s="9">
        <f t="shared" si="34"/>
        <v>1.0555473834759927E-247</v>
      </c>
      <c r="L135" s="9">
        <f t="shared" si="34"/>
        <v>1.2322909280699301E-305</v>
      </c>
      <c r="M135" s="9">
        <f t="shared" ref="M135:V144" si="35">EXP(-Dab*M$24^2*PI()*PI()*$A135*60/(R.^2))</f>
        <v>0</v>
      </c>
      <c r="N135" s="9">
        <f t="shared" si="35"/>
        <v>0</v>
      </c>
      <c r="O135" s="9">
        <f t="shared" si="35"/>
        <v>0</v>
      </c>
      <c r="P135" s="9">
        <f t="shared" si="35"/>
        <v>0</v>
      </c>
      <c r="Q135" s="9">
        <f t="shared" si="35"/>
        <v>0</v>
      </c>
      <c r="R135" s="9">
        <f t="shared" si="35"/>
        <v>0</v>
      </c>
      <c r="S135" s="9">
        <f t="shared" si="35"/>
        <v>0</v>
      </c>
      <c r="T135" s="9">
        <f t="shared" si="35"/>
        <v>0</v>
      </c>
      <c r="U135" s="9">
        <f t="shared" si="35"/>
        <v>0</v>
      </c>
      <c r="V135" s="9">
        <f t="shared" si="35"/>
        <v>0</v>
      </c>
      <c r="W135" s="10">
        <f t="shared" si="30"/>
        <v>2.1782460235249489E-3</v>
      </c>
      <c r="X135" s="10">
        <f t="shared" si="23"/>
        <v>9.8381551413148003</v>
      </c>
      <c r="Y135" s="10">
        <f t="shared" si="31"/>
        <v>0.16184485868519971</v>
      </c>
    </row>
    <row r="136" spans="1:25" x14ac:dyDescent="0.25">
      <c r="A136" s="15">
        <v>1060</v>
      </c>
      <c r="B136" s="14">
        <f t="shared" si="22"/>
        <v>17.666666666666668</v>
      </c>
      <c r="C136" s="9">
        <f t="shared" si="34"/>
        <v>8.353493765612867E-4</v>
      </c>
      <c r="D136" s="9">
        <f t="shared" si="34"/>
        <v>4.8693681560744101E-13</v>
      </c>
      <c r="E136" s="9">
        <f t="shared" si="34"/>
        <v>1.9806757088878545E-28</v>
      </c>
      <c r="F136" s="9">
        <f t="shared" si="34"/>
        <v>5.6219948722881807E-50</v>
      </c>
      <c r="G136" s="9">
        <f t="shared" si="34"/>
        <v>1.1135348679033512E-77</v>
      </c>
      <c r="H136" s="9">
        <f t="shared" si="34"/>
        <v>1.5390527371421528E-111</v>
      </c>
      <c r="I136" s="9">
        <f t="shared" si="34"/>
        <v>1.4843608397013158E-151</v>
      </c>
      <c r="J136" s="9">
        <f t="shared" si="34"/>
        <v>9.9899147154195952E-198</v>
      </c>
      <c r="K136" s="9">
        <f t="shared" si="34"/>
        <v>4.6915935292328862E-250</v>
      </c>
      <c r="L136" s="9">
        <f t="shared" si="34"/>
        <v>0</v>
      </c>
      <c r="M136" s="9">
        <f t="shared" si="35"/>
        <v>0</v>
      </c>
      <c r="N136" s="9">
        <f t="shared" si="35"/>
        <v>0</v>
      </c>
      <c r="O136" s="9">
        <f t="shared" si="35"/>
        <v>0</v>
      </c>
      <c r="P136" s="9">
        <f t="shared" si="35"/>
        <v>0</v>
      </c>
      <c r="Q136" s="9">
        <f t="shared" si="35"/>
        <v>0</v>
      </c>
      <c r="R136" s="9">
        <f t="shared" si="35"/>
        <v>0</v>
      </c>
      <c r="S136" s="9">
        <f t="shared" si="35"/>
        <v>0</v>
      </c>
      <c r="T136" s="9">
        <f t="shared" si="35"/>
        <v>0</v>
      </c>
      <c r="U136" s="9">
        <f t="shared" si="35"/>
        <v>0</v>
      </c>
      <c r="V136" s="9">
        <f t="shared" si="35"/>
        <v>0</v>
      </c>
      <c r="W136" s="10">
        <f t="shared" si="30"/>
        <v>2.0373608202312798E-3</v>
      </c>
      <c r="X136" s="10">
        <f t="shared" si="23"/>
        <v>9.838506441885114</v>
      </c>
      <c r="Y136" s="10">
        <f t="shared" si="31"/>
        <v>0.16149355811488597</v>
      </c>
    </row>
    <row r="137" spans="1:25" x14ac:dyDescent="0.25">
      <c r="A137" s="15">
        <v>1070</v>
      </c>
      <c r="B137" s="14">
        <f t="shared" si="22"/>
        <v>17.833333333333332</v>
      </c>
      <c r="C137" s="9">
        <f t="shared" si="34"/>
        <v>7.8132041690903513E-4</v>
      </c>
      <c r="D137" s="9">
        <f t="shared" si="34"/>
        <v>3.7266335760117739E-13</v>
      </c>
      <c r="E137" s="9">
        <f t="shared" si="34"/>
        <v>1.0850819974746823E-28</v>
      </c>
      <c r="F137" s="9">
        <f t="shared" si="34"/>
        <v>1.9287092800750501E-50</v>
      </c>
      <c r="G137" s="9">
        <f t="shared" si="34"/>
        <v>2.0928077181718517E-78</v>
      </c>
      <c r="H137" s="9">
        <f t="shared" si="34"/>
        <v>1.3862776860491901E-112</v>
      </c>
      <c r="I137" s="9">
        <f t="shared" si="34"/>
        <v>5.6056952441696143E-153</v>
      </c>
      <c r="J137" s="9">
        <f t="shared" si="34"/>
        <v>1.3837800990116614E-199</v>
      </c>
      <c r="K137" s="9">
        <f t="shared" si="34"/>
        <v>2.0852734977238481E-252</v>
      </c>
      <c r="L137" s="9">
        <f t="shared" si="34"/>
        <v>0</v>
      </c>
      <c r="M137" s="9">
        <f t="shared" si="35"/>
        <v>0</v>
      </c>
      <c r="N137" s="9">
        <f t="shared" si="35"/>
        <v>0</v>
      </c>
      <c r="O137" s="9">
        <f t="shared" si="35"/>
        <v>0</v>
      </c>
      <c r="P137" s="9">
        <f t="shared" si="35"/>
        <v>0</v>
      </c>
      <c r="Q137" s="9">
        <f t="shared" si="35"/>
        <v>0</v>
      </c>
      <c r="R137" s="9">
        <f t="shared" si="35"/>
        <v>0</v>
      </c>
      <c r="S137" s="9">
        <f t="shared" si="35"/>
        <v>0</v>
      </c>
      <c r="T137" s="9">
        <f t="shared" si="35"/>
        <v>0</v>
      </c>
      <c r="U137" s="9">
        <f t="shared" si="35"/>
        <v>0</v>
      </c>
      <c r="V137" s="9">
        <f t="shared" si="35"/>
        <v>0</v>
      </c>
      <c r="W137" s="10">
        <f t="shared" si="30"/>
        <v>1.9055878294197773E-3</v>
      </c>
      <c r="X137" s="10">
        <f t="shared" si="23"/>
        <v>9.8388350209392517</v>
      </c>
      <c r="Y137" s="10">
        <f t="shared" si="31"/>
        <v>0.16116497906074834</v>
      </c>
    </row>
    <row r="138" spans="1:25" x14ac:dyDescent="0.25">
      <c r="A138" s="15">
        <v>1080</v>
      </c>
      <c r="B138" s="14">
        <f t="shared" si="22"/>
        <v>18</v>
      </c>
      <c r="C138" s="9">
        <f t="shared" si="34"/>
        <v>7.3078595735819095E-4</v>
      </c>
      <c r="D138" s="9">
        <f t="shared" si="34"/>
        <v>2.8520738963911745E-13</v>
      </c>
      <c r="E138" s="9">
        <f t="shared" si="34"/>
        <v>5.944450855636271E-29</v>
      </c>
      <c r="F138" s="9">
        <f t="shared" si="34"/>
        <v>6.61672515103796E-51</v>
      </c>
      <c r="G138" s="9">
        <f t="shared" si="34"/>
        <v>3.9332797485598752E-79</v>
      </c>
      <c r="H138" s="9">
        <f t="shared" si="34"/>
        <v>1.2486679477964769E-113</v>
      </c>
      <c r="I138" s="9">
        <f t="shared" si="34"/>
        <v>2.1169932761648169E-154</v>
      </c>
      <c r="J138" s="9">
        <f t="shared" si="34"/>
        <v>1.91678049009269E-201</v>
      </c>
      <c r="K138" s="9">
        <f t="shared" si="34"/>
        <v>9.268419212393824E-255</v>
      </c>
      <c r="L138" s="9">
        <f t="shared" si="34"/>
        <v>0</v>
      </c>
      <c r="M138" s="9">
        <f t="shared" si="35"/>
        <v>0</v>
      </c>
      <c r="N138" s="9">
        <f t="shared" si="35"/>
        <v>0</v>
      </c>
      <c r="O138" s="9">
        <f t="shared" si="35"/>
        <v>0</v>
      </c>
      <c r="P138" s="9">
        <f t="shared" si="35"/>
        <v>0</v>
      </c>
      <c r="Q138" s="9">
        <f t="shared" si="35"/>
        <v>0</v>
      </c>
      <c r="R138" s="9">
        <f t="shared" si="35"/>
        <v>0</v>
      </c>
      <c r="S138" s="9">
        <f t="shared" si="35"/>
        <v>0</v>
      </c>
      <c r="T138" s="9">
        <f t="shared" si="35"/>
        <v>0</v>
      </c>
      <c r="U138" s="9">
        <f t="shared" si="35"/>
        <v>0</v>
      </c>
      <c r="V138" s="9">
        <f t="shared" si="35"/>
        <v>0</v>
      </c>
      <c r="W138" s="10">
        <f t="shared" si="30"/>
        <v>1.7823376888589037E-3</v>
      </c>
      <c r="X138" s="10">
        <f t="shared" si="23"/>
        <v>9.8391423480657743</v>
      </c>
      <c r="Y138" s="10">
        <f t="shared" si="31"/>
        <v>0.16085765193422574</v>
      </c>
    </row>
    <row r="139" spans="1:25" x14ac:dyDescent="0.25">
      <c r="A139" s="15">
        <v>1090</v>
      </c>
      <c r="B139" s="14">
        <f t="shared" si="22"/>
        <v>18.166666666666668</v>
      </c>
      <c r="C139" s="9">
        <f t="shared" si="34"/>
        <v>6.8351997965785153E-4</v>
      </c>
      <c r="D139" s="9">
        <f t="shared" si="34"/>
        <v>2.1827543128566062E-13</v>
      </c>
      <c r="E139" s="9">
        <f t="shared" si="34"/>
        <v>3.2565737941753824E-29</v>
      </c>
      <c r="F139" s="9">
        <f t="shared" si="34"/>
        <v>2.2699663540103209E-51</v>
      </c>
      <c r="G139" s="9">
        <f t="shared" si="34"/>
        <v>7.3923129421299554E-80</v>
      </c>
      <c r="H139" s="9">
        <f t="shared" si="34"/>
        <v>1.1247181279371965E-114</v>
      </c>
      <c r="I139" s="9">
        <f t="shared" si="34"/>
        <v>7.9948344248451709E-156</v>
      </c>
      <c r="J139" s="9">
        <f t="shared" si="34"/>
        <v>2.6550804205264201E-203</v>
      </c>
      <c r="K139" s="9">
        <f t="shared" si="34"/>
        <v>4.119536108354497E-257</v>
      </c>
      <c r="L139" s="9">
        <f t="shared" si="34"/>
        <v>0</v>
      </c>
      <c r="M139" s="9">
        <f t="shared" si="35"/>
        <v>0</v>
      </c>
      <c r="N139" s="9">
        <f t="shared" si="35"/>
        <v>0</v>
      </c>
      <c r="O139" s="9">
        <f t="shared" si="35"/>
        <v>0</v>
      </c>
      <c r="P139" s="9">
        <f t="shared" si="35"/>
        <v>0</v>
      </c>
      <c r="Q139" s="9">
        <f t="shared" si="35"/>
        <v>0</v>
      </c>
      <c r="R139" s="9">
        <f t="shared" si="35"/>
        <v>0</v>
      </c>
      <c r="S139" s="9">
        <f t="shared" si="35"/>
        <v>0</v>
      </c>
      <c r="T139" s="9">
        <f t="shared" si="35"/>
        <v>0</v>
      </c>
      <c r="U139" s="9">
        <f t="shared" si="35"/>
        <v>0</v>
      </c>
      <c r="V139" s="9">
        <f t="shared" si="35"/>
        <v>0</v>
      </c>
      <c r="W139" s="10">
        <f t="shared" si="30"/>
        <v>1.6670591552551102E-3</v>
      </c>
      <c r="X139" s="10">
        <f t="shared" si="23"/>
        <v>9.8394297978027829</v>
      </c>
      <c r="Y139" s="10">
        <f t="shared" si="31"/>
        <v>0.16057020219721707</v>
      </c>
    </row>
    <row r="140" spans="1:25" x14ac:dyDescent="0.25">
      <c r="A140" s="15">
        <v>1100</v>
      </c>
      <c r="B140" s="14">
        <f t="shared" si="22"/>
        <v>18.333333333333332</v>
      </c>
      <c r="C140" s="9">
        <f t="shared" si="34"/>
        <v>6.3931108402849927E-4</v>
      </c>
      <c r="D140" s="9">
        <f t="shared" si="34"/>
        <v>1.6705094479924563E-13</v>
      </c>
      <c r="E140" s="9">
        <f t="shared" si="34"/>
        <v>1.7840626719714967E-29</v>
      </c>
      <c r="F140" s="9">
        <f t="shared" si="34"/>
        <v>7.7874584945251983E-52</v>
      </c>
      <c r="G140" s="9">
        <f t="shared" si="34"/>
        <v>1.3893314009610347E-80</v>
      </c>
      <c r="H140" s="9">
        <f t="shared" si="34"/>
        <v>1.013072265963748E-115</v>
      </c>
      <c r="I140" s="9">
        <f t="shared" si="34"/>
        <v>3.0192527392661191E-157</v>
      </c>
      <c r="J140" s="9">
        <f t="shared" si="34"/>
        <v>3.6777565693617111E-205</v>
      </c>
      <c r="K140" s="9">
        <f t="shared" si="34"/>
        <v>1.8310110234704549E-259</v>
      </c>
      <c r="L140" s="9">
        <f t="shared" si="34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0</v>
      </c>
      <c r="Q140" s="9">
        <f t="shared" si="35"/>
        <v>0</v>
      </c>
      <c r="R140" s="9">
        <f t="shared" si="35"/>
        <v>0</v>
      </c>
      <c r="S140" s="9">
        <f t="shared" si="35"/>
        <v>0</v>
      </c>
      <c r="T140" s="9">
        <f t="shared" si="35"/>
        <v>0</v>
      </c>
      <c r="U140" s="9">
        <f t="shared" si="35"/>
        <v>0</v>
      </c>
      <c r="V140" s="9">
        <f t="shared" si="35"/>
        <v>0</v>
      </c>
      <c r="W140" s="10">
        <f t="shared" si="30"/>
        <v>1.5592366387847359E-3</v>
      </c>
      <c r="X140" s="10">
        <f t="shared" si="23"/>
        <v>9.8396986557856199</v>
      </c>
      <c r="Y140" s="10">
        <f t="shared" si="31"/>
        <v>0.16030134421438014</v>
      </c>
    </row>
    <row r="141" spans="1:25" x14ac:dyDescent="0.25">
      <c r="A141" s="15">
        <v>1110</v>
      </c>
      <c r="B141" s="14">
        <f t="shared" si="22"/>
        <v>18.5</v>
      </c>
      <c r="C141" s="9">
        <f t="shared" si="34"/>
        <v>5.9796154366444012E-4</v>
      </c>
      <c r="D141" s="9">
        <f t="shared" si="34"/>
        <v>1.278477288715089E-13</v>
      </c>
      <c r="E141" s="9">
        <f t="shared" si="34"/>
        <v>9.7737064125949999E-30</v>
      </c>
      <c r="F141" s="9">
        <f t="shared" si="34"/>
        <v>2.671603907115826E-52</v>
      </c>
      <c r="G141" s="9">
        <f t="shared" si="34"/>
        <v>2.6111472238892177E-81</v>
      </c>
      <c r="H141" s="9">
        <f t="shared" si="34"/>
        <v>9.1250900165292957E-117</v>
      </c>
      <c r="I141" s="9">
        <f t="shared" si="34"/>
        <v>1.1402221258312679E-158</v>
      </c>
      <c r="J141" s="9">
        <f t="shared" si="34"/>
        <v>5.0943441407334081E-207</v>
      </c>
      <c r="K141" s="9">
        <f t="shared" si="34"/>
        <v>8.1382982935161145E-262</v>
      </c>
      <c r="L141" s="9">
        <f t="shared" si="34"/>
        <v>0</v>
      </c>
      <c r="M141" s="9">
        <f t="shared" si="35"/>
        <v>0</v>
      </c>
      <c r="N141" s="9">
        <f t="shared" si="35"/>
        <v>0</v>
      </c>
      <c r="O141" s="9">
        <f t="shared" si="35"/>
        <v>0</v>
      </c>
      <c r="P141" s="9">
        <f t="shared" si="35"/>
        <v>0</v>
      </c>
      <c r="Q141" s="9">
        <f t="shared" si="35"/>
        <v>0</v>
      </c>
      <c r="R141" s="9">
        <f t="shared" si="35"/>
        <v>0</v>
      </c>
      <c r="S141" s="9">
        <f t="shared" si="35"/>
        <v>0</v>
      </c>
      <c r="T141" s="9">
        <f t="shared" si="35"/>
        <v>0</v>
      </c>
      <c r="U141" s="9">
        <f t="shared" si="35"/>
        <v>0</v>
      </c>
      <c r="V141" s="9">
        <f t="shared" si="35"/>
        <v>0</v>
      </c>
      <c r="W141" s="10">
        <f t="shared" si="30"/>
        <v>1.4583878970883452E-3</v>
      </c>
      <c r="X141" s="10">
        <f t="shared" si="23"/>
        <v>9.8399501244969425</v>
      </c>
      <c r="Y141" s="10">
        <f t="shared" si="31"/>
        <v>0.16004987550305749</v>
      </c>
    </row>
    <row r="142" spans="1:25" x14ac:dyDescent="0.25">
      <c r="A142" s="15">
        <v>1120</v>
      </c>
      <c r="B142" s="14">
        <f t="shared" si="22"/>
        <v>18.666666666666668</v>
      </c>
      <c r="C142" s="9">
        <f t="shared" si="34"/>
        <v>5.592864203893893E-4</v>
      </c>
      <c r="D142" s="9">
        <f t="shared" si="34"/>
        <v>9.7844653301694733E-14</v>
      </c>
      <c r="E142" s="9">
        <f t="shared" si="34"/>
        <v>5.3543711518856411E-30</v>
      </c>
      <c r="F142" s="9">
        <f t="shared" si="34"/>
        <v>9.1653360869071517E-53</v>
      </c>
      <c r="G142" s="9">
        <f t="shared" si="34"/>
        <v>4.9074611141072081E-82</v>
      </c>
      <c r="H142" s="9">
        <f t="shared" si="34"/>
        <v>8.2192821388269052E-118</v>
      </c>
      <c r="I142" s="9">
        <f t="shared" si="34"/>
        <v>4.3060538765996606E-160</v>
      </c>
      <c r="J142" s="9">
        <f t="shared" si="34"/>
        <v>7.0565687899038909E-209</v>
      </c>
      <c r="K142" s="9">
        <f t="shared" si="34"/>
        <v>3.6172310414997095E-264</v>
      </c>
      <c r="L142" s="9">
        <f t="shared" si="34"/>
        <v>0</v>
      </c>
      <c r="M142" s="9">
        <f t="shared" si="35"/>
        <v>0</v>
      </c>
      <c r="N142" s="9">
        <f t="shared" si="35"/>
        <v>0</v>
      </c>
      <c r="O142" s="9">
        <f t="shared" si="35"/>
        <v>0</v>
      </c>
      <c r="P142" s="9">
        <f t="shared" si="35"/>
        <v>0</v>
      </c>
      <c r="Q142" s="9">
        <f t="shared" si="35"/>
        <v>0</v>
      </c>
      <c r="R142" s="9">
        <f t="shared" si="35"/>
        <v>0</v>
      </c>
      <c r="S142" s="9">
        <f t="shared" si="35"/>
        <v>0</v>
      </c>
      <c r="T142" s="9">
        <f t="shared" si="35"/>
        <v>0</v>
      </c>
      <c r="U142" s="9">
        <f t="shared" si="35"/>
        <v>0</v>
      </c>
      <c r="V142" s="9">
        <f t="shared" si="35"/>
        <v>0</v>
      </c>
      <c r="W142" s="10">
        <f t="shared" si="30"/>
        <v>1.3640618784136684E-3</v>
      </c>
      <c r="X142" s="10">
        <f t="shared" si="23"/>
        <v>9.8401853286449015</v>
      </c>
      <c r="Y142" s="10">
        <f t="shared" si="31"/>
        <v>0.15981467135509853</v>
      </c>
    </row>
    <row r="143" spans="1:25" x14ac:dyDescent="0.25">
      <c r="A143" s="15">
        <v>1130</v>
      </c>
      <c r="B143" s="14">
        <f t="shared" si="22"/>
        <v>18.833333333333332</v>
      </c>
      <c r="C143" s="9">
        <f t="shared" si="34"/>
        <v>5.2311273750994282E-4</v>
      </c>
      <c r="D143" s="9">
        <f t="shared" si="34"/>
        <v>7.488264566162581E-14</v>
      </c>
      <c r="E143" s="9">
        <f t="shared" si="34"/>
        <v>2.93330792044252E-30</v>
      </c>
      <c r="F143" s="9">
        <f t="shared" si="34"/>
        <v>3.144305387569542E-53</v>
      </c>
      <c r="G143" s="9">
        <f t="shared" si="34"/>
        <v>9.2232158976479567E-83</v>
      </c>
      <c r="H143" s="9">
        <f t="shared" si="34"/>
        <v>7.4033898575534417E-119</v>
      </c>
      <c r="I143" s="9">
        <f t="shared" si="34"/>
        <v>1.6261831416982141E-161</v>
      </c>
      <c r="J143" s="9">
        <f t="shared" si="34"/>
        <v>9.7745974184370783E-211</v>
      </c>
      <c r="K143" s="9">
        <f t="shared" si="34"/>
        <v>1.6077513917144155E-266</v>
      </c>
      <c r="L143" s="9">
        <f t="shared" si="34"/>
        <v>0</v>
      </c>
      <c r="M143" s="9">
        <f t="shared" si="35"/>
        <v>0</v>
      </c>
      <c r="N143" s="9">
        <f t="shared" si="35"/>
        <v>0</v>
      </c>
      <c r="O143" s="9">
        <f t="shared" si="35"/>
        <v>0</v>
      </c>
      <c r="P143" s="9">
        <f t="shared" si="35"/>
        <v>0</v>
      </c>
      <c r="Q143" s="9">
        <f t="shared" si="35"/>
        <v>0</v>
      </c>
      <c r="R143" s="9">
        <f t="shared" si="35"/>
        <v>0</v>
      </c>
      <c r="S143" s="9">
        <f t="shared" si="35"/>
        <v>0</v>
      </c>
      <c r="T143" s="9">
        <f t="shared" si="35"/>
        <v>0</v>
      </c>
      <c r="U143" s="9">
        <f t="shared" si="35"/>
        <v>0</v>
      </c>
      <c r="V143" s="9">
        <f t="shared" si="35"/>
        <v>0</v>
      </c>
      <c r="W143" s="10">
        <f t="shared" si="30"/>
        <v>1.2758367042604798E-3</v>
      </c>
      <c r="X143" s="10">
        <f t="shared" si="23"/>
        <v>9.840405320193458</v>
      </c>
      <c r="Y143" s="10">
        <f t="shared" si="31"/>
        <v>0.15959467980654196</v>
      </c>
    </row>
    <row r="144" spans="1:25" x14ac:dyDescent="0.25">
      <c r="A144" s="15">
        <v>1140</v>
      </c>
      <c r="B144" s="14">
        <f t="shared" si="22"/>
        <v>19</v>
      </c>
      <c r="C144" s="9">
        <f t="shared" si="34"/>
        <v>4.8927870616745296E-4</v>
      </c>
      <c r="D144" s="9">
        <f t="shared" si="34"/>
        <v>5.7309320765792953E-14</v>
      </c>
      <c r="E144" s="9">
        <f t="shared" si="34"/>
        <v>1.6069665535047301E-30</v>
      </c>
      <c r="F144" s="9">
        <f t="shared" si="34"/>
        <v>1.0787009092249498E-53</v>
      </c>
      <c r="G144" s="9">
        <f t="shared" si="34"/>
        <v>1.7334362823597105E-83</v>
      </c>
      <c r="H144" s="9">
        <f t="shared" si="34"/>
        <v>6.6684876437089847E-120</v>
      </c>
      <c r="I144" s="9">
        <f t="shared" si="34"/>
        <v>6.1412877918550786E-163</v>
      </c>
      <c r="J144" s="9">
        <f t="shared" si="34"/>
        <v>1.3539548403357025E-212</v>
      </c>
      <c r="K144" s="9">
        <f t="shared" si="34"/>
        <v>7.1459757695984811E-269</v>
      </c>
      <c r="L144" s="9">
        <f t="shared" si="34"/>
        <v>0</v>
      </c>
      <c r="M144" s="9">
        <f t="shared" si="35"/>
        <v>0</v>
      </c>
      <c r="N144" s="9">
        <f t="shared" si="35"/>
        <v>0</v>
      </c>
      <c r="O144" s="9">
        <f t="shared" si="35"/>
        <v>0</v>
      </c>
      <c r="P144" s="9">
        <f t="shared" si="35"/>
        <v>0</v>
      </c>
      <c r="Q144" s="9">
        <f t="shared" si="35"/>
        <v>0</v>
      </c>
      <c r="R144" s="9">
        <f t="shared" si="35"/>
        <v>0</v>
      </c>
      <c r="S144" s="9">
        <f t="shared" si="35"/>
        <v>0</v>
      </c>
      <c r="T144" s="9">
        <f t="shared" si="35"/>
        <v>0</v>
      </c>
      <c r="U144" s="9">
        <f t="shared" si="35"/>
        <v>0</v>
      </c>
      <c r="V144" s="9">
        <f t="shared" si="35"/>
        <v>0</v>
      </c>
      <c r="W144" s="10">
        <f t="shared" si="30"/>
        <v>1.1933177825045951E-3</v>
      </c>
      <c r="X144" s="10">
        <f t="shared" si="23"/>
        <v>9.8406110830673548</v>
      </c>
      <c r="Y144" s="10">
        <f t="shared" si="31"/>
        <v>0.15938891693264523</v>
      </c>
    </row>
    <row r="145" spans="1:25" x14ac:dyDescent="0.25">
      <c r="A145" s="15">
        <v>1150</v>
      </c>
      <c r="B145" s="14">
        <f t="shared" si="22"/>
        <v>19.166666666666668</v>
      </c>
      <c r="C145" s="9">
        <f t="shared" ref="C145:L154" si="36">EXP(-Dab*C$24^2*PI()*PI()*$A145*60/(R.^2))</f>
        <v>4.5763300172813477E-4</v>
      </c>
      <c r="D145" s="9">
        <f t="shared" si="36"/>
        <v>4.3860072218570854E-14</v>
      </c>
      <c r="E145" s="9">
        <f t="shared" si="36"/>
        <v>8.8035132148463112E-31</v>
      </c>
      <c r="F145" s="9">
        <f t="shared" si="36"/>
        <v>3.7006445244244426E-54</v>
      </c>
      <c r="G145" s="9">
        <f t="shared" si="36"/>
        <v>3.2578672974220614E-84</v>
      </c>
      <c r="H145" s="9">
        <f t="shared" si="36"/>
        <v>6.0065359666196575E-121</v>
      </c>
      <c r="I145" s="9">
        <f t="shared" si="36"/>
        <v>2.3192600375260632E-164</v>
      </c>
      <c r="J145" s="9">
        <f t="shared" si="36"/>
        <v>1.8754672250856779E-214</v>
      </c>
      <c r="K145" s="9">
        <f t="shared" si="36"/>
        <v>3.1761732543264413E-271</v>
      </c>
      <c r="L145" s="9">
        <f t="shared" si="36"/>
        <v>0</v>
      </c>
      <c r="M145" s="9">
        <f t="shared" ref="M145:V154" si="37">EXP(-Dab*M$24^2*PI()*PI()*$A145*60/(R.^2))</f>
        <v>0</v>
      </c>
      <c r="N145" s="9">
        <f t="shared" si="37"/>
        <v>0</v>
      </c>
      <c r="O145" s="9">
        <f t="shared" si="37"/>
        <v>0</v>
      </c>
      <c r="P145" s="9">
        <f t="shared" si="37"/>
        <v>0</v>
      </c>
      <c r="Q145" s="9">
        <f t="shared" si="37"/>
        <v>0</v>
      </c>
      <c r="R145" s="9">
        <f t="shared" si="37"/>
        <v>0</v>
      </c>
      <c r="S145" s="9">
        <f t="shared" si="37"/>
        <v>0</v>
      </c>
      <c r="T145" s="9">
        <f t="shared" si="37"/>
        <v>0</v>
      </c>
      <c r="U145" s="9">
        <f t="shared" si="37"/>
        <v>0</v>
      </c>
      <c r="V145" s="9">
        <f t="shared" si="37"/>
        <v>0</v>
      </c>
      <c r="W145" s="10">
        <f t="shared" si="30"/>
        <v>1.1161360425618301E-3</v>
      </c>
      <c r="X145" s="10">
        <f t="shared" si="23"/>
        <v>9.8408035375527767</v>
      </c>
      <c r="Y145" s="10">
        <f t="shared" si="31"/>
        <v>0.1591964624472233</v>
      </c>
    </row>
    <row r="146" spans="1:25" x14ac:dyDescent="0.25">
      <c r="A146" s="15">
        <v>1160</v>
      </c>
      <c r="B146" s="14">
        <f t="shared" si="22"/>
        <v>19.333333333333332</v>
      </c>
      <c r="C146" s="9">
        <f t="shared" si="36"/>
        <v>4.2803408697501632E-4</v>
      </c>
      <c r="D146" s="9">
        <f t="shared" si="36"/>
        <v>3.356706918373531E-14</v>
      </c>
      <c r="E146" s="9">
        <f t="shared" si="36"/>
        <v>4.8228660861014244E-31</v>
      </c>
      <c r="F146" s="9">
        <f t="shared" si="36"/>
        <v>1.2695613565387969E-54</v>
      </c>
      <c r="G146" s="9">
        <f t="shared" si="36"/>
        <v>6.1229244106758824E-85</v>
      </c>
      <c r="H146" s="9">
        <f t="shared" si="36"/>
        <v>5.4102933447480753E-122</v>
      </c>
      <c r="I146" s="9">
        <f t="shared" si="36"/>
        <v>8.7586957393512473E-166</v>
      </c>
      <c r="J146" s="9">
        <f t="shared" si="36"/>
        <v>2.5978542323453465E-216</v>
      </c>
      <c r="K146" s="9">
        <f t="shared" si="36"/>
        <v>1.411714350392249E-273</v>
      </c>
      <c r="L146" s="9">
        <f t="shared" si="36"/>
        <v>0</v>
      </c>
      <c r="M146" s="9">
        <f t="shared" si="37"/>
        <v>0</v>
      </c>
      <c r="N146" s="9">
        <f t="shared" si="37"/>
        <v>0</v>
      </c>
      <c r="O146" s="9">
        <f t="shared" si="37"/>
        <v>0</v>
      </c>
      <c r="P146" s="9">
        <f t="shared" si="37"/>
        <v>0</v>
      </c>
      <c r="Q146" s="9">
        <f t="shared" si="37"/>
        <v>0</v>
      </c>
      <c r="R146" s="9">
        <f t="shared" si="37"/>
        <v>0</v>
      </c>
      <c r="S146" s="9">
        <f t="shared" si="37"/>
        <v>0</v>
      </c>
      <c r="T146" s="9">
        <f t="shared" si="37"/>
        <v>0</v>
      </c>
      <c r="U146" s="9">
        <f t="shared" si="37"/>
        <v>0</v>
      </c>
      <c r="V146" s="9">
        <f t="shared" si="37"/>
        <v>0</v>
      </c>
      <c r="W146" s="10">
        <f t="shared" si="30"/>
        <v>1.043946284698566E-3</v>
      </c>
      <c r="X146" s="10">
        <f t="shared" si="23"/>
        <v>9.8409835444133815</v>
      </c>
      <c r="Y146" s="10">
        <f t="shared" si="31"/>
        <v>0.15901645558661848</v>
      </c>
    </row>
    <row r="147" spans="1:25" x14ac:dyDescent="0.25">
      <c r="A147" s="15">
        <v>1170</v>
      </c>
      <c r="B147" s="14">
        <f t="shared" si="22"/>
        <v>19.5</v>
      </c>
      <c r="C147" s="9">
        <f t="shared" si="36"/>
        <v>4.0034957907466819E-4</v>
      </c>
      <c r="D147" s="9">
        <f t="shared" si="36"/>
        <v>2.568960962879105E-14</v>
      </c>
      <c r="E147" s="9">
        <f t="shared" si="36"/>
        <v>2.6421312397465783E-31</v>
      </c>
      <c r="F147" s="9">
        <f t="shared" si="36"/>
        <v>4.3554197853339796E-55</v>
      </c>
      <c r="G147" s="9">
        <f t="shared" si="36"/>
        <v>1.1507590677041571E-85</v>
      </c>
      <c r="H147" s="9">
        <f t="shared" si="36"/>
        <v>4.8732371268391029E-123</v>
      </c>
      <c r="I147" s="9">
        <f t="shared" si="36"/>
        <v>3.3077253008833098E-167</v>
      </c>
      <c r="J147" s="9">
        <f t="shared" si="36"/>
        <v>3.5984881645723964E-218</v>
      </c>
      <c r="K147" s="9">
        <f t="shared" si="36"/>
        <v>6.2746495468681346E-276</v>
      </c>
      <c r="L147" s="9">
        <f t="shared" si="36"/>
        <v>0</v>
      </c>
      <c r="M147" s="9">
        <f t="shared" si="37"/>
        <v>0</v>
      </c>
      <c r="N147" s="9">
        <f t="shared" si="37"/>
        <v>0</v>
      </c>
      <c r="O147" s="9">
        <f t="shared" si="37"/>
        <v>0</v>
      </c>
      <c r="P147" s="9">
        <f t="shared" si="37"/>
        <v>0</v>
      </c>
      <c r="Q147" s="9">
        <f t="shared" si="37"/>
        <v>0</v>
      </c>
      <c r="R147" s="9">
        <f t="shared" si="37"/>
        <v>0</v>
      </c>
      <c r="S147" s="9">
        <f t="shared" si="37"/>
        <v>0</v>
      </c>
      <c r="T147" s="9">
        <f t="shared" si="37"/>
        <v>0</v>
      </c>
      <c r="U147" s="9">
        <f t="shared" si="37"/>
        <v>0</v>
      </c>
      <c r="V147" s="9">
        <f t="shared" si="37"/>
        <v>0</v>
      </c>
      <c r="W147" s="10">
        <f t="shared" si="30"/>
        <v>9.7642563610610806E-4</v>
      </c>
      <c r="X147" s="10">
        <f t="shared" si="23"/>
        <v>9.841151908740116</v>
      </c>
      <c r="Y147" s="10">
        <f t="shared" si="31"/>
        <v>0.15884809125988397</v>
      </c>
    </row>
    <row r="148" spans="1:25" x14ac:dyDescent="0.25">
      <c r="A148" s="15">
        <v>1180</v>
      </c>
      <c r="B148" s="14">
        <f t="shared" si="22"/>
        <v>19.666666666666668</v>
      </c>
      <c r="C148" s="9">
        <f t="shared" si="36"/>
        <v>3.7445565748743612E-4</v>
      </c>
      <c r="D148" s="9">
        <f t="shared" si="36"/>
        <v>1.9660818144929178E-14</v>
      </c>
      <c r="E148" s="9">
        <f t="shared" si="36"/>
        <v>1.4474499941357244E-31</v>
      </c>
      <c r="F148" s="9">
        <f t="shared" si="36"/>
        <v>1.4941917859091088E-55</v>
      </c>
      <c r="G148" s="9">
        <f t="shared" si="36"/>
        <v>2.1627678917518487E-86</v>
      </c>
      <c r="H148" s="9">
        <f t="shared" si="36"/>
        <v>4.3894921367725222E-124</v>
      </c>
      <c r="I148" s="9">
        <f t="shared" si="36"/>
        <v>1.249163915689872E-168</v>
      </c>
      <c r="J148" s="9">
        <f t="shared" si="36"/>
        <v>4.9845433624956966E-220</v>
      </c>
      <c r="K148" s="9">
        <f t="shared" si="36"/>
        <v>2.7888947169144437E-278</v>
      </c>
      <c r="L148" s="9">
        <f t="shared" si="36"/>
        <v>0</v>
      </c>
      <c r="M148" s="9">
        <f t="shared" si="37"/>
        <v>0</v>
      </c>
      <c r="N148" s="9">
        <f t="shared" si="37"/>
        <v>0</v>
      </c>
      <c r="O148" s="9">
        <f t="shared" si="37"/>
        <v>0</v>
      </c>
      <c r="P148" s="9">
        <f t="shared" si="37"/>
        <v>0</v>
      </c>
      <c r="Q148" s="9">
        <f t="shared" si="37"/>
        <v>0</v>
      </c>
      <c r="R148" s="9">
        <f t="shared" si="37"/>
        <v>0</v>
      </c>
      <c r="S148" s="9">
        <f t="shared" si="37"/>
        <v>0</v>
      </c>
      <c r="T148" s="9">
        <f t="shared" si="37"/>
        <v>0</v>
      </c>
      <c r="U148" s="9">
        <f t="shared" si="37"/>
        <v>0</v>
      </c>
      <c r="V148" s="9">
        <f t="shared" si="37"/>
        <v>0</v>
      </c>
      <c r="W148" s="10">
        <f t="shared" si="30"/>
        <v>9.1327210683352317E-4</v>
      </c>
      <c r="X148" s="10">
        <f t="shared" si="23"/>
        <v>9.8413093835520282</v>
      </c>
      <c r="Y148" s="10">
        <f t="shared" si="31"/>
        <v>0.15869061644797178</v>
      </c>
    </row>
    <row r="149" spans="1:25" x14ac:dyDescent="0.25">
      <c r="A149" s="15">
        <v>1190</v>
      </c>
      <c r="B149" s="14">
        <f t="shared" si="22"/>
        <v>19.833333333333332</v>
      </c>
      <c r="C149" s="9">
        <f t="shared" si="36"/>
        <v>3.502365101730166E-4</v>
      </c>
      <c r="D149" s="9">
        <f t="shared" si="36"/>
        <v>1.504685262693756E-14</v>
      </c>
      <c r="E149" s="9">
        <f t="shared" si="36"/>
        <v>7.9296268633667963E-32</v>
      </c>
      <c r="F149" s="9">
        <f t="shared" si="36"/>
        <v>5.1260480117119668E-56</v>
      </c>
      <c r="G149" s="9">
        <f t="shared" si="36"/>
        <v>4.0647648016579738E-87</v>
      </c>
      <c r="H149" s="9">
        <f t="shared" si="36"/>
        <v>3.9537664015305676E-125</v>
      </c>
      <c r="I149" s="9">
        <f t="shared" si="36"/>
        <v>4.7174730254805462E-170</v>
      </c>
      <c r="J149" s="9">
        <f t="shared" si="36"/>
        <v>6.90447526747691E-222</v>
      </c>
      <c r="K149" s="9">
        <f t="shared" si="36"/>
        <v>1.2395805827779463E-280</v>
      </c>
      <c r="L149" s="9">
        <f t="shared" si="36"/>
        <v>0</v>
      </c>
      <c r="M149" s="9">
        <f t="shared" si="37"/>
        <v>0</v>
      </c>
      <c r="N149" s="9">
        <f t="shared" si="37"/>
        <v>0</v>
      </c>
      <c r="O149" s="9">
        <f t="shared" si="37"/>
        <v>0</v>
      </c>
      <c r="P149" s="9">
        <f t="shared" si="37"/>
        <v>0</v>
      </c>
      <c r="Q149" s="9">
        <f t="shared" si="37"/>
        <v>0</v>
      </c>
      <c r="R149" s="9">
        <f t="shared" si="37"/>
        <v>0</v>
      </c>
      <c r="S149" s="9">
        <f t="shared" si="37"/>
        <v>0</v>
      </c>
      <c r="T149" s="9">
        <f t="shared" si="37"/>
        <v>0</v>
      </c>
      <c r="U149" s="9">
        <f t="shared" si="37"/>
        <v>0</v>
      </c>
      <c r="V149" s="9">
        <f t="shared" si="37"/>
        <v>0</v>
      </c>
      <c r="W149" s="10">
        <f t="shared" si="30"/>
        <v>8.5420323912027208E-4</v>
      </c>
      <c r="X149" s="10">
        <f t="shared" si="23"/>
        <v>9.8414566731641901</v>
      </c>
      <c r="Y149" s="10">
        <f t="shared" si="31"/>
        <v>0.15854332683580985</v>
      </c>
    </row>
    <row r="150" spans="1:25" x14ac:dyDescent="0.25">
      <c r="A150" s="15">
        <v>1200</v>
      </c>
      <c r="B150" s="14">
        <f t="shared" si="22"/>
        <v>20</v>
      </c>
      <c r="C150" s="9">
        <f t="shared" si="36"/>
        <v>3.2758381561450779E-4</v>
      </c>
      <c r="D150" s="9">
        <f t="shared" si="36"/>
        <v>1.1515684256261314E-14</v>
      </c>
      <c r="E150" s="9">
        <f t="shared" si="36"/>
        <v>4.3441212095049005E-32</v>
      </c>
      <c r="F150" s="9">
        <f t="shared" si="36"/>
        <v>1.7585673048248563E-56</v>
      </c>
      <c r="G150" s="9">
        <f t="shared" si="36"/>
        <v>7.6394295272316359E-88</v>
      </c>
      <c r="H150" s="9">
        <f t="shared" si="36"/>
        <v>3.5612932591707709E-126</v>
      </c>
      <c r="I150" s="9">
        <f t="shared" si="36"/>
        <v>1.7815557643486784E-171</v>
      </c>
      <c r="J150" s="9">
        <f t="shared" si="36"/>
        <v>9.5639209557065037E-224</v>
      </c>
      <c r="K150" s="9">
        <f t="shared" si="36"/>
        <v>5.5095662517513243E-283</v>
      </c>
      <c r="L150" s="9">
        <f t="shared" si="36"/>
        <v>0</v>
      </c>
      <c r="M150" s="9">
        <f t="shared" si="37"/>
        <v>0</v>
      </c>
      <c r="N150" s="9">
        <f t="shared" si="37"/>
        <v>0</v>
      </c>
      <c r="O150" s="9">
        <f t="shared" si="37"/>
        <v>0</v>
      </c>
      <c r="P150" s="9">
        <f t="shared" si="37"/>
        <v>0</v>
      </c>
      <c r="Q150" s="9">
        <f t="shared" si="37"/>
        <v>0</v>
      </c>
      <c r="R150" s="9">
        <f t="shared" si="37"/>
        <v>0</v>
      </c>
      <c r="S150" s="9">
        <f t="shared" si="37"/>
        <v>0</v>
      </c>
      <c r="T150" s="9">
        <f t="shared" si="37"/>
        <v>0</v>
      </c>
      <c r="U150" s="9">
        <f t="shared" si="37"/>
        <v>0</v>
      </c>
      <c r="V150" s="9">
        <f t="shared" si="37"/>
        <v>0</v>
      </c>
      <c r="W150" s="10">
        <f t="shared" si="30"/>
        <v>7.989548440877082E-4</v>
      </c>
      <c r="X150" s="10">
        <f t="shared" si="23"/>
        <v>9.8415944363377914</v>
      </c>
      <c r="Y150" s="10">
        <f t="shared" si="31"/>
        <v>0.15840556366220859</v>
      </c>
    </row>
    <row r="151" spans="1:25" x14ac:dyDescent="0.25">
      <c r="A151" s="15">
        <v>1210</v>
      </c>
      <c r="B151" s="14">
        <f t="shared" si="22"/>
        <v>20.166666666666668</v>
      </c>
      <c r="C151" s="9">
        <f t="shared" si="36"/>
        <v>3.0639625834424943E-4</v>
      </c>
      <c r="D151" s="9">
        <f t="shared" si="36"/>
        <v>8.813204141608921E-15</v>
      </c>
      <c r="E151" s="9">
        <f t="shared" si="36"/>
        <v>2.3798583978840362E-32</v>
      </c>
      <c r="F151" s="9">
        <f t="shared" si="36"/>
        <v>6.0330277019121581E-57</v>
      </c>
      <c r="G151" s="9">
        <f t="shared" si="36"/>
        <v>1.4357751641062676E-88</v>
      </c>
      <c r="H151" s="9">
        <f t="shared" si="36"/>
        <v>3.2077792134875361E-127</v>
      </c>
      <c r="I151" s="9">
        <f t="shared" si="36"/>
        <v>6.7280531851276646E-173</v>
      </c>
      <c r="J151" s="9">
        <f t="shared" si="36"/>
        <v>1.3247724193881051E-225</v>
      </c>
      <c r="K151" s="9">
        <f t="shared" si="36"/>
        <v>2.4488379944133794E-285</v>
      </c>
      <c r="L151" s="9">
        <f t="shared" si="36"/>
        <v>0</v>
      </c>
      <c r="M151" s="9">
        <f t="shared" si="37"/>
        <v>0</v>
      </c>
      <c r="N151" s="9">
        <f t="shared" si="37"/>
        <v>0</v>
      </c>
      <c r="O151" s="9">
        <f t="shared" si="37"/>
        <v>0</v>
      </c>
      <c r="P151" s="9">
        <f t="shared" si="37"/>
        <v>0</v>
      </c>
      <c r="Q151" s="9">
        <f t="shared" si="37"/>
        <v>0</v>
      </c>
      <c r="R151" s="9">
        <f t="shared" si="37"/>
        <v>0</v>
      </c>
      <c r="S151" s="9">
        <f t="shared" si="37"/>
        <v>0</v>
      </c>
      <c r="T151" s="9">
        <f t="shared" si="37"/>
        <v>0</v>
      </c>
      <c r="U151" s="9">
        <f t="shared" si="37"/>
        <v>0</v>
      </c>
      <c r="V151" s="9">
        <f t="shared" si="37"/>
        <v>0</v>
      </c>
      <c r="W151" s="10">
        <f t="shared" si="30"/>
        <v>7.4727982013920199E-4</v>
      </c>
      <c r="X151" s="10">
        <f t="shared" si="23"/>
        <v>9.8417232892264774</v>
      </c>
      <c r="Y151" s="10">
        <f t="shared" si="31"/>
        <v>0.15827671077352257</v>
      </c>
    </row>
    <row r="152" spans="1:25" x14ac:dyDescent="0.25">
      <c r="A152" s="15">
        <v>1220</v>
      </c>
      <c r="B152" s="14">
        <f t="shared" si="22"/>
        <v>20.333333333333332</v>
      </c>
      <c r="C152" s="9">
        <f t="shared" si="36"/>
        <v>2.8657907580461754E-4</v>
      </c>
      <c r="D152" s="9">
        <f t="shared" si="36"/>
        <v>6.7449372102608597E-15</v>
      </c>
      <c r="E152" s="9">
        <f t="shared" si="36"/>
        <v>1.3037679477236933E-32</v>
      </c>
      <c r="F152" s="9">
        <f t="shared" si="36"/>
        <v>2.0697202291989298E-57</v>
      </c>
      <c r="G152" s="9">
        <f t="shared" si="36"/>
        <v>2.6984348955850156E-89</v>
      </c>
      <c r="H152" s="9">
        <f t="shared" si="36"/>
        <v>2.889356964912981E-128</v>
      </c>
      <c r="I152" s="9">
        <f t="shared" si="36"/>
        <v>2.5408522465453547E-174</v>
      </c>
      <c r="J152" s="9">
        <f t="shared" si="36"/>
        <v>1.8350444041719572E-227</v>
      </c>
      <c r="K152" s="9">
        <f t="shared" si="36"/>
        <v>1.0884355045149009E-287</v>
      </c>
      <c r="L152" s="9">
        <f t="shared" si="36"/>
        <v>0</v>
      </c>
      <c r="M152" s="9">
        <f t="shared" si="37"/>
        <v>0</v>
      </c>
      <c r="N152" s="9">
        <f t="shared" si="37"/>
        <v>0</v>
      </c>
      <c r="O152" s="9">
        <f t="shared" si="37"/>
        <v>0</v>
      </c>
      <c r="P152" s="9">
        <f t="shared" si="37"/>
        <v>0</v>
      </c>
      <c r="Q152" s="9">
        <f t="shared" si="37"/>
        <v>0</v>
      </c>
      <c r="R152" s="9">
        <f t="shared" si="37"/>
        <v>0</v>
      </c>
      <c r="S152" s="9">
        <f t="shared" si="37"/>
        <v>0</v>
      </c>
      <c r="T152" s="9">
        <f t="shared" si="37"/>
        <v>0</v>
      </c>
      <c r="U152" s="9">
        <f t="shared" si="37"/>
        <v>0</v>
      </c>
      <c r="V152" s="9">
        <f t="shared" si="37"/>
        <v>0</v>
      </c>
      <c r="W152" s="10">
        <f t="shared" si="30"/>
        <v>6.9894704778412009E-4</v>
      </c>
      <c r="X152" s="10">
        <f t="shared" si="23"/>
        <v>9.841843808132138</v>
      </c>
      <c r="Y152" s="10">
        <f t="shared" si="31"/>
        <v>0.15815619186786201</v>
      </c>
    </row>
    <row r="153" spans="1:25" x14ac:dyDescent="0.25">
      <c r="A153" s="15">
        <v>1230</v>
      </c>
      <c r="B153" s="14">
        <f t="shared" si="22"/>
        <v>20.5</v>
      </c>
      <c r="C153" s="9">
        <f t="shared" si="36"/>
        <v>2.6804363451708664E-4</v>
      </c>
      <c r="D153" s="9">
        <f t="shared" si="36"/>
        <v>5.1620474505491868E-15</v>
      </c>
      <c r="E153" s="9">
        <f t="shared" si="36"/>
        <v>7.1424873976661787E-33</v>
      </c>
      <c r="F153" s="9">
        <f t="shared" si="36"/>
        <v>7.100484265632772E-58</v>
      </c>
      <c r="G153" s="9">
        <f t="shared" si="36"/>
        <v>5.071511938460979E-90</v>
      </c>
      <c r="H153" s="9">
        <f t="shared" si="36"/>
        <v>2.6025431038363656E-129</v>
      </c>
      <c r="I153" s="9">
        <f t="shared" si="36"/>
        <v>9.5955396919938901E-176</v>
      </c>
      <c r="J153" s="9">
        <f t="shared" si="36"/>
        <v>2.5418614669216535E-229</v>
      </c>
      <c r="K153" s="9">
        <f t="shared" si="36"/>
        <v>4.8377714254317818E-290</v>
      </c>
      <c r="L153" s="9">
        <f t="shared" si="36"/>
        <v>0</v>
      </c>
      <c r="M153" s="9">
        <f t="shared" si="37"/>
        <v>0</v>
      </c>
      <c r="N153" s="9">
        <f t="shared" si="37"/>
        <v>0</v>
      </c>
      <c r="O153" s="9">
        <f t="shared" si="37"/>
        <v>0</v>
      </c>
      <c r="P153" s="9">
        <f t="shared" si="37"/>
        <v>0</v>
      </c>
      <c r="Q153" s="9">
        <f t="shared" si="37"/>
        <v>0</v>
      </c>
      <c r="R153" s="9">
        <f t="shared" si="37"/>
        <v>0</v>
      </c>
      <c r="S153" s="9">
        <f t="shared" si="37"/>
        <v>0</v>
      </c>
      <c r="T153" s="9">
        <f t="shared" si="37"/>
        <v>0</v>
      </c>
      <c r="U153" s="9">
        <f t="shared" si="37"/>
        <v>0</v>
      </c>
      <c r="V153" s="9">
        <f t="shared" si="37"/>
        <v>0</v>
      </c>
      <c r="W153" s="10">
        <f t="shared" ref="W153:W174" si="38">8*PI()*R.*Cao*Dab*SUM(C153:V153)*3600</f>
        <v>6.5374035594270433E-4</v>
      </c>
      <c r="X153" s="10">
        <f t="shared" si="23"/>
        <v>9.8419565320824489</v>
      </c>
      <c r="Y153" s="10">
        <f t="shared" ref="Y153:Y174" si="39">mao-X153</f>
        <v>0.15804346791755108</v>
      </c>
    </row>
    <row r="154" spans="1:25" x14ac:dyDescent="0.25">
      <c r="A154" s="15">
        <v>1240</v>
      </c>
      <c r="B154" s="14">
        <f t="shared" ref="B154:B174" si="40">A154/60</f>
        <v>20.666666666666668</v>
      </c>
      <c r="C154" s="9">
        <f t="shared" si="36"/>
        <v>2.5070703366394167E-4</v>
      </c>
      <c r="D154" s="9">
        <f t="shared" si="36"/>
        <v>3.9506274189157065E-15</v>
      </c>
      <c r="E154" s="9">
        <f t="shared" si="36"/>
        <v>3.9128992482818562E-33</v>
      </c>
      <c r="F154" s="9">
        <f t="shared" si="36"/>
        <v>2.4359271410325858E-58</v>
      </c>
      <c r="G154" s="9">
        <f t="shared" si="36"/>
        <v>9.5315374790156397E-91</v>
      </c>
      <c r="H154" s="9">
        <f t="shared" si="36"/>
        <v>2.3442000035223108E-130</v>
      </c>
      <c r="I154" s="9">
        <f t="shared" si="36"/>
        <v>3.6237597879148111E-177</v>
      </c>
      <c r="J154" s="9">
        <f t="shared" si="36"/>
        <v>3.5209282687285051E-231</v>
      </c>
      <c r="K154" s="9">
        <f t="shared" si="36"/>
        <v>2.150245215967825E-292</v>
      </c>
      <c r="L154" s="9">
        <f t="shared" si="36"/>
        <v>0</v>
      </c>
      <c r="M154" s="9">
        <f t="shared" si="37"/>
        <v>0</v>
      </c>
      <c r="N154" s="9">
        <f t="shared" si="37"/>
        <v>0</v>
      </c>
      <c r="O154" s="9">
        <f t="shared" si="37"/>
        <v>0</v>
      </c>
      <c r="P154" s="9">
        <f t="shared" si="37"/>
        <v>0</v>
      </c>
      <c r="Q154" s="9">
        <f t="shared" si="37"/>
        <v>0</v>
      </c>
      <c r="R154" s="9">
        <f t="shared" si="37"/>
        <v>0</v>
      </c>
      <c r="S154" s="9">
        <f t="shared" si="37"/>
        <v>0</v>
      </c>
      <c r="T154" s="9">
        <f t="shared" si="37"/>
        <v>0</v>
      </c>
      <c r="U154" s="9">
        <f t="shared" si="37"/>
        <v>0</v>
      </c>
      <c r="V154" s="9">
        <f t="shared" si="37"/>
        <v>0</v>
      </c>
      <c r="W154" s="10">
        <f t="shared" si="38"/>
        <v>6.1145755510856332E-4</v>
      </c>
      <c r="X154" s="10">
        <f t="shared" si="23"/>
        <v>9.8420619652417027</v>
      </c>
      <c r="Y154" s="10">
        <f t="shared" si="39"/>
        <v>0.15793803475829726</v>
      </c>
    </row>
    <row r="155" spans="1:25" x14ac:dyDescent="0.25">
      <c r="A155" s="15">
        <v>1250</v>
      </c>
      <c r="B155" s="14">
        <f t="shared" si="40"/>
        <v>20.833333333333332</v>
      </c>
      <c r="C155" s="9">
        <f t="shared" ref="C155:L164" si="41">EXP(-Dab*C$24^2*PI()*PI()*$A155*60/(R.^2))</f>
        <v>2.3449173430964646E-4</v>
      </c>
      <c r="D155" s="9">
        <f t="shared" si="41"/>
        <v>3.023501266232645E-15</v>
      </c>
      <c r="E155" s="9">
        <f t="shared" si="41"/>
        <v>2.1436202368669361E-33</v>
      </c>
      <c r="F155" s="9">
        <f t="shared" si="41"/>
        <v>8.3568117531631801E-59</v>
      </c>
      <c r="G155" s="9">
        <f t="shared" si="41"/>
        <v>1.7913830789768815E-91</v>
      </c>
      <c r="H155" s="9">
        <f t="shared" si="41"/>
        <v>2.1115014957534749E-131</v>
      </c>
      <c r="I155" s="9">
        <f t="shared" si="41"/>
        <v>1.3685144788118722E-178</v>
      </c>
      <c r="J155" s="9">
        <f t="shared" si="41"/>
        <v>4.8771091717061704E-233</v>
      </c>
      <c r="K155" s="9">
        <f t="shared" si="41"/>
        <v>9.5571991361277066E-295</v>
      </c>
      <c r="L155" s="9">
        <f t="shared" si="41"/>
        <v>0</v>
      </c>
      <c r="M155" s="9">
        <f t="shared" ref="M155:V164" si="42">EXP(-Dab*M$24^2*PI()*PI()*$A155*60/(R.^2))</f>
        <v>0</v>
      </c>
      <c r="N155" s="9">
        <f t="shared" si="42"/>
        <v>0</v>
      </c>
      <c r="O155" s="9">
        <f t="shared" si="42"/>
        <v>0</v>
      </c>
      <c r="P155" s="9">
        <f t="shared" si="42"/>
        <v>0</v>
      </c>
      <c r="Q155" s="9">
        <f t="shared" si="42"/>
        <v>0</v>
      </c>
      <c r="R155" s="9">
        <f t="shared" si="42"/>
        <v>0</v>
      </c>
      <c r="S155" s="9">
        <f t="shared" si="42"/>
        <v>0</v>
      </c>
      <c r="T155" s="9">
        <f t="shared" si="42"/>
        <v>0</v>
      </c>
      <c r="U155" s="9">
        <f t="shared" si="42"/>
        <v>0</v>
      </c>
      <c r="V155" s="9">
        <f t="shared" si="42"/>
        <v>0</v>
      </c>
      <c r="W155" s="10">
        <f t="shared" si="38"/>
        <v>5.7190953304456368E-4</v>
      </c>
      <c r="X155" s="10">
        <f t="shared" ref="X155:X174" si="43">X154+(W154+W155)*(B155-B154)/2</f>
        <v>9.8421605791657161</v>
      </c>
      <c r="Y155" s="10">
        <f t="shared" si="39"/>
        <v>0.15783942083428393</v>
      </c>
    </row>
    <row r="156" spans="1:25" x14ac:dyDescent="0.25">
      <c r="A156" s="15">
        <v>1260</v>
      </c>
      <c r="B156" s="14">
        <f t="shared" si="40"/>
        <v>21</v>
      </c>
      <c r="C156" s="9">
        <f t="shared" si="41"/>
        <v>2.1932521260353623E-4</v>
      </c>
      <c r="D156" s="9">
        <f t="shared" si="41"/>
        <v>2.3139514151955829E-15</v>
      </c>
      <c r="E156" s="9">
        <f t="shared" si="41"/>
        <v>1.1743485912455553E-33</v>
      </c>
      <c r="F156" s="9">
        <f t="shared" si="41"/>
        <v>2.866929043214517E-59</v>
      </c>
      <c r="G156" s="9">
        <f t="shared" si="41"/>
        <v>3.3667740831000791E-92</v>
      </c>
      <c r="H156" s="9">
        <f t="shared" si="41"/>
        <v>1.9019019537030027E-132</v>
      </c>
      <c r="I156" s="9">
        <f t="shared" si="41"/>
        <v>5.1682009524016805E-180</v>
      </c>
      <c r="J156" s="9">
        <f t="shared" si="41"/>
        <v>6.7556598877638989E-235</v>
      </c>
      <c r="K156" s="9">
        <f t="shared" si="41"/>
        <v>4.247890177794816E-297</v>
      </c>
      <c r="L156" s="9">
        <f t="shared" si="41"/>
        <v>0</v>
      </c>
      <c r="M156" s="9">
        <f t="shared" si="42"/>
        <v>0</v>
      </c>
      <c r="N156" s="9">
        <f t="shared" si="42"/>
        <v>0</v>
      </c>
      <c r="O156" s="9">
        <f t="shared" si="42"/>
        <v>0</v>
      </c>
      <c r="P156" s="9">
        <f t="shared" si="42"/>
        <v>0</v>
      </c>
      <c r="Q156" s="9">
        <f t="shared" si="42"/>
        <v>0</v>
      </c>
      <c r="R156" s="9">
        <f t="shared" si="42"/>
        <v>0</v>
      </c>
      <c r="S156" s="9">
        <f t="shared" si="42"/>
        <v>0</v>
      </c>
      <c r="T156" s="9">
        <f t="shared" si="42"/>
        <v>0</v>
      </c>
      <c r="U156" s="9">
        <f t="shared" si="42"/>
        <v>0</v>
      </c>
      <c r="V156" s="9">
        <f t="shared" si="42"/>
        <v>0</v>
      </c>
      <c r="W156" s="10">
        <f t="shared" si="38"/>
        <v>5.349194089675596E-4</v>
      </c>
      <c r="X156" s="10">
        <f t="shared" si="43"/>
        <v>9.8422528149108839</v>
      </c>
      <c r="Y156" s="10">
        <f t="shared" si="39"/>
        <v>0.15774718508911612</v>
      </c>
    </row>
    <row r="157" spans="1:25" x14ac:dyDescent="0.25">
      <c r="A157" s="15">
        <v>1270</v>
      </c>
      <c r="B157" s="14">
        <f t="shared" si="40"/>
        <v>21.166666666666668</v>
      </c>
      <c r="C157" s="9">
        <f t="shared" si="41"/>
        <v>2.0513963541275875E-4</v>
      </c>
      <c r="D157" s="9">
        <f t="shared" si="41"/>
        <v>1.7709174498072285E-15</v>
      </c>
      <c r="E157" s="9">
        <f t="shared" si="41"/>
        <v>6.4334838328269925E-34</v>
      </c>
      <c r="F157" s="9">
        <f t="shared" si="41"/>
        <v>9.8354281292931875E-60</v>
      </c>
      <c r="G157" s="9">
        <f t="shared" si="41"/>
        <v>6.3276067858738657E-93</v>
      </c>
      <c r="H157" s="9">
        <f t="shared" si="41"/>
        <v>1.7131084438131144E-133</v>
      </c>
      <c r="I157" s="9">
        <f t="shared" si="41"/>
        <v>1.9517733643268952E-181</v>
      </c>
      <c r="J157" s="9">
        <f t="shared" si="41"/>
        <v>9.3577853011594909E-237</v>
      </c>
      <c r="K157" s="9">
        <f t="shared" si="41"/>
        <v>1.888060581932878E-299</v>
      </c>
      <c r="L157" s="9">
        <f t="shared" si="41"/>
        <v>0</v>
      </c>
      <c r="M157" s="9">
        <f t="shared" si="42"/>
        <v>0</v>
      </c>
      <c r="N157" s="9">
        <f t="shared" si="42"/>
        <v>0</v>
      </c>
      <c r="O157" s="9">
        <f t="shared" si="42"/>
        <v>0</v>
      </c>
      <c r="P157" s="9">
        <f t="shared" si="42"/>
        <v>0</v>
      </c>
      <c r="Q157" s="9">
        <f t="shared" si="42"/>
        <v>0</v>
      </c>
      <c r="R157" s="9">
        <f t="shared" si="42"/>
        <v>0</v>
      </c>
      <c r="S157" s="9">
        <f t="shared" si="42"/>
        <v>0</v>
      </c>
      <c r="T157" s="9">
        <f t="shared" si="42"/>
        <v>0</v>
      </c>
      <c r="U157" s="9">
        <f t="shared" si="42"/>
        <v>0</v>
      </c>
      <c r="V157" s="9">
        <f t="shared" si="42"/>
        <v>0</v>
      </c>
      <c r="W157" s="10">
        <f t="shared" si="38"/>
        <v>5.0032174243898981E-4</v>
      </c>
      <c r="X157" s="10">
        <f t="shared" si="43"/>
        <v>9.8423390850068344</v>
      </c>
      <c r="Y157" s="10">
        <f t="shared" si="39"/>
        <v>0.15766091499316559</v>
      </c>
    </row>
    <row r="158" spans="1:25" x14ac:dyDescent="0.25">
      <c r="A158" s="15">
        <v>1280</v>
      </c>
      <c r="B158" s="14">
        <f t="shared" si="40"/>
        <v>21.333333333333332</v>
      </c>
      <c r="C158" s="9">
        <f t="shared" si="41"/>
        <v>1.9187155693472247E-4</v>
      </c>
      <c r="D158" s="9">
        <f t="shared" si="41"/>
        <v>1.3553217208610395E-15</v>
      </c>
      <c r="E158" s="9">
        <f t="shared" si="41"/>
        <v>3.5244828099420059E-34</v>
      </c>
      <c r="F158" s="9">
        <f t="shared" si="41"/>
        <v>3.3741904675124088E-60</v>
      </c>
      <c r="G158" s="9">
        <f t="shared" si="41"/>
        <v>1.1892276300218003E-93</v>
      </c>
      <c r="H158" s="9">
        <f t="shared" si="41"/>
        <v>1.5430556420375321E-134</v>
      </c>
      <c r="I158" s="9">
        <f t="shared" si="41"/>
        <v>7.3708807006157407E-183</v>
      </c>
      <c r="J158" s="9">
        <f t="shared" si="41"/>
        <v>1.2962189807866635E-238</v>
      </c>
      <c r="K158" s="9">
        <f t="shared" si="41"/>
        <v>8.3918665781027293E-302</v>
      </c>
      <c r="L158" s="9">
        <f t="shared" si="41"/>
        <v>0</v>
      </c>
      <c r="M158" s="9">
        <f t="shared" si="42"/>
        <v>0</v>
      </c>
      <c r="N158" s="9">
        <f t="shared" si="42"/>
        <v>0</v>
      </c>
      <c r="O158" s="9">
        <f t="shared" si="42"/>
        <v>0</v>
      </c>
      <c r="P158" s="9">
        <f t="shared" si="42"/>
        <v>0</v>
      </c>
      <c r="Q158" s="9">
        <f t="shared" si="42"/>
        <v>0</v>
      </c>
      <c r="R158" s="9">
        <f t="shared" si="42"/>
        <v>0</v>
      </c>
      <c r="S158" s="9">
        <f t="shared" si="42"/>
        <v>0</v>
      </c>
      <c r="T158" s="9">
        <f t="shared" si="42"/>
        <v>0</v>
      </c>
      <c r="U158" s="9">
        <f t="shared" si="42"/>
        <v>0</v>
      </c>
      <c r="V158" s="9">
        <f t="shared" si="42"/>
        <v>0</v>
      </c>
      <c r="W158" s="10">
        <f t="shared" si="38"/>
        <v>4.6796179342308106E-4</v>
      </c>
      <c r="X158" s="10">
        <f t="shared" si="43"/>
        <v>9.8424197753014901</v>
      </c>
      <c r="Y158" s="10">
        <f t="shared" si="39"/>
        <v>0.15758022469850985</v>
      </c>
    </row>
    <row r="159" spans="1:25" x14ac:dyDescent="0.25">
      <c r="A159" s="15">
        <v>1290</v>
      </c>
      <c r="B159" s="14">
        <f t="shared" si="40"/>
        <v>21.5</v>
      </c>
      <c r="C159" s="9">
        <f t="shared" si="41"/>
        <v>1.794616349321288E-4</v>
      </c>
      <c r="D159" s="9">
        <f t="shared" si="41"/>
        <v>1.0372572517356448E-15</v>
      </c>
      <c r="E159" s="9">
        <f t="shared" si="41"/>
        <v>1.9308324075042009E-34</v>
      </c>
      <c r="F159" s="9">
        <f t="shared" si="41"/>
        <v>1.1575664181961861E-60</v>
      </c>
      <c r="G159" s="9">
        <f t="shared" si="41"/>
        <v>2.2350667540917887E-94</v>
      </c>
      <c r="H159" s="9">
        <f t="shared" si="41"/>
        <v>1.3898832400382526E-135</v>
      </c>
      <c r="I159" s="9">
        <f t="shared" si="41"/>
        <v>2.7836163406933303E-184</v>
      </c>
      <c r="J159" s="9">
        <f t="shared" si="41"/>
        <v>1.7954928351942654E-240</v>
      </c>
      <c r="K159" s="9">
        <f t="shared" si="41"/>
        <v>3.7299345867700139E-304</v>
      </c>
      <c r="L159" s="9">
        <f t="shared" si="41"/>
        <v>0</v>
      </c>
      <c r="M159" s="9">
        <f t="shared" si="42"/>
        <v>0</v>
      </c>
      <c r="N159" s="9">
        <f t="shared" si="42"/>
        <v>0</v>
      </c>
      <c r="O159" s="9">
        <f t="shared" si="42"/>
        <v>0</v>
      </c>
      <c r="P159" s="9">
        <f t="shared" si="42"/>
        <v>0</v>
      </c>
      <c r="Q159" s="9">
        <f t="shared" si="42"/>
        <v>0</v>
      </c>
      <c r="R159" s="9">
        <f t="shared" si="42"/>
        <v>0</v>
      </c>
      <c r="S159" s="9">
        <f t="shared" si="42"/>
        <v>0</v>
      </c>
      <c r="T159" s="9">
        <f t="shared" si="42"/>
        <v>0</v>
      </c>
      <c r="U159" s="9">
        <f t="shared" si="42"/>
        <v>0</v>
      </c>
      <c r="V159" s="9">
        <f t="shared" si="42"/>
        <v>0</v>
      </c>
      <c r="W159" s="10">
        <f t="shared" si="38"/>
        <v>4.3769483020321268E-4</v>
      </c>
      <c r="X159" s="10">
        <f t="shared" si="43"/>
        <v>9.8424952466867932</v>
      </c>
      <c r="Y159" s="10">
        <f t="shared" si="39"/>
        <v>0.15750475331320679</v>
      </c>
    </row>
    <row r="160" spans="1:25" x14ac:dyDescent="0.25">
      <c r="A160" s="15">
        <v>1300</v>
      </c>
      <c r="B160" s="14">
        <f t="shared" si="40"/>
        <v>21.666666666666668</v>
      </c>
      <c r="C160" s="9">
        <f t="shared" si="41"/>
        <v>1.6785436532143079E-4</v>
      </c>
      <c r="D160" s="9">
        <f t="shared" si="41"/>
        <v>7.9383558141062717E-16</v>
      </c>
      <c r="E160" s="9">
        <f t="shared" si="41"/>
        <v>1.0577761296925758E-34</v>
      </c>
      <c r="F160" s="9">
        <f t="shared" si="41"/>
        <v>3.9712044279568577E-61</v>
      </c>
      <c r="G160" s="9">
        <f t="shared" si="41"/>
        <v>4.2006452500223436E-95</v>
      </c>
      <c r="H160" s="9">
        <f t="shared" si="41"/>
        <v>1.2519155941702874E-136</v>
      </c>
      <c r="I160" s="9">
        <f t="shared" si="41"/>
        <v>1.0512339362009371E-185</v>
      </c>
      <c r="J160" s="9">
        <f t="shared" si="41"/>
        <v>2.4870755397186695E-242</v>
      </c>
      <c r="K160" s="9">
        <f t="shared" si="41"/>
        <v>1.6578447586242483E-306</v>
      </c>
      <c r="L160" s="9">
        <f t="shared" si="41"/>
        <v>0</v>
      </c>
      <c r="M160" s="9">
        <f t="shared" si="42"/>
        <v>0</v>
      </c>
      <c r="N160" s="9">
        <f t="shared" si="42"/>
        <v>0</v>
      </c>
      <c r="O160" s="9">
        <f t="shared" si="42"/>
        <v>0</v>
      </c>
      <c r="P160" s="9">
        <f t="shared" si="42"/>
        <v>0</v>
      </c>
      <c r="Q160" s="9">
        <f t="shared" si="42"/>
        <v>0</v>
      </c>
      <c r="R160" s="9">
        <f t="shared" si="42"/>
        <v>0</v>
      </c>
      <c r="S160" s="9">
        <f t="shared" si="42"/>
        <v>0</v>
      </c>
      <c r="T160" s="9">
        <f t="shared" si="42"/>
        <v>0</v>
      </c>
      <c r="U160" s="9">
        <f t="shared" si="42"/>
        <v>0</v>
      </c>
      <c r="V160" s="9">
        <f t="shared" si="42"/>
        <v>0</v>
      </c>
      <c r="W160" s="10">
        <f t="shared" si="38"/>
        <v>4.0938548206105439E-4</v>
      </c>
      <c r="X160" s="10">
        <f t="shared" si="43"/>
        <v>9.842565836712815</v>
      </c>
      <c r="Y160" s="10">
        <f t="shared" si="39"/>
        <v>0.15743416328718496</v>
      </c>
    </row>
    <row r="161" spans="1:25" x14ac:dyDescent="0.25">
      <c r="A161" s="15">
        <v>1310</v>
      </c>
      <c r="B161" s="14">
        <f t="shared" si="40"/>
        <v>21.833333333333332</v>
      </c>
      <c r="C161" s="9">
        <f t="shared" si="41"/>
        <v>1.5699783392765859E-4</v>
      </c>
      <c r="D161" s="9">
        <f t="shared" si="41"/>
        <v>6.0753967182112678E-16</v>
      </c>
      <c r="E161" s="9">
        <f t="shared" si="41"/>
        <v>5.7948599588386923E-35</v>
      </c>
      <c r="F161" s="9">
        <f t="shared" si="41"/>
        <v>1.3623809710374863E-61</v>
      </c>
      <c r="G161" s="9">
        <f t="shared" si="41"/>
        <v>7.8948069377489047E-96</v>
      </c>
      <c r="H161" s="9">
        <f t="shared" si="41"/>
        <v>1.1276433946233479E-137</v>
      </c>
      <c r="I161" s="9">
        <f t="shared" si="41"/>
        <v>3.9699895868018185E-187</v>
      </c>
      <c r="J161" s="9">
        <f t="shared" si="41"/>
        <v>3.4450400575388909E-244</v>
      </c>
      <c r="K161" s="9">
        <f t="shared" si="41"/>
        <v>0</v>
      </c>
      <c r="L161" s="9">
        <f t="shared" si="41"/>
        <v>0</v>
      </c>
      <c r="M161" s="9">
        <f t="shared" si="42"/>
        <v>0</v>
      </c>
      <c r="N161" s="9">
        <f t="shared" si="42"/>
        <v>0</v>
      </c>
      <c r="O161" s="9">
        <f t="shared" si="42"/>
        <v>0</v>
      </c>
      <c r="P161" s="9">
        <f t="shared" si="42"/>
        <v>0</v>
      </c>
      <c r="Q161" s="9">
        <f t="shared" si="42"/>
        <v>0</v>
      </c>
      <c r="R161" s="9">
        <f t="shared" si="42"/>
        <v>0</v>
      </c>
      <c r="S161" s="9">
        <f t="shared" si="42"/>
        <v>0</v>
      </c>
      <c r="T161" s="9">
        <f t="shared" si="42"/>
        <v>0</v>
      </c>
      <c r="U161" s="9">
        <f t="shared" si="42"/>
        <v>0</v>
      </c>
      <c r="V161" s="9">
        <f t="shared" si="42"/>
        <v>0</v>
      </c>
      <c r="W161" s="10">
        <f t="shared" si="38"/>
        <v>3.829071338233145E-4</v>
      </c>
      <c r="X161" s="10">
        <f t="shared" si="43"/>
        <v>9.8426318610974715</v>
      </c>
      <c r="Y161" s="10">
        <f t="shared" si="39"/>
        <v>0.15736813890252854</v>
      </c>
    </row>
    <row r="162" spans="1:25" x14ac:dyDescent="0.25">
      <c r="A162" s="15">
        <v>1320</v>
      </c>
      <c r="B162" s="14">
        <f t="shared" si="40"/>
        <v>22</v>
      </c>
      <c r="C162" s="9">
        <f t="shared" si="41"/>
        <v>1.4684348429530898E-4</v>
      </c>
      <c r="D162" s="9">
        <f t="shared" si="41"/>
        <v>4.6496335195838314E-16</v>
      </c>
      <c r="E162" s="9">
        <f t="shared" si="41"/>
        <v>3.1746227769680836E-35</v>
      </c>
      <c r="F162" s="9">
        <f t="shared" si="41"/>
        <v>4.6738513312946533E-62</v>
      </c>
      <c r="G162" s="9">
        <f t="shared" si="41"/>
        <v>1.4837714892490609E-96</v>
      </c>
      <c r="H162" s="9">
        <f t="shared" si="41"/>
        <v>1.0157071541875093E-138</v>
      </c>
      <c r="I162" s="9">
        <f t="shared" si="41"/>
        <v>1.4992683147457187E-188</v>
      </c>
      <c r="J162" s="9">
        <f t="shared" si="41"/>
        <v>4.7719905602012279E-246</v>
      </c>
      <c r="K162" s="9">
        <f t="shared" si="41"/>
        <v>0</v>
      </c>
      <c r="L162" s="9">
        <f t="shared" si="41"/>
        <v>0</v>
      </c>
      <c r="M162" s="9">
        <f t="shared" si="42"/>
        <v>0</v>
      </c>
      <c r="N162" s="9">
        <f t="shared" si="42"/>
        <v>0</v>
      </c>
      <c r="O162" s="9">
        <f t="shared" si="42"/>
        <v>0</v>
      </c>
      <c r="P162" s="9">
        <f t="shared" si="42"/>
        <v>0</v>
      </c>
      <c r="Q162" s="9">
        <f t="shared" si="42"/>
        <v>0</v>
      </c>
      <c r="R162" s="9">
        <f t="shared" si="42"/>
        <v>0</v>
      </c>
      <c r="S162" s="9">
        <f t="shared" si="42"/>
        <v>0</v>
      </c>
      <c r="T162" s="9">
        <f t="shared" si="42"/>
        <v>0</v>
      </c>
      <c r="U162" s="9">
        <f t="shared" si="42"/>
        <v>0</v>
      </c>
      <c r="V162" s="9">
        <f t="shared" si="42"/>
        <v>0</v>
      </c>
      <c r="W162" s="10">
        <f t="shared" si="38"/>
        <v>3.5814135956814899E-4</v>
      </c>
      <c r="X162" s="10">
        <f t="shared" si="43"/>
        <v>9.8426936151385878</v>
      </c>
      <c r="Y162" s="10">
        <f t="shared" si="39"/>
        <v>0.15730638486141224</v>
      </c>
    </row>
    <row r="163" spans="1:25" x14ac:dyDescent="0.25">
      <c r="A163" s="15">
        <v>1330</v>
      </c>
      <c r="B163" s="14">
        <f t="shared" si="40"/>
        <v>22.166666666666668</v>
      </c>
      <c r="C163" s="9">
        <f t="shared" si="41"/>
        <v>1.3734590051683442E-4</v>
      </c>
      <c r="D163" s="9">
        <f t="shared" si="41"/>
        <v>3.5584658696663396E-16</v>
      </c>
      <c r="E163" s="9">
        <f t="shared" si="41"/>
        <v>1.7391670976746285E-35</v>
      </c>
      <c r="F163" s="9">
        <f t="shared" si="41"/>
        <v>1.6034344820898384E-62</v>
      </c>
      <c r="G163" s="9">
        <f t="shared" si="41"/>
        <v>2.7886404945276447E-97</v>
      </c>
      <c r="H163" s="9">
        <f t="shared" si="41"/>
        <v>9.1488233601742753E-140</v>
      </c>
      <c r="I163" s="9">
        <f t="shared" si="41"/>
        <v>5.6619933892862699E-190</v>
      </c>
      <c r="J163" s="9">
        <f t="shared" si="41"/>
        <v>6.6100519954244821E-248</v>
      </c>
      <c r="K163" s="9">
        <f t="shared" si="41"/>
        <v>0</v>
      </c>
      <c r="L163" s="9">
        <f t="shared" si="41"/>
        <v>0</v>
      </c>
      <c r="M163" s="9">
        <f t="shared" si="42"/>
        <v>0</v>
      </c>
      <c r="N163" s="9">
        <f t="shared" si="42"/>
        <v>0</v>
      </c>
      <c r="O163" s="9">
        <f t="shared" si="42"/>
        <v>0</v>
      </c>
      <c r="P163" s="9">
        <f t="shared" si="42"/>
        <v>0</v>
      </c>
      <c r="Q163" s="9">
        <f t="shared" si="42"/>
        <v>0</v>
      </c>
      <c r="R163" s="9">
        <f t="shared" si="42"/>
        <v>0</v>
      </c>
      <c r="S163" s="9">
        <f t="shared" si="42"/>
        <v>0</v>
      </c>
      <c r="T163" s="9">
        <f t="shared" si="42"/>
        <v>0</v>
      </c>
      <c r="U163" s="9">
        <f t="shared" si="42"/>
        <v>0</v>
      </c>
      <c r="V163" s="9">
        <f t="shared" si="42"/>
        <v>0</v>
      </c>
      <c r="W163" s="10">
        <f t="shared" si="38"/>
        <v>3.3497739295848273E-4</v>
      </c>
      <c r="X163" s="10">
        <f t="shared" si="43"/>
        <v>9.8427513750346325</v>
      </c>
      <c r="Y163" s="10">
        <f t="shared" si="39"/>
        <v>0.15724862496536751</v>
      </c>
    </row>
    <row r="164" spans="1:25" x14ac:dyDescent="0.25">
      <c r="A164" s="15">
        <v>1340</v>
      </c>
      <c r="B164" s="14">
        <f t="shared" si="40"/>
        <v>22.333333333333332</v>
      </c>
      <c r="C164" s="9">
        <f t="shared" si="41"/>
        <v>1.2846260410740473E-4</v>
      </c>
      <c r="D164" s="9">
        <f t="shared" si="41"/>
        <v>2.7233714855689526E-16</v>
      </c>
      <c r="E164" s="9">
        <f t="shared" si="41"/>
        <v>9.527753078501899E-36</v>
      </c>
      <c r="F164" s="9">
        <f t="shared" si="41"/>
        <v>5.5008213914295431E-63</v>
      </c>
      <c r="G164" s="9">
        <f t="shared" si="41"/>
        <v>5.2410467946480439E-98</v>
      </c>
      <c r="H164" s="9">
        <f t="shared" si="41"/>
        <v>8.2406595769845781E-141</v>
      </c>
      <c r="I164" s="9">
        <f t="shared" si="41"/>
        <v>2.1382542954465616E-191</v>
      </c>
      <c r="J164" s="9">
        <f t="shared" si="41"/>
        <v>9.1560925846367803E-250</v>
      </c>
      <c r="K164" s="9">
        <f t="shared" si="41"/>
        <v>0</v>
      </c>
      <c r="L164" s="9">
        <f t="shared" si="41"/>
        <v>0</v>
      </c>
      <c r="M164" s="9">
        <f t="shared" si="42"/>
        <v>0</v>
      </c>
      <c r="N164" s="9">
        <f t="shared" si="42"/>
        <v>0</v>
      </c>
      <c r="O164" s="9">
        <f t="shared" si="42"/>
        <v>0</v>
      </c>
      <c r="P164" s="9">
        <f t="shared" si="42"/>
        <v>0</v>
      </c>
      <c r="Q164" s="9">
        <f t="shared" si="42"/>
        <v>0</v>
      </c>
      <c r="R164" s="9">
        <f t="shared" si="42"/>
        <v>0</v>
      </c>
      <c r="S164" s="9">
        <f t="shared" si="42"/>
        <v>0</v>
      </c>
      <c r="T164" s="9">
        <f t="shared" si="42"/>
        <v>0</v>
      </c>
      <c r="U164" s="9">
        <f t="shared" si="42"/>
        <v>0</v>
      </c>
      <c r="V164" s="9">
        <f t="shared" si="42"/>
        <v>0</v>
      </c>
      <c r="W164" s="10">
        <f t="shared" si="38"/>
        <v>3.1331163183324445E-4</v>
      </c>
      <c r="X164" s="10">
        <f t="shared" si="43"/>
        <v>9.8428053991200315</v>
      </c>
      <c r="Y164" s="10">
        <f t="shared" si="39"/>
        <v>0.1571946008799685</v>
      </c>
    </row>
    <row r="165" spans="1:25" x14ac:dyDescent="0.25">
      <c r="A165" s="15">
        <v>1350</v>
      </c>
      <c r="B165" s="14">
        <f t="shared" si="40"/>
        <v>22.5</v>
      </c>
      <c r="C165" s="9">
        <f t="shared" ref="C165:L174" si="44">EXP(-Dab*C$24^2*PI()*PI()*$A165*60/(R.^2))</f>
        <v>1.2015386401746333E-4</v>
      </c>
      <c r="D165" s="9">
        <f t="shared" si="44"/>
        <v>2.0842555528305306E-16</v>
      </c>
      <c r="E165" s="9">
        <f t="shared" si="44"/>
        <v>5.2196294908222549E-36</v>
      </c>
      <c r="F165" s="9">
        <f t="shared" si="44"/>
        <v>1.887138908287032E-63</v>
      </c>
      <c r="G165" s="9">
        <f t="shared" si="44"/>
        <v>9.8501658989732469E-99</v>
      </c>
      <c r="H165" s="9">
        <f t="shared" si="44"/>
        <v>7.4226452506843531E-142</v>
      </c>
      <c r="I165" s="9">
        <f t="shared" si="44"/>
        <v>8.0751267577372023E-193</v>
      </c>
      <c r="J165" s="9">
        <f t="shared" si="44"/>
        <v>1.2682809677815172E-251</v>
      </c>
      <c r="K165" s="9">
        <f t="shared" si="44"/>
        <v>0</v>
      </c>
      <c r="L165" s="9">
        <f t="shared" si="44"/>
        <v>0</v>
      </c>
      <c r="M165" s="9">
        <f t="shared" ref="M165:V174" si="45">EXP(-Dab*M$24^2*PI()*PI()*$A165*60/(R.^2))</f>
        <v>0</v>
      </c>
      <c r="N165" s="9">
        <f t="shared" si="45"/>
        <v>0</v>
      </c>
      <c r="O165" s="9">
        <f t="shared" si="45"/>
        <v>0</v>
      </c>
      <c r="P165" s="9">
        <f t="shared" si="45"/>
        <v>0</v>
      </c>
      <c r="Q165" s="9">
        <f t="shared" si="45"/>
        <v>0</v>
      </c>
      <c r="R165" s="9">
        <f t="shared" si="45"/>
        <v>0</v>
      </c>
      <c r="S165" s="9">
        <f t="shared" si="45"/>
        <v>0</v>
      </c>
      <c r="T165" s="9">
        <f t="shared" si="45"/>
        <v>0</v>
      </c>
      <c r="U165" s="9">
        <f t="shared" si="45"/>
        <v>0</v>
      </c>
      <c r="V165" s="9">
        <f t="shared" si="45"/>
        <v>0</v>
      </c>
      <c r="W165" s="10">
        <f t="shared" si="38"/>
        <v>2.9304717484079674E-4</v>
      </c>
      <c r="X165" s="10">
        <f t="shared" si="43"/>
        <v>9.8428559290205868</v>
      </c>
      <c r="Y165" s="10">
        <f t="shared" si="39"/>
        <v>0.15714407097941319</v>
      </c>
    </row>
    <row r="166" spans="1:25" x14ac:dyDescent="0.25">
      <c r="A166" s="15">
        <v>1360</v>
      </c>
      <c r="B166" s="14">
        <f t="shared" si="40"/>
        <v>22.666666666666668</v>
      </c>
      <c r="C166" s="9">
        <f t="shared" si="44"/>
        <v>1.1238251893334386E-4</v>
      </c>
      <c r="D166" s="9">
        <f t="shared" si="44"/>
        <v>1.5951262001986297E-16</v>
      </c>
      <c r="E166" s="9">
        <f t="shared" si="44"/>
        <v>2.8594918232018223E-36</v>
      </c>
      <c r="F166" s="9">
        <f t="shared" si="44"/>
        <v>6.4741117839589924E-64</v>
      </c>
      <c r="G166" s="9">
        <f t="shared" si="44"/>
        <v>1.8512669708725826E-99</v>
      </c>
      <c r="H166" s="9">
        <f t="shared" si="44"/>
        <v>6.6858316379662715E-143</v>
      </c>
      <c r="I166" s="9">
        <f t="shared" si="44"/>
        <v>3.0495751741212521E-194</v>
      </c>
      <c r="J166" s="9">
        <f t="shared" si="44"/>
        <v>1.7567937396524609E-253</v>
      </c>
      <c r="K166" s="9">
        <f t="shared" si="44"/>
        <v>0</v>
      </c>
      <c r="L166" s="9">
        <f t="shared" si="44"/>
        <v>0</v>
      </c>
      <c r="M166" s="9">
        <f t="shared" si="45"/>
        <v>0</v>
      </c>
      <c r="N166" s="9">
        <f t="shared" si="45"/>
        <v>0</v>
      </c>
      <c r="O166" s="9">
        <f t="shared" si="45"/>
        <v>0</v>
      </c>
      <c r="P166" s="9">
        <f t="shared" si="45"/>
        <v>0</v>
      </c>
      <c r="Q166" s="9">
        <f t="shared" si="45"/>
        <v>0</v>
      </c>
      <c r="R166" s="9">
        <f t="shared" si="45"/>
        <v>0</v>
      </c>
      <c r="S166" s="9">
        <f t="shared" si="45"/>
        <v>0</v>
      </c>
      <c r="T166" s="9">
        <f t="shared" si="45"/>
        <v>0</v>
      </c>
      <c r="U166" s="9">
        <f t="shared" si="45"/>
        <v>0</v>
      </c>
      <c r="V166" s="9">
        <f t="shared" si="45"/>
        <v>0</v>
      </c>
      <c r="W166" s="10">
        <f t="shared" si="38"/>
        <v>2.7409338804211742E-4</v>
      </c>
      <c r="X166" s="10">
        <f t="shared" si="43"/>
        <v>9.8429031907341606</v>
      </c>
      <c r="Y166" s="10">
        <f t="shared" si="39"/>
        <v>0.15709680926583935</v>
      </c>
    </row>
    <row r="167" spans="1:25" x14ac:dyDescent="0.25">
      <c r="A167" s="15">
        <v>1370</v>
      </c>
      <c r="B167" s="14">
        <f t="shared" si="40"/>
        <v>22.833333333333332</v>
      </c>
      <c r="C167" s="9">
        <f t="shared" si="44"/>
        <v>1.0511381107117601E-4</v>
      </c>
      <c r="D167" s="9">
        <f t="shared" si="44"/>
        <v>1.2207848462270704E-16</v>
      </c>
      <c r="E167" s="9">
        <f t="shared" si="44"/>
        <v>1.5665275670112295E-36</v>
      </c>
      <c r="F167" s="9">
        <f t="shared" si="44"/>
        <v>2.2210407091465032E-64</v>
      </c>
      <c r="G167" s="9">
        <f t="shared" si="44"/>
        <v>3.4793214983321181E-100</v>
      </c>
      <c r="H167" s="9">
        <f t="shared" si="44"/>
        <v>6.0221582982299202E-144</v>
      </c>
      <c r="I167" s="9">
        <f t="shared" si="44"/>
        <v>1.1516734067000241E-195</v>
      </c>
      <c r="J167" s="9">
        <f t="shared" si="44"/>
        <v>2.4334704391890721E-255</v>
      </c>
      <c r="K167" s="9">
        <f t="shared" si="44"/>
        <v>0</v>
      </c>
      <c r="L167" s="9">
        <f t="shared" si="44"/>
        <v>0</v>
      </c>
      <c r="M167" s="9">
        <f t="shared" si="45"/>
        <v>0</v>
      </c>
      <c r="N167" s="9">
        <f t="shared" si="45"/>
        <v>0</v>
      </c>
      <c r="O167" s="9">
        <f t="shared" si="45"/>
        <v>0</v>
      </c>
      <c r="P167" s="9">
        <f t="shared" si="45"/>
        <v>0</v>
      </c>
      <c r="Q167" s="9">
        <f t="shared" si="45"/>
        <v>0</v>
      </c>
      <c r="R167" s="9">
        <f t="shared" si="45"/>
        <v>0</v>
      </c>
      <c r="S167" s="9">
        <f t="shared" si="45"/>
        <v>0</v>
      </c>
      <c r="T167" s="9">
        <f t="shared" si="45"/>
        <v>0</v>
      </c>
      <c r="U167" s="9">
        <f t="shared" si="45"/>
        <v>0</v>
      </c>
      <c r="V167" s="9">
        <f t="shared" si="45"/>
        <v>0</v>
      </c>
      <c r="W167" s="10">
        <f t="shared" si="38"/>
        <v>2.5636549954533917E-4</v>
      </c>
      <c r="X167" s="10">
        <f t="shared" si="43"/>
        <v>9.8429473956414597</v>
      </c>
      <c r="Y167" s="10">
        <f t="shared" si="39"/>
        <v>0.15705260435854029</v>
      </c>
    </row>
    <row r="168" spans="1:25" x14ac:dyDescent="0.25">
      <c r="A168" s="15">
        <v>1380</v>
      </c>
      <c r="B168" s="14">
        <f t="shared" si="40"/>
        <v>23</v>
      </c>
      <c r="C168" s="9">
        <f t="shared" si="44"/>
        <v>9.8315230720715533E-5</v>
      </c>
      <c r="D168" s="9">
        <f t="shared" si="44"/>
        <v>9.3429324939435741E-17</v>
      </c>
      <c r="E168" s="9">
        <f t="shared" si="44"/>
        <v>8.5819745952563211E-37</v>
      </c>
      <c r="F168" s="9">
        <f t="shared" si="44"/>
        <v>7.6196117649816112E-65</v>
      </c>
      <c r="G168" s="9">
        <f t="shared" si="44"/>
        <v>6.5391314592788368E-101</v>
      </c>
      <c r="H168" s="9">
        <f t="shared" si="44"/>
        <v>5.4243649156518642E-145</v>
      </c>
      <c r="I168" s="9">
        <f t="shared" si="44"/>
        <v>4.3492996892006684E-197</v>
      </c>
      <c r="J168" s="9">
        <f t="shared" si="44"/>
        <v>3.3707875004031689E-257</v>
      </c>
      <c r="K168" s="9">
        <f t="shared" si="44"/>
        <v>0</v>
      </c>
      <c r="L168" s="9">
        <f t="shared" si="44"/>
        <v>0</v>
      </c>
      <c r="M168" s="9">
        <f t="shared" si="45"/>
        <v>0</v>
      </c>
      <c r="N168" s="9">
        <f t="shared" si="45"/>
        <v>0</v>
      </c>
      <c r="O168" s="9">
        <f t="shared" si="45"/>
        <v>0</v>
      </c>
      <c r="P168" s="9">
        <f t="shared" si="45"/>
        <v>0</v>
      </c>
      <c r="Q168" s="9">
        <f t="shared" si="45"/>
        <v>0</v>
      </c>
      <c r="R168" s="9">
        <f t="shared" si="45"/>
        <v>0</v>
      </c>
      <c r="S168" s="9">
        <f t="shared" si="45"/>
        <v>0</v>
      </c>
      <c r="T168" s="9">
        <f t="shared" si="45"/>
        <v>0</v>
      </c>
      <c r="U168" s="9">
        <f t="shared" si="45"/>
        <v>0</v>
      </c>
      <c r="V168" s="9">
        <f t="shared" si="45"/>
        <v>0</v>
      </c>
      <c r="W168" s="10">
        <f t="shared" si="38"/>
        <v>2.3978422035862923E-4</v>
      </c>
      <c r="X168" s="10">
        <f t="shared" si="43"/>
        <v>9.8429887414514514</v>
      </c>
      <c r="Y168" s="10">
        <f t="shared" si="39"/>
        <v>0.15701125854854858</v>
      </c>
    </row>
    <row r="169" spans="1:25" x14ac:dyDescent="0.25">
      <c r="A169" s="15">
        <v>1390</v>
      </c>
      <c r="B169" s="14">
        <f t="shared" si="40"/>
        <v>23.166666666666668</v>
      </c>
      <c r="C169" s="9">
        <f t="shared" si="44"/>
        <v>9.1956370843812715E-5</v>
      </c>
      <c r="D169" s="9">
        <f t="shared" si="44"/>
        <v>7.1503498635459272E-17</v>
      </c>
      <c r="E169" s="9">
        <f t="shared" si="44"/>
        <v>4.7014996419208174E-37</v>
      </c>
      <c r="F169" s="9">
        <f t="shared" si="44"/>
        <v>2.6140215805119919E-65</v>
      </c>
      <c r="G169" s="9">
        <f t="shared" si="44"/>
        <v>1.2289821524750769E-101</v>
      </c>
      <c r="H169" s="9">
        <f t="shared" si="44"/>
        <v>4.8859118742862736E-146</v>
      </c>
      <c r="I169" s="9">
        <f t="shared" si="44"/>
        <v>1.6425149418604384E-198</v>
      </c>
      <c r="J169" s="9">
        <f t="shared" si="44"/>
        <v>4.6691376192186581E-259</v>
      </c>
      <c r="K169" s="9">
        <f t="shared" si="44"/>
        <v>0</v>
      </c>
      <c r="L169" s="9">
        <f t="shared" si="44"/>
        <v>0</v>
      </c>
      <c r="M169" s="9">
        <f t="shared" si="45"/>
        <v>0</v>
      </c>
      <c r="N169" s="9">
        <f t="shared" si="45"/>
        <v>0</v>
      </c>
      <c r="O169" s="9">
        <f t="shared" si="45"/>
        <v>0</v>
      </c>
      <c r="P169" s="9">
        <f t="shared" si="45"/>
        <v>0</v>
      </c>
      <c r="Q169" s="9">
        <f t="shared" si="45"/>
        <v>0</v>
      </c>
      <c r="R169" s="9">
        <f t="shared" si="45"/>
        <v>0</v>
      </c>
      <c r="S169" s="9">
        <f t="shared" si="45"/>
        <v>0</v>
      </c>
      <c r="T169" s="9">
        <f t="shared" si="45"/>
        <v>0</v>
      </c>
      <c r="U169" s="9">
        <f t="shared" si="45"/>
        <v>0</v>
      </c>
      <c r="V169" s="9">
        <f t="shared" si="45"/>
        <v>0</v>
      </c>
      <c r="W169" s="10">
        <f t="shared" si="38"/>
        <v>2.2427538976565531E-4</v>
      </c>
      <c r="X169" s="10">
        <f t="shared" si="43"/>
        <v>9.843027413085629</v>
      </c>
      <c r="Y169" s="10">
        <f t="shared" si="39"/>
        <v>0.15697258691437099</v>
      </c>
    </row>
    <row r="170" spans="1:25" x14ac:dyDescent="0.25">
      <c r="A170" s="15">
        <v>1400</v>
      </c>
      <c r="B170" s="14">
        <f t="shared" si="40"/>
        <v>23.333333333333332</v>
      </c>
      <c r="C170" s="9">
        <f t="shared" si="44"/>
        <v>8.6008791077200742E-5</v>
      </c>
      <c r="D170" s="9">
        <f t="shared" si="44"/>
        <v>5.4723185899345791E-17</v>
      </c>
      <c r="E170" s="9">
        <f t="shared" si="44"/>
        <v>2.5756425444559743E-37</v>
      </c>
      <c r="F170" s="9">
        <f t="shared" si="44"/>
        <v>8.9677913181694811E-66</v>
      </c>
      <c r="G170" s="9">
        <f t="shared" si="44"/>
        <v>2.3097824848879907E-102</v>
      </c>
      <c r="H170" s="9">
        <f t="shared" si="44"/>
        <v>4.4009087173344946E-147</v>
      </c>
      <c r="I170" s="9">
        <f t="shared" si="44"/>
        <v>6.202964907048339E-200</v>
      </c>
      <c r="J170" s="9">
        <f t="shared" si="44"/>
        <v>6.4675824579850692E-261</v>
      </c>
      <c r="K170" s="9">
        <f t="shared" si="44"/>
        <v>0</v>
      </c>
      <c r="L170" s="9">
        <f t="shared" si="44"/>
        <v>0</v>
      </c>
      <c r="M170" s="9">
        <f t="shared" si="45"/>
        <v>0</v>
      </c>
      <c r="N170" s="9">
        <f t="shared" si="45"/>
        <v>0</v>
      </c>
      <c r="O170" s="9">
        <f t="shared" si="45"/>
        <v>0</v>
      </c>
      <c r="P170" s="9">
        <f t="shared" si="45"/>
        <v>0</v>
      </c>
      <c r="Q170" s="9">
        <f t="shared" si="45"/>
        <v>0</v>
      </c>
      <c r="R170" s="9">
        <f t="shared" si="45"/>
        <v>0</v>
      </c>
      <c r="S170" s="9">
        <f t="shared" si="45"/>
        <v>0</v>
      </c>
      <c r="T170" s="9">
        <f t="shared" si="45"/>
        <v>0</v>
      </c>
      <c r="U170" s="9">
        <f t="shared" si="45"/>
        <v>0</v>
      </c>
      <c r="V170" s="9">
        <f t="shared" si="45"/>
        <v>0</v>
      </c>
      <c r="W170" s="10">
        <f t="shared" si="38"/>
        <v>2.0976964363755328E-4</v>
      </c>
      <c r="X170" s="10">
        <f t="shared" si="43"/>
        <v>9.8430635835050797</v>
      </c>
      <c r="Y170" s="10">
        <f t="shared" si="39"/>
        <v>0.15693641649492029</v>
      </c>
    </row>
    <row r="171" spans="1:25" x14ac:dyDescent="0.25">
      <c r="A171" s="15">
        <v>1410</v>
      </c>
      <c r="B171" s="14">
        <f t="shared" si="40"/>
        <v>23.5</v>
      </c>
      <c r="C171" s="9">
        <f t="shared" si="44"/>
        <v>8.0445890531349664E-5</v>
      </c>
      <c r="D171" s="9">
        <f t="shared" si="44"/>
        <v>4.1880846841377809E-17</v>
      </c>
      <c r="E171" s="9">
        <f t="shared" si="44"/>
        <v>1.4110252094161683E-37</v>
      </c>
      <c r="F171" s="9">
        <f t="shared" si="44"/>
        <v>3.076534705213949E-66</v>
      </c>
      <c r="G171" s="9">
        <f t="shared" si="44"/>
        <v>4.3410680267006837E-103</v>
      </c>
      <c r="H171" s="9">
        <f t="shared" si="44"/>
        <v>3.9640497079445773E-148</v>
      </c>
      <c r="I171" s="9">
        <f t="shared" si="44"/>
        <v>2.3425524272242819E-201</v>
      </c>
      <c r="J171" s="9">
        <f t="shared" si="44"/>
        <v>8.9587470454193378E-263</v>
      </c>
      <c r="K171" s="9">
        <f t="shared" si="44"/>
        <v>0</v>
      </c>
      <c r="L171" s="9">
        <f t="shared" si="44"/>
        <v>0</v>
      </c>
      <c r="M171" s="9">
        <f t="shared" si="45"/>
        <v>0</v>
      </c>
      <c r="N171" s="9">
        <f t="shared" si="45"/>
        <v>0</v>
      </c>
      <c r="O171" s="9">
        <f t="shared" si="45"/>
        <v>0</v>
      </c>
      <c r="P171" s="9">
        <f t="shared" si="45"/>
        <v>0</v>
      </c>
      <c r="Q171" s="9">
        <f t="shared" si="45"/>
        <v>0</v>
      </c>
      <c r="R171" s="9">
        <f t="shared" si="45"/>
        <v>0</v>
      </c>
      <c r="S171" s="9">
        <f t="shared" si="45"/>
        <v>0</v>
      </c>
      <c r="T171" s="9">
        <f t="shared" si="45"/>
        <v>0</v>
      </c>
      <c r="U171" s="9">
        <f t="shared" si="45"/>
        <v>0</v>
      </c>
      <c r="V171" s="9">
        <f t="shared" si="45"/>
        <v>0</v>
      </c>
      <c r="W171" s="10">
        <f t="shared" si="38"/>
        <v>1.9620210419790627E-4</v>
      </c>
      <c r="X171" s="10">
        <f t="shared" si="43"/>
        <v>9.8430974144840668</v>
      </c>
      <c r="Y171" s="10">
        <f t="shared" si="39"/>
        <v>0.15690258551593317</v>
      </c>
    </row>
    <row r="172" spans="1:25" x14ac:dyDescent="0.25">
      <c r="A172" s="15">
        <v>1420</v>
      </c>
      <c r="B172" s="14">
        <f t="shared" si="40"/>
        <v>23.666666666666668</v>
      </c>
      <c r="C172" s="9">
        <f t="shared" si="44"/>
        <v>7.5242788816472328E-5</v>
      </c>
      <c r="D172" s="9">
        <f t="shared" si="44"/>
        <v>3.2052324866047812E-17</v>
      </c>
      <c r="E172" s="9">
        <f t="shared" si="44"/>
        <v>7.7300794160803642E-38</v>
      </c>
      <c r="F172" s="9">
        <f t="shared" si="44"/>
        <v>1.0554511647934036E-66</v>
      </c>
      <c r="G172" s="9">
        <f t="shared" si="44"/>
        <v>8.1587213236474179E-104</v>
      </c>
      <c r="H172" s="9">
        <f t="shared" si="44"/>
        <v>3.5705557866182253E-149</v>
      </c>
      <c r="I172" s="9">
        <f t="shared" si="44"/>
        <v>8.8466595515616055E-203</v>
      </c>
      <c r="J172" s="9">
        <f t="shared" si="44"/>
        <v>1.2409451158172483E-264</v>
      </c>
      <c r="K172" s="9">
        <f t="shared" si="44"/>
        <v>0</v>
      </c>
      <c r="L172" s="9">
        <f t="shared" si="44"/>
        <v>0</v>
      </c>
      <c r="M172" s="9">
        <f t="shared" si="45"/>
        <v>0</v>
      </c>
      <c r="N172" s="9">
        <f t="shared" si="45"/>
        <v>0</v>
      </c>
      <c r="O172" s="9">
        <f t="shared" si="45"/>
        <v>0</v>
      </c>
      <c r="P172" s="9">
        <f t="shared" si="45"/>
        <v>0</v>
      </c>
      <c r="Q172" s="9">
        <f t="shared" si="45"/>
        <v>0</v>
      </c>
      <c r="R172" s="9">
        <f t="shared" si="45"/>
        <v>0</v>
      </c>
      <c r="S172" s="9">
        <f t="shared" si="45"/>
        <v>0</v>
      </c>
      <c r="T172" s="9">
        <f t="shared" si="45"/>
        <v>0</v>
      </c>
      <c r="U172" s="9">
        <f t="shared" si="45"/>
        <v>0</v>
      </c>
      <c r="V172" s="9">
        <f t="shared" si="45"/>
        <v>0</v>
      </c>
      <c r="W172" s="10">
        <f t="shared" si="38"/>
        <v>1.8351208985319293E-4</v>
      </c>
      <c r="X172" s="10">
        <f t="shared" si="43"/>
        <v>9.8431290573335719</v>
      </c>
      <c r="Y172" s="10">
        <f t="shared" si="39"/>
        <v>0.15687094266642809</v>
      </c>
    </row>
    <row r="173" spans="1:25" x14ac:dyDescent="0.25">
      <c r="A173" s="15">
        <v>1430</v>
      </c>
      <c r="B173" s="14">
        <f t="shared" si="40"/>
        <v>23.833333333333332</v>
      </c>
      <c r="C173" s="9">
        <f t="shared" si="44"/>
        <v>7.0376214763561757E-5</v>
      </c>
      <c r="D173" s="9">
        <f t="shared" si="44"/>
        <v>2.4530342789144551E-17</v>
      </c>
      <c r="E173" s="9">
        <f t="shared" si="44"/>
        <v>4.2348022827765509E-38</v>
      </c>
      <c r="F173" s="9">
        <f t="shared" si="44"/>
        <v>3.6208828048512204E-67</v>
      </c>
      <c r="G173" s="9">
        <f t="shared" si="44"/>
        <v>1.5333722767650742E-104</v>
      </c>
      <c r="H173" s="9">
        <f t="shared" si="44"/>
        <v>3.2161222902430916E-150</v>
      </c>
      <c r="I173" s="9">
        <f t="shared" si="44"/>
        <v>3.3409448732797773E-204</v>
      </c>
      <c r="J173" s="9">
        <f t="shared" si="44"/>
        <v>1.7189287437888893E-266</v>
      </c>
      <c r="K173" s="9">
        <f t="shared" si="44"/>
        <v>0</v>
      </c>
      <c r="L173" s="9">
        <f t="shared" si="44"/>
        <v>0</v>
      </c>
      <c r="M173" s="9">
        <f t="shared" si="45"/>
        <v>0</v>
      </c>
      <c r="N173" s="9">
        <f t="shared" si="45"/>
        <v>0</v>
      </c>
      <c r="O173" s="9">
        <f t="shared" si="45"/>
        <v>0</v>
      </c>
      <c r="P173" s="9">
        <f t="shared" si="45"/>
        <v>0</v>
      </c>
      <c r="Q173" s="9">
        <f t="shared" si="45"/>
        <v>0</v>
      </c>
      <c r="R173" s="9">
        <f t="shared" si="45"/>
        <v>0</v>
      </c>
      <c r="S173" s="9">
        <f t="shared" si="45"/>
        <v>0</v>
      </c>
      <c r="T173" s="9">
        <f t="shared" si="45"/>
        <v>0</v>
      </c>
      <c r="U173" s="9">
        <f t="shared" si="45"/>
        <v>0</v>
      </c>
      <c r="V173" s="9">
        <f t="shared" si="45"/>
        <v>0</v>
      </c>
      <c r="W173" s="10">
        <f t="shared" si="38"/>
        <v>1.7164284379089884E-4</v>
      </c>
      <c r="X173" s="10">
        <f t="shared" si="43"/>
        <v>9.8431586535780422</v>
      </c>
      <c r="Y173" s="10">
        <f t="shared" si="39"/>
        <v>0.15684134642195779</v>
      </c>
    </row>
    <row r="174" spans="1:25" x14ac:dyDescent="0.25">
      <c r="A174" s="15">
        <v>1440</v>
      </c>
      <c r="B174" s="14">
        <f t="shared" si="40"/>
        <v>24</v>
      </c>
      <c r="C174" s="9">
        <f t="shared" si="44"/>
        <v>6.582440234276239E-5</v>
      </c>
      <c r="D174" s="9">
        <f t="shared" si="44"/>
        <v>1.8773605966734269E-17</v>
      </c>
      <c r="E174" s="9">
        <f t="shared" si="44"/>
        <v>2.3199697453176904E-38</v>
      </c>
      <c r="F174" s="9">
        <f t="shared" si="44"/>
        <v>1.2421979077576698E-67</v>
      </c>
      <c r="G174" s="9">
        <f t="shared" si="44"/>
        <v>2.8818615636948519E-105</v>
      </c>
      <c r="H174" s="9">
        <f t="shared" si="44"/>
        <v>2.8968718608357144E-151</v>
      </c>
      <c r="I174" s="9">
        <f t="shared" si="44"/>
        <v>1.261709301826221E-205</v>
      </c>
      <c r="J174" s="9">
        <f t="shared" si="44"/>
        <v>2.3810207144238604E-268</v>
      </c>
      <c r="K174" s="9">
        <f t="shared" si="44"/>
        <v>0</v>
      </c>
      <c r="L174" s="9">
        <f t="shared" si="44"/>
        <v>0</v>
      </c>
      <c r="M174" s="9">
        <f t="shared" si="45"/>
        <v>0</v>
      </c>
      <c r="N174" s="9">
        <f t="shared" si="45"/>
        <v>0</v>
      </c>
      <c r="O174" s="9">
        <f t="shared" si="45"/>
        <v>0</v>
      </c>
      <c r="P174" s="9">
        <f t="shared" si="45"/>
        <v>0</v>
      </c>
      <c r="Q174" s="9">
        <f t="shared" si="45"/>
        <v>0</v>
      </c>
      <c r="R174" s="9">
        <f t="shared" si="45"/>
        <v>0</v>
      </c>
      <c r="S174" s="9">
        <f t="shared" si="45"/>
        <v>0</v>
      </c>
      <c r="T174" s="9">
        <f t="shared" si="45"/>
        <v>0</v>
      </c>
      <c r="U174" s="9">
        <f t="shared" si="45"/>
        <v>0</v>
      </c>
      <c r="V174" s="9">
        <f t="shared" si="45"/>
        <v>0</v>
      </c>
      <c r="W174" s="10">
        <f t="shared" si="38"/>
        <v>1.605412801314396E-4</v>
      </c>
      <c r="X174" s="10">
        <f t="shared" si="43"/>
        <v>9.8431863355883689</v>
      </c>
      <c r="Y174" s="10">
        <f t="shared" si="39"/>
        <v>0.15681366441163114</v>
      </c>
    </row>
  </sheetData>
  <sheetProtection algorithmName="SHA-512" hashValue="RVV4HLbDRYKzhiV5RqUs6np5ZRTjS50b1ZbO/kV/Fs1E+E8Wef8aidbNu0LkRIweZrQZQt30DDEIsIZizNQ2mA==" saltValue="vp1Q1qQN5oAF8KD4JavhnA==" spinCount="100000" sheet="1" objects="1" scenarios="1"/>
  <mergeCells count="1">
    <mergeCell ref="C23:V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W63"/>
  <sheetViews>
    <sheetView showGridLines="0" zoomScale="90" zoomScaleNormal="90" workbookViewId="0">
      <selection activeCell="L16" sqref="L16"/>
    </sheetView>
  </sheetViews>
  <sheetFormatPr defaultRowHeight="15" x14ac:dyDescent="0.25"/>
  <cols>
    <col min="1" max="1" width="10.140625" customWidth="1"/>
  </cols>
  <sheetData>
    <row r="22" spans="1:23" ht="15.75" thickBot="1" x14ac:dyDescent="0.3">
      <c r="A22" s="2"/>
    </row>
    <row r="23" spans="1:23" x14ac:dyDescent="0.25">
      <c r="A23" s="3" t="s">
        <v>23</v>
      </c>
      <c r="B23" s="18">
        <v>6</v>
      </c>
      <c r="C23" s="29" t="s">
        <v>15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</row>
    <row r="24" spans="1:23" ht="15.75" thickBot="1" x14ac:dyDescent="0.3">
      <c r="A24" s="41" t="s">
        <v>24</v>
      </c>
      <c r="B24" s="12" t="s">
        <v>19</v>
      </c>
      <c r="C24" s="6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7">
        <v>8</v>
      </c>
      <c r="K24" s="7">
        <v>9</v>
      </c>
      <c r="L24" s="7">
        <v>10</v>
      </c>
      <c r="M24" s="7">
        <v>11</v>
      </c>
      <c r="N24" s="7">
        <v>12</v>
      </c>
      <c r="O24" s="7">
        <v>13</v>
      </c>
      <c r="P24" s="7">
        <v>14</v>
      </c>
      <c r="Q24" s="7">
        <v>15</v>
      </c>
      <c r="R24" s="7">
        <v>16</v>
      </c>
      <c r="S24" s="7">
        <v>17</v>
      </c>
      <c r="T24" s="7">
        <v>18</v>
      </c>
      <c r="U24" s="7">
        <v>19</v>
      </c>
      <c r="V24" s="8">
        <v>20</v>
      </c>
      <c r="W24" s="17" t="s">
        <v>22</v>
      </c>
    </row>
    <row r="25" spans="1:23" x14ac:dyDescent="0.25">
      <c r="A25" s="41"/>
      <c r="B25" s="16">
        <v>0</v>
      </c>
      <c r="C25" s="9">
        <f t="shared" ref="C25:L25" si="0">((-1)^C$24)*EXP(-Dab*C$24^2*PI()*PI()*$B23*3600/R.^2)</f>
        <v>-9.0073436250361474E-2</v>
      </c>
      <c r="D25" s="9">
        <f t="shared" si="0"/>
        <v>6.582440234276239E-5</v>
      </c>
      <c r="E25" s="9">
        <f t="shared" si="0"/>
        <v>-3.9027486334048906E-10</v>
      </c>
      <c r="F25" s="9">
        <f t="shared" si="0"/>
        <v>1.8773605966734269E-17</v>
      </c>
      <c r="G25" s="9">
        <f t="shared" si="0"/>
        <v>-7.3268665030754854E-27</v>
      </c>
      <c r="H25" s="9">
        <f t="shared" si="0"/>
        <v>2.3199697453176904E-38</v>
      </c>
      <c r="I25" s="9">
        <f t="shared" si="0"/>
        <v>-5.959911710781769E-52</v>
      </c>
      <c r="J25" s="9">
        <f t="shared" si="0"/>
        <v>1.2421979077576698E-67</v>
      </c>
      <c r="K25" s="9">
        <f t="shared" si="0"/>
        <v>-2.1005606373423292E-85</v>
      </c>
      <c r="L25" s="9">
        <f t="shared" si="0"/>
        <v>2.8818615636948519E-105</v>
      </c>
      <c r="M25" s="9">
        <f t="shared" ref="M25:S25" si="1">((-1)^M$24)*EXP(-Dab*M$24^2*PI()*PI()*$B23*3600/R.^2)</f>
        <v>-3.2077792134875361E-127</v>
      </c>
      <c r="N25" s="9">
        <f t="shared" si="1"/>
        <v>2.8968718608357144E-151</v>
      </c>
      <c r="O25" s="9">
        <f t="shared" si="1"/>
        <v>-2.1224993400860956E-177</v>
      </c>
      <c r="P25" s="9">
        <f t="shared" si="1"/>
        <v>1.2617093018261493E-205</v>
      </c>
      <c r="Q25" s="9">
        <f t="shared" si="1"/>
        <v>-6.0850550022957816E-236</v>
      </c>
      <c r="R25" s="9">
        <f t="shared" si="1"/>
        <v>2.3810207144238604E-268</v>
      </c>
      <c r="S25" s="9">
        <f t="shared" si="1"/>
        <v>-7.5588425924421619E-303</v>
      </c>
      <c r="T25" s="9">
        <f t="shared" ref="T25:V25" si="2">((-1)^T$24)*EXP(-Dab*T$24^2*PI()*PI()*$B23*3600/R.^2)</f>
        <v>0</v>
      </c>
      <c r="U25" s="9">
        <f t="shared" si="2"/>
        <v>0</v>
      </c>
      <c r="V25" s="9">
        <f t="shared" si="2"/>
        <v>0</v>
      </c>
      <c r="W25" s="10">
        <f>1+2*SUM(C25:V25)</f>
        <v>0.81998477552341287</v>
      </c>
    </row>
    <row r="26" spans="1:23" x14ac:dyDescent="0.25">
      <c r="A26" s="41"/>
      <c r="B26" s="16">
        <v>0.1</v>
      </c>
      <c r="C26" s="9">
        <f t="shared" ref="C26:S35" si="3">(((-1)^C$24)/C$24)*SIN(C$24*PI()*$B26)*EXP(-Dab*C$24^2*PI()*PI()*$B$23*3600/R.^2)</f>
        <v>-2.7834222543110135E-2</v>
      </c>
      <c r="D26" s="9">
        <f t="shared" si="3"/>
        <v>1.9345306469020926E-5</v>
      </c>
      <c r="E26" s="9">
        <f t="shared" si="3"/>
        <v>-1.0524633230660527E-10</v>
      </c>
      <c r="F26" s="9">
        <f t="shared" si="3"/>
        <v>4.4636900722550504E-18</v>
      </c>
      <c r="G26" s="9">
        <f t="shared" si="3"/>
        <v>-1.4653733006150972E-27</v>
      </c>
      <c r="H26" s="9">
        <f t="shared" si="3"/>
        <v>3.6773705731533292E-39</v>
      </c>
      <c r="I26" s="9">
        <f t="shared" si="3"/>
        <v>-6.88809979856674E-53</v>
      </c>
      <c r="J26" s="9">
        <f t="shared" si="3"/>
        <v>9.126820132606554E-69</v>
      </c>
      <c r="K26" s="9">
        <f t="shared" si="3"/>
        <v>-7.2123214961538956E-87</v>
      </c>
      <c r="L26" s="9">
        <f t="shared" si="3"/>
        <v>3.5307082420212875E-122</v>
      </c>
      <c r="M26" s="9">
        <f t="shared" si="3"/>
        <v>9.011439010639553E-129</v>
      </c>
      <c r="N26" s="9">
        <f t="shared" si="3"/>
        <v>-1.4189487979835718E-152</v>
      </c>
      <c r="O26" s="9">
        <f t="shared" si="3"/>
        <v>1.3208754128302028E-178</v>
      </c>
      <c r="P26" s="9">
        <f t="shared" si="3"/>
        <v>-8.5711203797997707E-207</v>
      </c>
      <c r="Q26" s="9">
        <f t="shared" si="3"/>
        <v>4.0567033348638541E-237</v>
      </c>
      <c r="R26" s="9">
        <f t="shared" si="3"/>
        <v>-1.4153032911790965E-269</v>
      </c>
      <c r="S26" s="9">
        <f t="shared" si="3"/>
        <v>3.5971953618181706E-304</v>
      </c>
      <c r="T26" s="9">
        <f t="shared" ref="S26:V35" si="4">(((-1)^T$24)/T$24)*SIN(T$24*PI()*$B26)*EXP(-Dab*T$24^2*PI()*PI()*$B$23*3600/R.^2)</f>
        <v>0</v>
      </c>
      <c r="U26" s="9">
        <f t="shared" si="4"/>
        <v>0</v>
      </c>
      <c r="V26" s="9">
        <f t="shared" si="4"/>
        <v>0</v>
      </c>
      <c r="W26" s="19">
        <f>1+(2/(PI()*B26))*SUM(C26:V26)</f>
        <v>0.82292499118175422</v>
      </c>
    </row>
    <row r="27" spans="1:23" x14ac:dyDescent="0.25">
      <c r="A27" s="41"/>
      <c r="B27" s="16">
        <v>0.2</v>
      </c>
      <c r="C27" s="9">
        <f t="shared" si="3"/>
        <v>-5.2943837451268717E-2</v>
      </c>
      <c r="D27" s="9">
        <f t="shared" si="3"/>
        <v>3.1301363389659073E-5</v>
      </c>
      <c r="E27" s="9">
        <f t="shared" si="3"/>
        <v>-1.237244839753909E-10</v>
      </c>
      <c r="F27" s="9">
        <f t="shared" si="3"/>
        <v>2.7587121798990959E-18</v>
      </c>
      <c r="G27" s="9">
        <f t="shared" si="3"/>
        <v>-1.7952998351129308E-43</v>
      </c>
      <c r="H27" s="9">
        <f t="shared" si="3"/>
        <v>-2.2727400034374386E-39</v>
      </c>
      <c r="I27" s="9">
        <f t="shared" si="3"/>
        <v>8.0974469558325676E-53</v>
      </c>
      <c r="J27" s="9">
        <f t="shared" si="3"/>
        <v>-1.4767505183764226E-68</v>
      </c>
      <c r="K27" s="9">
        <f t="shared" si="3"/>
        <v>1.3718650713065551E-86</v>
      </c>
      <c r="L27" s="9">
        <f t="shared" si="3"/>
        <v>-7.0614164840425751E-122</v>
      </c>
      <c r="M27" s="9">
        <f t="shared" si="3"/>
        <v>-1.7140775584530199E-128</v>
      </c>
      <c r="N27" s="9">
        <f t="shared" si="3"/>
        <v>2.2959073834332276E-152</v>
      </c>
      <c r="O27" s="9">
        <f t="shared" si="3"/>
        <v>-1.552782175554649E-178</v>
      </c>
      <c r="P27" s="9">
        <f t="shared" si="3"/>
        <v>5.2972437163831682E-207</v>
      </c>
      <c r="Q27" s="9">
        <f t="shared" si="3"/>
        <v>-1.4910191468193292E-252</v>
      </c>
      <c r="R27" s="9">
        <f t="shared" si="3"/>
        <v>-8.7470553833827037E-270</v>
      </c>
      <c r="S27" s="9">
        <f t="shared" si="4"/>
        <v>4.2287567665832194E-304</v>
      </c>
      <c r="T27" s="9">
        <f t="shared" si="4"/>
        <v>0</v>
      </c>
      <c r="U27" s="9">
        <f t="shared" si="4"/>
        <v>0</v>
      </c>
      <c r="V27" s="9">
        <f t="shared" si="4"/>
        <v>0</v>
      </c>
      <c r="W27" s="19">
        <f t="shared" ref="W27:W35" si="5">1+(2/(PI()*B27))*SUM(C27:V27)</f>
        <v>0.83157416620788771</v>
      </c>
    </row>
    <row r="28" spans="1:23" x14ac:dyDescent="0.25">
      <c r="A28" s="41"/>
      <c r="B28" s="16">
        <v>0.3</v>
      </c>
      <c r="C28" s="9">
        <f t="shared" si="3"/>
        <v>-7.2870940668290876E-2</v>
      </c>
      <c r="D28" s="9">
        <f t="shared" si="3"/>
        <v>3.1301363389659073E-5</v>
      </c>
      <c r="E28" s="9">
        <f t="shared" si="3"/>
        <v>-4.0200521749857098E-11</v>
      </c>
      <c r="F28" s="9">
        <f t="shared" si="3"/>
        <v>-2.7587121798990948E-18</v>
      </c>
      <c r="G28" s="9">
        <f t="shared" si="3"/>
        <v>1.4653733006150972E-27</v>
      </c>
      <c r="H28" s="9">
        <f t="shared" si="3"/>
        <v>-2.2727400034374399E-39</v>
      </c>
      <c r="I28" s="9">
        <f t="shared" si="3"/>
        <v>-2.6310200051511883E-53</v>
      </c>
      <c r="J28" s="9">
        <f t="shared" si="3"/>
        <v>1.4767505183764224E-68</v>
      </c>
      <c r="K28" s="9">
        <f t="shared" si="3"/>
        <v>-1.8882102814722394E-86</v>
      </c>
      <c r="L28" s="9">
        <f t="shared" si="3"/>
        <v>1.0592124726063863E-121</v>
      </c>
      <c r="M28" s="9">
        <f t="shared" si="3"/>
        <v>2.3592253617401048E-128</v>
      </c>
      <c r="N28" s="9">
        <f t="shared" si="3"/>
        <v>-2.295907383433228E-152</v>
      </c>
      <c r="O28" s="9">
        <f t="shared" si="3"/>
        <v>5.0452951279708899E-179</v>
      </c>
      <c r="P28" s="9">
        <f t="shared" si="3"/>
        <v>5.297243716383162E-207</v>
      </c>
      <c r="Q28" s="9">
        <f t="shared" si="3"/>
        <v>-4.0567033348638541E-237</v>
      </c>
      <c r="R28" s="9">
        <f t="shared" si="3"/>
        <v>8.7470553833827154E-270</v>
      </c>
      <c r="S28" s="9">
        <f t="shared" si="4"/>
        <v>1.3740063640410711E-304</v>
      </c>
      <c r="T28" s="9">
        <f t="shared" si="4"/>
        <v>0</v>
      </c>
      <c r="U28" s="9">
        <f t="shared" si="4"/>
        <v>0</v>
      </c>
      <c r="V28" s="9">
        <f t="shared" si="4"/>
        <v>0</v>
      </c>
      <c r="W28" s="19">
        <f t="shared" si="5"/>
        <v>0.84542948460261536</v>
      </c>
    </row>
    <row r="29" spans="1:23" x14ac:dyDescent="0.25">
      <c r="A29" s="41"/>
      <c r="B29" s="16">
        <v>0.4</v>
      </c>
      <c r="C29" s="9">
        <f t="shared" si="3"/>
        <v>-8.5664928491002379E-2</v>
      </c>
      <c r="D29" s="9">
        <f t="shared" si="3"/>
        <v>1.9345306469020929E-5</v>
      </c>
      <c r="E29" s="9">
        <f t="shared" si="3"/>
        <v>7.6465936337333264E-11</v>
      </c>
      <c r="F29" s="9">
        <f t="shared" si="3"/>
        <v>-4.4636900722550512E-18</v>
      </c>
      <c r="G29" s="9">
        <f t="shared" si="3"/>
        <v>3.5905996702258617E-43</v>
      </c>
      <c r="H29" s="9">
        <f t="shared" si="3"/>
        <v>3.6773705731533286E-39</v>
      </c>
      <c r="I29" s="9">
        <f t="shared" si="3"/>
        <v>-5.0044974408038978E-53</v>
      </c>
      <c r="J29" s="9">
        <f t="shared" si="3"/>
        <v>-9.1268201326065478E-69</v>
      </c>
      <c r="K29" s="9">
        <f t="shared" si="3"/>
        <v>2.2197243133528039E-86</v>
      </c>
      <c r="L29" s="9">
        <f t="shared" si="3"/>
        <v>-1.412283296808515E-121</v>
      </c>
      <c r="M29" s="9">
        <f t="shared" si="3"/>
        <v>-2.7734357489304214E-128</v>
      </c>
      <c r="N29" s="9">
        <f t="shared" si="3"/>
        <v>1.4189487979835731E-152</v>
      </c>
      <c r="O29" s="9">
        <f t="shared" si="3"/>
        <v>9.5967216161778341E-179</v>
      </c>
      <c r="P29" s="9">
        <f t="shared" si="3"/>
        <v>-8.5711203797997721E-207</v>
      </c>
      <c r="Q29" s="9">
        <f t="shared" si="3"/>
        <v>2.9820382936386584E-252</v>
      </c>
      <c r="R29" s="9">
        <f t="shared" si="3"/>
        <v>1.415303291179096E-269</v>
      </c>
      <c r="S29" s="9">
        <f t="shared" si="4"/>
        <v>-2.6135154119045241E-304</v>
      </c>
      <c r="T29" s="9">
        <f t="shared" si="4"/>
        <v>0</v>
      </c>
      <c r="U29" s="9">
        <f t="shared" si="4"/>
        <v>0</v>
      </c>
      <c r="V29" s="9">
        <f t="shared" si="4"/>
        <v>0</v>
      </c>
      <c r="W29" s="19">
        <f t="shared" si="5"/>
        <v>0.86369082094363336</v>
      </c>
    </row>
    <row r="30" spans="1:23" x14ac:dyDescent="0.25">
      <c r="A30" s="41"/>
      <c r="B30" s="16">
        <v>0.5</v>
      </c>
      <c r="C30" s="9">
        <f t="shared" si="3"/>
        <v>-9.0073436250361474E-2</v>
      </c>
      <c r="D30" s="9">
        <f t="shared" si="3"/>
        <v>4.0322332412759349E-21</v>
      </c>
      <c r="E30" s="9">
        <f t="shared" si="3"/>
        <v>1.3009162111349635E-10</v>
      </c>
      <c r="F30" s="9">
        <f t="shared" si="3"/>
        <v>-1.150022717160387E-33</v>
      </c>
      <c r="G30" s="9">
        <f t="shared" si="3"/>
        <v>-1.4653733006150972E-27</v>
      </c>
      <c r="H30" s="9">
        <f t="shared" si="3"/>
        <v>1.4211536744553567E-54</v>
      </c>
      <c r="I30" s="9">
        <f t="shared" si="3"/>
        <v>8.5141595868310988E-53</v>
      </c>
      <c r="J30" s="9">
        <f t="shared" si="3"/>
        <v>-7.6093842369001476E-84</v>
      </c>
      <c r="K30" s="9">
        <f t="shared" si="3"/>
        <v>-2.3339562637136988E-86</v>
      </c>
      <c r="L30" s="9">
        <f t="shared" si="3"/>
        <v>1.7653541210106438E-121</v>
      </c>
      <c r="M30" s="9">
        <f t="shared" si="3"/>
        <v>2.9161629213523058E-128</v>
      </c>
      <c r="N30" s="9">
        <f t="shared" si="3"/>
        <v>-1.7745490421855673E-167</v>
      </c>
      <c r="O30" s="9">
        <f t="shared" si="3"/>
        <v>-1.6326918000662275E-178</v>
      </c>
      <c r="P30" s="9">
        <f t="shared" si="3"/>
        <v>7.7289060083807028E-222</v>
      </c>
      <c r="Q30" s="9">
        <f t="shared" si="3"/>
        <v>4.0567033348638541E-237</v>
      </c>
      <c r="R30" s="9">
        <f t="shared" si="3"/>
        <v>-1.4585519246909055E-284</v>
      </c>
      <c r="S30" s="9">
        <f t="shared" si="4"/>
        <v>-4.4463779955542128E-304</v>
      </c>
      <c r="T30" s="9">
        <f t="shared" si="4"/>
        <v>0</v>
      </c>
      <c r="U30" s="9">
        <f t="shared" si="4"/>
        <v>0</v>
      </c>
      <c r="V30" s="9">
        <f t="shared" si="4"/>
        <v>0</v>
      </c>
      <c r="W30" s="19">
        <f t="shared" si="5"/>
        <v>0.88531493920149584</v>
      </c>
    </row>
    <row r="31" spans="1:23" x14ac:dyDescent="0.25">
      <c r="A31" s="41"/>
      <c r="B31" s="16">
        <v>0.6</v>
      </c>
      <c r="C31" s="9">
        <f t="shared" si="3"/>
        <v>-8.5664928491002393E-2</v>
      </c>
      <c r="D31" s="9">
        <f t="shared" si="3"/>
        <v>-1.9345306469020922E-5</v>
      </c>
      <c r="E31" s="9">
        <f t="shared" si="3"/>
        <v>7.6465936337333303E-11</v>
      </c>
      <c r="F31" s="9">
        <f t="shared" si="3"/>
        <v>4.4636900722550504E-18</v>
      </c>
      <c r="G31" s="9">
        <f t="shared" si="3"/>
        <v>-5.3858995053387925E-43</v>
      </c>
      <c r="H31" s="9">
        <f t="shared" si="3"/>
        <v>-3.6773705731533292E-39</v>
      </c>
      <c r="I31" s="9">
        <f t="shared" si="3"/>
        <v>-5.0044974408038922E-53</v>
      </c>
      <c r="J31" s="9">
        <f t="shared" si="3"/>
        <v>9.1268201326065592E-69</v>
      </c>
      <c r="K31" s="9">
        <f t="shared" si="3"/>
        <v>2.2197243133528028E-86</v>
      </c>
      <c r="L31" s="9">
        <f t="shared" si="3"/>
        <v>-2.1184249452127725E-121</v>
      </c>
      <c r="M31" s="9">
        <f t="shared" si="3"/>
        <v>-2.7734357489304255E-128</v>
      </c>
      <c r="N31" s="9">
        <f t="shared" si="3"/>
        <v>-1.4189487979835705E-152</v>
      </c>
      <c r="O31" s="9">
        <f t="shared" si="3"/>
        <v>9.5967216161778094E-179</v>
      </c>
      <c r="P31" s="9">
        <f t="shared" si="3"/>
        <v>8.571120379799768E-207</v>
      </c>
      <c r="Q31" s="9">
        <f t="shared" si="3"/>
        <v>-1.8885362869064412E-251</v>
      </c>
      <c r="R31" s="9">
        <f t="shared" si="3"/>
        <v>-1.415303291179097E-269</v>
      </c>
      <c r="S31" s="9">
        <f t="shared" si="4"/>
        <v>-2.6135154119045427E-304</v>
      </c>
      <c r="T31" s="9">
        <f t="shared" si="4"/>
        <v>0</v>
      </c>
      <c r="U31" s="9">
        <f t="shared" si="4"/>
        <v>0</v>
      </c>
      <c r="V31" s="9">
        <f t="shared" si="4"/>
        <v>0</v>
      </c>
      <c r="W31" s="19">
        <f t="shared" si="5"/>
        <v>0.90908616194708658</v>
      </c>
    </row>
    <row r="32" spans="1:23" x14ac:dyDescent="0.25">
      <c r="A32" s="41"/>
      <c r="B32" s="16">
        <v>0.7</v>
      </c>
      <c r="C32" s="9">
        <f t="shared" si="3"/>
        <v>-7.2870940668290876E-2</v>
      </c>
      <c r="D32" s="9">
        <f t="shared" si="3"/>
        <v>-3.1301363389659073E-5</v>
      </c>
      <c r="E32" s="9">
        <f t="shared" si="3"/>
        <v>-4.0200521749857059E-11</v>
      </c>
      <c r="F32" s="9">
        <f t="shared" si="3"/>
        <v>2.7587121798990963E-18</v>
      </c>
      <c r="G32" s="9">
        <f t="shared" si="3"/>
        <v>1.4653733006150972E-27</v>
      </c>
      <c r="H32" s="9">
        <f t="shared" si="3"/>
        <v>2.2727400034374372E-39</v>
      </c>
      <c r="I32" s="9">
        <f t="shared" si="3"/>
        <v>-2.6310200051512091E-53</v>
      </c>
      <c r="J32" s="9">
        <f t="shared" si="3"/>
        <v>-1.4767505183764228E-68</v>
      </c>
      <c r="K32" s="9">
        <f t="shared" si="3"/>
        <v>-1.8882102814722351E-86</v>
      </c>
      <c r="L32" s="9">
        <f t="shared" si="3"/>
        <v>2.4714957694149013E-121</v>
      </c>
      <c r="M32" s="9">
        <f t="shared" si="3"/>
        <v>2.3592253617401196E-128</v>
      </c>
      <c r="N32" s="9">
        <f t="shared" si="3"/>
        <v>2.2959073834332272E-152</v>
      </c>
      <c r="O32" s="9">
        <f t="shared" si="3"/>
        <v>5.045295127970892E-179</v>
      </c>
      <c r="P32" s="9">
        <f t="shared" si="3"/>
        <v>-5.2972437163832007E-207</v>
      </c>
      <c r="Q32" s="9">
        <f t="shared" si="3"/>
        <v>-4.0567033348638541E-237</v>
      </c>
      <c r="R32" s="9">
        <f t="shared" si="3"/>
        <v>-8.7470553833826919E-270</v>
      </c>
      <c r="S32" s="9">
        <f t="shared" si="4"/>
        <v>1.3740063640410798E-304</v>
      </c>
      <c r="T32" s="9">
        <f t="shared" si="4"/>
        <v>0</v>
      </c>
      <c r="U32" s="9">
        <f t="shared" si="4"/>
        <v>0</v>
      </c>
      <c r="V32" s="9">
        <f t="shared" si="4"/>
        <v>0</v>
      </c>
      <c r="W32" s="19">
        <f t="shared" si="5"/>
        <v>0.93369855892444686</v>
      </c>
    </row>
    <row r="33" spans="1:23" x14ac:dyDescent="0.25">
      <c r="A33" s="41"/>
      <c r="B33" s="16">
        <v>0.8</v>
      </c>
      <c r="C33" s="9">
        <f t="shared" si="3"/>
        <v>-5.2943837451268724E-2</v>
      </c>
      <c r="D33" s="9">
        <f t="shared" si="3"/>
        <v>-3.1301363389659073E-5</v>
      </c>
      <c r="E33" s="9">
        <f t="shared" si="3"/>
        <v>-1.2372448397539088E-10</v>
      </c>
      <c r="F33" s="9">
        <f t="shared" si="3"/>
        <v>-2.7587121798990936E-18</v>
      </c>
      <c r="G33" s="9">
        <f t="shared" si="3"/>
        <v>7.1811993404517234E-43</v>
      </c>
      <c r="H33" s="9">
        <f t="shared" si="3"/>
        <v>2.2727400034374405E-39</v>
      </c>
      <c r="I33" s="9">
        <f t="shared" si="3"/>
        <v>8.0974469558325695E-53</v>
      </c>
      <c r="J33" s="9">
        <f t="shared" si="3"/>
        <v>1.476750518376422E-68</v>
      </c>
      <c r="K33" s="9">
        <f t="shared" si="3"/>
        <v>1.3718650713065529E-86</v>
      </c>
      <c r="L33" s="9">
        <f t="shared" si="3"/>
        <v>-2.82456659361703E-121</v>
      </c>
      <c r="M33" s="9">
        <f t="shared" si="3"/>
        <v>-1.714077558453023E-128</v>
      </c>
      <c r="N33" s="9">
        <f t="shared" si="3"/>
        <v>-2.2959073834332289E-152</v>
      </c>
      <c r="O33" s="9">
        <f t="shared" si="3"/>
        <v>-1.5527821755546528E-178</v>
      </c>
      <c r="P33" s="9">
        <f t="shared" si="3"/>
        <v>-5.2972437163831564E-207</v>
      </c>
      <c r="Q33" s="9">
        <f t="shared" si="3"/>
        <v>5.9640765872773169E-252</v>
      </c>
      <c r="R33" s="9">
        <f t="shared" si="3"/>
        <v>8.7470553833827272E-270</v>
      </c>
      <c r="S33" s="9">
        <f t="shared" si="4"/>
        <v>4.2287567665832105E-304</v>
      </c>
      <c r="T33" s="9">
        <f t="shared" si="4"/>
        <v>0</v>
      </c>
      <c r="U33" s="9">
        <f t="shared" si="4"/>
        <v>0</v>
      </c>
      <c r="V33" s="9">
        <f t="shared" si="4"/>
        <v>0</v>
      </c>
      <c r="W33" s="19">
        <f t="shared" si="5"/>
        <v>0.95784372388488215</v>
      </c>
    </row>
    <row r="34" spans="1:23" x14ac:dyDescent="0.25">
      <c r="A34" s="41"/>
      <c r="B34" s="16">
        <v>0.9</v>
      </c>
      <c r="C34" s="9">
        <f t="shared" si="3"/>
        <v>-2.7834222543110146E-2</v>
      </c>
      <c r="D34" s="9">
        <f t="shared" si="3"/>
        <v>-1.9345306469020932E-5</v>
      </c>
      <c r="E34" s="9">
        <f t="shared" si="3"/>
        <v>-1.052463323066053E-10</v>
      </c>
      <c r="F34" s="9">
        <f t="shared" si="3"/>
        <v>-4.4636900722550512E-18</v>
      </c>
      <c r="G34" s="9">
        <f t="shared" si="3"/>
        <v>-1.4653733006150972E-27</v>
      </c>
      <c r="H34" s="9">
        <f t="shared" si="3"/>
        <v>-3.6773705731533279E-39</v>
      </c>
      <c r="I34" s="9">
        <f t="shared" si="3"/>
        <v>-6.8880997985667437E-53</v>
      </c>
      <c r="J34" s="9">
        <f t="shared" si="3"/>
        <v>-9.1268201326065417E-69</v>
      </c>
      <c r="K34" s="9">
        <f t="shared" si="3"/>
        <v>-7.2123214961539117E-87</v>
      </c>
      <c r="L34" s="9">
        <f t="shared" si="3"/>
        <v>3.1776374178191588E-121</v>
      </c>
      <c r="M34" s="9">
        <f t="shared" si="3"/>
        <v>9.0114390106396402E-129</v>
      </c>
      <c r="N34" s="9">
        <f t="shared" si="3"/>
        <v>1.4189487979835748E-152</v>
      </c>
      <c r="O34" s="9">
        <f t="shared" si="3"/>
        <v>1.3208754128302017E-178</v>
      </c>
      <c r="P34" s="9">
        <f t="shared" si="3"/>
        <v>8.5711203797997652E-207</v>
      </c>
      <c r="Q34" s="9">
        <f t="shared" si="3"/>
        <v>4.0567033348638541E-237</v>
      </c>
      <c r="R34" s="9">
        <f t="shared" si="3"/>
        <v>1.4153032911790955E-269</v>
      </c>
      <c r="S34" s="9">
        <f t="shared" si="4"/>
        <v>3.5971953618181722E-304</v>
      </c>
      <c r="T34" s="9">
        <f t="shared" si="4"/>
        <v>0</v>
      </c>
      <c r="U34" s="9">
        <f t="shared" si="4"/>
        <v>0</v>
      </c>
      <c r="V34" s="9">
        <f t="shared" si="4"/>
        <v>0</v>
      </c>
      <c r="W34" s="19">
        <f t="shared" si="5"/>
        <v>0.98029763100997114</v>
      </c>
    </row>
    <row r="35" spans="1:23" x14ac:dyDescent="0.25">
      <c r="A35" s="41"/>
      <c r="B35" s="16">
        <v>1</v>
      </c>
      <c r="C35" s="9">
        <f t="shared" si="3"/>
        <v>-1.1035333125044044E-17</v>
      </c>
      <c r="D35" s="9">
        <f t="shared" si="3"/>
        <v>-8.0644664825518697E-21</v>
      </c>
      <c r="E35" s="9">
        <f t="shared" si="3"/>
        <v>-4.7814464581127297E-26</v>
      </c>
      <c r="F35" s="9">
        <f t="shared" si="3"/>
        <v>-2.300045434320774E-33</v>
      </c>
      <c r="G35" s="9">
        <f t="shared" si="3"/>
        <v>-8.9764991755646542E-43</v>
      </c>
      <c r="H35" s="9">
        <f t="shared" si="3"/>
        <v>-2.8423073489107133E-54</v>
      </c>
      <c r="I35" s="9">
        <f t="shared" si="3"/>
        <v>-7.3017766238560748E-68</v>
      </c>
      <c r="J35" s="9">
        <f t="shared" si="3"/>
        <v>-1.5218768473800295E-83</v>
      </c>
      <c r="K35" s="9">
        <f t="shared" si="3"/>
        <v>-2.5734986192818207E-101</v>
      </c>
      <c r="L35" s="9">
        <f t="shared" si="3"/>
        <v>-3.5307082420212875E-121</v>
      </c>
      <c r="M35" s="9">
        <f t="shared" si="3"/>
        <v>-1.4290297647391409E-142</v>
      </c>
      <c r="N35" s="9">
        <f t="shared" si="3"/>
        <v>-3.5490980843711347E-167</v>
      </c>
      <c r="O35" s="9">
        <f t="shared" si="3"/>
        <v>3.2001097043096532E-193</v>
      </c>
      <c r="P35" s="9">
        <f t="shared" si="3"/>
        <v>-1.5457812016761406E-221</v>
      </c>
      <c r="Q35" s="9">
        <f t="shared" si="3"/>
        <v>-2.1867401162703069E-251</v>
      </c>
      <c r="R35" s="9">
        <f t="shared" si="3"/>
        <v>-2.917103849381811E-284</v>
      </c>
      <c r="S35" s="9">
        <f t="shared" si="4"/>
        <v>0</v>
      </c>
      <c r="T35" s="9">
        <f t="shared" si="4"/>
        <v>0</v>
      </c>
      <c r="U35" s="9">
        <f t="shared" si="4"/>
        <v>0</v>
      </c>
      <c r="V35" s="9">
        <f t="shared" si="4"/>
        <v>0</v>
      </c>
      <c r="W35" s="19">
        <f t="shared" si="5"/>
        <v>1</v>
      </c>
    </row>
    <row r="36" spans="1:23" ht="15.75" thickBot="1" x14ac:dyDescent="0.3">
      <c r="A36" s="2"/>
    </row>
    <row r="37" spans="1:23" x14ac:dyDescent="0.25">
      <c r="A37" s="3" t="s">
        <v>23</v>
      </c>
      <c r="B37" s="18">
        <f>B23-B23/2</f>
        <v>3</v>
      </c>
      <c r="C37" s="29" t="s">
        <v>15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1"/>
    </row>
    <row r="38" spans="1:23" ht="15.75" thickBot="1" x14ac:dyDescent="0.3">
      <c r="A38" s="41" t="s">
        <v>25</v>
      </c>
      <c r="B38" s="12" t="s">
        <v>19</v>
      </c>
      <c r="C38" s="6">
        <v>1</v>
      </c>
      <c r="D38" s="7">
        <v>2</v>
      </c>
      <c r="E38" s="7">
        <v>3</v>
      </c>
      <c r="F38" s="7">
        <v>4</v>
      </c>
      <c r="G38" s="7">
        <v>5</v>
      </c>
      <c r="H38" s="7">
        <v>6</v>
      </c>
      <c r="I38" s="7">
        <v>7</v>
      </c>
      <c r="J38" s="7">
        <v>8</v>
      </c>
      <c r="K38" s="7">
        <v>9</v>
      </c>
      <c r="L38" s="7">
        <v>10</v>
      </c>
      <c r="M38" s="7">
        <v>11</v>
      </c>
      <c r="N38" s="7">
        <v>12</v>
      </c>
      <c r="O38" s="7">
        <v>13</v>
      </c>
      <c r="P38" s="7">
        <v>14</v>
      </c>
      <c r="Q38" s="7">
        <v>15</v>
      </c>
      <c r="R38" s="7">
        <v>16</v>
      </c>
      <c r="S38" s="7">
        <v>17</v>
      </c>
      <c r="T38" s="7">
        <v>18</v>
      </c>
      <c r="U38" s="7">
        <v>19</v>
      </c>
      <c r="V38" s="8">
        <v>20</v>
      </c>
      <c r="W38" s="17" t="s">
        <v>21</v>
      </c>
    </row>
    <row r="39" spans="1:23" x14ac:dyDescent="0.25">
      <c r="A39" s="41"/>
      <c r="B39" s="16">
        <f>B25</f>
        <v>0</v>
      </c>
      <c r="C39" s="9">
        <f t="shared" ref="C39:L39" si="6">((-1)^C$24)*EXP(-Dab*C$24^2*PI()*PI()*$B37*3600/R.^2)</f>
        <v>-0.300122368793733</v>
      </c>
      <c r="D39" s="9">
        <f t="shared" si="6"/>
        <v>8.1132239179479322E-3</v>
      </c>
      <c r="E39" s="9">
        <f t="shared" si="6"/>
        <v>-1.975537555554156E-5</v>
      </c>
      <c r="F39" s="9">
        <f t="shared" si="6"/>
        <v>4.3328519437818631E-9</v>
      </c>
      <c r="G39" s="9">
        <f t="shared" si="6"/>
        <v>-8.559711737596942E-14</v>
      </c>
      <c r="H39" s="9">
        <f t="shared" si="6"/>
        <v>1.523144689554374E-19</v>
      </c>
      <c r="I39" s="9">
        <f t="shared" si="6"/>
        <v>-2.4412930407433208E-26</v>
      </c>
      <c r="J39" s="9">
        <f t="shared" si="6"/>
        <v>3.5244828099420059E-34</v>
      </c>
      <c r="K39" s="9">
        <f t="shared" si="6"/>
        <v>-4.5831873596246628E-43</v>
      </c>
      <c r="L39" s="9">
        <f t="shared" si="6"/>
        <v>5.368297275388959E-53</v>
      </c>
      <c r="M39" s="9">
        <f t="shared" ref="M39:S39" si="7">((-1)^M$24)*EXP(-Dab*M$24^2*PI()*PI()*$B37*3600/R.^2)</f>
        <v>-5.6637259939791722E-64</v>
      </c>
      <c r="N39" s="9">
        <f t="shared" si="7"/>
        <v>5.3822596191894295E-76</v>
      </c>
      <c r="O39" s="9">
        <f t="shared" si="7"/>
        <v>-4.6070590837171768E-89</v>
      </c>
      <c r="P39" s="9">
        <f t="shared" si="7"/>
        <v>3.5520547600313673E-103</v>
      </c>
      <c r="Q39" s="9">
        <f t="shared" si="7"/>
        <v>-2.4667904252886547E-118</v>
      </c>
      <c r="R39" s="9">
        <f t="shared" si="7"/>
        <v>1.5430556420375321E-134</v>
      </c>
      <c r="S39" s="9">
        <f t="shared" si="7"/>
        <v>-8.6941604496593923E-152</v>
      </c>
      <c r="T39" s="9">
        <f t="shared" ref="T39:V39" si="8">((-1)^T$24)*EXP(-Dab*T$24^2*PI()*PI()*$B37*3600/R.^2)</f>
        <v>4.412354991152012E-170</v>
      </c>
      <c r="U39" s="9">
        <f t="shared" si="8"/>
        <v>-2.017018920415174E-189</v>
      </c>
      <c r="V39" s="9">
        <f t="shared" si="8"/>
        <v>8.3051260723017369E-210</v>
      </c>
      <c r="W39" s="10">
        <f>1+2*SUM(C39:V39)</f>
        <v>0.41594220816285155</v>
      </c>
    </row>
    <row r="40" spans="1:23" x14ac:dyDescent="0.25">
      <c r="A40" s="41"/>
      <c r="B40" s="16">
        <f t="shared" ref="B40:B49" si="9">B26</f>
        <v>0.1</v>
      </c>
      <c r="C40" s="9">
        <f t="shared" ref="C40:S49" si="10">(((-1)^C$24)/C$24)*SIN(C$24*PI()*$B40)*EXP(-Dab*C$24^2*PI()*PI()*$B$37*3600/R.^2)</f>
        <v>-9.2742912349328882E-2</v>
      </c>
      <c r="D40" s="9">
        <f t="shared" si="10"/>
        <v>2.3844166837581763E-3</v>
      </c>
      <c r="E40" s="9">
        <f t="shared" si="10"/>
        <v>-5.3274781848975134E-6</v>
      </c>
      <c r="F40" s="9">
        <f t="shared" si="10"/>
        <v>1.0301967688189657E-9</v>
      </c>
      <c r="G40" s="9">
        <f t="shared" si="10"/>
        <v>-1.7119423475193884E-14</v>
      </c>
      <c r="H40" s="9">
        <f t="shared" si="10"/>
        <v>2.4143278037684102E-20</v>
      </c>
      <c r="I40" s="9">
        <f t="shared" si="10"/>
        <v>-2.8214965117294822E-27</v>
      </c>
      <c r="J40" s="9">
        <f t="shared" si="10"/>
        <v>2.5895487720528089E-35</v>
      </c>
      <c r="K40" s="9">
        <f t="shared" si="10"/>
        <v>-1.5736475361427387E-44</v>
      </c>
      <c r="L40" s="9">
        <f t="shared" si="10"/>
        <v>6.5769611124329383E-70</v>
      </c>
      <c r="M40" s="9">
        <f t="shared" si="10"/>
        <v>1.5910796214751862E-65</v>
      </c>
      <c r="N40" s="9">
        <f t="shared" si="10"/>
        <v>-2.6363440234740406E-77</v>
      </c>
      <c r="O40" s="9">
        <f t="shared" si="10"/>
        <v>2.8670685329359016E-90</v>
      </c>
      <c r="P40" s="9">
        <f t="shared" si="10"/>
        <v>-2.4130034469750353E-104</v>
      </c>
      <c r="Q40" s="9">
        <f t="shared" si="10"/>
        <v>1.6445269501924365E-119</v>
      </c>
      <c r="R40" s="9">
        <f t="shared" si="10"/>
        <v>-9.1720820210362305E-136</v>
      </c>
      <c r="S40" s="9">
        <f t="shared" si="10"/>
        <v>4.137484444468811E-153</v>
      </c>
      <c r="T40" s="9">
        <f t="shared" ref="S40:V49" si="11">(((-1)^T$24)/T$24)*SIN(T$24*PI()*$B40)*EXP(-Dab*T$24^2*PI()*PI()*$B$37*3600/R.^2)</f>
        <v>-1.4408428842656884E-171</v>
      </c>
      <c r="U40" s="9">
        <f t="shared" si="11"/>
        <v>3.2804901283373617E-191</v>
      </c>
      <c r="V40" s="9">
        <f t="shared" si="11"/>
        <v>-1.0175012375301769E-226</v>
      </c>
      <c r="W40" s="19">
        <f>1+(2/(PI()*B40))*SUM(C40:V40)</f>
        <v>0.42472604135790659</v>
      </c>
    </row>
    <row r="41" spans="1:23" x14ac:dyDescent="0.25">
      <c r="A41" s="41"/>
      <c r="B41" s="16">
        <f t="shared" si="9"/>
        <v>0.2</v>
      </c>
      <c r="C41" s="9">
        <f t="shared" si="10"/>
        <v>-0.17640750226003901</v>
      </c>
      <c r="D41" s="9">
        <f t="shared" si="10"/>
        <v>3.8580672376630383E-3</v>
      </c>
      <c r="E41" s="9">
        <f t="shared" si="10"/>
        <v>-6.2628262179852638E-6</v>
      </c>
      <c r="F41" s="9">
        <f t="shared" si="10"/>
        <v>6.366966182304389E-10</v>
      </c>
      <c r="G41" s="9">
        <f t="shared" si="10"/>
        <v>-2.0973835219560144E-30</v>
      </c>
      <c r="H41" s="9">
        <f t="shared" si="10"/>
        <v>-1.4921366427127637E-20</v>
      </c>
      <c r="I41" s="9">
        <f t="shared" si="10"/>
        <v>3.3168680779784927E-27</v>
      </c>
      <c r="J41" s="9">
        <f t="shared" si="10"/>
        <v>-4.1899779287069979E-35</v>
      </c>
      <c r="K41" s="9">
        <f t="shared" si="10"/>
        <v>2.9932554872007299E-44</v>
      </c>
      <c r="L41" s="9">
        <f t="shared" si="10"/>
        <v>-1.3153922224865877E-69</v>
      </c>
      <c r="M41" s="9">
        <f t="shared" si="10"/>
        <v>-3.0264132838968044E-65</v>
      </c>
      <c r="N41" s="9">
        <f t="shared" si="10"/>
        <v>4.2656942360186486E-77</v>
      </c>
      <c r="O41" s="9">
        <f t="shared" si="10"/>
        <v>-3.3704412019430756E-90</v>
      </c>
      <c r="P41" s="9">
        <f t="shared" si="10"/>
        <v>1.4913181452012274E-104</v>
      </c>
      <c r="Q41" s="9">
        <f t="shared" si="10"/>
        <v>-6.0443689562515458E-135</v>
      </c>
      <c r="R41" s="9">
        <f t="shared" si="10"/>
        <v>-5.6686584366022149E-136</v>
      </c>
      <c r="S41" s="9">
        <f t="shared" si="11"/>
        <v>4.8639046760965708E-153</v>
      </c>
      <c r="T41" s="9">
        <f t="shared" si="11"/>
        <v>-2.3313327591903145E-171</v>
      </c>
      <c r="U41" s="9">
        <f t="shared" si="11"/>
        <v>6.2398630263943445E-191</v>
      </c>
      <c r="V41" s="9">
        <f t="shared" si="11"/>
        <v>-2.0350024750603538E-226</v>
      </c>
      <c r="W41" s="19">
        <f t="shared" ref="W41:W49" si="12">1+(2/(PI()*B41))*SUM(C41:V41)</f>
        <v>0.45073815660116312</v>
      </c>
    </row>
    <row r="42" spans="1:23" x14ac:dyDescent="0.25">
      <c r="A42" s="41"/>
      <c r="B42" s="16">
        <f t="shared" si="9"/>
        <v>0.3</v>
      </c>
      <c r="C42" s="9">
        <f t="shared" si="10"/>
        <v>-0.24280409674619538</v>
      </c>
      <c r="D42" s="9">
        <f t="shared" si="10"/>
        <v>3.8580672376630387E-3</v>
      </c>
      <c r="E42" s="9">
        <f t="shared" si="10"/>
        <v>-2.0349155923072536E-6</v>
      </c>
      <c r="F42" s="9">
        <f t="shared" si="10"/>
        <v>-6.3669661823043859E-10</v>
      </c>
      <c r="G42" s="9">
        <f t="shared" si="10"/>
        <v>1.7119423475193884E-14</v>
      </c>
      <c r="H42" s="9">
        <f t="shared" si="10"/>
        <v>-1.4921366427127646E-20</v>
      </c>
      <c r="I42" s="9">
        <f t="shared" si="10"/>
        <v>-1.0777157683413949E-27</v>
      </c>
      <c r="J42" s="9">
        <f t="shared" si="10"/>
        <v>4.1899779287069974E-35</v>
      </c>
      <c r="K42" s="9">
        <f t="shared" si="10"/>
        <v>-4.1198627359342183E-44</v>
      </c>
      <c r="L42" s="9">
        <f t="shared" si="10"/>
        <v>1.9730883337298812E-69</v>
      </c>
      <c r="M42" s="9">
        <f t="shared" si="10"/>
        <v>4.1655005278293492E-65</v>
      </c>
      <c r="N42" s="9">
        <f t="shared" si="10"/>
        <v>-4.2656942360186493E-77</v>
      </c>
      <c r="O42" s="9">
        <f t="shared" si="10"/>
        <v>1.0951227315062181E-90</v>
      </c>
      <c r="P42" s="9">
        <f t="shared" si="10"/>
        <v>1.4913181452012255E-104</v>
      </c>
      <c r="Q42" s="9">
        <f t="shared" si="10"/>
        <v>-1.6445269501924365E-119</v>
      </c>
      <c r="R42" s="9">
        <f t="shared" si="10"/>
        <v>5.6686584366022226E-136</v>
      </c>
      <c r="S42" s="9">
        <f t="shared" si="11"/>
        <v>1.5803784298631156E-153</v>
      </c>
      <c r="T42" s="9">
        <f t="shared" si="11"/>
        <v>-2.3313327591903136E-171</v>
      </c>
      <c r="U42" s="9">
        <f t="shared" si="11"/>
        <v>8.5884346557457273E-191</v>
      </c>
      <c r="V42" s="9">
        <f t="shared" si="11"/>
        <v>-3.0525037125905307E-226</v>
      </c>
      <c r="W42" s="19">
        <f t="shared" si="12"/>
        <v>0.49293645737772285</v>
      </c>
    </row>
    <row r="43" spans="1:23" x14ac:dyDescent="0.25">
      <c r="A43" s="41"/>
      <c r="B43" s="16">
        <f t="shared" si="9"/>
        <v>0.4</v>
      </c>
      <c r="C43" s="9">
        <f t="shared" si="10"/>
        <v>-0.28543333452721703</v>
      </c>
      <c r="D43" s="9">
        <f t="shared" si="10"/>
        <v>2.3844166837581767E-3</v>
      </c>
      <c r="E43" s="9">
        <f t="shared" si="10"/>
        <v>3.87063946834885E-6</v>
      </c>
      <c r="F43" s="9">
        <f t="shared" si="10"/>
        <v>-1.0301967688189659E-9</v>
      </c>
      <c r="G43" s="9">
        <f t="shared" si="10"/>
        <v>4.1947670439120288E-30</v>
      </c>
      <c r="H43" s="9">
        <f t="shared" si="10"/>
        <v>2.4143278037684099E-20</v>
      </c>
      <c r="I43" s="9">
        <f t="shared" si="10"/>
        <v>-2.049937208390246E-27</v>
      </c>
      <c r="J43" s="9">
        <f t="shared" si="10"/>
        <v>-2.5895487720528068E-35</v>
      </c>
      <c r="K43" s="9">
        <f t="shared" si="10"/>
        <v>4.8431891153029063E-44</v>
      </c>
      <c r="L43" s="9">
        <f t="shared" si="10"/>
        <v>-2.6307844449731753E-69</v>
      </c>
      <c r="M43" s="9">
        <f t="shared" si="10"/>
        <v>-4.8968395573492146E-65</v>
      </c>
      <c r="N43" s="9">
        <f t="shared" si="10"/>
        <v>2.6363440234740426E-77</v>
      </c>
      <c r="O43" s="9">
        <f t="shared" si="10"/>
        <v>2.0830472198838783E-90</v>
      </c>
      <c r="P43" s="9">
        <f t="shared" si="10"/>
        <v>-2.413003446975036E-104</v>
      </c>
      <c r="Q43" s="9">
        <f t="shared" si="10"/>
        <v>1.2088737912503092E-134</v>
      </c>
      <c r="R43" s="9">
        <f t="shared" si="10"/>
        <v>9.1720820210362274E-136</v>
      </c>
      <c r="S43" s="9">
        <f t="shared" si="11"/>
        <v>-3.0060584078672164E-153</v>
      </c>
      <c r="T43" s="9">
        <f t="shared" si="11"/>
        <v>-1.4408428842656864E-171</v>
      </c>
      <c r="U43" s="9">
        <f t="shared" si="11"/>
        <v>1.0096310461849829E-190</v>
      </c>
      <c r="V43" s="9">
        <f t="shared" si="11"/>
        <v>-4.0700049501207076E-226</v>
      </c>
      <c r="W43" s="19">
        <f t="shared" si="12"/>
        <v>0.54951981455845145</v>
      </c>
    </row>
    <row r="44" spans="1:23" x14ac:dyDescent="0.25">
      <c r="A44" s="41"/>
      <c r="B44" s="16">
        <f t="shared" si="9"/>
        <v>0.5</v>
      </c>
      <c r="C44" s="9">
        <f t="shared" si="10"/>
        <v>-0.300122368793733</v>
      </c>
      <c r="D44" s="9">
        <f t="shared" si="10"/>
        <v>4.9699518737007847E-19</v>
      </c>
      <c r="E44" s="9">
        <f t="shared" si="10"/>
        <v>6.5851251851805197E-6</v>
      </c>
      <c r="F44" s="9">
        <f t="shared" si="10"/>
        <v>-2.6541934321360804E-25</v>
      </c>
      <c r="G44" s="9">
        <f t="shared" si="10"/>
        <v>-1.7119423475193884E-14</v>
      </c>
      <c r="H44" s="9">
        <f t="shared" si="10"/>
        <v>9.3303918150490549E-36</v>
      </c>
      <c r="I44" s="9">
        <f t="shared" si="10"/>
        <v>3.4875614867761724E-27</v>
      </c>
      <c r="J44" s="9">
        <f t="shared" si="10"/>
        <v>-2.1590073344762202E-50</v>
      </c>
      <c r="K44" s="9">
        <f t="shared" si="10"/>
        <v>-5.0924303995829582E-44</v>
      </c>
      <c r="L44" s="9">
        <f t="shared" si="10"/>
        <v>3.2884805562164689E-69</v>
      </c>
      <c r="M44" s="9">
        <f t="shared" si="10"/>
        <v>5.1488418127083386E-65</v>
      </c>
      <c r="N44" s="9">
        <f t="shared" si="10"/>
        <v>-3.2970335281834935E-92</v>
      </c>
      <c r="O44" s="9">
        <f t="shared" si="10"/>
        <v>-3.5438916028593668E-90</v>
      </c>
      <c r="P44" s="9">
        <f t="shared" si="10"/>
        <v>2.1758972005016194E-119</v>
      </c>
      <c r="Q44" s="9">
        <f t="shared" si="10"/>
        <v>1.6445269501924365E-119</v>
      </c>
      <c r="R44" s="9">
        <f t="shared" si="10"/>
        <v>-9.4523611784015562E-151</v>
      </c>
      <c r="S44" s="9">
        <f t="shared" si="11"/>
        <v>-5.1142120292114067E-153</v>
      </c>
      <c r="T44" s="9">
        <f t="shared" si="11"/>
        <v>2.7028949499591127E-186</v>
      </c>
      <c r="U44" s="9">
        <f t="shared" si="11"/>
        <v>1.0615889054816705E-190</v>
      </c>
      <c r="V44" s="9">
        <f t="shared" si="11"/>
        <v>-5.0875061876508842E-226</v>
      </c>
      <c r="W44" s="19">
        <f t="shared" si="12"/>
        <v>0.61788071623399987</v>
      </c>
    </row>
    <row r="45" spans="1:23" x14ac:dyDescent="0.25">
      <c r="A45" s="41"/>
      <c r="B45" s="16">
        <f t="shared" si="9"/>
        <v>0.6</v>
      </c>
      <c r="C45" s="9">
        <f t="shared" si="10"/>
        <v>-0.28543333452721703</v>
      </c>
      <c r="D45" s="9">
        <f t="shared" si="10"/>
        <v>-2.3844166837581758E-3</v>
      </c>
      <c r="E45" s="9">
        <f t="shared" si="10"/>
        <v>3.8706394683488525E-6</v>
      </c>
      <c r="F45" s="9">
        <f t="shared" si="10"/>
        <v>1.0301967688189657E-9</v>
      </c>
      <c r="G45" s="9">
        <f t="shared" si="10"/>
        <v>-6.2921505658680436E-30</v>
      </c>
      <c r="H45" s="9">
        <f t="shared" si="10"/>
        <v>-2.4143278037684102E-20</v>
      </c>
      <c r="I45" s="9">
        <f t="shared" si="10"/>
        <v>-2.0499372083902439E-27</v>
      </c>
      <c r="J45" s="9">
        <f t="shared" si="10"/>
        <v>2.58954877205281E-35</v>
      </c>
      <c r="K45" s="9">
        <f t="shared" si="10"/>
        <v>4.8431891153029043E-44</v>
      </c>
      <c r="L45" s="9">
        <f t="shared" si="10"/>
        <v>-3.9461766674597625E-69</v>
      </c>
      <c r="M45" s="9">
        <f t="shared" si="10"/>
        <v>-4.896839557349223E-65</v>
      </c>
      <c r="N45" s="9">
        <f t="shared" si="10"/>
        <v>-2.636344023474038E-77</v>
      </c>
      <c r="O45" s="9">
        <f t="shared" si="10"/>
        <v>2.083047219883873E-90</v>
      </c>
      <c r="P45" s="9">
        <f t="shared" si="10"/>
        <v>2.4130034469750347E-104</v>
      </c>
      <c r="Q45" s="9">
        <f t="shared" si="10"/>
        <v>-7.6558440779802025E-134</v>
      </c>
      <c r="R45" s="9">
        <f t="shared" si="10"/>
        <v>-9.1720820210362335E-136</v>
      </c>
      <c r="S45" s="9">
        <f t="shared" si="11"/>
        <v>-3.0060584078672376E-153</v>
      </c>
      <c r="T45" s="9">
        <f t="shared" si="11"/>
        <v>1.4408428842656905E-171</v>
      </c>
      <c r="U45" s="9">
        <f t="shared" si="11"/>
        <v>1.009631046184981E-190</v>
      </c>
      <c r="V45" s="9">
        <f t="shared" si="11"/>
        <v>-6.1050074251810615E-226</v>
      </c>
      <c r="W45" s="19">
        <f t="shared" si="12"/>
        <v>0.69461998920363444</v>
      </c>
    </row>
    <row r="46" spans="1:23" x14ac:dyDescent="0.25">
      <c r="A46" s="41"/>
      <c r="B46" s="16">
        <f t="shared" si="9"/>
        <v>0.7</v>
      </c>
      <c r="C46" s="9">
        <f t="shared" si="10"/>
        <v>-0.24280409674619538</v>
      </c>
      <c r="D46" s="9">
        <f t="shared" si="10"/>
        <v>-3.8580672376630383E-3</v>
      </c>
      <c r="E46" s="9">
        <f t="shared" si="10"/>
        <v>-2.0349155923072515E-6</v>
      </c>
      <c r="F46" s="9">
        <f t="shared" si="10"/>
        <v>6.3669661823043901E-10</v>
      </c>
      <c r="G46" s="9">
        <f t="shared" si="10"/>
        <v>1.7119423475193884E-14</v>
      </c>
      <c r="H46" s="9">
        <f t="shared" si="10"/>
        <v>1.4921366427127628E-20</v>
      </c>
      <c r="I46" s="9">
        <f t="shared" si="10"/>
        <v>-1.0777157683414035E-27</v>
      </c>
      <c r="J46" s="9">
        <f t="shared" si="10"/>
        <v>-4.1899779287069984E-35</v>
      </c>
      <c r="K46" s="9">
        <f t="shared" si="10"/>
        <v>-4.1198627359342098E-44</v>
      </c>
      <c r="L46" s="9">
        <f t="shared" si="10"/>
        <v>4.6038727787030566E-69</v>
      </c>
      <c r="M46" s="9">
        <f t="shared" si="10"/>
        <v>4.1655005278293753E-65</v>
      </c>
      <c r="N46" s="9">
        <f t="shared" si="10"/>
        <v>4.2656942360186478E-77</v>
      </c>
      <c r="O46" s="9">
        <f t="shared" si="10"/>
        <v>1.0951227315062186E-90</v>
      </c>
      <c r="P46" s="9">
        <f t="shared" si="10"/>
        <v>-1.4913181452012363E-104</v>
      </c>
      <c r="Q46" s="9">
        <f t="shared" si="10"/>
        <v>-1.6445269501924365E-119</v>
      </c>
      <c r="R46" s="9">
        <f t="shared" si="10"/>
        <v>-5.6686584366022081E-136</v>
      </c>
      <c r="S46" s="9">
        <f t="shared" si="11"/>
        <v>1.5803784298631254E-153</v>
      </c>
      <c r="T46" s="9">
        <f t="shared" si="11"/>
        <v>2.3313327591903182E-171</v>
      </c>
      <c r="U46" s="9">
        <f t="shared" si="11"/>
        <v>8.5884346557456688E-191</v>
      </c>
      <c r="V46" s="9">
        <f t="shared" si="11"/>
        <v>-7.1225086627112388E-226</v>
      </c>
      <c r="W46" s="19">
        <f t="shared" si="12"/>
        <v>0.77566956321534919</v>
      </c>
    </row>
    <row r="47" spans="1:23" x14ac:dyDescent="0.25">
      <c r="A47" s="41"/>
      <c r="B47" s="16">
        <f t="shared" si="9"/>
        <v>0.8</v>
      </c>
      <c r="C47" s="9">
        <f t="shared" si="10"/>
        <v>-0.17640750226003904</v>
      </c>
      <c r="D47" s="9">
        <f t="shared" si="10"/>
        <v>-3.8580672376630387E-3</v>
      </c>
      <c r="E47" s="9">
        <f t="shared" si="10"/>
        <v>-6.2628262179852629E-6</v>
      </c>
      <c r="F47" s="9">
        <f t="shared" si="10"/>
        <v>-6.3669661823043839E-10</v>
      </c>
      <c r="G47" s="9">
        <f t="shared" si="10"/>
        <v>8.3895340878240576E-30</v>
      </c>
      <c r="H47" s="9">
        <f t="shared" si="10"/>
        <v>1.4921366427127649E-20</v>
      </c>
      <c r="I47" s="9">
        <f t="shared" si="10"/>
        <v>3.3168680779784934E-27</v>
      </c>
      <c r="J47" s="9">
        <f t="shared" si="10"/>
        <v>4.1899779287069963E-35</v>
      </c>
      <c r="K47" s="9">
        <f t="shared" si="10"/>
        <v>2.9932554872007254E-44</v>
      </c>
      <c r="L47" s="9">
        <f t="shared" si="10"/>
        <v>-5.2615688899463506E-69</v>
      </c>
      <c r="M47" s="9">
        <f t="shared" si="10"/>
        <v>-3.0264132838968099E-65</v>
      </c>
      <c r="N47" s="9">
        <f t="shared" si="10"/>
        <v>-4.2656942360186509E-77</v>
      </c>
      <c r="O47" s="9">
        <f t="shared" si="10"/>
        <v>-3.3704412019430839E-90</v>
      </c>
      <c r="P47" s="9">
        <f t="shared" si="10"/>
        <v>-1.491318145201224E-104</v>
      </c>
      <c r="Q47" s="9">
        <f t="shared" si="10"/>
        <v>2.4177475825006183E-134</v>
      </c>
      <c r="R47" s="9">
        <f t="shared" si="10"/>
        <v>5.6686584366022302E-136</v>
      </c>
      <c r="S47" s="9">
        <f t="shared" si="11"/>
        <v>4.8639046760965602E-153</v>
      </c>
      <c r="T47" s="9">
        <f t="shared" si="11"/>
        <v>2.3313327591903127E-171</v>
      </c>
      <c r="U47" s="9">
        <f t="shared" si="11"/>
        <v>6.2398630263943246E-191</v>
      </c>
      <c r="V47" s="9">
        <f t="shared" si="11"/>
        <v>-8.1400099002414153E-226</v>
      </c>
      <c r="W47" s="19">
        <f t="shared" si="12"/>
        <v>0.85654423342040698</v>
      </c>
    </row>
    <row r="48" spans="1:23" x14ac:dyDescent="0.25">
      <c r="A48" s="41"/>
      <c r="B48" s="16">
        <f t="shared" si="9"/>
        <v>0.9</v>
      </c>
      <c r="C48" s="9">
        <f t="shared" si="10"/>
        <v>-9.274291234932891E-2</v>
      </c>
      <c r="D48" s="9">
        <f t="shared" si="10"/>
        <v>-2.3844166837581771E-3</v>
      </c>
      <c r="E48" s="9">
        <f t="shared" si="10"/>
        <v>-5.3274781848975143E-6</v>
      </c>
      <c r="F48" s="9">
        <f t="shared" si="10"/>
        <v>-1.0301967688189661E-9</v>
      </c>
      <c r="G48" s="9">
        <f t="shared" si="10"/>
        <v>-1.7119423475193884E-14</v>
      </c>
      <c r="H48" s="9">
        <f t="shared" si="10"/>
        <v>-2.4143278037684096E-20</v>
      </c>
      <c r="I48" s="9">
        <f t="shared" si="10"/>
        <v>-2.8214965117294836E-27</v>
      </c>
      <c r="J48" s="9">
        <f t="shared" si="10"/>
        <v>-2.5895487720528052E-35</v>
      </c>
      <c r="K48" s="9">
        <f t="shared" si="10"/>
        <v>-1.5736475361427422E-44</v>
      </c>
      <c r="L48" s="9">
        <f t="shared" si="10"/>
        <v>5.9192650011896437E-69</v>
      </c>
      <c r="M48" s="9">
        <f t="shared" si="10"/>
        <v>1.5910796214752013E-65</v>
      </c>
      <c r="N48" s="9">
        <f t="shared" si="10"/>
        <v>2.6363440234740456E-77</v>
      </c>
      <c r="O48" s="9">
        <f t="shared" si="10"/>
        <v>2.8670685329358994E-90</v>
      </c>
      <c r="P48" s="9">
        <f t="shared" si="10"/>
        <v>2.4130034469750338E-104</v>
      </c>
      <c r="Q48" s="9">
        <f t="shared" si="10"/>
        <v>1.6445269501924365E-119</v>
      </c>
      <c r="R48" s="9">
        <f t="shared" si="10"/>
        <v>9.1720820210362244E-136</v>
      </c>
      <c r="S48" s="9">
        <f t="shared" si="11"/>
        <v>4.1374844444688131E-153</v>
      </c>
      <c r="T48" s="9">
        <f t="shared" si="11"/>
        <v>1.440842884265691E-171</v>
      </c>
      <c r="U48" s="9">
        <f t="shared" si="11"/>
        <v>3.2804901283373206E-191</v>
      </c>
      <c r="V48" s="9">
        <f t="shared" si="11"/>
        <v>-9.1575111377715918E-226</v>
      </c>
      <c r="W48" s="19">
        <f t="shared" si="12"/>
        <v>0.93270741023468462</v>
      </c>
    </row>
    <row r="49" spans="1:23" x14ac:dyDescent="0.25">
      <c r="A49" s="41"/>
      <c r="B49" s="16">
        <f t="shared" si="9"/>
        <v>1</v>
      </c>
      <c r="C49" s="9">
        <f t="shared" si="10"/>
        <v>-3.67694456411157E-17</v>
      </c>
      <c r="D49" s="9">
        <f t="shared" si="10"/>
        <v>-9.9399037474015695E-19</v>
      </c>
      <c r="E49" s="9">
        <f t="shared" si="10"/>
        <v>-2.4203267838011263E-21</v>
      </c>
      <c r="F49" s="9">
        <f t="shared" si="10"/>
        <v>-5.3083868642721608E-25</v>
      </c>
      <c r="G49" s="9">
        <f t="shared" si="10"/>
        <v>-1.0486917609780072E-29</v>
      </c>
      <c r="H49" s="9">
        <f t="shared" si="10"/>
        <v>-1.866078363009811E-35</v>
      </c>
      <c r="I49" s="9">
        <f t="shared" si="10"/>
        <v>-2.990946396845846E-42</v>
      </c>
      <c r="J49" s="9">
        <f t="shared" si="10"/>
        <v>-4.3180146689524403E-50</v>
      </c>
      <c r="K49" s="9">
        <f t="shared" si="10"/>
        <v>-5.6150849122008732E-59</v>
      </c>
      <c r="L49" s="9">
        <f t="shared" si="10"/>
        <v>-6.5769611124329378E-69</v>
      </c>
      <c r="M49" s="9">
        <f t="shared" si="10"/>
        <v>-2.5231265888538251E-79</v>
      </c>
      <c r="N49" s="9">
        <f t="shared" si="10"/>
        <v>-6.5940670563669869E-92</v>
      </c>
      <c r="O49" s="9">
        <f t="shared" si="10"/>
        <v>6.946100855575884E-105</v>
      </c>
      <c r="P49" s="9">
        <f t="shared" si="10"/>
        <v>-4.3517944010032388E-119</v>
      </c>
      <c r="Q49" s="9">
        <f t="shared" si="10"/>
        <v>-8.8647178692305116E-134</v>
      </c>
      <c r="R49" s="9">
        <f t="shared" si="10"/>
        <v>-1.8904722356803112E-150</v>
      </c>
      <c r="S49" s="9">
        <f t="shared" si="11"/>
        <v>7.5176937908375957E-168</v>
      </c>
      <c r="T49" s="9">
        <f t="shared" si="11"/>
        <v>-5.4057898999182254E-186</v>
      </c>
      <c r="U49" s="9">
        <f t="shared" si="11"/>
        <v>-6.242669039635686E-205</v>
      </c>
      <c r="V49" s="9">
        <f t="shared" si="11"/>
        <v>-1.0175012375301768E-225</v>
      </c>
      <c r="W49" s="19">
        <f t="shared" si="12"/>
        <v>1</v>
      </c>
    </row>
    <row r="50" spans="1:23" ht="15.75" thickBot="1" x14ac:dyDescent="0.3"/>
    <row r="51" spans="1:23" x14ac:dyDescent="0.25">
      <c r="A51" s="3" t="s">
        <v>23</v>
      </c>
      <c r="B51" s="18">
        <f>B23+B23/2</f>
        <v>9</v>
      </c>
      <c r="C51" s="29" t="s">
        <v>15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1"/>
    </row>
    <row r="52" spans="1:23" ht="15.75" thickBot="1" x14ac:dyDescent="0.3">
      <c r="A52" s="41" t="s">
        <v>26</v>
      </c>
      <c r="B52" s="12" t="s">
        <v>19</v>
      </c>
      <c r="C52" s="6">
        <v>1</v>
      </c>
      <c r="D52" s="7">
        <v>2</v>
      </c>
      <c r="E52" s="7">
        <v>3</v>
      </c>
      <c r="F52" s="7">
        <v>4</v>
      </c>
      <c r="G52" s="7">
        <v>5</v>
      </c>
      <c r="H52" s="7">
        <v>6</v>
      </c>
      <c r="I52" s="7">
        <v>7</v>
      </c>
      <c r="J52" s="7">
        <v>8</v>
      </c>
      <c r="K52" s="7">
        <v>9</v>
      </c>
      <c r="L52" s="7">
        <v>10</v>
      </c>
      <c r="M52" s="7">
        <v>11</v>
      </c>
      <c r="N52" s="7">
        <v>12</v>
      </c>
      <c r="O52" s="7">
        <v>13</v>
      </c>
      <c r="P52" s="7">
        <v>14</v>
      </c>
      <c r="Q52" s="7">
        <v>15</v>
      </c>
      <c r="R52" s="7">
        <v>16</v>
      </c>
      <c r="S52" s="7">
        <v>17</v>
      </c>
      <c r="T52" s="7">
        <v>18</v>
      </c>
      <c r="U52" s="7">
        <v>19</v>
      </c>
      <c r="V52" s="8">
        <v>20</v>
      </c>
      <c r="W52" s="17" t="s">
        <v>20</v>
      </c>
    </row>
    <row r="53" spans="1:23" x14ac:dyDescent="0.25">
      <c r="A53" s="41"/>
      <c r="B53" s="20">
        <f>B39</f>
        <v>0</v>
      </c>
      <c r="C53" s="9">
        <f t="shared" ref="C53:L53" si="13">((-1)^C$24)*EXP(-Dab*C$24^2*PI()*PI()*$B51*3600/R.^2)</f>
        <v>-2.7033053052849785E-2</v>
      </c>
      <c r="D53" s="9">
        <f t="shared" si="13"/>
        <v>5.3404811547192773E-7</v>
      </c>
      <c r="E53" s="9">
        <f t="shared" si="13"/>
        <v>-7.710026495179089E-15</v>
      </c>
      <c r="F53" s="9">
        <f t="shared" si="13"/>
        <v>8.1343255104759364E-26</v>
      </c>
      <c r="G53" s="9">
        <f t="shared" si="13"/>
        <v>-6.2715865206181085E-40</v>
      </c>
      <c r="H53" s="9">
        <f t="shared" si="13"/>
        <v>3.5336495975075795E-57</v>
      </c>
      <c r="I53" s="9">
        <f t="shared" si="13"/>
        <v>-1.4549890982976255E-77</v>
      </c>
      <c r="J53" s="9">
        <f t="shared" si="13"/>
        <v>4.378105172437832E-101</v>
      </c>
      <c r="K53" s="9">
        <f t="shared" si="13"/>
        <v>-9.6272629611924885E-128</v>
      </c>
      <c r="L53" s="9">
        <f t="shared" si="13"/>
        <v>1.5470689580431236E-157</v>
      </c>
      <c r="M53" s="9">
        <f t="shared" ref="M53:S53" si="14">((-1)^M$24)*EXP(-Dab*M$24^2*PI()*PI()*$B51*3600/R.^2)</f>
        <v>-1.8167982514374389E-190</v>
      </c>
      <c r="N53" s="9">
        <f t="shared" si="14"/>
        <v>1.5591716438544422E-226</v>
      </c>
      <c r="O53" s="9">
        <f t="shared" si="14"/>
        <v>-9.7784798649259708E-266</v>
      </c>
      <c r="P53" s="9">
        <f t="shared" si="14"/>
        <v>4.4816605313275536E-308</v>
      </c>
      <c r="Q53" s="9">
        <f t="shared" si="14"/>
        <v>0</v>
      </c>
      <c r="R53" s="9">
        <f t="shared" si="14"/>
        <v>0</v>
      </c>
      <c r="S53" s="9">
        <f t="shared" si="14"/>
        <v>0</v>
      </c>
      <c r="T53" s="9">
        <f t="shared" ref="T53:V53" si="15">((-1)^T$24)*EXP(-Dab*T$24^2*PI()*PI()*$B51*3600/R.^2)</f>
        <v>0</v>
      </c>
      <c r="U53" s="9">
        <f t="shared" si="15"/>
        <v>0</v>
      </c>
      <c r="V53" s="9">
        <f t="shared" si="15"/>
        <v>0</v>
      </c>
      <c r="W53" s="21">
        <f>1+2*SUM(C53:V53)</f>
        <v>0.94593496199051597</v>
      </c>
    </row>
    <row r="54" spans="1:23" x14ac:dyDescent="0.25">
      <c r="A54" s="41"/>
      <c r="B54" s="20">
        <f t="shared" ref="B54:B63" si="16">B40</f>
        <v>0.1</v>
      </c>
      <c r="C54" s="23">
        <f t="shared" ref="C54:S63" si="17">(((-1)^C$24)/C$24)*SIN(C$24*PI()*$B54)*EXP(-Dab*C$24^2*PI()*PI()*$B$51*3600/R.^2)</f>
        <v>-8.3536728031701358E-3</v>
      </c>
      <c r="D54" s="23">
        <f t="shared" si="17"/>
        <v>1.5695280314449343E-7</v>
      </c>
      <c r="E54" s="23">
        <f t="shared" si="17"/>
        <v>-2.0791808205603325E-15</v>
      </c>
      <c r="F54" s="23">
        <f t="shared" si="17"/>
        <v>1.93405082060101E-26</v>
      </c>
      <c r="G54" s="23">
        <f t="shared" si="17"/>
        <v>-1.2543173041236218E-40</v>
      </c>
      <c r="H54" s="23">
        <f t="shared" si="17"/>
        <v>5.601167460022217E-58</v>
      </c>
      <c r="I54" s="23">
        <f t="shared" si="17"/>
        <v>-1.681587010218657E-78</v>
      </c>
      <c r="J54" s="23">
        <f t="shared" si="17"/>
        <v>3.2167320666804416E-102</v>
      </c>
      <c r="K54" s="23">
        <f t="shared" si="17"/>
        <v>-3.3055420714721768E-129</v>
      </c>
      <c r="L54" s="23">
        <f t="shared" si="17"/>
        <v>1.8953891435836216E-174</v>
      </c>
      <c r="M54" s="23">
        <f t="shared" si="17"/>
        <v>5.1038321367714286E-192</v>
      </c>
      <c r="N54" s="23">
        <f t="shared" si="17"/>
        <v>-7.6371508170854431E-228</v>
      </c>
      <c r="O54" s="23">
        <f t="shared" si="17"/>
        <v>6.0853510691371962E-267</v>
      </c>
      <c r="P54" s="23">
        <f t="shared" si="17"/>
        <v>0</v>
      </c>
      <c r="Q54" s="23">
        <f t="shared" si="17"/>
        <v>0</v>
      </c>
      <c r="R54" s="23">
        <f t="shared" si="17"/>
        <v>0</v>
      </c>
      <c r="S54" s="23">
        <f t="shared" si="17"/>
        <v>0</v>
      </c>
      <c r="T54" s="23">
        <f t="shared" ref="S54:V63" si="18">(((-1)^T$24)/T$24)*SIN(T$24*PI()*$B54)*EXP(-Dab*T$24^2*PI()*PI()*$B$51*3600/R.^2)</f>
        <v>0</v>
      </c>
      <c r="U54" s="23">
        <f t="shared" si="18"/>
        <v>0</v>
      </c>
      <c r="V54" s="23">
        <f t="shared" si="18"/>
        <v>0</v>
      </c>
      <c r="W54" s="22">
        <f>1+(2/(PI()*B54))*SUM(C54:V54)</f>
        <v>0.94681986640869065</v>
      </c>
    </row>
    <row r="55" spans="1:23" x14ac:dyDescent="0.25">
      <c r="A55" s="41"/>
      <c r="B55" s="20">
        <f t="shared" si="16"/>
        <v>0.2</v>
      </c>
      <c r="C55" s="23">
        <f t="shared" si="17"/>
        <v>-1.5889629908905124E-2</v>
      </c>
      <c r="D55" s="23">
        <f t="shared" si="17"/>
        <v>2.5395497011736176E-7</v>
      </c>
      <c r="E55" s="23">
        <f t="shared" si="17"/>
        <v>-2.4442236463494525E-15</v>
      </c>
      <c r="F55" s="23">
        <f t="shared" si="17"/>
        <v>1.1953091431010499E-26</v>
      </c>
      <c r="G55" s="23">
        <f t="shared" si="17"/>
        <v>-1.5367249071122007E-56</v>
      </c>
      <c r="H55" s="23">
        <f t="shared" si="17"/>
        <v>-3.4617118669736475E-58</v>
      </c>
      <c r="I55" s="23">
        <f t="shared" si="17"/>
        <v>1.9768240901062376E-78</v>
      </c>
      <c r="J55" s="23">
        <f t="shared" si="17"/>
        <v>-5.2047818165906465E-102</v>
      </c>
      <c r="K55" s="23">
        <f t="shared" si="17"/>
        <v>6.2875146539227889E-129</v>
      </c>
      <c r="L55" s="23">
        <f t="shared" si="17"/>
        <v>-3.7907782871672432E-174</v>
      </c>
      <c r="M55" s="23">
        <f t="shared" si="17"/>
        <v>-9.7080656235061699E-192</v>
      </c>
      <c r="N55" s="23">
        <f t="shared" si="17"/>
        <v>1.2357169599253279E-227</v>
      </c>
      <c r="O55" s="23">
        <f t="shared" si="17"/>
        <v>-7.1537592269221482E-267</v>
      </c>
      <c r="P55" s="23">
        <f t="shared" si="17"/>
        <v>0</v>
      </c>
      <c r="Q55" s="23">
        <f t="shared" si="17"/>
        <v>0</v>
      </c>
      <c r="R55" s="23">
        <f t="shared" si="17"/>
        <v>0</v>
      </c>
      <c r="S55" s="23">
        <f t="shared" si="18"/>
        <v>0</v>
      </c>
      <c r="T55" s="23">
        <f t="shared" si="18"/>
        <v>0</v>
      </c>
      <c r="U55" s="23">
        <f t="shared" si="18"/>
        <v>0</v>
      </c>
      <c r="V55" s="23">
        <f t="shared" si="18"/>
        <v>0</v>
      </c>
      <c r="W55" s="22">
        <f t="shared" ref="W55:W63" si="19">1+(2/(PI()*B55))*SUM(C55:V55)</f>
        <v>0.94942254548570715</v>
      </c>
    </row>
    <row r="56" spans="1:23" x14ac:dyDescent="0.25">
      <c r="A56" s="41"/>
      <c r="B56" s="20">
        <f t="shared" si="16"/>
        <v>0.3</v>
      </c>
      <c r="C56" s="23">
        <f t="shared" si="17"/>
        <v>-2.1870199329595032E-2</v>
      </c>
      <c r="D56" s="23">
        <f t="shared" si="17"/>
        <v>2.5395497011736176E-7</v>
      </c>
      <c r="E56" s="23">
        <f t="shared" si="17"/>
        <v>-7.9417640469715085E-16</v>
      </c>
      <c r="F56" s="23">
        <f t="shared" si="17"/>
        <v>-1.1953091431010494E-26</v>
      </c>
      <c r="G56" s="23">
        <f t="shared" si="17"/>
        <v>1.2543173041236218E-40</v>
      </c>
      <c r="H56" s="23">
        <f t="shared" si="17"/>
        <v>-3.461711866973649E-58</v>
      </c>
      <c r="I56" s="23">
        <f t="shared" si="17"/>
        <v>-6.4230908286320977E-79</v>
      </c>
      <c r="J56" s="23">
        <f t="shared" si="17"/>
        <v>5.2047818165906457E-102</v>
      </c>
      <c r="K56" s="23">
        <f t="shared" si="17"/>
        <v>-8.6540214943568945E-129</v>
      </c>
      <c r="L56" s="23">
        <f t="shared" si="17"/>
        <v>5.6861674307508652E-174</v>
      </c>
      <c r="M56" s="23">
        <f t="shared" si="17"/>
        <v>1.3362006006941586E-191</v>
      </c>
      <c r="N56" s="23">
        <f t="shared" si="17"/>
        <v>-1.2357169599253282E-227</v>
      </c>
      <c r="O56" s="23">
        <f t="shared" si="17"/>
        <v>2.3243972749349003E-267</v>
      </c>
      <c r="P56" s="23">
        <f t="shared" si="17"/>
        <v>0</v>
      </c>
      <c r="Q56" s="23">
        <f t="shared" si="17"/>
        <v>0</v>
      </c>
      <c r="R56" s="23">
        <f t="shared" si="17"/>
        <v>0</v>
      </c>
      <c r="S56" s="23">
        <f t="shared" si="18"/>
        <v>0</v>
      </c>
      <c r="T56" s="23">
        <f t="shared" si="18"/>
        <v>0</v>
      </c>
      <c r="U56" s="23">
        <f t="shared" si="18"/>
        <v>0</v>
      </c>
      <c r="V56" s="23">
        <f t="shared" si="18"/>
        <v>0</v>
      </c>
      <c r="W56" s="22">
        <f t="shared" si="19"/>
        <v>0.95359053451304776</v>
      </c>
    </row>
    <row r="57" spans="1:23" x14ac:dyDescent="0.25">
      <c r="A57" s="41"/>
      <c r="B57" s="20">
        <f t="shared" si="16"/>
        <v>0.4</v>
      </c>
      <c r="C57" s="23">
        <f t="shared" si="17"/>
        <v>-2.5709961261265381E-2</v>
      </c>
      <c r="D57" s="23">
        <f t="shared" si="17"/>
        <v>1.5695280314449346E-7</v>
      </c>
      <c r="E57" s="23">
        <f t="shared" si="17"/>
        <v>1.5106132895501642E-15</v>
      </c>
      <c r="F57" s="23">
        <f t="shared" si="17"/>
        <v>-1.9340508206010103E-26</v>
      </c>
      <c r="G57" s="23">
        <f t="shared" si="17"/>
        <v>3.0734498142244015E-56</v>
      </c>
      <c r="H57" s="23">
        <f t="shared" si="17"/>
        <v>5.6011674600222163E-58</v>
      </c>
      <c r="I57" s="23">
        <f t="shared" si="17"/>
        <v>-1.2217444774652403E-78</v>
      </c>
      <c r="J57" s="23">
        <f t="shared" si="17"/>
        <v>-3.2167320666804392E-102</v>
      </c>
      <c r="K57" s="23">
        <f t="shared" si="17"/>
        <v>1.0173412414810104E-128</v>
      </c>
      <c r="L57" s="23">
        <f t="shared" si="17"/>
        <v>-7.5815565743344863E-174</v>
      </c>
      <c r="M57" s="23">
        <f t="shared" si="17"/>
        <v>-1.5707980143847425E-191</v>
      </c>
      <c r="N57" s="23">
        <f t="shared" si="17"/>
        <v>7.6371508170854501E-228</v>
      </c>
      <c r="O57" s="23">
        <f t="shared" si="17"/>
        <v>4.4212663495710793E-267</v>
      </c>
      <c r="P57" s="23">
        <f t="shared" si="17"/>
        <v>0</v>
      </c>
      <c r="Q57" s="23">
        <f t="shared" si="17"/>
        <v>0</v>
      </c>
      <c r="R57" s="23">
        <f t="shared" si="17"/>
        <v>0</v>
      </c>
      <c r="S57" s="23">
        <f t="shared" si="18"/>
        <v>0</v>
      </c>
      <c r="T57" s="23">
        <f t="shared" si="18"/>
        <v>0</v>
      </c>
      <c r="U57" s="23">
        <f t="shared" si="18"/>
        <v>0</v>
      </c>
      <c r="V57" s="23">
        <f t="shared" si="18"/>
        <v>0</v>
      </c>
      <c r="W57" s="22">
        <f t="shared" si="19"/>
        <v>0.95908157558383167</v>
      </c>
    </row>
    <row r="58" spans="1:23" x14ac:dyDescent="0.25">
      <c r="A58" s="41"/>
      <c r="B58" s="20">
        <f t="shared" si="16"/>
        <v>0.5</v>
      </c>
      <c r="C58" s="23">
        <f t="shared" si="17"/>
        <v>-2.7033053052849785E-2</v>
      </c>
      <c r="D58" s="23">
        <f t="shared" si="17"/>
        <v>3.2714411175864624E-23</v>
      </c>
      <c r="E58" s="23">
        <f t="shared" si="17"/>
        <v>2.5700088317263629E-15</v>
      </c>
      <c r="F58" s="23">
        <f t="shared" si="17"/>
        <v>-4.9828781654416829E-42</v>
      </c>
      <c r="G58" s="23">
        <f t="shared" si="17"/>
        <v>-1.2543173041236218E-40</v>
      </c>
      <c r="H58" s="23">
        <f t="shared" si="17"/>
        <v>2.164622672287439E-73</v>
      </c>
      <c r="I58" s="23">
        <f t="shared" si="17"/>
        <v>2.0785558547108935E-78</v>
      </c>
      <c r="J58" s="23">
        <f t="shared" si="17"/>
        <v>-2.6819143937198234E-117</v>
      </c>
      <c r="K58" s="23">
        <f t="shared" si="17"/>
        <v>-1.0696958845769431E-128</v>
      </c>
      <c r="L58" s="23">
        <f t="shared" si="17"/>
        <v>9.4769457179181074E-174</v>
      </c>
      <c r="M58" s="23">
        <f t="shared" si="17"/>
        <v>1.6516347740340355E-191</v>
      </c>
      <c r="N58" s="23">
        <f t="shared" si="17"/>
        <v>-9.5510836520280154E-243</v>
      </c>
      <c r="O58" s="23">
        <f t="shared" si="17"/>
        <v>-7.5219075884045935E-267</v>
      </c>
      <c r="P58" s="23">
        <f t="shared" si="17"/>
        <v>0</v>
      </c>
      <c r="Q58" s="23">
        <f t="shared" si="17"/>
        <v>0</v>
      </c>
      <c r="R58" s="23">
        <f t="shared" si="17"/>
        <v>0</v>
      </c>
      <c r="S58" s="23">
        <f t="shared" si="18"/>
        <v>0</v>
      </c>
      <c r="T58" s="23">
        <f t="shared" si="18"/>
        <v>0</v>
      </c>
      <c r="U58" s="23">
        <f t="shared" si="18"/>
        <v>0</v>
      </c>
      <c r="V58" s="23">
        <f t="shared" si="18"/>
        <v>0</v>
      </c>
      <c r="W58" s="22">
        <f t="shared" si="19"/>
        <v>0.9655804478381913</v>
      </c>
    </row>
    <row r="59" spans="1:23" x14ac:dyDescent="0.25">
      <c r="A59" s="41"/>
      <c r="B59" s="20">
        <f t="shared" si="16"/>
        <v>0.6</v>
      </c>
      <c r="C59" s="23">
        <f t="shared" si="17"/>
        <v>-2.5709961261265384E-2</v>
      </c>
      <c r="D59" s="23">
        <f t="shared" si="17"/>
        <v>-1.5695280314449341E-7</v>
      </c>
      <c r="E59" s="23">
        <f t="shared" si="17"/>
        <v>1.510613289550165E-15</v>
      </c>
      <c r="F59" s="23">
        <f t="shared" si="17"/>
        <v>1.93405082060101E-26</v>
      </c>
      <c r="G59" s="23">
        <f t="shared" si="17"/>
        <v>-4.6101747213366022E-56</v>
      </c>
      <c r="H59" s="23">
        <f t="shared" si="17"/>
        <v>-5.601167460022217E-58</v>
      </c>
      <c r="I59" s="23">
        <f t="shared" si="17"/>
        <v>-1.2217444774652389E-78</v>
      </c>
      <c r="J59" s="23">
        <f t="shared" si="17"/>
        <v>3.2167320666804432E-102</v>
      </c>
      <c r="K59" s="23">
        <f t="shared" si="17"/>
        <v>1.01734124148101E-128</v>
      </c>
      <c r="L59" s="23">
        <f t="shared" si="17"/>
        <v>-1.137233486150173E-173</v>
      </c>
      <c r="M59" s="23">
        <f t="shared" si="17"/>
        <v>-1.5707980143847453E-191</v>
      </c>
      <c r="N59" s="23">
        <f t="shared" si="17"/>
        <v>-7.637150817085436E-228</v>
      </c>
      <c r="O59" s="23">
        <f t="shared" si="17"/>
        <v>4.4212663495710681E-267</v>
      </c>
      <c r="P59" s="23">
        <f t="shared" si="17"/>
        <v>0</v>
      </c>
      <c r="Q59" s="23">
        <f t="shared" si="17"/>
        <v>0</v>
      </c>
      <c r="R59" s="23">
        <f t="shared" si="17"/>
        <v>0</v>
      </c>
      <c r="S59" s="23">
        <f t="shared" si="18"/>
        <v>0</v>
      </c>
      <c r="T59" s="23">
        <f t="shared" si="18"/>
        <v>0</v>
      </c>
      <c r="U59" s="23">
        <f t="shared" si="18"/>
        <v>0</v>
      </c>
      <c r="V59" s="23">
        <f t="shared" si="18"/>
        <v>0</v>
      </c>
      <c r="W59" s="22">
        <f t="shared" si="19"/>
        <v>0.97272071732502841</v>
      </c>
    </row>
    <row r="60" spans="1:23" x14ac:dyDescent="0.25">
      <c r="A60" s="41"/>
      <c r="B60" s="20">
        <f t="shared" si="16"/>
        <v>0.7</v>
      </c>
      <c r="C60" s="23">
        <f t="shared" si="17"/>
        <v>-2.1870199329595032E-2</v>
      </c>
      <c r="D60" s="23">
        <f t="shared" si="17"/>
        <v>-2.5395497011736176E-7</v>
      </c>
      <c r="E60" s="23">
        <f t="shared" si="17"/>
        <v>-7.9417640469714996E-16</v>
      </c>
      <c r="F60" s="23">
        <f t="shared" si="17"/>
        <v>1.1953091431010501E-26</v>
      </c>
      <c r="G60" s="23">
        <f t="shared" si="17"/>
        <v>1.2543173041236218E-40</v>
      </c>
      <c r="H60" s="23">
        <f t="shared" si="17"/>
        <v>3.4617118669736454E-58</v>
      </c>
      <c r="I60" s="23">
        <f t="shared" si="17"/>
        <v>-6.4230908286321481E-79</v>
      </c>
      <c r="J60" s="23">
        <f t="shared" si="17"/>
        <v>-5.2047818165906473E-102</v>
      </c>
      <c r="K60" s="23">
        <f t="shared" si="17"/>
        <v>-8.6540214943568752E-129</v>
      </c>
      <c r="L60" s="23">
        <f t="shared" si="17"/>
        <v>1.3267724005085351E-173</v>
      </c>
      <c r="M60" s="23">
        <f t="shared" si="17"/>
        <v>1.3362006006941671E-191</v>
      </c>
      <c r="N60" s="23">
        <f t="shared" si="17"/>
        <v>1.2357169599253277E-227</v>
      </c>
      <c r="O60" s="23">
        <f t="shared" si="17"/>
        <v>2.3243972749349012E-267</v>
      </c>
      <c r="P60" s="23">
        <f t="shared" si="17"/>
        <v>0</v>
      </c>
      <c r="Q60" s="23">
        <f t="shared" si="17"/>
        <v>0</v>
      </c>
      <c r="R60" s="23">
        <f t="shared" si="17"/>
        <v>0</v>
      </c>
      <c r="S60" s="23">
        <f t="shared" si="18"/>
        <v>0</v>
      </c>
      <c r="T60" s="23">
        <f t="shared" si="18"/>
        <v>0</v>
      </c>
      <c r="U60" s="23">
        <f t="shared" si="18"/>
        <v>0</v>
      </c>
      <c r="V60" s="23">
        <f t="shared" si="18"/>
        <v>0</v>
      </c>
      <c r="W60" s="22">
        <f t="shared" si="19"/>
        <v>0.98010976715486253</v>
      </c>
    </row>
    <row r="61" spans="1:23" x14ac:dyDescent="0.25">
      <c r="A61" s="41"/>
      <c r="B61" s="20">
        <f t="shared" si="16"/>
        <v>0.8</v>
      </c>
      <c r="C61" s="23">
        <f t="shared" si="17"/>
        <v>-1.5889629908905124E-2</v>
      </c>
      <c r="D61" s="23">
        <f t="shared" si="17"/>
        <v>-2.5395497011736176E-7</v>
      </c>
      <c r="E61" s="23">
        <f t="shared" si="17"/>
        <v>-2.4442236463494521E-15</v>
      </c>
      <c r="F61" s="23">
        <f t="shared" si="17"/>
        <v>-1.1953091431010489E-26</v>
      </c>
      <c r="G61" s="23">
        <f t="shared" si="17"/>
        <v>6.146899628448803E-56</v>
      </c>
      <c r="H61" s="23">
        <f t="shared" si="17"/>
        <v>3.4617118669736504E-58</v>
      </c>
      <c r="I61" s="23">
        <f t="shared" si="17"/>
        <v>1.9768240901062381E-78</v>
      </c>
      <c r="J61" s="23">
        <f t="shared" si="17"/>
        <v>5.204781816590645E-102</v>
      </c>
      <c r="K61" s="23">
        <f t="shared" si="17"/>
        <v>6.28751465392278E-129</v>
      </c>
      <c r="L61" s="23">
        <f t="shared" si="17"/>
        <v>-1.5163113148668973E-173</v>
      </c>
      <c r="M61" s="23">
        <f t="shared" si="17"/>
        <v>-9.7080656235061886E-192</v>
      </c>
      <c r="N61" s="23">
        <f t="shared" si="17"/>
        <v>-1.2357169599253286E-227</v>
      </c>
      <c r="O61" s="23">
        <f t="shared" si="17"/>
        <v>-7.1537592269221663E-267</v>
      </c>
      <c r="P61" s="23">
        <f t="shared" si="17"/>
        <v>0</v>
      </c>
      <c r="Q61" s="23">
        <f t="shared" si="17"/>
        <v>0</v>
      </c>
      <c r="R61" s="23">
        <f t="shared" si="17"/>
        <v>0</v>
      </c>
      <c r="S61" s="23">
        <f t="shared" si="18"/>
        <v>0</v>
      </c>
      <c r="T61" s="23">
        <f t="shared" si="18"/>
        <v>0</v>
      </c>
      <c r="U61" s="23">
        <f t="shared" si="18"/>
        <v>0</v>
      </c>
      <c r="V61" s="23">
        <f t="shared" si="18"/>
        <v>0</v>
      </c>
      <c r="W61" s="22">
        <f t="shared" si="19"/>
        <v>0.98735523218953858</v>
      </c>
    </row>
    <row r="62" spans="1:23" x14ac:dyDescent="0.25">
      <c r="A62" s="41"/>
      <c r="B62" s="20">
        <f t="shared" si="16"/>
        <v>0.9</v>
      </c>
      <c r="C62" s="23">
        <f t="shared" si="17"/>
        <v>-8.3536728031701393E-3</v>
      </c>
      <c r="D62" s="23">
        <f t="shared" si="17"/>
        <v>-1.5695280314449349E-7</v>
      </c>
      <c r="E62" s="23">
        <f t="shared" si="17"/>
        <v>-2.0791808205603329E-15</v>
      </c>
      <c r="F62" s="23">
        <f t="shared" si="17"/>
        <v>-1.9340508206010106E-26</v>
      </c>
      <c r="G62" s="23">
        <f t="shared" si="17"/>
        <v>-1.2543173041236218E-40</v>
      </c>
      <c r="H62" s="23">
        <f t="shared" si="17"/>
        <v>-5.6011674600222156E-58</v>
      </c>
      <c r="I62" s="23">
        <f t="shared" si="17"/>
        <v>-1.6815870102186579E-78</v>
      </c>
      <c r="J62" s="23">
        <f t="shared" si="17"/>
        <v>-3.2167320666804372E-102</v>
      </c>
      <c r="K62" s="23">
        <f t="shared" si="17"/>
        <v>-3.3055420714721845E-129</v>
      </c>
      <c r="L62" s="23">
        <f t="shared" si="17"/>
        <v>1.7058502292252596E-173</v>
      </c>
      <c r="M62" s="23">
        <f t="shared" si="17"/>
        <v>5.1038321367714777E-192</v>
      </c>
      <c r="N62" s="23">
        <f t="shared" si="17"/>
        <v>7.6371508170854583E-228</v>
      </c>
      <c r="O62" s="23">
        <f t="shared" si="17"/>
        <v>6.0853510691371919E-267</v>
      </c>
      <c r="P62" s="23">
        <f t="shared" si="17"/>
        <v>0</v>
      </c>
      <c r="Q62" s="23">
        <f t="shared" si="17"/>
        <v>0</v>
      </c>
      <c r="R62" s="23">
        <f t="shared" si="17"/>
        <v>0</v>
      </c>
      <c r="S62" s="23">
        <f t="shared" si="18"/>
        <v>0</v>
      </c>
      <c r="T62" s="23">
        <f t="shared" si="18"/>
        <v>0</v>
      </c>
      <c r="U62" s="23">
        <f t="shared" si="18"/>
        <v>0</v>
      </c>
      <c r="V62" s="23">
        <f t="shared" si="18"/>
        <v>0</v>
      </c>
      <c r="W62" s="22">
        <f t="shared" si="19"/>
        <v>0.99409087422483711</v>
      </c>
    </row>
    <row r="63" spans="1:23" x14ac:dyDescent="0.25">
      <c r="A63" s="41"/>
      <c r="B63" s="20">
        <f t="shared" si="16"/>
        <v>1</v>
      </c>
      <c r="C63" s="23">
        <f t="shared" si="17"/>
        <v>-3.3119503179161667E-18</v>
      </c>
      <c r="D63" s="23">
        <f t="shared" si="17"/>
        <v>-6.5428822351729249E-23</v>
      </c>
      <c r="E63" s="23">
        <f t="shared" si="17"/>
        <v>-9.4459270478731834E-31</v>
      </c>
      <c r="F63" s="23">
        <f t="shared" si="17"/>
        <v>-9.9657563308833658E-42</v>
      </c>
      <c r="G63" s="23">
        <f t="shared" si="17"/>
        <v>-7.6836245355610037E-56</v>
      </c>
      <c r="H63" s="23">
        <f t="shared" si="17"/>
        <v>-4.3292453445748781E-73</v>
      </c>
      <c r="I63" s="23">
        <f t="shared" si="17"/>
        <v>-1.7825776456882221E-93</v>
      </c>
      <c r="J63" s="23">
        <f t="shared" si="17"/>
        <v>-5.3638287874396469E-117</v>
      </c>
      <c r="K63" s="23">
        <f t="shared" si="17"/>
        <v>-1.1794826341903963E-143</v>
      </c>
      <c r="L63" s="23">
        <f t="shared" si="17"/>
        <v>-1.8953891435836215E-173</v>
      </c>
      <c r="M63" s="23">
        <f t="shared" si="17"/>
        <v>-8.0936330247225525E-206</v>
      </c>
      <c r="N63" s="23">
        <f t="shared" si="17"/>
        <v>-1.9102167304056031E-242</v>
      </c>
      <c r="O63" s="23">
        <f t="shared" si="17"/>
        <v>1.4743094482129183E-281</v>
      </c>
      <c r="P63" s="23">
        <f t="shared" si="17"/>
        <v>0</v>
      </c>
      <c r="Q63" s="23">
        <f t="shared" si="17"/>
        <v>0</v>
      </c>
      <c r="R63" s="23">
        <f t="shared" si="17"/>
        <v>0</v>
      </c>
      <c r="S63" s="23">
        <f t="shared" si="18"/>
        <v>0</v>
      </c>
      <c r="T63" s="23">
        <f t="shared" si="18"/>
        <v>0</v>
      </c>
      <c r="U63" s="23">
        <f t="shared" si="18"/>
        <v>0</v>
      </c>
      <c r="V63" s="23">
        <f t="shared" si="18"/>
        <v>0</v>
      </c>
      <c r="W63" s="22">
        <f t="shared" si="19"/>
        <v>1</v>
      </c>
    </row>
  </sheetData>
  <sheetProtection algorithmName="SHA-512" hashValue="vtPc1/5mYtLHr2e5xC5jcFUrbm7eIIjEg9ZzpK0njQrkibjsd4LoH+9tk6+K4mwbD7eC+UTkRRTGPNjcc2SRrw==" saltValue="k46xWZfR6M4yhlcAA2C/Tg==" spinCount="100000" sheet="1" objects="1" scenarios="1"/>
  <mergeCells count="6">
    <mergeCell ref="A52:A63"/>
    <mergeCell ref="C51:V51"/>
    <mergeCell ref="C37:V37"/>
    <mergeCell ref="C23:V23"/>
    <mergeCell ref="A24:A35"/>
    <mergeCell ref="A38:A4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42" t="s">
        <v>35</v>
      </c>
      <c r="C3" s="43"/>
      <c r="D3" s="43"/>
      <c r="E3" s="44"/>
    </row>
    <row r="4" spans="2:5" x14ac:dyDescent="0.25">
      <c r="B4" s="45" t="s">
        <v>36</v>
      </c>
      <c r="C4" s="46" t="s">
        <v>37</v>
      </c>
      <c r="D4" s="46"/>
      <c r="E4" s="47"/>
    </row>
    <row r="5" spans="2:5" ht="15.75" thickBot="1" x14ac:dyDescent="0.3">
      <c r="B5" s="48" t="s">
        <v>38</v>
      </c>
      <c r="C5" s="49">
        <v>2017</v>
      </c>
      <c r="D5" s="50"/>
      <c r="E5" s="51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ma_mao vs t</vt:lpstr>
      <vt:lpstr>Wa, dma, ma_num vs t</vt:lpstr>
      <vt:lpstr>Y vs t</vt:lpstr>
      <vt:lpstr>Credits</vt:lpstr>
      <vt:lpstr>Cao</vt:lpstr>
      <vt:lpstr>Cao_max</vt:lpstr>
      <vt:lpstr>Dab</vt:lpstr>
      <vt:lpstr>mao</vt:lpstr>
      <vt:lpstr>R.</vt:lpstr>
      <vt:lpstr>R_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2015-08-25T23:37:45Z</dcterms:created>
  <dcterms:modified xsi:type="dcterms:W3CDTF">2017-03-27T03:46:53Z</dcterms:modified>
</cp:coreProperties>
</file>