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360" yWindow="300" windowWidth="18735" windowHeight="11700"/>
  </bookViews>
  <sheets>
    <sheet name="Adsorption Isotherm" sheetId="1" r:id="rId1"/>
    <sheet name="Equilibrium" sheetId="3" r:id="rId2"/>
    <sheet name="Figure" sheetId="2" r:id="rId3"/>
  </sheets>
  <definedNames>
    <definedName name="K">'Adsorption Isotherm'!$C$7</definedName>
    <definedName name="n">'Adsorption Isotherm'!$C$8</definedName>
    <definedName name="solver_adj" localSheetId="0" hidden="1">'Adsorption Isotherm'!$C$7,'Adsorption Isotherm'!$C$8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Equilibrium!$E$9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</definedNames>
  <calcPr calcId="171027"/>
</workbook>
</file>

<file path=xl/calcChain.xml><?xml version="1.0" encoding="utf-8"?>
<calcChain xmlns="http://schemas.openxmlformats.org/spreadsheetml/2006/main">
  <c r="D4" i="3" l="1"/>
  <c r="E4" i="3" s="1"/>
  <c r="D5" i="3"/>
  <c r="E5" i="3" s="1"/>
  <c r="D6" i="3"/>
  <c r="E6" i="3" s="1"/>
  <c r="D7" i="3"/>
  <c r="E7" i="3" s="1"/>
  <c r="D8" i="3"/>
  <c r="E8" i="3" s="1"/>
  <c r="E9" i="3" l="1"/>
  <c r="C12" i="1"/>
  <c r="C13" i="1"/>
  <c r="C14" i="1"/>
  <c r="C15" i="1"/>
  <c r="C16" i="1"/>
  <c r="B13" i="1"/>
  <c r="B14" i="1"/>
  <c r="B15" i="1"/>
  <c r="B16" i="1"/>
  <c r="B12" i="1"/>
  <c r="C18" i="1" l="1"/>
  <c r="C4" i="1" s="1"/>
</calcChain>
</file>

<file path=xl/sharedStrings.xml><?xml version="1.0" encoding="utf-8"?>
<sst xmlns="http://schemas.openxmlformats.org/spreadsheetml/2006/main" count="15" uniqueCount="15">
  <si>
    <t>c</t>
  </si>
  <si>
    <t>q</t>
  </si>
  <si>
    <t>q'</t>
  </si>
  <si>
    <t>E</t>
  </si>
  <si>
    <t>SE</t>
  </si>
  <si>
    <t>K</t>
  </si>
  <si>
    <t>n</t>
  </si>
  <si>
    <t>1/c</t>
  </si>
  <si>
    <t>1/q</t>
  </si>
  <si>
    <t>Langmuir:</t>
  </si>
  <si>
    <t>Linear?</t>
  </si>
  <si>
    <t>Freundlich:</t>
  </si>
  <si>
    <t>Initial Data:</t>
  </si>
  <si>
    <t>r</t>
  </si>
  <si>
    <t>Adsorption Isotherm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</si>
</sst>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q</c:v>
          </c:tx>
          <c:xVal>
            <c:numRef>
              <c:f>Equilibrium!$B$4:$B$8</c:f>
              <c:numCache>
                <c:formatCode>General</c:formatCode>
                <c:ptCount val="5"/>
                <c:pt idx="0">
                  <c:v>0.32200000000000001</c:v>
                </c:pt>
                <c:pt idx="1">
                  <c:v>0.11700000000000001</c:v>
                </c:pt>
                <c:pt idx="2">
                  <c:v>3.9E-2</c:v>
                </c:pt>
                <c:pt idx="3">
                  <c:v>6.1000000000000004E-3</c:v>
                </c:pt>
                <c:pt idx="4">
                  <c:v>1.1000000000000001E-3</c:v>
                </c:pt>
              </c:numCache>
            </c:numRef>
          </c:xVal>
          <c:yVal>
            <c:numRef>
              <c:f>Equilibrium!$C$4:$C$8</c:f>
              <c:numCache>
                <c:formatCode>General</c:formatCode>
                <c:ptCount val="5"/>
                <c:pt idx="0">
                  <c:v>0.15</c:v>
                </c:pt>
                <c:pt idx="1">
                  <c:v>0.122</c:v>
                </c:pt>
                <c:pt idx="2">
                  <c:v>9.4E-2</c:v>
                </c:pt>
                <c:pt idx="3">
                  <c:v>5.8999999999999997E-2</c:v>
                </c:pt>
                <c:pt idx="4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76-412E-B5D5-816B2D370566}"/>
            </c:ext>
          </c:extLst>
        </c:ser>
        <c:ser>
          <c:idx val="1"/>
          <c:order val="1"/>
          <c:tx>
            <c:v>q'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Equilibrium!$B$4:$B$8</c:f>
              <c:numCache>
                <c:formatCode>General</c:formatCode>
                <c:ptCount val="5"/>
                <c:pt idx="0">
                  <c:v>0.32200000000000001</c:v>
                </c:pt>
                <c:pt idx="1">
                  <c:v>0.11700000000000001</c:v>
                </c:pt>
                <c:pt idx="2">
                  <c:v>3.9E-2</c:v>
                </c:pt>
                <c:pt idx="3">
                  <c:v>6.1000000000000004E-3</c:v>
                </c:pt>
                <c:pt idx="4">
                  <c:v>1.1000000000000001E-3</c:v>
                </c:pt>
              </c:numCache>
            </c:numRef>
          </c:xVal>
          <c:yVal>
            <c:numRef>
              <c:f>Equilibrium!$D$4:$D$8</c:f>
              <c:numCache>
                <c:formatCode>General</c:formatCode>
                <c:ptCount val="5"/>
                <c:pt idx="0">
                  <c:v>0.15069894765343275</c:v>
                </c:pt>
                <c:pt idx="1">
                  <c:v>0.12024692780265149</c:v>
                </c:pt>
                <c:pt idx="2">
                  <c:v>9.4121101016326605E-2</c:v>
                </c:pt>
                <c:pt idx="3">
                  <c:v>6.2233869392475993E-2</c:v>
                </c:pt>
                <c:pt idx="4">
                  <c:v>4.2476238235580319E-2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76-412E-B5D5-816B2D37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45504"/>
        <c:axId val="164655872"/>
      </c:scatterChart>
      <c:valAx>
        <c:axId val="1646455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 (kg adsorbate/kg solution)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55872"/>
        <c:crosses val="autoZero"/>
        <c:crossBetween val="midCat"/>
      </c:valAx>
      <c:valAx>
        <c:axId val="1646558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q (kg adsorbate/kg adsorbent)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45504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97" footer="0.3149606200000019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1/q</c:v>
          </c:tx>
          <c:xVal>
            <c:numRef>
              <c:f>'Adsorption Isotherm'!$B$12:$B$16</c:f>
              <c:numCache>
                <c:formatCode>General</c:formatCode>
                <c:ptCount val="5"/>
                <c:pt idx="0">
                  <c:v>3.1055900621118013</c:v>
                </c:pt>
                <c:pt idx="1">
                  <c:v>8.5470085470085468</c:v>
                </c:pt>
                <c:pt idx="2">
                  <c:v>25.641025641025642</c:v>
                </c:pt>
                <c:pt idx="3">
                  <c:v>163.93442622950818</c:v>
                </c:pt>
                <c:pt idx="4">
                  <c:v>909.09090909090901</c:v>
                </c:pt>
              </c:numCache>
            </c:numRef>
          </c:xVal>
          <c:yVal>
            <c:numRef>
              <c:f>'Adsorption Isotherm'!$C$12:$C$16</c:f>
              <c:numCache>
                <c:formatCode>General</c:formatCode>
                <c:ptCount val="5"/>
                <c:pt idx="0">
                  <c:v>6.666666666666667</c:v>
                </c:pt>
                <c:pt idx="1">
                  <c:v>8.1967213114754092</c:v>
                </c:pt>
                <c:pt idx="2">
                  <c:v>10.638297872340425</c:v>
                </c:pt>
                <c:pt idx="3">
                  <c:v>16.949152542372882</c:v>
                </c:pt>
                <c:pt idx="4">
                  <c:v>22.222222222222221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BB-4061-BBD3-0907F74B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20608"/>
        <c:axId val="165959936"/>
      </c:scatterChart>
      <c:valAx>
        <c:axId val="840206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1/c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959936"/>
        <c:crosses val="autoZero"/>
        <c:crossBetween val="midCat"/>
      </c:valAx>
      <c:valAx>
        <c:axId val="1659599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1/q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20608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208" footer="0.314960620000002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190499</xdr:rowOff>
    </xdr:from>
    <xdr:to>
      <xdr:col>11</xdr:col>
      <xdr:colOff>363075</xdr:colOff>
      <xdr:row>18</xdr:row>
      <xdr:rowOff>9524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942E2D4-A1BD-407F-9805-0A8A47A4A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323849</xdr:colOff>
      <xdr:row>0</xdr:row>
      <xdr:rowOff>190499</xdr:rowOff>
    </xdr:from>
    <xdr:to>
      <xdr:col>19</xdr:col>
      <xdr:colOff>47624</xdr:colOff>
      <xdr:row>18</xdr:row>
      <xdr:rowOff>28574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2C75215-C55D-489B-B838-9E7997B53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199564</xdr:colOff>
      <xdr:row>18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12B2A-A003-44F0-8CDE-9068919FC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10000" contrast="20000"/>
        </a:blip>
        <a:srcRect/>
        <a:stretch>
          <a:fillRect/>
        </a:stretch>
      </xdr:blipFill>
      <xdr:spPr bwMode="auto">
        <a:xfrm>
          <a:off x="609600" y="190500"/>
          <a:ext cx="6905164" cy="3324225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showGridLines="0" tabSelected="1" workbookViewId="0">
      <selection activeCell="D10" sqref="D10"/>
    </sheetView>
  </sheetViews>
  <sheetFormatPr defaultRowHeight="15" x14ac:dyDescent="0.25"/>
  <cols>
    <col min="4" max="4" width="9.140625" customWidth="1"/>
    <col min="11" max="11" width="9.140625" customWidth="1"/>
  </cols>
  <sheetData>
    <row r="2" spans="2:4" x14ac:dyDescent="0.25">
      <c r="B2" s="11" t="s">
        <v>14</v>
      </c>
      <c r="C2" s="12"/>
      <c r="D2" s="13"/>
    </row>
    <row r="4" spans="2:4" x14ac:dyDescent="0.25">
      <c r="B4" s="1" t="s">
        <v>10</v>
      </c>
      <c r="C4" s="5" t="str">
        <f xml:space="preserve"> IF(C18&gt;0.9,"SIM","NÃO")</f>
        <v>NÃO</v>
      </c>
    </row>
    <row r="6" spans="2:4" x14ac:dyDescent="0.25">
      <c r="B6" s="10" t="s">
        <v>11</v>
      </c>
      <c r="C6" s="10"/>
    </row>
    <row r="7" spans="2:4" x14ac:dyDescent="0.25">
      <c r="B7" s="2" t="s">
        <v>5</v>
      </c>
      <c r="C7" s="6">
        <v>0.19402020674188025</v>
      </c>
    </row>
    <row r="8" spans="2:4" x14ac:dyDescent="0.25">
      <c r="B8" s="2" t="s">
        <v>6</v>
      </c>
      <c r="C8" s="6">
        <v>0.22297684175827454</v>
      </c>
    </row>
    <row r="10" spans="2:4" x14ac:dyDescent="0.25">
      <c r="B10" s="10" t="s">
        <v>9</v>
      </c>
      <c r="C10" s="10"/>
    </row>
    <row r="11" spans="2:4" x14ac:dyDescent="0.25">
      <c r="B11" s="7" t="s">
        <v>7</v>
      </c>
      <c r="C11" s="7" t="s">
        <v>8</v>
      </c>
    </row>
    <row r="12" spans="2:4" x14ac:dyDescent="0.25">
      <c r="B12" s="4">
        <f>1/Equilibrium!B4</f>
        <v>3.1055900621118013</v>
      </c>
      <c r="C12" s="4">
        <f>1/Equilibrium!C4</f>
        <v>6.666666666666667</v>
      </c>
    </row>
    <row r="13" spans="2:4" x14ac:dyDescent="0.25">
      <c r="B13" s="4">
        <f>1/Equilibrium!B5</f>
        <v>8.5470085470085468</v>
      </c>
      <c r="C13" s="4">
        <f>1/Equilibrium!C5</f>
        <v>8.1967213114754092</v>
      </c>
    </row>
    <row r="14" spans="2:4" x14ac:dyDescent="0.25">
      <c r="B14" s="4">
        <f>1/Equilibrium!B6</f>
        <v>25.641025641025642</v>
      </c>
      <c r="C14" s="4">
        <f>1/Equilibrium!C6</f>
        <v>10.638297872340425</v>
      </c>
    </row>
    <row r="15" spans="2:4" x14ac:dyDescent="0.25">
      <c r="B15" s="4">
        <f>1/Equilibrium!B7</f>
        <v>163.93442622950818</v>
      </c>
      <c r="C15" s="4">
        <f>1/Equilibrium!C7</f>
        <v>16.949152542372882</v>
      </c>
    </row>
    <row r="16" spans="2:4" x14ac:dyDescent="0.25">
      <c r="B16" s="4">
        <f>1/Equilibrium!B8</f>
        <v>909.09090909090901</v>
      </c>
      <c r="C16" s="4">
        <f>1/Equilibrium!C8</f>
        <v>22.222222222222221</v>
      </c>
    </row>
    <row r="18" spans="2:3" x14ac:dyDescent="0.25">
      <c r="B18" s="2" t="s">
        <v>13</v>
      </c>
      <c r="C18" s="2">
        <f>RSQ(C12:C16,B12:B16)</f>
        <v>0.78411951382720135</v>
      </c>
    </row>
  </sheetData>
  <sheetProtection algorithmName="SHA-512" hashValue="jh6V7etsOs6SlEPUY6hapU5tK1SBp/Mb4EQjrJIhl1hHPQLp+t1rvncR7OXN/YPMyUeSn2YIRoDO7P9hySHmsw==" saltValue="pt6qnxsYeGZ5DWmUenT7SQ==" spinCount="100000" sheet="1" objects="1" scenarios="1"/>
  <mergeCells count="3">
    <mergeCell ref="B6:C6"/>
    <mergeCell ref="B10:C10"/>
    <mergeCell ref="B2:D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workbookViewId="0">
      <selection activeCell="I10" sqref="I10"/>
    </sheetView>
  </sheetViews>
  <sheetFormatPr defaultRowHeight="15" x14ac:dyDescent="0.25"/>
  <sheetData>
    <row r="2" spans="2:5" x14ac:dyDescent="0.25">
      <c r="B2" s="10" t="s">
        <v>12</v>
      </c>
      <c r="C2" s="10"/>
    </row>
    <row r="3" spans="2:5" x14ac:dyDescent="0.25">
      <c r="B3" s="3" t="s">
        <v>0</v>
      </c>
      <c r="C3" s="3" t="s">
        <v>1</v>
      </c>
      <c r="D3" s="4" t="s">
        <v>2</v>
      </c>
      <c r="E3" s="4" t="s">
        <v>3</v>
      </c>
    </row>
    <row r="4" spans="2:5" x14ac:dyDescent="0.25">
      <c r="B4" s="8">
        <v>0.32200000000000001</v>
      </c>
      <c r="C4" s="8">
        <v>0.15</v>
      </c>
      <c r="D4" s="4">
        <f>K*B4^n</f>
        <v>0.15069894765343275</v>
      </c>
      <c r="E4" s="4">
        <f>(D4-C4)^2</f>
        <v>4.8852782223915836E-7</v>
      </c>
    </row>
    <row r="5" spans="2:5" x14ac:dyDescent="0.25">
      <c r="B5" s="8">
        <v>0.11700000000000001</v>
      </c>
      <c r="C5" s="8">
        <v>0.122</v>
      </c>
      <c r="D5" s="4">
        <f>K*B5^n</f>
        <v>0.12024692780265149</v>
      </c>
      <c r="E5" s="4">
        <f>(D5-C5)^2</f>
        <v>3.0732621291163226E-6</v>
      </c>
    </row>
    <row r="6" spans="2:5" x14ac:dyDescent="0.25">
      <c r="B6" s="8">
        <v>3.9E-2</v>
      </c>
      <c r="C6" s="8">
        <v>9.4E-2</v>
      </c>
      <c r="D6" s="4">
        <f>K*B6^n</f>
        <v>9.4121101016326605E-2</v>
      </c>
      <c r="E6" s="4">
        <f>(D6-C6)^2</f>
        <v>1.4665456155336698E-8</v>
      </c>
    </row>
    <row r="7" spans="2:5" x14ac:dyDescent="0.25">
      <c r="B7" s="8">
        <v>6.1000000000000004E-3</v>
      </c>
      <c r="C7" s="8">
        <v>5.8999999999999997E-2</v>
      </c>
      <c r="D7" s="4">
        <f>K*B7^n</f>
        <v>6.2233869392475993E-2</v>
      </c>
      <c r="E7" s="4">
        <f>(D7-C7)^2</f>
        <v>1.0457911247593071E-5</v>
      </c>
    </row>
    <row r="8" spans="2:5" x14ac:dyDescent="0.25">
      <c r="B8" s="8">
        <v>1.1000000000000001E-3</v>
      </c>
      <c r="C8" s="8">
        <v>4.4999999999999998E-2</v>
      </c>
      <c r="D8" s="4">
        <f>K*B8^n</f>
        <v>4.2476238235580319E-2</v>
      </c>
      <c r="E8" s="4">
        <f>(D8-C8)^2</f>
        <v>6.3693734435467351E-6</v>
      </c>
    </row>
    <row r="9" spans="2:5" x14ac:dyDescent="0.25">
      <c r="D9" s="4" t="s">
        <v>4</v>
      </c>
      <c r="E9" s="9">
        <f>SUM(E4:E8)</f>
        <v>2.0403740098650622E-5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P7" sqref="P7"/>
    </sheetView>
  </sheetViews>
  <sheetFormatPr defaultRowHeight="15" x14ac:dyDescent="0.25"/>
  <sheetData/>
  <sheetProtection algorithmName="SHA-512" hashValue="6ANgqffdooM7AFlhm7QBsEJpcUviPXo1qN7o2VjVTnb3gDoc2ubNq3M5lzITBQC4hgYNz71BN7ZYyhpJlVq7wA==" saltValue="I0KRyh2WecU752jvF2U5PA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Adsorption Isotherm</vt:lpstr>
      <vt:lpstr>Equilibrium</vt:lpstr>
      <vt:lpstr>Figure</vt:lpstr>
      <vt:lpstr>K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</dc:creator>
  <cp:lastModifiedBy/>
  <dcterms:created xsi:type="dcterms:W3CDTF">2006-09-25T12:47:36Z</dcterms:created>
  <dcterms:modified xsi:type="dcterms:W3CDTF">2017-03-15T19:34:14Z</dcterms:modified>
</cp:coreProperties>
</file>