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mLU2ow29eG2jiW6WGMFFGq8q2cXt6xq6locnE9Vtab2PNbKy2cjEbZRhHH616GBLr8s5vj5oOWNCKPvBf6R3Ew==" workbookSaltValue="e3OvypLVR4C44iWCQ+Wdyw==" workbookSpinCount="100000" lockStructure="1"/>
  <bookViews>
    <workbookView xWindow="360" yWindow="300" windowWidth="18735" windowHeight="11700"/>
  </bookViews>
  <sheets>
    <sheet name="2" sheetId="1" r:id="rId1"/>
    <sheet name="Credit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 localSheetId="1">[1]fr.num!$B$3</definedName>
    <definedName name="A">'2'!#REF!</definedName>
    <definedName name="A." localSheetId="1">[2]Operation!$C$3</definedName>
    <definedName name="A.">[3]fr.capilarity!$B$17</definedName>
    <definedName name="A..">[1]dif.coef!$B$16</definedName>
    <definedName name="A...">'[4]9.9-2'!$B$13</definedName>
    <definedName name="A1.">'2'!$L$5</definedName>
    <definedName name="A1_">'2'!$L$5</definedName>
    <definedName name="A2.">'2'!$L$6</definedName>
    <definedName name="A2_">'2'!$L$6</definedName>
    <definedName name="ae">[5]Main!#REF!</definedName>
    <definedName name="ai">[5]Main!$M$10</definedName>
    <definedName name="ao">[5]Main!$P$10</definedName>
    <definedName name="Area">[5]Main!$T$13</definedName>
    <definedName name="at">[5]Main!$M$8</definedName>
    <definedName name="B">[5]Main!$P$8</definedName>
    <definedName name="B." localSheetId="1">[2]Operation!$C$4</definedName>
    <definedName name="B.">[3]fr.capilarity!$B$18</definedName>
    <definedName name="B..">[1]dif.coef!$B$17</definedName>
    <definedName name="B...">'[4]9.9-2'!$B$14</definedName>
    <definedName name="BPR1.">'2'!$E$11</definedName>
    <definedName name="BPR2.">'2'!$H$11</definedName>
    <definedName name="BPR2_">'2'!$H$11</definedName>
    <definedName name="C.">[2]Operation!$C$5</definedName>
    <definedName name="ca">'[6]Pneumatic Conveying Drying'!$B$11</definedName>
    <definedName name="constant" localSheetId="1">'[7]Fluidized Bed Drying'!$B$13</definedName>
    <definedName name="constant">'[6]Pneumatic Conveying Drying'!#REF!</definedName>
    <definedName name="Cp1.">'2'!$E$12</definedName>
    <definedName name="Cp2.">'2'!$H$12</definedName>
    <definedName name="Cp2_">'2'!$H$12</definedName>
    <definedName name="Cpa." localSheetId="1">[8]EB!$B$8</definedName>
    <definedName name="Cpa.">#REF!</definedName>
    <definedName name="Cpc">[5]Main!$C$13</definedName>
    <definedName name="Cpe">[5]Main!#REF!</definedName>
    <definedName name="cpF">'2'!$B$5</definedName>
    <definedName name="Cph">[5]Main!$F$13</definedName>
    <definedName name="Cpi">[5]Main!$M$12</definedName>
    <definedName name="Cpo">[5]Main!$P$12</definedName>
    <definedName name="Cps." localSheetId="1">[8]EB!$B$5</definedName>
    <definedName name="Cps.">#REF!</definedName>
    <definedName name="cpV">'2'!$B$10</definedName>
    <definedName name="cpw." localSheetId="1">'[10]Energy Balance'!$B$9</definedName>
    <definedName name="cpw.">#REF!</definedName>
    <definedName name="cs" localSheetId="1">'[7]Fluidized Bed Drying'!$B$8</definedName>
    <definedName name="cs">'[6]Pneumatic Conveying Drying'!$B$10</definedName>
    <definedName name="cs1." localSheetId="1">[8]EB!$B$13</definedName>
    <definedName name="cs1.">#REF!</definedName>
    <definedName name="cs2." localSheetId="1">[8]EB!$B$14</definedName>
    <definedName name="cs2.">#REF!</definedName>
    <definedName name="D.">[2]Equilibrium!$R$3</definedName>
    <definedName name="D_shell">[5]Main!#REF!</definedName>
    <definedName name="Deq">[5]Main!$T$4</definedName>
    <definedName name="Dh">[5]Main!#REF!</definedName>
    <definedName name="dp" localSheetId="1">'[7]Fluidized Bed Drying'!$B$9</definedName>
    <definedName name="Dshell">[5]Main!$P$4</definedName>
    <definedName name="dT" localSheetId="1">[5]Main!$J$16</definedName>
    <definedName name="dT">'2'!$B$14</definedName>
    <definedName name="dT1.">'2'!$E$15</definedName>
    <definedName name="dT2.">'2'!$H$15</definedName>
    <definedName name="dTc">[5]Main!$C$10</definedName>
    <definedName name="Dte">[5]Main!#REF!</definedName>
    <definedName name="dTh">[5]Main!$F$10</definedName>
    <definedName name="Dti">[5]Main!#REF!</definedName>
    <definedName name="dTlm">[5]Main!$J$10</definedName>
    <definedName name="Dtube_e">[5]Main!$M$5</definedName>
    <definedName name="Dtube_i">[5]Main!$M$4</definedName>
    <definedName name="E.">[2]Equilibrium!$R$4</definedName>
    <definedName name="ef" localSheetId="1">'[7]Fluidized Bed Drying'!$B$19</definedName>
    <definedName name="ef">'[6]Pneumatic Conveying Drying'!#REF!</definedName>
    <definedName name="emf" localSheetId="1">'[7]Fluidized Bed Drying'!$B$18</definedName>
    <definedName name="emf">'[6]Pneumatic Conveying Drying'!#REF!</definedName>
    <definedName name="eu">[5]Main!#REF!</definedName>
    <definedName name="F" localSheetId="1">[5]Main!$J$15</definedName>
    <definedName name="F">'2'!#REF!</definedName>
    <definedName name="F." localSheetId="1">[2]Equilibrium!$R$5</definedName>
    <definedName name="F.">'2'!$B$2</definedName>
    <definedName name="g1.">'[6]Pneumatic Conveying Drying'!$B$19</definedName>
    <definedName name="Gf" localSheetId="1">'[7]Fluidized Bed Drying'!$B$16</definedName>
    <definedName name="Gf">'[6]Pneumatic Conveying Drying'!#REF!</definedName>
    <definedName name="Gi">[5]Main!$M$17</definedName>
    <definedName name="Gmf" localSheetId="1">'[7]Fluidized Bed Drying'!$B$15</definedName>
    <definedName name="Gmf">'[6]Pneumatic Conveying Drying'!#REF!</definedName>
    <definedName name="Go">[5]Main!$P$17</definedName>
    <definedName name="h.a">'[6]Pneumatic Conveying Drying'!$B$17</definedName>
    <definedName name="h_i">[5]Main!$M$25</definedName>
    <definedName name="h_o">[5]Main!$P$25</definedName>
    <definedName name="H1." localSheetId="1">[8]EB!$B$11</definedName>
    <definedName name="h1sat">'2'!#REF!</definedName>
    <definedName name="H2." localSheetId="1">[8]EB!$B$12</definedName>
    <definedName name="h2sat">'2'!#REF!</definedName>
    <definedName name="ha1_" localSheetId="1">[8]EB!$F$15</definedName>
    <definedName name="ha1_">#REF!</definedName>
    <definedName name="ha2_" localSheetId="1">[8]EB!$F$16</definedName>
    <definedName name="ha2_">#REF!</definedName>
    <definedName name="hF">'2'!$B$22</definedName>
    <definedName name="hi">[5]Main!$M$21</definedName>
    <definedName name="hi2_">[5]Main!#REF!</definedName>
    <definedName name="hii">[5]Main!$M$22</definedName>
    <definedName name="hL1.">'2'!$E$22</definedName>
    <definedName name="HL1sat">'2'!$E$20</definedName>
    <definedName name="hL2.">'2'!$H$22</definedName>
    <definedName name="HL2sat">'2'!$H$20</definedName>
    <definedName name="hlv" localSheetId="1">'[7]Fluidized Bed Drying'!$B$12</definedName>
    <definedName name="hlv">'[6]Pneumatic Conveying Drying'!$B$16</definedName>
    <definedName name="ho">[5]Main!$P$21</definedName>
    <definedName name="ho." localSheetId="1">[8]EB!$B$17</definedName>
    <definedName name="ho.">#REF!</definedName>
    <definedName name="ho2_">[5]Main!#REF!</definedName>
    <definedName name="hs">'2'!#REF!</definedName>
    <definedName name="hs1.">'2'!$B$23</definedName>
    <definedName name="hs1_" localSheetId="1">[8]EB!$F$6</definedName>
    <definedName name="hs1_">'2'!$B$23</definedName>
    <definedName name="hs2.">'2'!$E$23</definedName>
    <definedName name="hs2_" localSheetId="1">[8]EB!$F$7</definedName>
    <definedName name="hs2_">#REF!</definedName>
    <definedName name="Hv">'2'!#REF!</definedName>
    <definedName name="hV1.">'2'!$E$21</definedName>
    <definedName name="HV1sat">'2'!$E$19</definedName>
    <definedName name="hV2.">'2'!$H$21</definedName>
    <definedName name="HV2sat">'2'!$H$19</definedName>
    <definedName name="k_x.a">[2]Absorption_packed!#REF!</definedName>
    <definedName name="kc">[5]Main!$C$14</definedName>
    <definedName name="ke">[5]Main!#REF!</definedName>
    <definedName name="kh">[5]Main!$F$14</definedName>
    <definedName name="ki">[5]Main!$M$13</definedName>
    <definedName name="ko">[5]Main!$P$13</definedName>
    <definedName name="L." localSheetId="1">[2]Absorption_packed!$B$6</definedName>
    <definedName name="L.">'2'!#REF!</definedName>
    <definedName name="L_">'2'!#REF!</definedName>
    <definedName name="L1.">'2'!$E$3</definedName>
    <definedName name="L2.">'2'!$H$3</definedName>
    <definedName name="Lt">[5]Main!$M$7</definedName>
    <definedName name="ma" localSheetId="1">'[6]Pneumatic Conveying Drying'!$B$3</definedName>
    <definedName name="ma">'[11]Tunnel Drying'!$B$3</definedName>
    <definedName name="ma." localSheetId="1">[8]EB!$B$10</definedName>
    <definedName name="ma.">#REF!</definedName>
    <definedName name="mc">[5]Main!$C$4</definedName>
    <definedName name="me">[5]Main!#REF!</definedName>
    <definedName name="mh">[5]Main!$F$4</definedName>
    <definedName name="mi">[5]Main!$M$11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mo">[5]Main!$P$11</definedName>
    <definedName name="ms" localSheetId="1">[1]fr.num!$B$2</definedName>
    <definedName name="ms">'[11]Tunnel Drying'!$B$2</definedName>
    <definedName name="ms." localSheetId="1">[8]EB!$B$2</definedName>
    <definedName name="ms.">#REF!</definedName>
    <definedName name="np">[5]Main!$P$6</definedName>
    <definedName name="nt">[5]Main!$M$6</definedName>
    <definedName name="P">[5]Main!$P$7</definedName>
    <definedName name="P1." localSheetId="1">'[6]Pneumatic Conveying Drying'!$B$20</definedName>
    <definedName name="P1.">'2'!#REF!</definedName>
    <definedName name="P1_">'2'!#REF!</definedName>
    <definedName name="P2.">'2'!$H$8</definedName>
    <definedName name="Pa1.">'[6]Pneumatic Conveying Drying'!$B$21</definedName>
    <definedName name="phi_i">[5]Main!$M$24</definedName>
    <definedName name="phi_o">[5]Main!$P$24</definedName>
    <definedName name="Pr_i">[5]Main!$M$19</definedName>
    <definedName name="Pr_o">[5]Main!$P$19</definedName>
    <definedName name="Ps">'2'!$B$9</definedName>
    <definedName name="Q" localSheetId="1">[5]Main!$J$12</definedName>
    <definedName name="q">'2'!#REF!</definedName>
    <definedName name="q1.">'2'!$L$2</definedName>
    <definedName name="q1_">'2'!$L$2</definedName>
    <definedName name="q2.">'2'!$L$3</definedName>
    <definedName name="q2_">'2'!$L$3</definedName>
    <definedName name="R.">[5]Main!$J$13</definedName>
    <definedName name="ral">[5]Main!$T$5</definedName>
    <definedName name="Rc_" localSheetId="1">[1]fr.num!$B$8</definedName>
    <definedName name="Rc_">[3]fr.num!$B$8</definedName>
    <definedName name="Rd">[5]Main!$T$3</definedName>
    <definedName name="Rdc">[5]Main!#REF!</definedName>
    <definedName name="Rdh">[5]Main!#REF!</definedName>
    <definedName name="Rdshell">[5]Main!$P$3</definedName>
    <definedName name="Rdtube">[5]Main!$M$3</definedName>
    <definedName name="Re_i">[5]Main!$M$18</definedName>
    <definedName name="Re_o">[5]Main!$P$18</definedName>
    <definedName name="rho" localSheetId="1">'[7]Fluidized Bed Drying'!$B$11</definedName>
    <definedName name="ro_c">[5]Main!$C$16</definedName>
    <definedName name="ro_e">[5]Main!#REF!</definedName>
    <definedName name="ro_h">[5]Main!$F$16</definedName>
    <definedName name="ro_i">[5]Main!$M$15</definedName>
    <definedName name="ro_o">[5]Main!$P$15</definedName>
    <definedName name="S" localSheetId="1">[2]Absorption_packed!$E$2</definedName>
    <definedName name="S">'2'!$B$7</definedName>
    <definedName name="S.">[5]Main!$J$14</definedName>
    <definedName name="solver_adj" localSheetId="0" hidden="1">'2'!$E$2,'2'!$H$15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'2'!$L$5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'2'!$B$26</definedName>
    <definedName name="solver_pre" localSheetId="0" hidden="1">0.000001</definedName>
    <definedName name="solver_rel1" localSheetId="0" hidden="1">2</definedName>
    <definedName name="solver_rhs1" localSheetId="0" hidden="1">'2'!$L$6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quared">[5]Main!$J$4</definedName>
    <definedName name="t" localSheetId="1">'[4]9.7-1'!#REF!</definedName>
    <definedName name="t">'[4]9.7-1'!#REF!</definedName>
    <definedName name="t." localSheetId="1">[1]fr.num!#REF!</definedName>
    <definedName name="t.">[3]fr.num!#REF!</definedName>
    <definedName name="T1.">'2'!$E$16</definedName>
    <definedName name="T1_">'2'!$H$13</definedName>
    <definedName name="T1sat">'2'!$E$17</definedName>
    <definedName name="T2.">'2'!$H$16</definedName>
    <definedName name="T2sat">'2'!$H$17</definedName>
    <definedName name="Ta1." localSheetId="1">[8]EB!$B$15</definedName>
    <definedName name="Ta1.">#REF!</definedName>
    <definedName name="Ta2." localSheetId="1">[8]EB!$B$16</definedName>
    <definedName name="Ta2.">#REF!</definedName>
    <definedName name="tc" localSheetId="1">[1]fr.num!$F$4</definedName>
    <definedName name="tc">[3]fr.num!$F$4</definedName>
    <definedName name="Tc1_">[5]Main!$C$7</definedName>
    <definedName name="Tc2_">[5]Main!$C$8</definedName>
    <definedName name="Tcm">[5]Main!$C$9</definedName>
    <definedName name="TF">'2'!$B$4</definedName>
    <definedName name="Th1_">[5]Main!$F$7</definedName>
    <definedName name="Th2_">[5]Main!$F$8</definedName>
    <definedName name="Thm">[5]Main!$F$9</definedName>
    <definedName name="TL">'2'!#REF!</definedName>
    <definedName name="Triangular">[5]Main!$J$3</definedName>
    <definedName name="Ts">'2'!$B$8</definedName>
    <definedName name="Ts1." localSheetId="1">[8]EB!$B$6</definedName>
    <definedName name="Ts1.">#REF!</definedName>
    <definedName name="Ts2." localSheetId="1">[8]EB!$B$7</definedName>
    <definedName name="Ts2.">#REF!</definedName>
    <definedName name="U" localSheetId="1">[5]Main!$T$14</definedName>
    <definedName name="U">'2'!#REF!</definedName>
    <definedName name="u_i">[5]Main!$M$23</definedName>
    <definedName name="u_o">[5]Main!$P$23</definedName>
    <definedName name="U1.">'2'!$E$7</definedName>
    <definedName name="U2.">'2'!$H$7</definedName>
    <definedName name="uc">[5]Main!$C$15</definedName>
    <definedName name="Uclean">[5]Main!$T$10</definedName>
    <definedName name="uh">[5]Main!$F$15</definedName>
    <definedName name="ui">[5]Main!$M$14</definedName>
    <definedName name="uo">[5]Main!$P$14</definedName>
    <definedName name="V">'2'!#REF!</definedName>
    <definedName name="V." localSheetId="1">[2]Absorption_packed!$B$2</definedName>
    <definedName name="V.">'2'!#REF!</definedName>
    <definedName name="V1.">'2'!$E$2</definedName>
    <definedName name="V2.">'2'!$H$2</definedName>
    <definedName name="Vc">[5]Main!$C$3</definedName>
    <definedName name="visc" localSheetId="1">'[7]Fluidized Bed Drying'!$B$10</definedName>
    <definedName name="visc">'[6]Pneumatic Conveying Drying'!#REF!</definedName>
    <definedName name="Wf" localSheetId="1">[1]fr.capilarity!$B$6</definedName>
    <definedName name="Wf">[3]fr.capilarity!$B$6</definedName>
    <definedName name="Wo" localSheetId="1">[1]fr.capilarity!$B$5</definedName>
    <definedName name="Wo">[3]fr.capilarity!$B$5</definedName>
    <definedName name="x1." localSheetId="1">[2]Absorption_packed!$B$9</definedName>
    <definedName name="x1.">'2'!$E$4</definedName>
    <definedName name="x2." localSheetId="1">[2]Absorption_packed!$B$7</definedName>
    <definedName name="x2.">'2'!$H$4</definedName>
    <definedName name="Xc" localSheetId="1">[1]fr.num!$B$7</definedName>
    <definedName name="Xc">[3]fr.num!$B$7</definedName>
    <definedName name="Xf" localSheetId="1">[1]fr.capilarity!$B$8</definedName>
    <definedName name="xF">'2'!$B$3</definedName>
    <definedName name="Xi" localSheetId="1">[1]fr.num!$B$5</definedName>
    <definedName name="Xi">[3]fr.num!$B$5</definedName>
    <definedName name="xL">'2'!$E$4</definedName>
    <definedName name="Xo" localSheetId="1">[1]fr.capilarity!$B$7</definedName>
    <definedName name="Xo">[3]fr.capilarity!$B$7</definedName>
    <definedName name="xV">'2'!#REF!</definedName>
    <definedName name="y1." localSheetId="1">[2]Absorption_packed!$B$3</definedName>
    <definedName name="y1.">'2'!#REF!</definedName>
    <definedName name="y2." localSheetId="1">[2]Absorption_packed!$B$4</definedName>
    <definedName name="y2.">'2'!#REF!</definedName>
  </definedNames>
  <calcPr calcId="171027"/>
</workbook>
</file>

<file path=xl/calcChain.xml><?xml version="1.0" encoding="utf-8"?>
<calcChain xmlns="http://schemas.openxmlformats.org/spreadsheetml/2006/main">
  <c r="E3" i="1" l="1"/>
  <c r="H2" i="1" s="1"/>
  <c r="B5" i="1"/>
  <c r="B22" i="1" s="1"/>
  <c r="E12" i="1"/>
  <c r="E11" i="1" l="1"/>
  <c r="E21" i="1" s="1"/>
  <c r="E23" i="1" s="1"/>
  <c r="H3" i="1" l="1"/>
  <c r="H4" i="1" s="1"/>
  <c r="H12" i="1" s="1"/>
  <c r="L3" i="1"/>
  <c r="L6" i="1" s="1"/>
  <c r="H11" i="1" l="1"/>
  <c r="H16" i="1" s="1"/>
  <c r="H22" i="1" s="1"/>
  <c r="B14" i="1" l="1"/>
  <c r="E15" i="1" s="1"/>
  <c r="E16" i="1" s="1"/>
  <c r="E17" i="1" s="1"/>
  <c r="H21" i="1"/>
  <c r="H26" i="1" s="1"/>
  <c r="E22" i="1" l="1"/>
  <c r="B7" i="1" s="1"/>
  <c r="L2" i="1" s="1"/>
  <c r="L5" i="1" s="1"/>
  <c r="H14" i="1"/>
  <c r="E14" i="1"/>
  <c r="E26" i="1" l="1"/>
  <c r="B26" i="1" s="1"/>
  <c r="L9" i="1"/>
</calcChain>
</file>

<file path=xl/sharedStrings.xml><?xml version="1.0" encoding="utf-8"?>
<sst xmlns="http://schemas.openxmlformats.org/spreadsheetml/2006/main" count="109" uniqueCount="75">
  <si>
    <t>xF</t>
  </si>
  <si>
    <t>TF</t>
  </si>
  <si>
    <t>kg/h</t>
  </si>
  <si>
    <t>kPa</t>
  </si>
  <si>
    <t>Ps</t>
  </si>
  <si>
    <t>Ts</t>
  </si>
  <si>
    <t>W/m².K</t>
  </si>
  <si>
    <t>F.</t>
  </si>
  <si>
    <t>cpF</t>
  </si>
  <si>
    <t>kJ/kg.K</t>
  </si>
  <si>
    <t>kJ/kg</t>
  </si>
  <si>
    <t>S</t>
  </si>
  <si>
    <t>T1.</t>
  </si>
  <si>
    <t>m²</t>
  </si>
  <si>
    <t>W</t>
  </si>
  <si>
    <t>V1.</t>
  </si>
  <si>
    <t>L1.</t>
  </si>
  <si>
    <t>L2.</t>
  </si>
  <si>
    <t>x2.</t>
  </si>
  <si>
    <t>x1.</t>
  </si>
  <si>
    <t>V2.</t>
  </si>
  <si>
    <t>U2.</t>
  </si>
  <si>
    <t>U1.</t>
  </si>
  <si>
    <t>°C</t>
  </si>
  <si>
    <t>P2.</t>
  </si>
  <si>
    <t>T2.</t>
  </si>
  <si>
    <t>cpV</t>
  </si>
  <si>
    <t>BPR2.</t>
  </si>
  <si>
    <t>Cp2.</t>
  </si>
  <si>
    <t>Cp1.</t>
  </si>
  <si>
    <t>BPR1.</t>
  </si>
  <si>
    <t>dT</t>
  </si>
  <si>
    <t>T2sat</t>
  </si>
  <si>
    <t>1st effect</t>
  </si>
  <si>
    <t>2nd effect</t>
  </si>
  <si>
    <t>Feed</t>
  </si>
  <si>
    <t>Steam</t>
  </si>
  <si>
    <t>dT1.</t>
  </si>
  <si>
    <t>dT2.</t>
  </si>
  <si>
    <t>T1sat</t>
  </si>
  <si>
    <t>dT1calc</t>
  </si>
  <si>
    <t>dT2calc</t>
  </si>
  <si>
    <t>hV1.</t>
  </si>
  <si>
    <t>hL1.</t>
  </si>
  <si>
    <t>hs2.</t>
  </si>
  <si>
    <t>hV2.</t>
  </si>
  <si>
    <t>hL2.</t>
  </si>
  <si>
    <t>hF</t>
  </si>
  <si>
    <t>HV1sat</t>
  </si>
  <si>
    <t>HL1sat</t>
  </si>
  <si>
    <t>HV2sat</t>
  </si>
  <si>
    <t>HL2sat</t>
  </si>
  <si>
    <t>Economy</t>
  </si>
  <si>
    <t>Energy Balance 1</t>
  </si>
  <si>
    <t>Energy Balance 2</t>
  </si>
  <si>
    <t>EB1</t>
  </si>
  <si>
    <t>EB2</t>
  </si>
  <si>
    <t>EB</t>
  </si>
  <si>
    <t>TOTAL:</t>
  </si>
  <si>
    <t>hs1.</t>
  </si>
  <si>
    <t>q1.</t>
  </si>
  <si>
    <t>q2.</t>
  </si>
  <si>
    <t>A1.</t>
  </si>
  <si>
    <t>A2.</t>
  </si>
  <si>
    <t>Heat Flow</t>
  </si>
  <si>
    <t>Areas</t>
  </si>
  <si>
    <t>Steam Economy</t>
  </si>
  <si>
    <t>Evaporator</t>
  </si>
  <si>
    <t>Double-effect</t>
  </si>
  <si>
    <t>A1 = A2!</t>
  </si>
  <si>
    <t>Backward Feed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</si>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</sst>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/>
    <xf numFmtId="0" fontId="0" fillId="0" borderId="2" xfId="0" applyBorder="1" applyAlignment="1"/>
    <xf numFmtId="1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1" fontId="2" fillId="5" borderId="1" xfId="0" applyNumberFormat="1" applyFont="1" applyFill="1" applyBorder="1" applyAlignment="1" applyProtection="1">
      <alignment horizontal="center"/>
      <protection locked="0"/>
    </xf>
    <xf numFmtId="2" fontId="2" fillId="5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alling-rat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energy_balanc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tunn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falling-r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secagem_geankoplis%20-%20Co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pneumatic_convey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luidized_b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othe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through_cir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  <sheetName val="Credits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</sheetData>
      <sheetData sheetId="2"/>
      <sheetData sheetId="3">
        <row r="16">
          <cell r="B16">
            <v>-1.5691616873425742</v>
          </cell>
        </row>
        <row r="17">
          <cell r="B17">
            <v>6.2249989302176623E-3</v>
          </cell>
        </row>
      </sheetData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Balance"/>
      <sheetName val="Credits"/>
    </sheetNames>
    <sheetDataSet>
      <sheetData sheetId="0">
        <row r="9">
          <cell r="B9">
            <v>4.1870000000000003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nnel Drying"/>
      <sheetName val="Credits"/>
    </sheetNames>
    <sheetDataSet>
      <sheetData sheetId="0">
        <row r="2">
          <cell r="B2">
            <v>1400</v>
          </cell>
        </row>
        <row r="3">
          <cell r="B3">
            <v>7790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</sheetNames>
    <sheetDataSet>
      <sheetData sheetId="0">
        <row r="2">
          <cell r="B2">
            <v>400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17">
          <cell r="B17">
            <v>10.404962118414756</v>
          </cell>
        </row>
        <row r="18">
          <cell r="B18">
            <v>0.26022405259693132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6-3"/>
      <sheetName val="9.7-1"/>
      <sheetName val="9.8-1"/>
      <sheetName val="9.9-2"/>
    </sheetNames>
    <sheetDataSet>
      <sheetData sheetId="0" refreshError="1"/>
      <sheetData sheetId="1">
        <row r="2">
          <cell r="B2">
            <v>399</v>
          </cell>
        </row>
      </sheetData>
      <sheetData sheetId="2" refreshError="1"/>
      <sheetData sheetId="3">
        <row r="13">
          <cell r="B13">
            <v>-1.5691618094779027</v>
          </cell>
        </row>
        <row r="14">
          <cell r="B14">
            <v>6.2252247997270811E-3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eumatic Conveying Drying"/>
      <sheetName val="Credits"/>
    </sheetNames>
    <sheetDataSet>
      <sheetData sheetId="0">
        <row r="3">
          <cell r="B3">
            <v>3.46</v>
          </cell>
        </row>
        <row r="10">
          <cell r="B10">
            <v>0.39</v>
          </cell>
        </row>
        <row r="11">
          <cell r="B11">
            <v>0.25</v>
          </cell>
        </row>
        <row r="16">
          <cell r="B16">
            <v>563</v>
          </cell>
        </row>
        <row r="17">
          <cell r="B17">
            <v>0.47</v>
          </cell>
        </row>
        <row r="19">
          <cell r="B19">
            <v>7.4803468208092513E-2</v>
          </cell>
        </row>
        <row r="20">
          <cell r="B20">
            <v>0.10755457630480024</v>
          </cell>
        </row>
        <row r="21">
          <cell r="B21">
            <v>0.13833347889071318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idized Bed Drying"/>
      <sheetName val="Credits"/>
    </sheetNames>
    <sheetDataSet>
      <sheetData sheetId="0">
        <row r="8">
          <cell r="B8">
            <v>0.35</v>
          </cell>
        </row>
        <row r="9">
          <cell r="B9">
            <v>7.8700000000000003E-3</v>
          </cell>
        </row>
        <row r="10">
          <cell r="B10">
            <v>2.3E-2</v>
          </cell>
        </row>
        <row r="11">
          <cell r="B11">
            <v>5.0099999999999999E-2</v>
          </cell>
        </row>
        <row r="12">
          <cell r="B12">
            <v>900</v>
          </cell>
        </row>
        <row r="13">
          <cell r="B13">
            <v>60</v>
          </cell>
        </row>
        <row r="15">
          <cell r="B15">
            <v>17.165781995839762</v>
          </cell>
        </row>
        <row r="16">
          <cell r="B16">
            <v>34.331563991679523</v>
          </cell>
        </row>
        <row r="18">
          <cell r="B18">
            <v>0.4</v>
          </cell>
        </row>
        <row r="19">
          <cell r="B19">
            <v>0.46589343458738236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"/>
      <sheetName val="TCD"/>
    </sheetNames>
    <sheetDataSet>
      <sheetData sheetId="0">
        <row r="2">
          <cell r="B2">
            <v>453.6</v>
          </cell>
        </row>
        <row r="5">
          <cell r="B5">
            <v>1.4650000000000001</v>
          </cell>
        </row>
        <row r="6">
          <cell r="B6">
            <v>26.7</v>
          </cell>
          <cell r="F6">
            <v>43.587216000000005</v>
          </cell>
        </row>
        <row r="7">
          <cell r="B7">
            <v>62.8</v>
          </cell>
          <cell r="F7">
            <v>92.527887199999995</v>
          </cell>
        </row>
        <row r="8">
          <cell r="B8">
            <v>4.1870000000000003</v>
          </cell>
        </row>
        <row r="10">
          <cell r="B10">
            <v>1170.9360677458844</v>
          </cell>
        </row>
        <row r="11">
          <cell r="B11">
            <v>0.01</v>
          </cell>
        </row>
        <row r="12">
          <cell r="B12">
            <v>2.4720530415620192E-2</v>
          </cell>
        </row>
        <row r="13">
          <cell r="B13">
            <v>1.0237999999999998</v>
          </cell>
        </row>
        <row r="14">
          <cell r="B14">
            <v>1.0514745971813659</v>
          </cell>
        </row>
        <row r="15">
          <cell r="B15">
            <v>93.3</v>
          </cell>
          <cell r="F15">
            <v>120.53053999999999</v>
          </cell>
        </row>
        <row r="16">
          <cell r="B16">
            <v>37.799999999999997</v>
          </cell>
          <cell r="F16">
            <v>101.57178634292174</v>
          </cell>
        </row>
        <row r="17">
          <cell r="B17">
            <v>2501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ough Circulation Drying"/>
      <sheetName val="Credi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workbookViewId="0">
      <selection activeCell="N10" sqref="N10"/>
    </sheetView>
  </sheetViews>
  <sheetFormatPr defaultRowHeight="15" x14ac:dyDescent="0.25"/>
  <sheetData>
    <row r="1" spans="1:13" x14ac:dyDescent="0.25">
      <c r="A1" s="30" t="s">
        <v>35</v>
      </c>
      <c r="B1" s="30"/>
      <c r="D1" s="30" t="s">
        <v>33</v>
      </c>
      <c r="E1" s="30"/>
      <c r="G1" s="30" t="s">
        <v>34</v>
      </c>
      <c r="H1" s="30"/>
      <c r="K1" s="30" t="s">
        <v>64</v>
      </c>
      <c r="L1" s="30"/>
    </row>
    <row r="2" spans="1:13" x14ac:dyDescent="0.25">
      <c r="A2" s="3" t="s">
        <v>7</v>
      </c>
      <c r="B2" s="21">
        <v>4536</v>
      </c>
      <c r="C2" t="s">
        <v>2</v>
      </c>
      <c r="D2" s="4" t="s">
        <v>15</v>
      </c>
      <c r="E2" s="25">
        <v>1898.9169937477129</v>
      </c>
      <c r="F2" t="s">
        <v>2</v>
      </c>
      <c r="G2" s="4" t="s">
        <v>20</v>
      </c>
      <c r="H2" s="15">
        <f>F.-V1.-L1.</f>
        <v>1729.8830062522873</v>
      </c>
      <c r="I2" t="s">
        <v>2</v>
      </c>
      <c r="K2" s="4" t="s">
        <v>60</v>
      </c>
      <c r="L2" s="8">
        <f>S*hs1./3.6</f>
        <v>1316739.783267915</v>
      </c>
      <c r="M2" t="s">
        <v>14</v>
      </c>
    </row>
    <row r="3" spans="1:13" x14ac:dyDescent="0.25">
      <c r="A3" s="3" t="s">
        <v>0</v>
      </c>
      <c r="B3" s="22">
        <v>0.1</v>
      </c>
      <c r="D3" s="4" t="s">
        <v>16</v>
      </c>
      <c r="E3" s="7">
        <f>F.*xF/x1.</f>
        <v>907.2</v>
      </c>
      <c r="F3" t="s">
        <v>2</v>
      </c>
      <c r="G3" s="4" t="s">
        <v>17</v>
      </c>
      <c r="H3" s="7">
        <f>L1.+V1.</f>
        <v>2806.116993747713</v>
      </c>
      <c r="I3" t="s">
        <v>2</v>
      </c>
      <c r="K3" s="4" t="s">
        <v>61</v>
      </c>
      <c r="L3" s="8">
        <f>V1.*hs2./3.6</f>
        <v>1211295.0868135397</v>
      </c>
      <c r="M3" t="s">
        <v>14</v>
      </c>
    </row>
    <row r="4" spans="1:13" x14ac:dyDescent="0.25">
      <c r="A4" s="3" t="s">
        <v>1</v>
      </c>
      <c r="B4" s="23">
        <v>37.799999999999997</v>
      </c>
      <c r="C4" s="2" t="s">
        <v>23</v>
      </c>
      <c r="D4" s="3" t="s">
        <v>19</v>
      </c>
      <c r="E4" s="24">
        <v>0.5</v>
      </c>
      <c r="G4" s="6" t="s">
        <v>18</v>
      </c>
      <c r="H4" s="12">
        <f>L1.*x1./L2.</f>
        <v>0.16164685970352005</v>
      </c>
      <c r="K4" s="31" t="s">
        <v>65</v>
      </c>
      <c r="L4" s="31"/>
    </row>
    <row r="5" spans="1:13" x14ac:dyDescent="0.25">
      <c r="A5" s="6" t="s">
        <v>8</v>
      </c>
      <c r="B5" s="6">
        <f>4.19-2.35*xF</f>
        <v>3.9550000000000005</v>
      </c>
      <c r="C5" t="s">
        <v>9</v>
      </c>
      <c r="K5" s="4" t="s">
        <v>62</v>
      </c>
      <c r="L5" s="8">
        <f>q1./(U1.*dT1.)</f>
        <v>20.917480814073393</v>
      </c>
      <c r="M5" t="s">
        <v>13</v>
      </c>
    </row>
    <row r="6" spans="1:13" x14ac:dyDescent="0.25">
      <c r="A6" s="31" t="s">
        <v>36</v>
      </c>
      <c r="B6" s="31"/>
      <c r="K6" s="4" t="s">
        <v>63</v>
      </c>
      <c r="L6" s="8">
        <f>q2./(U2.*dT2.)</f>
        <v>20.917480856557471</v>
      </c>
      <c r="M6" t="s">
        <v>13</v>
      </c>
    </row>
    <row r="7" spans="1:13" x14ac:dyDescent="0.25">
      <c r="A7" s="5" t="s">
        <v>11</v>
      </c>
      <c r="B7" s="16">
        <f>(V1.*hV1.+L1.*hL1.-L2.*hL2.)/hs1.</f>
        <v>2140.0736883812615</v>
      </c>
      <c r="C7" t="s">
        <v>2</v>
      </c>
      <c r="D7" s="3" t="s">
        <v>22</v>
      </c>
      <c r="E7" s="23">
        <v>2270</v>
      </c>
      <c r="F7" t="s">
        <v>6</v>
      </c>
      <c r="G7" s="3" t="s">
        <v>21</v>
      </c>
      <c r="H7" s="23">
        <v>1705</v>
      </c>
      <c r="I7" t="s">
        <v>6</v>
      </c>
    </row>
    <row r="8" spans="1:13" x14ac:dyDescent="0.25">
      <c r="A8" s="3" t="s">
        <v>5</v>
      </c>
      <c r="B8" s="23">
        <v>115.6</v>
      </c>
      <c r="C8" s="2" t="s">
        <v>23</v>
      </c>
      <c r="D8" s="1"/>
      <c r="E8" s="1"/>
      <c r="F8" s="1"/>
      <c r="G8" s="3" t="s">
        <v>24</v>
      </c>
      <c r="H8" s="23">
        <v>13.65</v>
      </c>
      <c r="I8" t="s">
        <v>3</v>
      </c>
      <c r="K8" s="32" t="s">
        <v>66</v>
      </c>
      <c r="L8" s="32"/>
    </row>
    <row r="9" spans="1:13" x14ac:dyDescent="0.25">
      <c r="A9" s="3" t="s">
        <v>4</v>
      </c>
      <c r="B9" s="23">
        <v>143.30000000000001</v>
      </c>
      <c r="C9" t="s">
        <v>3</v>
      </c>
      <c r="K9" s="4" t="s">
        <v>52</v>
      </c>
      <c r="L9" s="8">
        <f>(V1.+V2.)/S</f>
        <v>1.6956425471240675</v>
      </c>
    </row>
    <row r="10" spans="1:13" x14ac:dyDescent="0.25">
      <c r="A10" s="3" t="s">
        <v>26</v>
      </c>
      <c r="B10" s="23">
        <v>1.8839999999999999</v>
      </c>
      <c r="C10" t="s">
        <v>9</v>
      </c>
    </row>
    <row r="11" spans="1:13" x14ac:dyDescent="0.25">
      <c r="D11" s="4" t="s">
        <v>30</v>
      </c>
      <c r="E11" s="13">
        <f>1.78*x1.+6.22*x1.^2</f>
        <v>2.4449999999999998</v>
      </c>
      <c r="F11" t="s">
        <v>23</v>
      </c>
      <c r="G11" s="4" t="s">
        <v>27</v>
      </c>
      <c r="H11" s="13">
        <f>1.78*x2.+6.22*x2.^2</f>
        <v>0.4502581893797647</v>
      </c>
      <c r="I11" t="s">
        <v>23</v>
      </c>
    </row>
    <row r="12" spans="1:13" x14ac:dyDescent="0.25">
      <c r="D12" s="4" t="s">
        <v>29</v>
      </c>
      <c r="E12" s="13">
        <f>4.19-2.35*x1.</f>
        <v>3.0150000000000006</v>
      </c>
      <c r="F12" t="s">
        <v>9</v>
      </c>
      <c r="G12" s="4" t="s">
        <v>28</v>
      </c>
      <c r="H12" s="13">
        <f>4.19-2.35*x2.</f>
        <v>3.8101298796967282</v>
      </c>
      <c r="I12" t="s">
        <v>9</v>
      </c>
      <c r="K12" s="34" t="s">
        <v>68</v>
      </c>
      <c r="L12" s="34"/>
    </row>
    <row r="13" spans="1:13" x14ac:dyDescent="0.25">
      <c r="D13" s="10"/>
      <c r="E13" s="10"/>
      <c r="F13" s="10"/>
      <c r="G13" s="10"/>
      <c r="H13" s="10"/>
      <c r="K13" s="34" t="s">
        <v>67</v>
      </c>
      <c r="L13" s="34"/>
    </row>
    <row r="14" spans="1:13" x14ac:dyDescent="0.25">
      <c r="A14" s="6" t="s">
        <v>31</v>
      </c>
      <c r="B14" s="11">
        <f>Ts-T2sat-(BPR1.+BPR2.)</f>
        <v>61.694741810620236</v>
      </c>
      <c r="C14" t="s">
        <v>23</v>
      </c>
      <c r="D14" s="4" t="s">
        <v>40</v>
      </c>
      <c r="E14" s="14">
        <f>dT*(1/U1.)/((1/U1.)+(1/U2.))</f>
        <v>26.462776047071067</v>
      </c>
      <c r="F14" t="s">
        <v>23</v>
      </c>
      <c r="G14" s="4" t="s">
        <v>41</v>
      </c>
      <c r="H14" s="14">
        <f>dT*(1/U2.)/((1/U1.)+(1/U2.))</f>
        <v>35.231965763549162</v>
      </c>
      <c r="I14" t="s">
        <v>23</v>
      </c>
      <c r="K14" s="33" t="s">
        <v>70</v>
      </c>
      <c r="L14" s="33"/>
    </row>
    <row r="15" spans="1:13" x14ac:dyDescent="0.25">
      <c r="D15" s="4" t="s">
        <v>37</v>
      </c>
      <c r="E15" s="17">
        <f>dT-dT2.</f>
        <v>27.73094827661334</v>
      </c>
      <c r="F15" t="s">
        <v>23</v>
      </c>
      <c r="G15" s="4" t="s">
        <v>38</v>
      </c>
      <c r="H15" s="26">
        <v>33.963793534006896</v>
      </c>
      <c r="I15" t="s">
        <v>23</v>
      </c>
      <c r="K15" s="33" t="s">
        <v>69</v>
      </c>
      <c r="L15" s="33"/>
    </row>
    <row r="16" spans="1:13" x14ac:dyDescent="0.25">
      <c r="D16" s="6" t="s">
        <v>12</v>
      </c>
      <c r="E16" s="11">
        <f>Ts-dT1.</f>
        <v>87.869051723386661</v>
      </c>
      <c r="F16" t="s">
        <v>23</v>
      </c>
      <c r="G16" s="6" t="s">
        <v>25</v>
      </c>
      <c r="H16" s="11">
        <f>T2sat+BPR2.</f>
        <v>51.460258189379765</v>
      </c>
      <c r="I16" t="s">
        <v>23</v>
      </c>
    </row>
    <row r="17" spans="1:9" x14ac:dyDescent="0.25">
      <c r="D17" s="6" t="s">
        <v>39</v>
      </c>
      <c r="E17" s="11">
        <f>T1.-BPR1.</f>
        <v>85.424051723386668</v>
      </c>
      <c r="F17" t="s">
        <v>23</v>
      </c>
      <c r="G17" s="3" t="s">
        <v>32</v>
      </c>
      <c r="H17" s="27">
        <v>51.01</v>
      </c>
      <c r="I17" t="s">
        <v>23</v>
      </c>
    </row>
    <row r="18" spans="1:9" x14ac:dyDescent="0.25">
      <c r="D18" s="10"/>
      <c r="E18" s="10"/>
      <c r="F18" s="10"/>
      <c r="G18" s="10"/>
      <c r="H18" s="10"/>
    </row>
    <row r="19" spans="1:9" x14ac:dyDescent="0.25">
      <c r="D19" s="3" t="s">
        <v>48</v>
      </c>
      <c r="E19" s="27">
        <v>2654.8670000000002</v>
      </c>
      <c r="F19" t="s">
        <v>10</v>
      </c>
      <c r="G19" s="3" t="s">
        <v>50</v>
      </c>
      <c r="H19" s="27">
        <v>2593.89</v>
      </c>
      <c r="I19" t="s">
        <v>10</v>
      </c>
    </row>
    <row r="20" spans="1:9" x14ac:dyDescent="0.25">
      <c r="C20" s="1"/>
      <c r="D20" s="3" t="s">
        <v>49</v>
      </c>
      <c r="E20" s="27">
        <v>363.07900000000001</v>
      </c>
      <c r="F20" t="s">
        <v>10</v>
      </c>
      <c r="G20" s="3" t="s">
        <v>51</v>
      </c>
      <c r="H20" s="27">
        <v>213.49700000000001</v>
      </c>
      <c r="I20" t="s">
        <v>10</v>
      </c>
    </row>
    <row r="21" spans="1:9" x14ac:dyDescent="0.25">
      <c r="A21" s="10"/>
      <c r="B21" s="10"/>
      <c r="C21" s="1"/>
      <c r="D21" s="4" t="s">
        <v>42</v>
      </c>
      <c r="E21" s="14">
        <f>HV1sat+cpV*BPR1.</f>
        <v>2659.4733800000004</v>
      </c>
      <c r="F21" t="s">
        <v>10</v>
      </c>
      <c r="G21" s="4" t="s">
        <v>45</v>
      </c>
      <c r="H21" s="14">
        <f>HV2sat+cpV*BPR2.</f>
        <v>2594.7382864287915</v>
      </c>
      <c r="I21" t="s">
        <v>10</v>
      </c>
    </row>
    <row r="22" spans="1:9" x14ac:dyDescent="0.25">
      <c r="A22" s="4" t="s">
        <v>47</v>
      </c>
      <c r="B22" s="14">
        <f>cpF*TF</f>
        <v>149.499</v>
      </c>
      <c r="C22" t="s">
        <v>10</v>
      </c>
      <c r="D22" s="4" t="s">
        <v>43</v>
      </c>
      <c r="E22" s="14">
        <f>Cp1.*T1.</f>
        <v>264.92519094601084</v>
      </c>
      <c r="F22" t="s">
        <v>10</v>
      </c>
      <c r="G22" s="4" t="s">
        <v>46</v>
      </c>
      <c r="H22" s="14">
        <f>Cp2.*T2.</f>
        <v>196.0702673442641</v>
      </c>
      <c r="I22" t="s">
        <v>10</v>
      </c>
    </row>
    <row r="23" spans="1:9" x14ac:dyDescent="0.25">
      <c r="A23" s="3" t="s">
        <v>59</v>
      </c>
      <c r="B23" s="27">
        <v>2215</v>
      </c>
      <c r="C23" t="s">
        <v>10</v>
      </c>
      <c r="D23" s="4" t="s">
        <v>44</v>
      </c>
      <c r="E23" s="14">
        <f>hV1.-HL1sat</f>
        <v>2296.3943800000002</v>
      </c>
      <c r="F23" t="s">
        <v>10</v>
      </c>
    </row>
    <row r="25" spans="1:9" x14ac:dyDescent="0.25">
      <c r="A25" s="18" t="s">
        <v>58</v>
      </c>
      <c r="B25" s="20"/>
      <c r="D25" s="29" t="s">
        <v>53</v>
      </c>
      <c r="E25" s="29"/>
      <c r="F25" s="19"/>
      <c r="G25" s="29" t="s">
        <v>54</v>
      </c>
      <c r="H25" s="29"/>
    </row>
    <row r="26" spans="1:9" x14ac:dyDescent="0.25">
      <c r="A26" s="9" t="s">
        <v>57</v>
      </c>
      <c r="B26" s="28">
        <f>E26+H26</f>
        <v>3.7834979593753815E-10</v>
      </c>
      <c r="D26" s="9" t="s">
        <v>55</v>
      </c>
      <c r="E26" s="9">
        <f>S*hs1.+L2.*hL2.-V1.*hV1.-L1.*hL1.</f>
        <v>3.7834979593753815E-10</v>
      </c>
      <c r="G26" s="9" t="s">
        <v>56</v>
      </c>
      <c r="H26" s="9">
        <f>F.*hF+V1.*hs2.-V2.*hV2.-L2.*hL2.</f>
        <v>0</v>
      </c>
    </row>
  </sheetData>
  <mergeCells count="13">
    <mergeCell ref="D25:E25"/>
    <mergeCell ref="G25:H25"/>
    <mergeCell ref="A1:B1"/>
    <mergeCell ref="A6:B6"/>
    <mergeCell ref="K8:L8"/>
    <mergeCell ref="K4:L4"/>
    <mergeCell ref="K1:L1"/>
    <mergeCell ref="K15:L15"/>
    <mergeCell ref="D1:E1"/>
    <mergeCell ref="G1:H1"/>
    <mergeCell ref="K13:L13"/>
    <mergeCell ref="K14:L14"/>
    <mergeCell ref="K12:L1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35" t="s">
        <v>71</v>
      </c>
      <c r="C3" s="36"/>
      <c r="D3" s="36"/>
      <c r="E3" s="37"/>
    </row>
    <row r="4" spans="2:5" x14ac:dyDescent="0.25">
      <c r="B4" s="38" t="s">
        <v>72</v>
      </c>
      <c r="C4" s="39" t="s">
        <v>73</v>
      </c>
      <c r="D4" s="39"/>
      <c r="E4" s="40"/>
    </row>
    <row r="5" spans="2:5" ht="15.75" thickBot="1" x14ac:dyDescent="0.3">
      <c r="B5" s="41" t="s">
        <v>74</v>
      </c>
      <c r="C5" s="42">
        <v>2017</v>
      </c>
      <c r="D5" s="43"/>
      <c r="E5" s="44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52</vt:i4>
      </vt:variant>
    </vt:vector>
  </HeadingPairs>
  <TitlesOfParts>
    <vt:vector size="54" baseType="lpstr">
      <vt:lpstr>2</vt:lpstr>
      <vt:lpstr>Credits</vt:lpstr>
      <vt:lpstr>A1.</vt:lpstr>
      <vt:lpstr>A1_</vt:lpstr>
      <vt:lpstr>A2.</vt:lpstr>
      <vt:lpstr>A2_</vt:lpstr>
      <vt:lpstr>BPR1.</vt:lpstr>
      <vt:lpstr>BPR2.</vt:lpstr>
      <vt:lpstr>BPR2_</vt:lpstr>
      <vt:lpstr>Cp1.</vt:lpstr>
      <vt:lpstr>Cp2.</vt:lpstr>
      <vt:lpstr>Cp2_</vt:lpstr>
      <vt:lpstr>cpF</vt:lpstr>
      <vt:lpstr>cpV</vt:lpstr>
      <vt:lpstr>dT</vt:lpstr>
      <vt:lpstr>dT1.</vt:lpstr>
      <vt:lpstr>dT2.</vt:lpstr>
      <vt:lpstr>F.</vt:lpstr>
      <vt:lpstr>hF</vt:lpstr>
      <vt:lpstr>hL1.</vt:lpstr>
      <vt:lpstr>HL1sat</vt:lpstr>
      <vt:lpstr>hL2.</vt:lpstr>
      <vt:lpstr>HL2sat</vt:lpstr>
      <vt:lpstr>hs1.</vt:lpstr>
      <vt:lpstr>hs1_</vt:lpstr>
      <vt:lpstr>hs2.</vt:lpstr>
      <vt:lpstr>hV1.</vt:lpstr>
      <vt:lpstr>HV1sat</vt:lpstr>
      <vt:lpstr>hV2.</vt:lpstr>
      <vt:lpstr>HV2sat</vt:lpstr>
      <vt:lpstr>L1.</vt:lpstr>
      <vt:lpstr>L2.</vt:lpstr>
      <vt:lpstr>P2.</vt:lpstr>
      <vt:lpstr>Ps</vt:lpstr>
      <vt:lpstr>q1.</vt:lpstr>
      <vt:lpstr>q1_</vt:lpstr>
      <vt:lpstr>q2.</vt:lpstr>
      <vt:lpstr>q2_</vt:lpstr>
      <vt:lpstr>S</vt:lpstr>
      <vt:lpstr>T1.</vt:lpstr>
      <vt:lpstr>T1_</vt:lpstr>
      <vt:lpstr>T1sat</vt:lpstr>
      <vt:lpstr>T2.</vt:lpstr>
      <vt:lpstr>T2sat</vt:lpstr>
      <vt:lpstr>TF</vt:lpstr>
      <vt:lpstr>Ts</vt:lpstr>
      <vt:lpstr>U1.</vt:lpstr>
      <vt:lpstr>U2.</vt:lpstr>
      <vt:lpstr>V1.</vt:lpstr>
      <vt:lpstr>V2.</vt:lpstr>
      <vt:lpstr>x1.</vt:lpstr>
      <vt:lpstr>x2.</vt:lpstr>
      <vt:lpstr>xF</vt:lpstr>
      <vt:lpstr>xL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2017-03-27T03:23:29Z</dcterms:modified>
</cp:coreProperties>
</file>