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filterPrivacy="1" defaultThemeVersion="124226"/>
  <workbookProtection workbookAlgorithmName="SHA-512" workbookHashValue="dT4AdOEhlRJ4IHBblJa1PKrURPMJ6qHJzkgbredx0NKAu6z2PPPnyBuo29b/MVwHMq578ktFq0E5trbde9FLUg==" workbookSaltValue="sZT2GCEBLtXgTYYcOhdmEg==" workbookSpinCount="100000" lockStructure="1"/>
  <bookViews>
    <workbookView xWindow="360" yWindow="300" windowWidth="18735" windowHeight="11700"/>
  </bookViews>
  <sheets>
    <sheet name="unknown_A" sheetId="1" r:id="rId1"/>
    <sheet name="unknown_F" sheetId="3" r:id="rId2"/>
    <sheet name="Credits" sheetId="4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A" localSheetId="2">[1]fr.num!$B$3</definedName>
    <definedName name="A" localSheetId="1">unknown_F!#REF!</definedName>
    <definedName name="A">unknown_A!$E$3</definedName>
    <definedName name="A." localSheetId="2">[2]Operation!$C$3</definedName>
    <definedName name="A.">unknown_F!$E$3</definedName>
    <definedName name="A..">[1]dif.coef!$B$16</definedName>
    <definedName name="A...">'[3]9.9-2'!$B$13</definedName>
    <definedName name="ae">[4]Main!#REF!</definedName>
    <definedName name="ai">[4]Main!$M$10</definedName>
    <definedName name="ao">[4]Main!$P$10</definedName>
    <definedName name="Area">[4]Main!$T$13</definedName>
    <definedName name="at">[4]Main!$M$8</definedName>
    <definedName name="B">[4]Main!$P$8</definedName>
    <definedName name="B." localSheetId="2">[2]Operation!$C$4</definedName>
    <definedName name="B.">[5]fr.capilarity!$B$18</definedName>
    <definedName name="B..">[1]dif.coef!$B$17</definedName>
    <definedName name="B...">'[3]9.9-2'!$B$14</definedName>
    <definedName name="BPR1." localSheetId="2">'[6]2'!$E$11</definedName>
    <definedName name="BPR1.">'[7]4'!$E$11</definedName>
    <definedName name="BPR2." localSheetId="2">'[6]2'!$H$11</definedName>
    <definedName name="BPR2.">'[7]4'!$H$11</definedName>
    <definedName name="BPR3.">'[7]4'!$K$11</definedName>
    <definedName name="BPR4.">'[7]4'!$N$11</definedName>
    <definedName name="C.">[2]Operation!$C$5</definedName>
    <definedName name="ca">'[8]Pneumatic Conveying Drying'!$B$11</definedName>
    <definedName name="constant" localSheetId="2">'[9]Fluidized Bed Drying'!$B$13</definedName>
    <definedName name="constant">'[8]Pneumatic Conveying Drying'!#REF!</definedName>
    <definedName name="Cp1." localSheetId="2">'[6]2'!$E$12</definedName>
    <definedName name="Cp1.">'[7]4'!$E$12</definedName>
    <definedName name="Cp2." localSheetId="2">'[6]2'!$H$12</definedName>
    <definedName name="Cp2.">'[7]4'!$H$12</definedName>
    <definedName name="Cp3.">'[7]4'!$K$12</definedName>
    <definedName name="Cp4.">'[7]4'!$N$12</definedName>
    <definedName name="Cpa." localSheetId="2">[10]EB!$B$8</definedName>
    <definedName name="Cpa.">#REF!</definedName>
    <definedName name="Cpc">[4]Main!$C$13</definedName>
    <definedName name="Cpe">[4]Main!#REF!</definedName>
    <definedName name="cpF" localSheetId="2">'[6]2'!$B$5</definedName>
    <definedName name="cpF" localSheetId="1">unknown_F!#REF!</definedName>
    <definedName name="cpF">unknown_A!$B$18</definedName>
    <definedName name="cpF.">unknown_F!$B$18</definedName>
    <definedName name="Cph">[4]Main!$F$13</definedName>
    <definedName name="Cpi">[4]Main!$M$12</definedName>
    <definedName name="Cpo">[4]Main!$P$12</definedName>
    <definedName name="Cps." localSheetId="2">[10]EB!$B$5</definedName>
    <definedName name="Cps.">#REF!</definedName>
    <definedName name="cpV" localSheetId="2">'[6]2'!$B$10</definedName>
    <definedName name="cpV">'[7]4'!$B$10</definedName>
    <definedName name="cpw." localSheetId="2">'[12]Energy Balance'!$B$9</definedName>
    <definedName name="cpw.">#REF!</definedName>
    <definedName name="cs" localSheetId="2">'[9]Fluidized Bed Drying'!$B$8</definedName>
    <definedName name="cs">'[8]Pneumatic Conveying Drying'!$B$10</definedName>
    <definedName name="cs1." localSheetId="2">[10]EB!$B$13</definedName>
    <definedName name="cs1.">#REF!</definedName>
    <definedName name="cs2." localSheetId="2">[10]EB!$B$14</definedName>
    <definedName name="cs2.">#REF!</definedName>
    <definedName name="D.">[2]Equilibrium!$R$3</definedName>
    <definedName name="D_shell">[4]Main!#REF!</definedName>
    <definedName name="Deq">[4]Main!$T$4</definedName>
    <definedName name="Dh">[4]Main!#REF!</definedName>
    <definedName name="dp" localSheetId="2">'[9]Fluidized Bed Drying'!$B$9</definedName>
    <definedName name="Dshell">[4]Main!$P$4</definedName>
    <definedName name="dT" localSheetId="2">[4]Main!$J$16</definedName>
    <definedName name="dT">'[7]4'!$B$14</definedName>
    <definedName name="dT1." localSheetId="2">'[6]2'!$E$15</definedName>
    <definedName name="dT1.">'[7]4'!$E$15</definedName>
    <definedName name="dT2." localSheetId="2">'[6]2'!$H$15</definedName>
    <definedName name="dT2.">'[7]4'!$H$15</definedName>
    <definedName name="dT3.">'[7]4'!$K$15</definedName>
    <definedName name="dT4.">'[7]4'!$N$15</definedName>
    <definedName name="dTc">[4]Main!$C$10</definedName>
    <definedName name="Dte">[4]Main!#REF!</definedName>
    <definedName name="dTh">[4]Main!$F$10</definedName>
    <definedName name="Dti">[4]Main!#REF!</definedName>
    <definedName name="dTlm">[4]Main!$J$10</definedName>
    <definedName name="Dtube_e">[4]Main!$M$5</definedName>
    <definedName name="Dtube_i">[4]Main!$M$4</definedName>
    <definedName name="E.">[2]Equilibrium!$R$4</definedName>
    <definedName name="ef" localSheetId="2">'[9]Fluidized Bed Drying'!$B$19</definedName>
    <definedName name="ef">'[8]Pneumatic Conveying Drying'!#REF!</definedName>
    <definedName name="emf" localSheetId="2">'[9]Fluidized Bed Drying'!$B$18</definedName>
    <definedName name="emf">'[8]Pneumatic Conveying Drying'!#REF!</definedName>
    <definedName name="eu">[4]Main!#REF!</definedName>
    <definedName name="F" localSheetId="2">[4]Main!$J$15</definedName>
    <definedName name="F">unknown_A!#REF!</definedName>
    <definedName name="F." localSheetId="2">[2]Equilibrium!$R$5</definedName>
    <definedName name="F." localSheetId="1">unknown_F!#REF!</definedName>
    <definedName name="F.">unknown_A!$B$2</definedName>
    <definedName name="F..">unknown_F!$B$2</definedName>
    <definedName name="g1.">'[8]Pneumatic Conveying Drying'!$B$19</definedName>
    <definedName name="Gf" localSheetId="2">'[9]Fluidized Bed Drying'!$B$16</definedName>
    <definedName name="Gf">'[8]Pneumatic Conveying Drying'!#REF!</definedName>
    <definedName name="Gi">[4]Main!$M$17</definedName>
    <definedName name="Gmf" localSheetId="2">'[9]Fluidized Bed Drying'!$B$15</definedName>
    <definedName name="Gmf">'[8]Pneumatic Conveying Drying'!#REF!</definedName>
    <definedName name="Go">[4]Main!$P$17</definedName>
    <definedName name="h.a">'[8]Pneumatic Conveying Drying'!$B$17</definedName>
    <definedName name="h_i">[4]Main!$M$25</definedName>
    <definedName name="h_o">[4]Main!$P$25</definedName>
    <definedName name="H1." localSheetId="2">[10]EB!$B$11</definedName>
    <definedName name="h1sat" localSheetId="2">'[6]2'!#REF!</definedName>
    <definedName name="h1sat">'[7]4'!#REF!</definedName>
    <definedName name="H2." localSheetId="2">[10]EB!$B$12</definedName>
    <definedName name="h2sat" localSheetId="2">'[6]2'!#REF!</definedName>
    <definedName name="h2sat">'[7]4'!#REF!</definedName>
    <definedName name="ha1_" localSheetId="2">[10]EB!$F$15</definedName>
    <definedName name="ha1_">#REF!</definedName>
    <definedName name="ha2_" localSheetId="2">[10]EB!$F$16</definedName>
    <definedName name="ha2_">#REF!</definedName>
    <definedName name="hF" localSheetId="2">'[6]2'!$B$22</definedName>
    <definedName name="hF">'[7]4'!$B$22</definedName>
    <definedName name="hi">[4]Main!$M$21</definedName>
    <definedName name="hi2_">[4]Main!#REF!</definedName>
    <definedName name="hii">[4]Main!$M$22</definedName>
    <definedName name="hL1." localSheetId="2">'[6]2'!$E$22</definedName>
    <definedName name="hL1.">'[7]4'!$E$22</definedName>
    <definedName name="HL1sat" localSheetId="2">'[6]2'!$E$20</definedName>
    <definedName name="HL1sat">'[7]4'!$E$20</definedName>
    <definedName name="hL2." localSheetId="2">'[6]2'!$H$22</definedName>
    <definedName name="hL2.">'[7]4'!$H$22</definedName>
    <definedName name="HL2sat">'[7]4'!$H$20</definedName>
    <definedName name="hL3.">'[7]4'!$K$22</definedName>
    <definedName name="HL3sat">'[7]4'!$K$20</definedName>
    <definedName name="hL4.">'[7]4'!$N$22</definedName>
    <definedName name="hlv" localSheetId="2">'[9]Fluidized Bed Drying'!$B$12</definedName>
    <definedName name="hlv">'[8]Pneumatic Conveying Drying'!$B$16</definedName>
    <definedName name="ho">[4]Main!$P$21</definedName>
    <definedName name="ho." localSheetId="2">[10]EB!$B$17</definedName>
    <definedName name="ho.">#REF!</definedName>
    <definedName name="ho2_">[4]Main!#REF!</definedName>
    <definedName name="hs" localSheetId="2">'[6]2'!#REF!</definedName>
    <definedName name="hs" localSheetId="1">unknown_F!#REF!</definedName>
    <definedName name="hs">unknown_A!$B$21</definedName>
    <definedName name="hs.">unknown_F!$B$21</definedName>
    <definedName name="hs1." localSheetId="2">'[6]2'!$B$23</definedName>
    <definedName name="hs1.">'[7]4'!$B$23</definedName>
    <definedName name="hs1_" localSheetId="2">[10]EB!$F$6</definedName>
    <definedName name="hs2." localSheetId="2">'[6]2'!$E$23</definedName>
    <definedName name="hs2.">'[7]4'!$E$23</definedName>
    <definedName name="hs2_" localSheetId="2">[10]EB!$F$7</definedName>
    <definedName name="hs2_">#REF!</definedName>
    <definedName name="hs3.">'[7]4'!$H$23</definedName>
    <definedName name="hs4.">'[7]4'!$K$23</definedName>
    <definedName name="Hv" localSheetId="2">'[6]2'!#REF!</definedName>
    <definedName name="Hv" localSheetId="1">unknown_F!#REF!</definedName>
    <definedName name="Hv">unknown_A!$B$20</definedName>
    <definedName name="Hv.">unknown_F!$B$20</definedName>
    <definedName name="hV1." localSheetId="2">'[6]2'!$E$21</definedName>
    <definedName name="hV1.">'[7]4'!$E$21</definedName>
    <definedName name="HV1sat" localSheetId="2">'[6]2'!$E$19</definedName>
    <definedName name="HV1sat">'[7]4'!$E$19</definedName>
    <definedName name="hV2." localSheetId="2">'[6]2'!$H$21</definedName>
    <definedName name="hV2.">'[7]4'!$H$21</definedName>
    <definedName name="HV2sat" localSheetId="2">'[6]2'!$H$19</definedName>
    <definedName name="HV2sat">'[7]4'!$H$19</definedName>
    <definedName name="hV3.">'[7]4'!$K$21</definedName>
    <definedName name="HV3sat">'[7]4'!$K$19</definedName>
    <definedName name="hV4.">'[7]4'!$N$21</definedName>
    <definedName name="HV4sat">'[7]4'!$N$19</definedName>
    <definedName name="k_x.a">[2]Absorption_packed!#REF!</definedName>
    <definedName name="kc">[4]Main!$C$14</definedName>
    <definedName name="ke">[4]Main!#REF!</definedName>
    <definedName name="kh">[4]Main!$F$14</definedName>
    <definedName name="ki">[4]Main!$M$13</definedName>
    <definedName name="ko">[4]Main!$P$13</definedName>
    <definedName name="L." localSheetId="2">[2]Absorption_packed!$B$6</definedName>
    <definedName name="L." localSheetId="1">unknown_F!#REF!</definedName>
    <definedName name="L.">unknown_A!$B$6</definedName>
    <definedName name="L..">unknown_F!$B$6</definedName>
    <definedName name="L_" localSheetId="2">'[6]2'!#REF!</definedName>
    <definedName name="L_">unknown_A!$B$6</definedName>
    <definedName name="L1." localSheetId="2">'[6]2'!$E$3</definedName>
    <definedName name="L1.">'[7]4'!$E$3</definedName>
    <definedName name="L2." localSheetId="2">'[6]2'!$H$3</definedName>
    <definedName name="L2.">'[7]4'!$H$3</definedName>
    <definedName name="L3.">'[7]4'!$K$3</definedName>
    <definedName name="L4.">'[7]4'!$N$3</definedName>
    <definedName name="Lt">[4]Main!$M$7</definedName>
    <definedName name="ma" localSheetId="2">'[8]Pneumatic Conveying Drying'!$B$3</definedName>
    <definedName name="ma">'[13]Tunnel Drying'!$B$3</definedName>
    <definedName name="ma." localSheetId="2">[10]EB!$B$10</definedName>
    <definedName name="ma.">#REF!</definedName>
    <definedName name="mc">[4]Main!$C$4</definedName>
    <definedName name="me">[4]Main!#REF!</definedName>
    <definedName name="mh">[4]Main!$F$4</definedName>
    <definedName name="mi">[4]Main!$M$11</definedName>
    <definedName name="MM.a">[2]Absorption_packed!#REF!</definedName>
    <definedName name="MM.b">[2]Absorption_packed!#REF!</definedName>
    <definedName name="MM.c">[2]Absorption_packed!#REF!</definedName>
    <definedName name="MM_a">[2]Absorption_packed!$E$7</definedName>
    <definedName name="MM_b">[2]Absorption_packed!$E$8</definedName>
    <definedName name="MM_c">[2]Absorption_packed!$E$9</definedName>
    <definedName name="mo">[4]Main!$P$11</definedName>
    <definedName name="ms" localSheetId="2">[1]fr.num!$B$2</definedName>
    <definedName name="ms">'[13]Tunnel Drying'!$B$2</definedName>
    <definedName name="ms." localSheetId="2">[10]EB!$B$2</definedName>
    <definedName name="ms.">#REF!</definedName>
    <definedName name="np">[4]Main!$P$6</definedName>
    <definedName name="nt">[4]Main!$M$6</definedName>
    <definedName name="P">[4]Main!$P$7</definedName>
    <definedName name="P1." localSheetId="2">'[8]Pneumatic Conveying Drying'!$B$20</definedName>
    <definedName name="P1.">unknown_A!$B$10</definedName>
    <definedName name="P1_" localSheetId="2">'[6]2'!#REF!</definedName>
    <definedName name="P1_">unknown_A!$B$10</definedName>
    <definedName name="Pa1.">'[8]Pneumatic Conveying Drying'!$B$21</definedName>
    <definedName name="phi_i">[4]Main!$M$24</definedName>
    <definedName name="phi_o">[4]Main!$P$24</definedName>
    <definedName name="Pr_i">[4]Main!$M$19</definedName>
    <definedName name="Pr_o">[4]Main!$P$19</definedName>
    <definedName name="Ps">unknown_A!$B$13</definedName>
    <definedName name="Q" localSheetId="2">[4]Main!$J$12</definedName>
    <definedName name="q" localSheetId="1">unknown_F!#REF!</definedName>
    <definedName name="q">unknown_A!$E$2</definedName>
    <definedName name="q.">unknown_F!$E$2</definedName>
    <definedName name="q1." localSheetId="2">'[6]2'!$L$2</definedName>
    <definedName name="q1.">'[7]4'!$R$2</definedName>
    <definedName name="q2." localSheetId="2">'[6]2'!$L$3</definedName>
    <definedName name="q2.">'[7]4'!$R$3</definedName>
    <definedName name="q3.">'[7]4'!$R$4</definedName>
    <definedName name="q4.">'[7]4'!$R$5</definedName>
    <definedName name="R.">[4]Main!$J$13</definedName>
    <definedName name="ral">[4]Main!$T$5</definedName>
    <definedName name="Rc_" localSheetId="2">[1]fr.num!$B$8</definedName>
    <definedName name="Rc_">[5]fr.num!$B$8</definedName>
    <definedName name="Rd">[4]Main!$T$3</definedName>
    <definedName name="Rdc">[4]Main!#REF!</definedName>
    <definedName name="Rdh">[4]Main!#REF!</definedName>
    <definedName name="Rdshell">[4]Main!$P$3</definedName>
    <definedName name="Rdtube">[4]Main!$M$3</definedName>
    <definedName name="Re_i">[4]Main!$M$18</definedName>
    <definedName name="Re_o">[4]Main!$P$18</definedName>
    <definedName name="rho" localSheetId="2">'[9]Fluidized Bed Drying'!$B$11</definedName>
    <definedName name="ro_c">[4]Main!$C$16</definedName>
    <definedName name="ro_e">[4]Main!#REF!</definedName>
    <definedName name="ro_h">[4]Main!$F$16</definedName>
    <definedName name="ro_i">[4]Main!$M$15</definedName>
    <definedName name="ro_o">[4]Main!$P$15</definedName>
    <definedName name="S" localSheetId="2">[2]Absorption_packed!$E$2</definedName>
    <definedName name="S" localSheetId="1">unknown_F!#REF!</definedName>
    <definedName name="S">unknown_A!$B$8</definedName>
    <definedName name="S." localSheetId="2">[4]Main!$J$14</definedName>
    <definedName name="S.">unknown_F!$B$8</definedName>
    <definedName name="Squared">[4]Main!$J$4</definedName>
    <definedName name="t" localSheetId="2">'[3]9.7-1'!#REF!</definedName>
    <definedName name="t">'[3]9.7-1'!#REF!</definedName>
    <definedName name="t." localSheetId="2">[1]fr.num!#REF!</definedName>
    <definedName name="t.">[5]fr.num!#REF!</definedName>
    <definedName name="T1." localSheetId="2">'[6]2'!$E$16</definedName>
    <definedName name="T1." localSheetId="1">unknown_F!#REF!</definedName>
    <definedName name="T1.">unknown_A!$B$11</definedName>
    <definedName name="T1..">unknown_F!$B$11</definedName>
    <definedName name="T1_">unknown_A!$B$11</definedName>
    <definedName name="T1sat">'[7]4'!$E$17</definedName>
    <definedName name="T2." localSheetId="2">'[6]2'!$H$16</definedName>
    <definedName name="T2.">'[7]4'!$H$16</definedName>
    <definedName name="T2sat" localSheetId="2">'[6]2'!$H$17</definedName>
    <definedName name="T2sat">'[7]4'!$H$17</definedName>
    <definedName name="T3.">'[7]4'!$K$16</definedName>
    <definedName name="T3sat">'[7]4'!$K$17</definedName>
    <definedName name="T4.">'[7]4'!$N$16</definedName>
    <definedName name="T4sat">'[7]4'!$N$17</definedName>
    <definedName name="Ta1." localSheetId="2">[10]EB!$B$15</definedName>
    <definedName name="Ta1.">#REF!</definedName>
    <definedName name="Ta2." localSheetId="2">[10]EB!$B$16</definedName>
    <definedName name="Ta2.">#REF!</definedName>
    <definedName name="tc" localSheetId="2">[1]fr.num!$F$4</definedName>
    <definedName name="tc">[5]fr.num!$F$4</definedName>
    <definedName name="Tc1_">[4]Main!$C$7</definedName>
    <definedName name="Tc2_">[4]Main!$C$8</definedName>
    <definedName name="Tcm">[4]Main!$C$9</definedName>
    <definedName name="TF" localSheetId="2">'[6]2'!$B$4</definedName>
    <definedName name="TF" localSheetId="1">unknown_F!#REF!</definedName>
    <definedName name="TF">unknown_A!$B$12</definedName>
    <definedName name="TF.">unknown_F!$B$12</definedName>
    <definedName name="Th1_">[4]Main!$F$7</definedName>
    <definedName name="Th2_">[4]Main!$F$8</definedName>
    <definedName name="Thm">[4]Main!$F$9</definedName>
    <definedName name="TL" localSheetId="2">'[6]2'!#REF!</definedName>
    <definedName name="TL" localSheetId="1">unknown_F!#REF!</definedName>
    <definedName name="TL">unknown_A!#REF!</definedName>
    <definedName name="Tref" localSheetId="1">unknown_F!#REF!</definedName>
    <definedName name="Tref">unknown_A!$B$15</definedName>
    <definedName name="Tref.">unknown_F!$B$15</definedName>
    <definedName name="Triangular">[4]Main!$J$3</definedName>
    <definedName name="Ts" localSheetId="2">'[6]2'!$B$8</definedName>
    <definedName name="Ts" localSheetId="1">unknown_F!#REF!</definedName>
    <definedName name="Ts">unknown_A!$B$14</definedName>
    <definedName name="Ts.">unknown_F!$B$14</definedName>
    <definedName name="Ts1." localSheetId="2">[10]EB!$B$6</definedName>
    <definedName name="Ts1.">#REF!</definedName>
    <definedName name="Ts2." localSheetId="2">[10]EB!$B$7</definedName>
    <definedName name="Ts2.">#REF!</definedName>
    <definedName name="U" localSheetId="2">[4]Main!$T$14</definedName>
    <definedName name="U" localSheetId="1">unknown_F!#REF!</definedName>
    <definedName name="U">unknown_A!$B$17</definedName>
    <definedName name="U.">unknown_F!$B$17</definedName>
    <definedName name="u_i">[4]Main!$M$23</definedName>
    <definedName name="u_o">[4]Main!$P$23</definedName>
    <definedName name="U1." localSheetId="2">'[6]2'!$E$7</definedName>
    <definedName name="U1.">'[7]4'!$E$7</definedName>
    <definedName name="U2." localSheetId="2">'[6]2'!$H$7</definedName>
    <definedName name="U2.">'[7]4'!$H$7</definedName>
    <definedName name="U3.">'[7]4'!$K$7</definedName>
    <definedName name="U4.">'[7]4'!$N$7</definedName>
    <definedName name="uc">[4]Main!$C$15</definedName>
    <definedName name="Uclean">[4]Main!$T$10</definedName>
    <definedName name="uh">[4]Main!$F$15</definedName>
    <definedName name="ui">[4]Main!$M$14</definedName>
    <definedName name="uo">[4]Main!$P$14</definedName>
    <definedName name="V" localSheetId="2">'[6]2'!#REF!</definedName>
    <definedName name="V">unknown_A!#REF!</definedName>
    <definedName name="V." localSheetId="2">[2]Absorption_packed!$B$2</definedName>
    <definedName name="V." localSheetId="1">unknown_F!#REF!</definedName>
    <definedName name="V.">unknown_A!$B$4</definedName>
    <definedName name="V..">unknown_F!$B$4</definedName>
    <definedName name="V1." localSheetId="2">'[6]2'!$E$2</definedName>
    <definedName name="V1.">'[7]4'!$E$2</definedName>
    <definedName name="V2." localSheetId="2">'[6]2'!$H$2</definedName>
    <definedName name="V2.">'[7]4'!$H$2</definedName>
    <definedName name="V3.">'[7]4'!$K$2</definedName>
    <definedName name="V4.">'[7]4'!$N$2</definedName>
    <definedName name="Vc">[4]Main!$C$3</definedName>
    <definedName name="visc" localSheetId="2">'[9]Fluidized Bed Drying'!$B$10</definedName>
    <definedName name="visc">'[8]Pneumatic Conveying Drying'!#REF!</definedName>
    <definedName name="Wf" localSheetId="2">[1]fr.capilarity!$B$6</definedName>
    <definedName name="Wf">[5]fr.capilarity!$B$6</definedName>
    <definedName name="Wo" localSheetId="2">[1]fr.capilarity!$B$5</definedName>
    <definedName name="Wo">[5]fr.capilarity!$B$5</definedName>
    <definedName name="x1." localSheetId="2">[2]Absorption_packed!$B$9</definedName>
    <definedName name="x1.">'[7]4'!$E$4</definedName>
    <definedName name="x2." localSheetId="2">[2]Absorption_packed!$B$7</definedName>
    <definedName name="x2.">'[7]4'!$H$4</definedName>
    <definedName name="x3.">'[7]4'!$K$4</definedName>
    <definedName name="x4.">'[7]4'!$N$4</definedName>
    <definedName name="Xc" localSheetId="2">[1]fr.num!$B$7</definedName>
    <definedName name="Xc">[5]fr.num!$B$7</definedName>
    <definedName name="Xf" localSheetId="2">[1]fr.capilarity!$B$8</definedName>
    <definedName name="xF" localSheetId="1">unknown_F!#REF!</definedName>
    <definedName name="xF">unknown_A!$B$3</definedName>
    <definedName name="xF.">unknown_F!$B$3</definedName>
    <definedName name="Xi" localSheetId="2">[1]fr.num!$B$5</definedName>
    <definedName name="Xi">[5]fr.num!$B$5</definedName>
    <definedName name="xL" localSheetId="1">unknown_F!#REF!</definedName>
    <definedName name="xL">unknown_A!$B$7</definedName>
    <definedName name="xL.">unknown_F!$B$7</definedName>
    <definedName name="Xo" localSheetId="2">[1]fr.capilarity!$B$7</definedName>
    <definedName name="Xo">[5]fr.capilarity!$B$7</definedName>
    <definedName name="xV" localSheetId="2">'[6]2'!#REF!</definedName>
    <definedName name="xV">unknown_A!$B$5</definedName>
    <definedName name="y1." localSheetId="2">[2]Absorption_packed!$B$3</definedName>
    <definedName name="y1.">'[7]4'!#REF!</definedName>
    <definedName name="y2." localSheetId="2">[2]Absorption_packed!$B$4</definedName>
    <definedName name="y2.">'[7]4'!#REF!</definedName>
  </definedNames>
  <calcPr calcId="171027"/>
</workbook>
</file>

<file path=xl/calcChain.xml><?xml version="1.0" encoding="utf-8"?>
<calcChain xmlns="http://schemas.openxmlformats.org/spreadsheetml/2006/main">
  <c r="B15" i="3" l="1"/>
  <c r="E2" i="3"/>
  <c r="B8" i="3" s="1"/>
  <c r="B7" i="3"/>
  <c r="B6" i="3" s="1"/>
  <c r="B4" i="3" l="1"/>
  <c r="E5" i="3" s="1"/>
  <c r="E6" i="3" s="1"/>
  <c r="B15" i="1"/>
  <c r="B6" i="1"/>
  <c r="B4" i="1" s="1"/>
  <c r="B8" i="1" l="1"/>
  <c r="E2" i="1" s="1"/>
  <c r="E3" i="1" s="1"/>
</calcChain>
</file>

<file path=xl/sharedStrings.xml><?xml version="1.0" encoding="utf-8"?>
<sst xmlns="http://schemas.openxmlformats.org/spreadsheetml/2006/main" count="85" uniqueCount="56">
  <si>
    <t>xL</t>
  </si>
  <si>
    <t>xF</t>
  </si>
  <si>
    <t>TF</t>
  </si>
  <si>
    <t>K</t>
  </si>
  <si>
    <t>kg/h</t>
  </si>
  <si>
    <t>kPa</t>
  </si>
  <si>
    <t>Ps</t>
  </si>
  <si>
    <t>Ts</t>
  </si>
  <si>
    <t>U</t>
  </si>
  <si>
    <t>W/m².K</t>
  </si>
  <si>
    <t>F.</t>
  </si>
  <si>
    <t>V.</t>
  </si>
  <si>
    <t>L.</t>
  </si>
  <si>
    <t>yV</t>
  </si>
  <si>
    <t>cpF</t>
  </si>
  <si>
    <t>kJ/kg.K</t>
  </si>
  <si>
    <t>kJ/kg</t>
  </si>
  <si>
    <t>hs</t>
  </si>
  <si>
    <t>Hv</t>
  </si>
  <si>
    <t>S</t>
  </si>
  <si>
    <t>P1.</t>
  </si>
  <si>
    <t>T1.</t>
  </si>
  <si>
    <t>q</t>
  </si>
  <si>
    <t>A</t>
  </si>
  <si>
    <t>m²</t>
  </si>
  <si>
    <t>W</t>
  </si>
  <si>
    <t>Single-Effect</t>
  </si>
  <si>
    <t>Evaporator</t>
  </si>
  <si>
    <t>Unknown Area</t>
  </si>
  <si>
    <t>Tref</t>
  </si>
  <si>
    <t>Fnew</t>
  </si>
  <si>
    <t>f(F)</t>
  </si>
  <si>
    <t>Unknown Feed</t>
  </si>
  <si>
    <t>°C</t>
  </si>
  <si>
    <t>F..</t>
  </si>
  <si>
    <t>xF.</t>
  </si>
  <si>
    <t>V..</t>
  </si>
  <si>
    <t>L..</t>
  </si>
  <si>
    <t>xL.</t>
  </si>
  <si>
    <t>S.</t>
  </si>
  <si>
    <t>T1..</t>
  </si>
  <si>
    <t>Ts.</t>
  </si>
  <si>
    <t>Tref.</t>
  </si>
  <si>
    <t>cpF.</t>
  </si>
  <si>
    <t>U.</t>
  </si>
  <si>
    <t>Hv.</t>
  </si>
  <si>
    <t>hs.</t>
  </si>
  <si>
    <t>P1</t>
  </si>
  <si>
    <t>TF.</t>
  </si>
  <si>
    <t>q.</t>
  </si>
  <si>
    <t>A.</t>
  </si>
  <si>
    <t>Initial Data:</t>
  </si>
  <si>
    <t>ChemEng Brasil</t>
  </si>
  <si>
    <t>Autor:</t>
  </si>
  <si>
    <t>Lucas Joshua Pires</t>
  </si>
  <si>
    <t>Ano: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</si>
</sst>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2" fillId="3" borderId="1" xfId="0" applyNumberFormat="1" applyFont="1" applyFill="1" applyBorder="1" applyAlignment="1" applyProtection="1">
      <alignment horizontal="center"/>
      <protection locked="0"/>
    </xf>
    <xf numFmtId="1" fontId="3" fillId="6" borderId="1" xfId="0" applyNumberFormat="1" applyFont="1" applyFill="1" applyBorder="1" applyAlignment="1" applyProtection="1">
      <alignment horizontal="center"/>
      <protection locked="0"/>
    </xf>
    <xf numFmtId="0" fontId="3" fillId="3" borderId="1" xfId="0" applyFont="1" applyFill="1" applyBorder="1" applyAlignment="1" applyProtection="1">
      <alignment horizontal="center"/>
      <protection locked="0"/>
    </xf>
    <xf numFmtId="1" fontId="0" fillId="6" borderId="1" xfId="0" applyNumberFormat="1" applyFill="1" applyBorder="1" applyAlignment="1" applyProtection="1">
      <alignment horizontal="center"/>
      <protection locked="0"/>
    </xf>
    <xf numFmtId="0" fontId="2" fillId="3" borderId="1" xfId="0" applyFont="1" applyFill="1" applyBorder="1" applyAlignment="1" applyProtection="1">
      <alignment horizontal="center"/>
      <protection locked="0"/>
    </xf>
    <xf numFmtId="0" fontId="0" fillId="0" borderId="1" xfId="0" applyFont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/>
    <xf numFmtId="0" fontId="0" fillId="0" borderId="0" xfId="0" applyBorder="1"/>
    <xf numFmtId="0" fontId="0" fillId="0" borderId="7" xfId="0" applyBorder="1"/>
    <xf numFmtId="0" fontId="2" fillId="0" borderId="8" xfId="0" applyFont="1" applyBorder="1"/>
    <xf numFmtId="0" fontId="0" fillId="0" borderId="9" xfId="0" applyBorder="1" applyAlignment="1">
      <alignment horizontal="left"/>
    </xf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10" Type="http://schemas.openxmlformats.org/officeDocument/2006/relationships/externalLink" Target="externalLinks/externalLink7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</xdr:row>
      <xdr:rowOff>0</xdr:rowOff>
    </xdr:from>
    <xdr:to>
      <xdr:col>16</xdr:col>
      <xdr:colOff>390525</xdr:colOff>
      <xdr:row>11</xdr:row>
      <xdr:rowOff>38571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5000"/>
        </a:blip>
        <a:srcRect/>
        <a:stretch>
          <a:fillRect/>
        </a:stretch>
      </xdr:blipFill>
      <xdr:spPr bwMode="auto">
        <a:xfrm>
          <a:off x="6096000" y="190500"/>
          <a:ext cx="4048125" cy="19435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</xdr:row>
      <xdr:rowOff>0</xdr:rowOff>
    </xdr:from>
    <xdr:to>
      <xdr:col>16</xdr:col>
      <xdr:colOff>390525</xdr:colOff>
      <xdr:row>11</xdr:row>
      <xdr:rowOff>38571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5000"/>
        </a:blip>
        <a:srcRect/>
        <a:stretch>
          <a:fillRect/>
        </a:stretch>
      </xdr:blipFill>
      <xdr:spPr bwMode="auto">
        <a:xfrm>
          <a:off x="6096000" y="190500"/>
          <a:ext cx="4048125" cy="19435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rying_falling-rate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res/Dropbox/ChemEng/Excel/unit_operations/drying_other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drying_through_circulation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drying_energy_balance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drying_tunne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bsorption_concentrated_packed_towe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res/Dropbox/ChemEng/Excel/unit_operations/secagem_geankoplis%20-%20Copy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eat_exchanger_shell_tube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res/Dropbox/ChemEng/Excel/unit_operations/drying_falling-rat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evaporator_double_effect_bf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evaporator_quadruple_effect_ff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drying_pneumatic_conveying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drying_fluidized_b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.num"/>
      <sheetName val="fr.capilarity"/>
      <sheetName val="fr.diffusion"/>
      <sheetName val="dif.coef"/>
      <sheetName val="Credits"/>
    </sheetNames>
    <sheetDataSet>
      <sheetData sheetId="0">
        <row r="2">
          <cell r="B2">
            <v>400</v>
          </cell>
        </row>
        <row r="3">
          <cell r="B3">
            <v>18.600000000000001</v>
          </cell>
        </row>
        <row r="5">
          <cell r="B5">
            <v>0.38</v>
          </cell>
        </row>
        <row r="7">
          <cell r="B7">
            <v>0.19500000000000001</v>
          </cell>
        </row>
        <row r="8">
          <cell r="B8">
            <v>1.51</v>
          </cell>
        </row>
      </sheetData>
      <sheetData sheetId="1">
        <row r="5">
          <cell r="B5">
            <v>0.17</v>
          </cell>
        </row>
        <row r="6">
          <cell r="B6">
            <v>0.02</v>
          </cell>
        </row>
        <row r="7">
          <cell r="B7">
            <v>0.20481927710843376</v>
          </cell>
        </row>
        <row r="8">
          <cell r="B8">
            <v>2.0408163265306124E-2</v>
          </cell>
        </row>
      </sheetData>
      <sheetData sheetId="2"/>
      <sheetData sheetId="3">
        <row r="16">
          <cell r="B16">
            <v>-1.5691616873425742</v>
          </cell>
        </row>
        <row r="17">
          <cell r="B17">
            <v>6.2249989302176623E-3</v>
          </cell>
        </row>
      </sheetData>
      <sheetData sheetId="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B"/>
      <sheetName val="TCD"/>
    </sheetNames>
    <sheetDataSet>
      <sheetData sheetId="0">
        <row r="2">
          <cell r="B2">
            <v>453.6</v>
          </cell>
        </row>
        <row r="5">
          <cell r="B5">
            <v>1.4650000000000001</v>
          </cell>
        </row>
        <row r="6">
          <cell r="B6">
            <v>26.7</v>
          </cell>
          <cell r="F6">
            <v>43.587216000000005</v>
          </cell>
        </row>
        <row r="7">
          <cell r="B7">
            <v>62.8</v>
          </cell>
          <cell r="F7">
            <v>92.527887199999995</v>
          </cell>
        </row>
        <row r="8">
          <cell r="B8">
            <v>4.1870000000000003</v>
          </cell>
        </row>
        <row r="10">
          <cell r="B10">
            <v>1170.9360677458844</v>
          </cell>
        </row>
        <row r="11">
          <cell r="B11">
            <v>0.01</v>
          </cell>
        </row>
        <row r="12">
          <cell r="B12">
            <v>2.4720530415620192E-2</v>
          </cell>
        </row>
        <row r="13">
          <cell r="B13">
            <v>1.0237999999999998</v>
          </cell>
        </row>
        <row r="14">
          <cell r="B14">
            <v>1.0514745971813659</v>
          </cell>
        </row>
        <row r="15">
          <cell r="B15">
            <v>93.3</v>
          </cell>
          <cell r="F15">
            <v>120.53053999999999</v>
          </cell>
        </row>
        <row r="16">
          <cell r="B16">
            <v>37.799999999999997</v>
          </cell>
          <cell r="F16">
            <v>101.57178634292174</v>
          </cell>
        </row>
        <row r="17">
          <cell r="B17">
            <v>2501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rough Circulation Drying"/>
      <sheetName val="Credits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 Balance"/>
      <sheetName val="Credits"/>
    </sheetNames>
    <sheetDataSet>
      <sheetData sheetId="0">
        <row r="9">
          <cell r="B9">
            <v>4.1870000000000003</v>
          </cell>
        </row>
      </sheetData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unnel Drying"/>
      <sheetName val="Credits"/>
    </sheetNames>
    <sheetDataSet>
      <sheetData sheetId="0">
        <row r="2">
          <cell r="B2">
            <v>1400</v>
          </cell>
        </row>
        <row r="3">
          <cell r="B3">
            <v>7790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orption_packed"/>
      <sheetName val="Equilibrium"/>
      <sheetName val="Operation"/>
      <sheetName val="Credits"/>
    </sheetNames>
    <sheetDataSet>
      <sheetData sheetId="0">
        <row r="2">
          <cell r="B2">
            <v>6.5300000000000004E-4</v>
          </cell>
          <cell r="E2">
            <v>9.2899999999999996E-2</v>
          </cell>
        </row>
        <row r="3">
          <cell r="B3">
            <v>0.2</v>
          </cell>
        </row>
        <row r="4">
          <cell r="B4">
            <v>0.02</v>
          </cell>
        </row>
        <row r="6">
          <cell r="B6">
            <v>4.2000000000000003E-2</v>
          </cell>
        </row>
        <row r="7">
          <cell r="B7">
            <v>0</v>
          </cell>
          <cell r="E7">
            <v>64.099999999999994</v>
          </cell>
        </row>
        <row r="8">
          <cell r="E8">
            <v>29</v>
          </cell>
        </row>
        <row r="9">
          <cell r="B9">
            <v>3.5569096465060041E-3</v>
          </cell>
          <cell r="E9">
            <v>18</v>
          </cell>
        </row>
      </sheetData>
      <sheetData sheetId="1">
        <row r="3">
          <cell r="R3">
            <v>11.467356902472577</v>
          </cell>
        </row>
        <row r="4">
          <cell r="R4">
            <v>32.564812758541194</v>
          </cell>
        </row>
        <row r="5">
          <cell r="R5">
            <v>-1.2661060792755242E-2</v>
          </cell>
        </row>
      </sheetData>
      <sheetData sheetId="2">
        <row r="3">
          <cell r="C3">
            <v>-2500</v>
          </cell>
        </row>
        <row r="4">
          <cell r="C4">
            <v>60</v>
          </cell>
        </row>
        <row r="5">
          <cell r="C5">
            <v>0.02</v>
          </cell>
        </row>
      </sheetData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.6-3"/>
      <sheetName val="9.7-1"/>
      <sheetName val="9.8-1"/>
      <sheetName val="9.9-2"/>
    </sheetNames>
    <sheetDataSet>
      <sheetData sheetId="0" refreshError="1"/>
      <sheetData sheetId="1">
        <row r="2">
          <cell r="B2">
            <v>399</v>
          </cell>
        </row>
      </sheetData>
      <sheetData sheetId="2" refreshError="1"/>
      <sheetData sheetId="3">
        <row r="13">
          <cell r="B13">
            <v>-1.5691618094779027</v>
          </cell>
        </row>
        <row r="14">
          <cell r="B14">
            <v>6.2252247997270811E-3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bel"/>
      <sheetName val="Main"/>
      <sheetName val="Credits"/>
    </sheetNames>
    <sheetDataSet>
      <sheetData sheetId="0"/>
      <sheetData sheetId="1">
        <row r="3">
          <cell r="C3">
            <v>1000</v>
          </cell>
          <cell r="J3">
            <v>1</v>
          </cell>
          <cell r="M3">
            <v>1E-3</v>
          </cell>
          <cell r="P3">
            <v>2E-3</v>
          </cell>
          <cell r="T3">
            <v>3.0000000000000001E-3</v>
          </cell>
        </row>
        <row r="4">
          <cell r="C4">
            <v>50000</v>
          </cell>
          <cell r="F4">
            <v>30000</v>
          </cell>
          <cell r="J4">
            <v>0</v>
          </cell>
          <cell r="M4">
            <v>4.9000000000000002E-2</v>
          </cell>
          <cell r="P4">
            <v>1.7709999999999999</v>
          </cell>
          <cell r="T4">
            <v>6.0646282310958775E-2</v>
          </cell>
        </row>
        <row r="5">
          <cell r="M5">
            <v>6.2E-2</v>
          </cell>
          <cell r="T5">
            <v>0.5</v>
          </cell>
        </row>
        <row r="6">
          <cell r="M6">
            <v>302</v>
          </cell>
          <cell r="P6">
            <v>2</v>
          </cell>
        </row>
        <row r="7">
          <cell r="C7">
            <v>80</v>
          </cell>
          <cell r="F7">
            <v>150</v>
          </cell>
          <cell r="M7">
            <v>16</v>
          </cell>
          <cell r="P7">
            <v>8.3333333333333329E-2</v>
          </cell>
        </row>
        <row r="8">
          <cell r="C8">
            <v>110</v>
          </cell>
          <cell r="F8">
            <v>100</v>
          </cell>
          <cell r="M8">
            <v>1.8857409903172736E-3</v>
          </cell>
          <cell r="P8">
            <v>0.41666666666666669</v>
          </cell>
        </row>
        <row r="9">
          <cell r="C9">
            <v>95</v>
          </cell>
          <cell r="F9">
            <v>125</v>
          </cell>
        </row>
        <row r="10">
          <cell r="C10">
            <v>20</v>
          </cell>
          <cell r="F10">
            <v>40</v>
          </cell>
          <cell r="J10">
            <v>28.85390081777927</v>
          </cell>
          <cell r="M10">
            <v>0.28474688953790833</v>
          </cell>
          <cell r="P10">
            <v>0.18890666666666664</v>
          </cell>
          <cell r="T10">
            <v>53.63421738491585</v>
          </cell>
        </row>
        <row r="11">
          <cell r="M11">
            <v>50000</v>
          </cell>
          <cell r="P11">
            <v>30000</v>
          </cell>
        </row>
        <row r="12">
          <cell r="J12">
            <v>1500000</v>
          </cell>
          <cell r="M12">
            <v>1</v>
          </cell>
          <cell r="P12">
            <v>1</v>
          </cell>
        </row>
        <row r="13">
          <cell r="C13">
            <v>1</v>
          </cell>
          <cell r="F13">
            <v>1</v>
          </cell>
          <cell r="J13">
            <v>1.6666666666666667</v>
          </cell>
          <cell r="M13">
            <v>1</v>
          </cell>
          <cell r="P13">
            <v>1</v>
          </cell>
          <cell r="T13">
            <v>2416</v>
          </cell>
        </row>
        <row r="14">
          <cell r="C14">
            <v>1</v>
          </cell>
          <cell r="F14">
            <v>1</v>
          </cell>
          <cell r="J14">
            <v>0.42857142857142855</v>
          </cell>
          <cell r="M14">
            <v>0.5</v>
          </cell>
          <cell r="P14">
            <v>0.5</v>
          </cell>
          <cell r="T14">
            <v>45.234431657646972</v>
          </cell>
        </row>
        <row r="15">
          <cell r="C15">
            <v>0.5</v>
          </cell>
          <cell r="F15">
            <v>0.5</v>
          </cell>
          <cell r="J15">
            <v>0.47568631394831673</v>
          </cell>
          <cell r="M15">
            <v>50</v>
          </cell>
          <cell r="P15">
            <v>60</v>
          </cell>
        </row>
        <row r="16">
          <cell r="C16">
            <v>50</v>
          </cell>
          <cell r="F16">
            <v>60</v>
          </cell>
          <cell r="J16">
            <v>13.725405723039742</v>
          </cell>
        </row>
        <row r="17">
          <cell r="M17">
            <v>175594.54321394264</v>
          </cell>
          <cell r="P17">
            <v>158808.58272162621</v>
          </cell>
        </row>
        <row r="18">
          <cell r="M18">
            <v>7113.5332354591528</v>
          </cell>
          <cell r="P18">
            <v>7962.6279220147308</v>
          </cell>
        </row>
        <row r="19">
          <cell r="M19">
            <v>0.5</v>
          </cell>
          <cell r="P19">
            <v>0.5</v>
          </cell>
        </row>
        <row r="21">
          <cell r="M21">
            <v>110.83699065378759</v>
          </cell>
          <cell r="P21">
            <v>138.33373387774068</v>
          </cell>
        </row>
        <row r="22">
          <cell r="M22">
            <v>87.596976484445037</v>
          </cell>
        </row>
        <row r="23">
          <cell r="M23">
            <v>0.5</v>
          </cell>
          <cell r="P23">
            <v>0.5</v>
          </cell>
        </row>
        <row r="24">
          <cell r="M24">
            <v>1</v>
          </cell>
          <cell r="P24">
            <v>1</v>
          </cell>
        </row>
        <row r="25">
          <cell r="M25">
            <v>87.596976484445037</v>
          </cell>
          <cell r="P25">
            <v>138.33373387774068</v>
          </cell>
        </row>
      </sheetData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.num"/>
      <sheetName val="fr.capilarity"/>
      <sheetName val="fr.diffusion"/>
      <sheetName val="dif.coef"/>
    </sheetNames>
    <sheetDataSet>
      <sheetData sheetId="0">
        <row r="2">
          <cell r="B2">
            <v>400</v>
          </cell>
        </row>
        <row r="5">
          <cell r="B5">
            <v>0.38</v>
          </cell>
        </row>
        <row r="7">
          <cell r="B7">
            <v>0.19500000000000001</v>
          </cell>
        </row>
        <row r="8">
          <cell r="B8">
            <v>1.51</v>
          </cell>
        </row>
      </sheetData>
      <sheetData sheetId="1">
        <row r="5">
          <cell r="B5">
            <v>0.17</v>
          </cell>
        </row>
        <row r="6">
          <cell r="B6">
            <v>0.02</v>
          </cell>
        </row>
        <row r="7">
          <cell r="B7">
            <v>0.20481927710843376</v>
          </cell>
        </row>
        <row r="18">
          <cell r="B18">
            <v>0.26022405259693132</v>
          </cell>
        </row>
      </sheetData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"/>
      <sheetName val="Credits"/>
    </sheetNames>
    <sheetDataSet>
      <sheetData sheetId="0">
        <row r="2">
          <cell r="E2">
            <v>1898.9169937477129</v>
          </cell>
          <cell r="H2">
            <v>1729.8830062522873</v>
          </cell>
          <cell r="L2">
            <v>1316739.783267915</v>
          </cell>
        </row>
        <row r="3">
          <cell r="E3">
            <v>907.2</v>
          </cell>
          <cell r="H3">
            <v>2806.116993747713</v>
          </cell>
          <cell r="L3">
            <v>1211295.0868135397</v>
          </cell>
        </row>
        <row r="4">
          <cell r="B4">
            <v>37.799999999999997</v>
          </cell>
        </row>
        <row r="5">
          <cell r="B5">
            <v>3.9550000000000005</v>
          </cell>
        </row>
        <row r="7">
          <cell r="E7">
            <v>2270</v>
          </cell>
          <cell r="H7">
            <v>1705</v>
          </cell>
        </row>
        <row r="8">
          <cell r="B8">
            <v>115.6</v>
          </cell>
        </row>
        <row r="10">
          <cell r="B10">
            <v>1.8839999999999999</v>
          </cell>
        </row>
        <row r="11">
          <cell r="E11">
            <v>2.4449999999999998</v>
          </cell>
          <cell r="H11">
            <v>0.4502581893797647</v>
          </cell>
        </row>
        <row r="12">
          <cell r="E12">
            <v>3.0150000000000006</v>
          </cell>
          <cell r="H12">
            <v>3.8101298796967282</v>
          </cell>
        </row>
        <row r="15">
          <cell r="E15">
            <v>27.73094827661334</v>
          </cell>
          <cell r="H15">
            <v>33.963793534006896</v>
          </cell>
        </row>
        <row r="16">
          <cell r="E16">
            <v>87.869051723386661</v>
          </cell>
          <cell r="H16">
            <v>51.460258189379765</v>
          </cell>
        </row>
        <row r="17">
          <cell r="H17">
            <v>51.01</v>
          </cell>
        </row>
        <row r="19">
          <cell r="E19">
            <v>2654.8670000000002</v>
          </cell>
          <cell r="H19">
            <v>2593.89</v>
          </cell>
        </row>
        <row r="20">
          <cell r="E20">
            <v>363.07900000000001</v>
          </cell>
        </row>
        <row r="21">
          <cell r="E21">
            <v>2659.4733800000004</v>
          </cell>
          <cell r="H21">
            <v>2594.7382864287915</v>
          </cell>
        </row>
        <row r="22">
          <cell r="B22">
            <v>149.499</v>
          </cell>
          <cell r="E22">
            <v>264.92519094601084</v>
          </cell>
          <cell r="H22">
            <v>196.0702673442641</v>
          </cell>
        </row>
        <row r="23">
          <cell r="B23">
            <v>2215</v>
          </cell>
          <cell r="E23">
            <v>2296.3943800000002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"/>
      <sheetName val="Credits"/>
    </sheetNames>
    <sheetDataSet>
      <sheetData sheetId="0">
        <row r="2">
          <cell r="E2">
            <v>3722.1733668755414</v>
          </cell>
          <cell r="H2">
            <v>4776.9491204384458</v>
          </cell>
          <cell r="K2">
            <v>4768.3922299677906</v>
          </cell>
          <cell r="N2">
            <v>4876.4852827182212</v>
          </cell>
          <cell r="R2">
            <v>4275546.7198582282</v>
          </cell>
        </row>
        <row r="3">
          <cell r="E3">
            <v>18957.826633124459</v>
          </cell>
          <cell r="H3">
            <v>14180.877512686013</v>
          </cell>
          <cell r="K3">
            <v>9412.4852827182222</v>
          </cell>
          <cell r="N3">
            <v>4536</v>
          </cell>
          <cell r="R3">
            <v>2275249.7223480763</v>
          </cell>
        </row>
        <row r="4">
          <cell r="E4">
            <v>0.11963396669305908</v>
          </cell>
          <cell r="H4">
            <v>0.15993368520185575</v>
          </cell>
          <cell r="K4">
            <v>0.24095655205582714</v>
          </cell>
          <cell r="N4">
            <v>0.5</v>
          </cell>
          <cell r="R4">
            <v>3043415.6286726426</v>
          </cell>
        </row>
        <row r="5">
          <cell r="R5">
            <v>3154929.1375717311</v>
          </cell>
        </row>
        <row r="7">
          <cell r="E7">
            <v>3000</v>
          </cell>
          <cell r="H7">
            <v>2500</v>
          </cell>
          <cell r="K7">
            <v>2000</v>
          </cell>
          <cell r="N7">
            <v>1500</v>
          </cell>
        </row>
        <row r="10">
          <cell r="B10">
            <v>1.8839999999999999</v>
          </cell>
        </row>
        <row r="11">
          <cell r="E11">
            <v>0.30197087955101848</v>
          </cell>
          <cell r="H11">
            <v>0.44378199403847518</v>
          </cell>
          <cell r="K11">
            <v>0.79003623572646664</v>
          </cell>
          <cell r="N11">
            <v>2.4449999999999998</v>
          </cell>
        </row>
        <row r="12">
          <cell r="E12">
            <v>3.9088601782713117</v>
          </cell>
          <cell r="H12">
            <v>3.8141558397756392</v>
          </cell>
          <cell r="K12">
            <v>3.6237521026688064</v>
          </cell>
          <cell r="N12">
            <v>3.0150000000000006</v>
          </cell>
        </row>
        <row r="14">
          <cell r="B14">
            <v>67.894210890684036</v>
          </cell>
        </row>
        <row r="15">
          <cell r="E15">
            <v>16.234419845009537</v>
          </cell>
          <cell r="H15">
            <v>10.367055733211627</v>
          </cell>
          <cell r="K15">
            <v>17.333954105526946</v>
          </cell>
          <cell r="N15">
            <v>23.958781206935928</v>
          </cell>
        </row>
        <row r="16">
          <cell r="H16">
            <v>95.24427729536832</v>
          </cell>
          <cell r="K16">
            <v>52.46003623572647</v>
          </cell>
          <cell r="N16">
            <v>46.234999999999999</v>
          </cell>
        </row>
        <row r="17">
          <cell r="E17">
            <v>104.86558015499045</v>
          </cell>
          <cell r="H17">
            <v>94.800495301329846</v>
          </cell>
          <cell r="K17">
            <v>51.67</v>
          </cell>
          <cell r="N17">
            <v>43.79</v>
          </cell>
        </row>
        <row r="19">
          <cell r="E19">
            <v>2684.33</v>
          </cell>
          <cell r="H19">
            <v>2653.74</v>
          </cell>
          <cell r="K19">
            <v>2593.89</v>
          </cell>
          <cell r="N19">
            <v>2581.14</v>
          </cell>
        </row>
        <row r="20">
          <cell r="E20">
            <v>484.33</v>
          </cell>
          <cell r="H20">
            <v>361</v>
          </cell>
          <cell r="K20">
            <v>213.49700000000001</v>
          </cell>
        </row>
        <row r="21">
          <cell r="E21">
            <v>2684.898913137074</v>
          </cell>
          <cell r="H21">
            <v>2654.5760852767685</v>
          </cell>
          <cell r="K21">
            <v>2595.3784282681086</v>
          </cell>
          <cell r="N21">
            <v>2585.74638</v>
          </cell>
        </row>
        <row r="22">
          <cell r="B22">
            <v>105.59850000000002</v>
          </cell>
          <cell r="E22">
            <v>411.08525228523507</v>
          </cell>
          <cell r="H22">
            <v>363.27651645133938</v>
          </cell>
          <cell r="K22">
            <v>190.10216661529557</v>
          </cell>
          <cell r="N22">
            <v>139.39852500000003</v>
          </cell>
        </row>
        <row r="23">
          <cell r="B23">
            <v>2199.13</v>
          </cell>
          <cell r="E23">
            <v>2200.5689131370741</v>
          </cell>
          <cell r="H23">
            <v>2293.5760852767685</v>
          </cell>
          <cell r="K23">
            <v>2381.8814282681087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eumatic Conveying Drying"/>
      <sheetName val="Credits"/>
    </sheetNames>
    <sheetDataSet>
      <sheetData sheetId="0">
        <row r="3">
          <cell r="B3">
            <v>3.46</v>
          </cell>
        </row>
        <row r="10">
          <cell r="B10">
            <v>0.39</v>
          </cell>
        </row>
        <row r="11">
          <cell r="B11">
            <v>0.25</v>
          </cell>
        </row>
        <row r="16">
          <cell r="B16">
            <v>563</v>
          </cell>
        </row>
        <row r="17">
          <cell r="B17">
            <v>0.47</v>
          </cell>
        </row>
        <row r="19">
          <cell r="B19">
            <v>7.4803468208092513E-2</v>
          </cell>
        </row>
        <row r="20">
          <cell r="B20">
            <v>0.10755457630480024</v>
          </cell>
        </row>
        <row r="21">
          <cell r="B21">
            <v>0.13833347889071318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uidized Bed Drying"/>
      <sheetName val="Credits"/>
    </sheetNames>
    <sheetDataSet>
      <sheetData sheetId="0">
        <row r="8">
          <cell r="B8">
            <v>0.35</v>
          </cell>
        </row>
        <row r="9">
          <cell r="B9">
            <v>7.8700000000000003E-3</v>
          </cell>
        </row>
        <row r="10">
          <cell r="B10">
            <v>2.3E-2</v>
          </cell>
        </row>
        <row r="11">
          <cell r="B11">
            <v>5.0099999999999999E-2</v>
          </cell>
        </row>
        <row r="12">
          <cell r="B12">
            <v>900</v>
          </cell>
        </row>
        <row r="13">
          <cell r="B13">
            <v>60</v>
          </cell>
        </row>
        <row r="15">
          <cell r="B15">
            <v>17.165781995839762</v>
          </cell>
        </row>
        <row r="16">
          <cell r="B16">
            <v>34.331563991679523</v>
          </cell>
        </row>
        <row r="18">
          <cell r="B18">
            <v>0.4</v>
          </cell>
        </row>
        <row r="19">
          <cell r="B19">
            <v>0.46589343458738236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showGridLines="0" tabSelected="1" workbookViewId="0">
      <selection activeCell="G12" sqref="G12"/>
    </sheetView>
  </sheetViews>
  <sheetFormatPr defaultRowHeight="15" x14ac:dyDescent="0.25"/>
  <sheetData>
    <row r="1" spans="1:8" x14ac:dyDescent="0.25">
      <c r="A1" s="23" t="s">
        <v>51</v>
      </c>
      <c r="B1" s="23"/>
    </row>
    <row r="2" spans="1:8" x14ac:dyDescent="0.25">
      <c r="A2" s="3" t="s">
        <v>10</v>
      </c>
      <c r="B2" s="10">
        <v>9072</v>
      </c>
      <c r="C2" t="s">
        <v>4</v>
      </c>
      <c r="D2" s="4" t="s">
        <v>22</v>
      </c>
      <c r="E2" s="12">
        <f>S*hs/3.6</f>
        <v>2544800.1599999997</v>
      </c>
      <c r="F2" t="s">
        <v>25</v>
      </c>
      <c r="G2" s="21" t="s">
        <v>26</v>
      </c>
      <c r="H2" s="21"/>
    </row>
    <row r="3" spans="1:8" x14ac:dyDescent="0.25">
      <c r="A3" s="3" t="s">
        <v>1</v>
      </c>
      <c r="B3" s="6">
        <v>0.01</v>
      </c>
      <c r="D3" s="4" t="s">
        <v>23</v>
      </c>
      <c r="E3" s="13">
        <f>q/(U*(Ts-T1.))</f>
        <v>149.34273239436618</v>
      </c>
      <c r="F3" t="s">
        <v>24</v>
      </c>
      <c r="G3" s="21" t="s">
        <v>27</v>
      </c>
      <c r="H3" s="21"/>
    </row>
    <row r="4" spans="1:8" x14ac:dyDescent="0.25">
      <c r="A4" s="4" t="s">
        <v>11</v>
      </c>
      <c r="B4" s="4">
        <f>F.-L.</f>
        <v>3024</v>
      </c>
      <c r="C4" t="s">
        <v>4</v>
      </c>
      <c r="G4" s="22" t="s">
        <v>28</v>
      </c>
      <c r="H4" s="22"/>
    </row>
    <row r="5" spans="1:8" x14ac:dyDescent="0.25">
      <c r="A5" s="3" t="s">
        <v>13</v>
      </c>
      <c r="B5" s="6">
        <v>0</v>
      </c>
    </row>
    <row r="6" spans="1:8" x14ac:dyDescent="0.25">
      <c r="A6" s="4" t="s">
        <v>12</v>
      </c>
      <c r="B6" s="9">
        <f>F.*xF/xL</f>
        <v>6048</v>
      </c>
      <c r="C6" t="s">
        <v>4</v>
      </c>
    </row>
    <row r="7" spans="1:8" x14ac:dyDescent="0.25">
      <c r="A7" s="3" t="s">
        <v>0</v>
      </c>
      <c r="B7" s="6">
        <v>1.4999999999999999E-2</v>
      </c>
    </row>
    <row r="8" spans="1:8" x14ac:dyDescent="0.25">
      <c r="A8" s="7" t="s">
        <v>19</v>
      </c>
      <c r="B8" s="11">
        <f>(L.*cpF*(T1.-Tref)+V.*Hv-F.*cpF*(TF-Tref))/hs</f>
        <v>4108.197567713004</v>
      </c>
      <c r="C8" t="s">
        <v>4</v>
      </c>
    </row>
    <row r="10" spans="1:8" x14ac:dyDescent="0.25">
      <c r="A10" s="3" t="s">
        <v>20</v>
      </c>
      <c r="B10" s="6">
        <v>101.325</v>
      </c>
      <c r="C10" t="s">
        <v>5</v>
      </c>
    </row>
    <row r="11" spans="1:8" x14ac:dyDescent="0.25">
      <c r="A11" s="5" t="s">
        <v>21</v>
      </c>
      <c r="B11" s="6">
        <v>373.2</v>
      </c>
      <c r="C11" t="s">
        <v>3</v>
      </c>
    </row>
    <row r="12" spans="1:8" x14ac:dyDescent="0.25">
      <c r="A12" s="3" t="s">
        <v>2</v>
      </c>
      <c r="B12" s="6">
        <v>311</v>
      </c>
      <c r="C12" s="2" t="s">
        <v>3</v>
      </c>
    </row>
    <row r="13" spans="1:8" x14ac:dyDescent="0.25">
      <c r="A13" s="3" t="s">
        <v>6</v>
      </c>
      <c r="B13" s="6">
        <v>143.30000000000001</v>
      </c>
      <c r="C13" t="s">
        <v>5</v>
      </c>
    </row>
    <row r="14" spans="1:8" x14ac:dyDescent="0.25">
      <c r="A14" s="3" t="s">
        <v>7</v>
      </c>
      <c r="B14" s="6">
        <v>383.2</v>
      </c>
      <c r="C14" t="s">
        <v>3</v>
      </c>
    </row>
    <row r="15" spans="1:8" x14ac:dyDescent="0.25">
      <c r="A15" s="3" t="s">
        <v>29</v>
      </c>
      <c r="B15" s="6">
        <f>T1.</f>
        <v>373.2</v>
      </c>
      <c r="C15" t="s">
        <v>3</v>
      </c>
    </row>
    <row r="17" spans="1:3" x14ac:dyDescent="0.25">
      <c r="A17" s="3" t="s">
        <v>8</v>
      </c>
      <c r="B17" s="6">
        <v>1704</v>
      </c>
      <c r="C17" t="s">
        <v>9</v>
      </c>
    </row>
    <row r="18" spans="1:3" x14ac:dyDescent="0.25">
      <c r="A18" s="3" t="s">
        <v>14</v>
      </c>
      <c r="B18" s="6">
        <v>4.1399999999999997</v>
      </c>
      <c r="C18" t="s">
        <v>15</v>
      </c>
    </row>
    <row r="19" spans="1:3" x14ac:dyDescent="0.25">
      <c r="B19" s="1"/>
    </row>
    <row r="20" spans="1:3" x14ac:dyDescent="0.25">
      <c r="A20" s="8" t="s">
        <v>18</v>
      </c>
      <c r="B20" s="8">
        <v>2257</v>
      </c>
      <c r="C20" t="s">
        <v>16</v>
      </c>
    </row>
    <row r="21" spans="1:3" x14ac:dyDescent="0.25">
      <c r="A21" s="8" t="s">
        <v>17</v>
      </c>
      <c r="B21" s="8">
        <v>2230</v>
      </c>
      <c r="C21" t="s">
        <v>16</v>
      </c>
    </row>
  </sheetData>
  <sheetProtection algorithmName="SHA-512" hashValue="zIpw18TBmuBvGcovpf5EeBv3ikHQK84yLUux+Lem8+uuHat7h2FxhLn4+TmM9HrOBZ+vyxCfwD6Epbo59mrrYA==" saltValue="v3Fb/isuOF9RfNOqbzp/ZQ==" spinCount="100000" sheet="1" objects="1" scenarios="1"/>
  <mergeCells count="4">
    <mergeCell ref="G2:H2"/>
    <mergeCell ref="G3:H3"/>
    <mergeCell ref="G4:H4"/>
    <mergeCell ref="A1:B1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showGridLines="0" workbookViewId="0">
      <selection activeCell="E12" sqref="E12"/>
    </sheetView>
  </sheetViews>
  <sheetFormatPr defaultRowHeight="15" x14ac:dyDescent="0.25"/>
  <sheetData>
    <row r="1" spans="1:8" x14ac:dyDescent="0.25">
      <c r="A1" s="23" t="s">
        <v>51</v>
      </c>
      <c r="B1" s="23"/>
    </row>
    <row r="2" spans="1:8" x14ac:dyDescent="0.25">
      <c r="A2" s="8" t="s">
        <v>34</v>
      </c>
      <c r="B2" s="17">
        <v>2003.1200690702301</v>
      </c>
      <c r="C2" t="s">
        <v>4</v>
      </c>
      <c r="D2" s="4" t="s">
        <v>49</v>
      </c>
      <c r="E2" s="12">
        <f>U.*A.*(Ts.-T1..)</f>
        <v>2960443.1999999988</v>
      </c>
      <c r="F2" t="s">
        <v>25</v>
      </c>
      <c r="G2" s="21" t="s">
        <v>26</v>
      </c>
      <c r="H2" s="21"/>
    </row>
    <row r="3" spans="1:8" x14ac:dyDescent="0.25">
      <c r="A3" s="8" t="s">
        <v>35</v>
      </c>
      <c r="B3" s="8">
        <v>0.04</v>
      </c>
      <c r="D3" s="3" t="s">
        <v>50</v>
      </c>
      <c r="E3" s="16">
        <v>83.6</v>
      </c>
      <c r="F3" t="s">
        <v>24</v>
      </c>
      <c r="G3" s="21" t="s">
        <v>27</v>
      </c>
      <c r="H3" s="21"/>
    </row>
    <row r="4" spans="1:8" x14ac:dyDescent="0.25">
      <c r="A4" s="8" t="s">
        <v>36</v>
      </c>
      <c r="B4" s="14">
        <f>L..</f>
        <v>1001.5600345351152</v>
      </c>
      <c r="C4" t="s">
        <v>4</v>
      </c>
      <c r="G4" s="22" t="s">
        <v>32</v>
      </c>
      <c r="H4" s="22"/>
    </row>
    <row r="5" spans="1:8" x14ac:dyDescent="0.25">
      <c r="A5" s="3" t="s">
        <v>13</v>
      </c>
      <c r="B5" s="18">
        <v>0</v>
      </c>
      <c r="D5" s="4" t="s">
        <v>30</v>
      </c>
      <c r="E5" s="11">
        <f>(V..*Hv.+L..*cpF.*(T1..-Tref.)-(S.*hs.))/(cpF.*(TF.-Tref.))</f>
        <v>2003.1200690702315</v>
      </c>
      <c r="F5" t="s">
        <v>4</v>
      </c>
    </row>
    <row r="6" spans="1:8" x14ac:dyDescent="0.25">
      <c r="A6" s="8" t="s">
        <v>37</v>
      </c>
      <c r="B6" s="14">
        <f>xF.*F../xL.</f>
        <v>1001.5600345351152</v>
      </c>
      <c r="C6" t="s">
        <v>4</v>
      </c>
      <c r="D6" s="15" t="s">
        <v>31</v>
      </c>
      <c r="E6" s="19">
        <f>(E5-F..)</f>
        <v>1.3642420526593924E-12</v>
      </c>
    </row>
    <row r="7" spans="1:8" x14ac:dyDescent="0.25">
      <c r="A7" s="8" t="s">
        <v>38</v>
      </c>
      <c r="B7" s="8">
        <f>2*xF.</f>
        <v>0.08</v>
      </c>
    </row>
    <row r="8" spans="1:8" x14ac:dyDescent="0.25">
      <c r="A8" s="7" t="s">
        <v>39</v>
      </c>
      <c r="B8" s="11">
        <f>q./hs.</f>
        <v>1327.5530044843044</v>
      </c>
      <c r="C8" t="s">
        <v>4</v>
      </c>
    </row>
    <row r="10" spans="1:8" x14ac:dyDescent="0.25">
      <c r="A10" s="3" t="s">
        <v>47</v>
      </c>
      <c r="B10" s="20">
        <v>101.325</v>
      </c>
      <c r="C10" t="s">
        <v>5</v>
      </c>
    </row>
    <row r="11" spans="1:8" x14ac:dyDescent="0.25">
      <c r="A11" s="5" t="s">
        <v>40</v>
      </c>
      <c r="B11" s="20">
        <v>100</v>
      </c>
      <c r="C11" t="s">
        <v>33</v>
      </c>
    </row>
    <row r="12" spans="1:8" x14ac:dyDescent="0.25">
      <c r="A12" s="3" t="s">
        <v>48</v>
      </c>
      <c r="B12" s="20">
        <v>15.6</v>
      </c>
      <c r="C12" t="s">
        <v>33</v>
      </c>
    </row>
    <row r="13" spans="1:8" x14ac:dyDescent="0.25">
      <c r="A13" s="3" t="s">
        <v>6</v>
      </c>
      <c r="B13" s="20">
        <v>172.4</v>
      </c>
      <c r="C13" t="s">
        <v>5</v>
      </c>
    </row>
    <row r="14" spans="1:8" x14ac:dyDescent="0.25">
      <c r="A14" s="3" t="s">
        <v>41</v>
      </c>
      <c r="B14" s="20">
        <v>115.6</v>
      </c>
      <c r="C14" t="s">
        <v>33</v>
      </c>
    </row>
    <row r="15" spans="1:8" x14ac:dyDescent="0.25">
      <c r="A15" s="3" t="s">
        <v>42</v>
      </c>
      <c r="B15" s="20">
        <f>T1..</f>
        <v>100</v>
      </c>
      <c r="C15" t="s">
        <v>33</v>
      </c>
    </row>
    <row r="17" spans="1:3" x14ac:dyDescent="0.25">
      <c r="A17" s="3" t="s">
        <v>44</v>
      </c>
      <c r="B17" s="20">
        <v>2270</v>
      </c>
      <c r="C17" t="s">
        <v>9</v>
      </c>
    </row>
    <row r="18" spans="1:3" x14ac:dyDescent="0.25">
      <c r="A18" s="3" t="s">
        <v>43</v>
      </c>
      <c r="B18" s="20">
        <v>4.1399999999999997</v>
      </c>
      <c r="C18" t="s">
        <v>15</v>
      </c>
    </row>
    <row r="19" spans="1:3" x14ac:dyDescent="0.25">
      <c r="B19" s="1"/>
    </row>
    <row r="20" spans="1:3" x14ac:dyDescent="0.25">
      <c r="A20" s="8" t="s">
        <v>45</v>
      </c>
      <c r="B20" s="8">
        <v>2257</v>
      </c>
      <c r="C20" t="s">
        <v>16</v>
      </c>
    </row>
    <row r="21" spans="1:3" x14ac:dyDescent="0.25">
      <c r="A21" s="8" t="s">
        <v>46</v>
      </c>
      <c r="B21" s="8">
        <v>2230</v>
      </c>
      <c r="C21" t="s">
        <v>16</v>
      </c>
    </row>
  </sheetData>
  <mergeCells count="4">
    <mergeCell ref="G2:H2"/>
    <mergeCell ref="G3:H3"/>
    <mergeCell ref="G4:H4"/>
    <mergeCell ref="A1:B1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workbookViewId="0">
      <selection activeCell="I11" sqref="I11"/>
    </sheetView>
  </sheetViews>
  <sheetFormatPr defaultRowHeight="15" x14ac:dyDescent="0.25"/>
  <sheetData>
    <row r="2" spans="2:5" ht="15.75" thickBot="1" x14ac:dyDescent="0.3"/>
    <row r="3" spans="2:5" x14ac:dyDescent="0.25">
      <c r="B3" s="24" t="s">
        <v>52</v>
      </c>
      <c r="C3" s="25"/>
      <c r="D3" s="25"/>
      <c r="E3" s="26"/>
    </row>
    <row r="4" spans="2:5" x14ac:dyDescent="0.25">
      <c r="B4" s="27" t="s">
        <v>53</v>
      </c>
      <c r="C4" s="28" t="s">
        <v>54</v>
      </c>
      <c r="D4" s="28"/>
      <c r="E4" s="29"/>
    </row>
    <row r="5" spans="2:5" ht="15.75" thickBot="1" x14ac:dyDescent="0.3">
      <c r="B5" s="30" t="s">
        <v>55</v>
      </c>
      <c r="C5" s="31">
        <v>2017</v>
      </c>
      <c r="D5" s="32"/>
      <c r="E5" s="33"/>
    </row>
  </sheetData>
  <sheetProtection algorithmName="SHA-512" hashValue="qM1nm1Wx3t6vojzoiK7CL8DHDIQiUVYo72MotQbmeK+DSwR/OnT2MGXWvauQIOtOLR/08SFUvwelRbGHRIdtHA==" saltValue="SWX+d6wIdJ8D3NFLgyyBQQ==" spinCount="100000" sheet="1" objects="1" scenarios="1"/>
  <mergeCells count="1">
    <mergeCell ref="B3:E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38</vt:i4>
      </vt:variant>
    </vt:vector>
  </HeadingPairs>
  <TitlesOfParts>
    <vt:vector size="41" baseType="lpstr">
      <vt:lpstr>unknown_A</vt:lpstr>
      <vt:lpstr>unknown_F</vt:lpstr>
      <vt:lpstr>Credits</vt:lpstr>
      <vt:lpstr>A</vt:lpstr>
      <vt:lpstr>A.</vt:lpstr>
      <vt:lpstr>cpF</vt:lpstr>
      <vt:lpstr>cpF.</vt:lpstr>
      <vt:lpstr>F.</vt:lpstr>
      <vt:lpstr>F..</vt:lpstr>
      <vt:lpstr>hs</vt:lpstr>
      <vt:lpstr>hs.</vt:lpstr>
      <vt:lpstr>Hv</vt:lpstr>
      <vt:lpstr>Hv.</vt:lpstr>
      <vt:lpstr>L.</vt:lpstr>
      <vt:lpstr>L..</vt:lpstr>
      <vt:lpstr>L_</vt:lpstr>
      <vt:lpstr>P1.</vt:lpstr>
      <vt:lpstr>P1_</vt:lpstr>
      <vt:lpstr>Ps</vt:lpstr>
      <vt:lpstr>q</vt:lpstr>
      <vt:lpstr>q.</vt:lpstr>
      <vt:lpstr>S</vt:lpstr>
      <vt:lpstr>S.</vt:lpstr>
      <vt:lpstr>T1.</vt:lpstr>
      <vt:lpstr>T1..</vt:lpstr>
      <vt:lpstr>T1_</vt:lpstr>
      <vt:lpstr>TF</vt:lpstr>
      <vt:lpstr>TF.</vt:lpstr>
      <vt:lpstr>Tref</vt:lpstr>
      <vt:lpstr>Tref.</vt:lpstr>
      <vt:lpstr>Ts</vt:lpstr>
      <vt:lpstr>Ts.</vt:lpstr>
      <vt:lpstr>U</vt:lpstr>
      <vt:lpstr>U.</vt:lpstr>
      <vt:lpstr>V.</vt:lpstr>
      <vt:lpstr>V..</vt:lpstr>
      <vt:lpstr>xF</vt:lpstr>
      <vt:lpstr>xF.</vt:lpstr>
      <vt:lpstr>xL</vt:lpstr>
      <vt:lpstr>xL.</vt:lpstr>
      <vt:lpstr>xV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2017-03-27T03:22:39Z</dcterms:modified>
</cp:coreProperties>
</file>